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M:\Departamentos\Operacoes Matriz\MATRICIAL\19 - DELIVERY\19 - IFOOD CANCELAMENTO DE PEDIDOS\02 - 2025\05 - MAIO\"/>
    </mc:Choice>
  </mc:AlternateContent>
  <xr:revisionPtr revIDLastSave="0" documentId="13_ncr:1_{17B10AB6-6FE4-4FA8-B36E-4CD4C105CAA2}" xr6:coauthVersionLast="47" xr6:coauthVersionMax="47" xr10:uidLastSave="{00000000-0000-0000-0000-000000000000}"/>
  <bookViews>
    <workbookView xWindow="20370" yWindow="-2685" windowWidth="29040" windowHeight="15720" tabRatio="582" xr2:uid="{00000000-000D-0000-FFFF-FFFF00000000}"/>
  </bookViews>
  <sheets>
    <sheet name="PEDIDOS" sheetId="1" r:id="rId1"/>
    <sheet name="GERAL DE PEDIDOS" sheetId="8" r:id="rId2"/>
    <sheet name="Canc. Geral" sheetId="11" r:id="rId3"/>
    <sheet name="REGIONAIS" sheetId="10" state="hidden" r:id="rId4"/>
    <sheet name="GERAL SOB DEMANDA" sheetId="9" state="hidden" r:id="rId5"/>
    <sheet name="Planilha2 (2)" sheetId="5" state="hidden" r:id="rId6"/>
  </sheets>
  <externalReferences>
    <externalReference r:id="rId7"/>
    <externalReference r:id="rId8"/>
    <externalReference r:id="rId9"/>
  </externalReferences>
  <definedNames>
    <definedName name="_xlnm._FilterDatabase" localSheetId="0" hidden="1">PEDIDOS!$A$1:$Q$3892</definedName>
    <definedName name="_xlnm._FilterDatabase" localSheetId="3" hidden="1">REGIONAIS!$H$1:$K$1</definedName>
  </definedNames>
  <calcPr calcId="191029"/>
  <pivotCaches>
    <pivotCache cacheId="2" r:id="rId10"/>
    <pivotCache cacheId="12" r:id="rId11"/>
  </pivotCaches>
</workbook>
</file>

<file path=xl/calcChain.xml><?xml version="1.0" encoding="utf-8"?>
<calcChain xmlns="http://schemas.openxmlformats.org/spreadsheetml/2006/main">
  <c r="P3892" i="1" l="1"/>
  <c r="J3892" i="1"/>
  <c r="P3891" i="1"/>
  <c r="J3891" i="1"/>
  <c r="P3890" i="1"/>
  <c r="J3890" i="1"/>
  <c r="P3889" i="1"/>
  <c r="J3889" i="1"/>
  <c r="P3888" i="1"/>
  <c r="J3888" i="1"/>
  <c r="P3887" i="1"/>
  <c r="J3887" i="1"/>
  <c r="P3886" i="1"/>
  <c r="P3885" i="1"/>
  <c r="J3885" i="1"/>
  <c r="P3884" i="1"/>
  <c r="P3883" i="1"/>
  <c r="J3883" i="1"/>
  <c r="P3882" i="1"/>
  <c r="J3882" i="1"/>
  <c r="P3881" i="1"/>
  <c r="J3881" i="1"/>
  <c r="P3880" i="1"/>
  <c r="J3880" i="1"/>
  <c r="P3879" i="1"/>
  <c r="J3879" i="1"/>
  <c r="P3877" i="1"/>
  <c r="P3876" i="1"/>
  <c r="J3876" i="1"/>
  <c r="P3875" i="1"/>
  <c r="J3875" i="1"/>
  <c r="P3874" i="1"/>
  <c r="J3874" i="1"/>
  <c r="P3873" i="1"/>
  <c r="J3873" i="1"/>
  <c r="P3872" i="1"/>
  <c r="P3871" i="1"/>
  <c r="J3871" i="1"/>
  <c r="P3870" i="1"/>
  <c r="P3869" i="1"/>
  <c r="P3868" i="1"/>
  <c r="J3868" i="1"/>
  <c r="P3867" i="1"/>
  <c r="P3866" i="1"/>
  <c r="J3866" i="1"/>
  <c r="P3865" i="1"/>
  <c r="J3865" i="1"/>
  <c r="P3864" i="1"/>
  <c r="J3864" i="1"/>
  <c r="P3863" i="1"/>
  <c r="J3863" i="1"/>
  <c r="P3862" i="1"/>
  <c r="J3862" i="1"/>
  <c r="P3861" i="1"/>
  <c r="J3861" i="1"/>
  <c r="P3860" i="1"/>
  <c r="J3860" i="1"/>
  <c r="P3859" i="1"/>
  <c r="J3859" i="1"/>
  <c r="P3858" i="1"/>
  <c r="J3858" i="1"/>
  <c r="P3857" i="1"/>
  <c r="J3857" i="1"/>
  <c r="P3856" i="1"/>
  <c r="J3856" i="1"/>
  <c r="P3855" i="1"/>
  <c r="J3855" i="1"/>
  <c r="P3854" i="1"/>
  <c r="P3853" i="1"/>
  <c r="P3852" i="1"/>
  <c r="P3851" i="1"/>
  <c r="P3850" i="1"/>
  <c r="P3849" i="1"/>
  <c r="P3848" i="1"/>
  <c r="J3847" i="1"/>
  <c r="P3845" i="1"/>
  <c r="J3845" i="1"/>
  <c r="J3844" i="1"/>
  <c r="P3843" i="1"/>
  <c r="P3842" i="1"/>
  <c r="J3842" i="1"/>
  <c r="P3841" i="1"/>
  <c r="P3839" i="1"/>
  <c r="J3839" i="1"/>
  <c r="P3838" i="1"/>
  <c r="P3837" i="1"/>
  <c r="J3837" i="1"/>
  <c r="P3836" i="1"/>
  <c r="J3836" i="1"/>
  <c r="P3835" i="1"/>
  <c r="J3835" i="1"/>
  <c r="P3834" i="1"/>
  <c r="P3833" i="1"/>
  <c r="J3833" i="1"/>
  <c r="P3832" i="1"/>
  <c r="J3832" i="1"/>
  <c r="J3831" i="1"/>
  <c r="P3830" i="1"/>
  <c r="J3830" i="1"/>
  <c r="P3829" i="1"/>
  <c r="P3827" i="1"/>
  <c r="P3826" i="1"/>
  <c r="J3826" i="1"/>
  <c r="P3825" i="1"/>
  <c r="J3825" i="1"/>
  <c r="P3824" i="1"/>
  <c r="J3824" i="1"/>
  <c r="P3823" i="1"/>
  <c r="J3823" i="1"/>
  <c r="P3822" i="1"/>
  <c r="J3822" i="1"/>
  <c r="P3821" i="1"/>
  <c r="J3821" i="1"/>
  <c r="P3820" i="1"/>
  <c r="J3820" i="1"/>
  <c r="P3819" i="1"/>
  <c r="J3819" i="1"/>
  <c r="J3818" i="1"/>
  <c r="P3817" i="1"/>
  <c r="J3817" i="1"/>
  <c r="P3816" i="1"/>
  <c r="P3815" i="1"/>
  <c r="J3815" i="1"/>
  <c r="P3814" i="1"/>
  <c r="P3813" i="1"/>
  <c r="P3812" i="1"/>
  <c r="J3812" i="1"/>
  <c r="P3811" i="1"/>
  <c r="P3810" i="1"/>
  <c r="J3810" i="1"/>
  <c r="P3809" i="1"/>
  <c r="J3809" i="1"/>
  <c r="P3808" i="1"/>
  <c r="P3807" i="1"/>
  <c r="J3807" i="1"/>
  <c r="P3806" i="1"/>
  <c r="J3806" i="1"/>
  <c r="P3805" i="1"/>
  <c r="J3805" i="1"/>
  <c r="P3804" i="1"/>
  <c r="J3804" i="1"/>
  <c r="P3803" i="1"/>
  <c r="J3803" i="1"/>
  <c r="P3802" i="1"/>
  <c r="J3802" i="1"/>
  <c r="P3801" i="1"/>
  <c r="J3801" i="1"/>
  <c r="P3800" i="1"/>
  <c r="J3800" i="1"/>
  <c r="P3799" i="1"/>
  <c r="J3799" i="1"/>
  <c r="P3798" i="1"/>
  <c r="J3798" i="1"/>
  <c r="P3797" i="1"/>
  <c r="P3796" i="1"/>
  <c r="P3795" i="1"/>
  <c r="J3795" i="1"/>
  <c r="P3794" i="1"/>
  <c r="J3794" i="1"/>
  <c r="P3793" i="1"/>
  <c r="J3793" i="1"/>
  <c r="P3792" i="1"/>
  <c r="J3791" i="1"/>
  <c r="P3790" i="1"/>
  <c r="J3790" i="1"/>
  <c r="P3789" i="1"/>
  <c r="J3789" i="1"/>
  <c r="P3788" i="1"/>
  <c r="J3788" i="1"/>
  <c r="P3787" i="1"/>
  <c r="J3787" i="1"/>
  <c r="P3786" i="1"/>
  <c r="J3786" i="1"/>
  <c r="P3785" i="1"/>
  <c r="J3785" i="1"/>
  <c r="P3784" i="1"/>
  <c r="J3784" i="1"/>
  <c r="P3783" i="1"/>
  <c r="J3783" i="1"/>
  <c r="P3782" i="1"/>
  <c r="J3782" i="1"/>
  <c r="P3781" i="1"/>
  <c r="J3781" i="1"/>
  <c r="P3780" i="1"/>
  <c r="J3780" i="1"/>
  <c r="P3779" i="1"/>
  <c r="J3779" i="1"/>
  <c r="P3777" i="1"/>
  <c r="P3776" i="1"/>
  <c r="J3776" i="1"/>
  <c r="P3775" i="1"/>
  <c r="J3775" i="1"/>
  <c r="P3774" i="1"/>
  <c r="J3774" i="1"/>
  <c r="P3773" i="1"/>
  <c r="J3773" i="1"/>
  <c r="P3772" i="1"/>
  <c r="J3772" i="1"/>
  <c r="J3771" i="1"/>
  <c r="P3770" i="1"/>
  <c r="J3770" i="1"/>
  <c r="P3769" i="1"/>
  <c r="J3769" i="1"/>
  <c r="P3768" i="1"/>
  <c r="J3768" i="1"/>
  <c r="P3767" i="1"/>
  <c r="J3767" i="1"/>
  <c r="P3766" i="1"/>
  <c r="J3766" i="1"/>
  <c r="P3765" i="1"/>
  <c r="J3765" i="1"/>
  <c r="P3764" i="1"/>
  <c r="J3764" i="1"/>
  <c r="P3763" i="1"/>
  <c r="J3763" i="1"/>
  <c r="P3762" i="1"/>
  <c r="P3761" i="1"/>
  <c r="J3761" i="1"/>
  <c r="J3760" i="1"/>
  <c r="P3759" i="1"/>
  <c r="J3759" i="1"/>
  <c r="P3758" i="1"/>
  <c r="P3757" i="1"/>
  <c r="P3756" i="1"/>
  <c r="J3756" i="1"/>
  <c r="P3755" i="1"/>
  <c r="J3755" i="1"/>
  <c r="J3753" i="1"/>
  <c r="P3752" i="1"/>
  <c r="P3751" i="1"/>
  <c r="P3750" i="1"/>
  <c r="J3750" i="1"/>
  <c r="P3749" i="1"/>
  <c r="J3749" i="1"/>
  <c r="P3748" i="1"/>
  <c r="J3748" i="1"/>
  <c r="P3747" i="1"/>
  <c r="J3747" i="1"/>
  <c r="P3746" i="1"/>
  <c r="J3746" i="1"/>
  <c r="P3745" i="1"/>
  <c r="J3745" i="1"/>
  <c r="P3744" i="1"/>
  <c r="J3744" i="1"/>
  <c r="J3743" i="1"/>
  <c r="P3742" i="1"/>
  <c r="J3742" i="1"/>
  <c r="P3741" i="1"/>
  <c r="J3741" i="1"/>
  <c r="P3740" i="1"/>
  <c r="P3739" i="1"/>
  <c r="J3739" i="1"/>
  <c r="P3738" i="1"/>
  <c r="J3738" i="1"/>
  <c r="P3737" i="1"/>
  <c r="J3737" i="1"/>
  <c r="P3736" i="1"/>
  <c r="J3736" i="1"/>
  <c r="P3735" i="1"/>
  <c r="J3735" i="1"/>
  <c r="P3734" i="1"/>
  <c r="J3734" i="1"/>
  <c r="P3733" i="1"/>
  <c r="P3732" i="1"/>
  <c r="J3732" i="1"/>
  <c r="P3731" i="1"/>
  <c r="J3731" i="1"/>
  <c r="P3729" i="1"/>
  <c r="J3729" i="1"/>
  <c r="P3728" i="1"/>
  <c r="P3727" i="1"/>
  <c r="J3727" i="1"/>
  <c r="P3726" i="1"/>
  <c r="J3726" i="1"/>
  <c r="P3725" i="1"/>
  <c r="P3724" i="1"/>
  <c r="J3724" i="1"/>
  <c r="P3723" i="1"/>
  <c r="J3723" i="1"/>
  <c r="J3722" i="1"/>
  <c r="P3721" i="1"/>
  <c r="J3721" i="1"/>
  <c r="P3720" i="1"/>
  <c r="J3720" i="1"/>
  <c r="P3719" i="1"/>
  <c r="J3719" i="1"/>
  <c r="P3718" i="1"/>
  <c r="J3718" i="1"/>
  <c r="P3717" i="1"/>
  <c r="P3716" i="1"/>
  <c r="J3716" i="1"/>
  <c r="P3715" i="1"/>
  <c r="J3715" i="1"/>
  <c r="P3714" i="1"/>
  <c r="J3714" i="1"/>
  <c r="P3712" i="1"/>
  <c r="P3711" i="1"/>
  <c r="P3710" i="1"/>
  <c r="J3710" i="1"/>
  <c r="P3709" i="1"/>
  <c r="J3709" i="1"/>
  <c r="P3708" i="1"/>
  <c r="J3708" i="1"/>
  <c r="P3707" i="1"/>
  <c r="J3707" i="1"/>
  <c r="P3706" i="1"/>
  <c r="J3706" i="1"/>
  <c r="P3705" i="1"/>
  <c r="P3703" i="1"/>
  <c r="J3703" i="1"/>
  <c r="P3702" i="1"/>
  <c r="J3702" i="1"/>
  <c r="P3701" i="1"/>
  <c r="J3701" i="1"/>
  <c r="P3700" i="1"/>
  <c r="P3698" i="1"/>
  <c r="P3697" i="1"/>
  <c r="J3697" i="1"/>
  <c r="P3696" i="1"/>
  <c r="J3696" i="1"/>
  <c r="P3695" i="1"/>
  <c r="J3695" i="1"/>
  <c r="P3694" i="1"/>
  <c r="P3693" i="1"/>
  <c r="J3693" i="1"/>
  <c r="P3692" i="1"/>
  <c r="J3691" i="1"/>
  <c r="P3690" i="1"/>
  <c r="J3690" i="1"/>
  <c r="J3689" i="1"/>
  <c r="P3687" i="1"/>
  <c r="J3687" i="1"/>
  <c r="P3686" i="1"/>
  <c r="J3686" i="1"/>
  <c r="P3685" i="1"/>
  <c r="J3685" i="1"/>
  <c r="P3684" i="1"/>
  <c r="J3684" i="1"/>
  <c r="P3683" i="1"/>
  <c r="J3683" i="1"/>
  <c r="P3682" i="1"/>
  <c r="J3682" i="1"/>
  <c r="P3681" i="1"/>
  <c r="J3681" i="1"/>
  <c r="P3680" i="1"/>
  <c r="J3680" i="1"/>
  <c r="P3679" i="1"/>
  <c r="J3679" i="1"/>
  <c r="P3678" i="1"/>
  <c r="J3678" i="1"/>
  <c r="P3677" i="1"/>
  <c r="J3677" i="1"/>
  <c r="P3676" i="1"/>
  <c r="J3676" i="1"/>
  <c r="P3675" i="1"/>
  <c r="J3675" i="1"/>
  <c r="P3674" i="1"/>
  <c r="J3674" i="1"/>
  <c r="P3673" i="1"/>
  <c r="J3673" i="1"/>
  <c r="P3672" i="1"/>
  <c r="P3671" i="1"/>
  <c r="J3671" i="1"/>
  <c r="P3670" i="1"/>
  <c r="J3670" i="1"/>
  <c r="P3669" i="1"/>
  <c r="J3669" i="1"/>
  <c r="P3668" i="1"/>
  <c r="J3668" i="1"/>
  <c r="P3667" i="1"/>
  <c r="J3667" i="1"/>
  <c r="P3666" i="1"/>
  <c r="J3666" i="1"/>
  <c r="P3665" i="1"/>
  <c r="J3665" i="1"/>
  <c r="P3664" i="1"/>
  <c r="J3664" i="1"/>
  <c r="P3663" i="1"/>
  <c r="J3663" i="1"/>
  <c r="P3662" i="1"/>
  <c r="J3662" i="1"/>
  <c r="J3661" i="1"/>
  <c r="P3660" i="1"/>
  <c r="J3660" i="1"/>
  <c r="P3659" i="1"/>
  <c r="J3659" i="1"/>
  <c r="P3658" i="1"/>
  <c r="J3658" i="1"/>
  <c r="P3657" i="1"/>
  <c r="J3657" i="1"/>
  <c r="P3656" i="1"/>
  <c r="J3656" i="1"/>
  <c r="P3654" i="1"/>
  <c r="J3654" i="1"/>
  <c r="P3653" i="1"/>
  <c r="J3653" i="1"/>
  <c r="P3652" i="1"/>
  <c r="J3652" i="1"/>
  <c r="P3651" i="1"/>
  <c r="J3651" i="1"/>
  <c r="P3649" i="1"/>
  <c r="J3649" i="1"/>
  <c r="P3648" i="1"/>
  <c r="J3648" i="1"/>
  <c r="P3647" i="1"/>
  <c r="J3647" i="1"/>
  <c r="P3646" i="1"/>
  <c r="J3646" i="1"/>
  <c r="P3645" i="1"/>
  <c r="J3645" i="1"/>
  <c r="P3644" i="1"/>
  <c r="J3644" i="1"/>
  <c r="P3643" i="1"/>
  <c r="J3643" i="1"/>
  <c r="J3642" i="1"/>
  <c r="P3641" i="1"/>
  <c r="J3641" i="1"/>
  <c r="P3640" i="1"/>
  <c r="J3640" i="1"/>
  <c r="P3639" i="1"/>
  <c r="J3639" i="1"/>
  <c r="P3638" i="1"/>
  <c r="J3638" i="1"/>
  <c r="P3637" i="1"/>
  <c r="J3637" i="1"/>
  <c r="P3636" i="1"/>
  <c r="J3636" i="1"/>
  <c r="P3635" i="1"/>
  <c r="J3635" i="1"/>
  <c r="J3633" i="1"/>
  <c r="J3632" i="1"/>
  <c r="J3631" i="1"/>
  <c r="J3630" i="1"/>
  <c r="J3629" i="1"/>
  <c r="J3627" i="1"/>
  <c r="J3626" i="1"/>
  <c r="J3625" i="1"/>
  <c r="J3624" i="1"/>
  <c r="J3623" i="1"/>
  <c r="J3622" i="1"/>
  <c r="J3620" i="1"/>
  <c r="J3618" i="1"/>
  <c r="P3617" i="1"/>
  <c r="J3617" i="1"/>
  <c r="P3616" i="1"/>
  <c r="J3616" i="1"/>
  <c r="J3615" i="1"/>
  <c r="J3614" i="1"/>
  <c r="J3613" i="1"/>
  <c r="J3612" i="1"/>
  <c r="J3611" i="1"/>
  <c r="J3609" i="1"/>
  <c r="J3606" i="1"/>
  <c r="P3605" i="1"/>
  <c r="J3605" i="1"/>
  <c r="P3604" i="1"/>
  <c r="J3603" i="1"/>
  <c r="J3602" i="1"/>
  <c r="P3599" i="1"/>
  <c r="J3598" i="1"/>
  <c r="P3597" i="1"/>
  <c r="J3596" i="1"/>
  <c r="J3595" i="1"/>
  <c r="J3594" i="1"/>
  <c r="J3593" i="1"/>
  <c r="J3592" i="1"/>
  <c r="J3591" i="1"/>
  <c r="J3589" i="1"/>
  <c r="P3588" i="1"/>
  <c r="J3588" i="1"/>
  <c r="J3587" i="1"/>
  <c r="J3586" i="1"/>
  <c r="J3585" i="1"/>
  <c r="J3584" i="1"/>
  <c r="J3583" i="1"/>
  <c r="P3581" i="1"/>
  <c r="J3581" i="1"/>
  <c r="J3580" i="1"/>
  <c r="J3579" i="1"/>
  <c r="P3578" i="1"/>
  <c r="J3578" i="1"/>
  <c r="J3577" i="1"/>
  <c r="J3576" i="1"/>
  <c r="J3575" i="1"/>
  <c r="J3574" i="1"/>
  <c r="J3573" i="1"/>
  <c r="J3572" i="1"/>
  <c r="J3571" i="1"/>
  <c r="J3570" i="1"/>
  <c r="J3569" i="1"/>
  <c r="J3567" i="1"/>
  <c r="J3566" i="1"/>
  <c r="J3564" i="1"/>
  <c r="P3563" i="1"/>
  <c r="J3563" i="1"/>
  <c r="J3562" i="1"/>
  <c r="J3561" i="1"/>
  <c r="J3560" i="1"/>
  <c r="J3559" i="1"/>
  <c r="J3558" i="1"/>
  <c r="P3557" i="1"/>
  <c r="J3555" i="1"/>
  <c r="J3554" i="1"/>
  <c r="J3553" i="1"/>
  <c r="J3551" i="1"/>
  <c r="J3550" i="1"/>
  <c r="J3549" i="1"/>
  <c r="J3548" i="1"/>
  <c r="J3547" i="1"/>
  <c r="J3546" i="1"/>
  <c r="J3545" i="1"/>
  <c r="J3543" i="1"/>
  <c r="J3542" i="1"/>
  <c r="J3541" i="1"/>
  <c r="J3540" i="1"/>
  <c r="J3539" i="1"/>
  <c r="J3538" i="1"/>
  <c r="J3537" i="1"/>
  <c r="J3536" i="1"/>
  <c r="J3535" i="1"/>
  <c r="J3533" i="1"/>
  <c r="P3532" i="1"/>
  <c r="J3530" i="1"/>
  <c r="J3529" i="1"/>
  <c r="J3528" i="1"/>
  <c r="J3527" i="1"/>
  <c r="J3526" i="1"/>
  <c r="J3525" i="1"/>
  <c r="J3524" i="1"/>
  <c r="J3523" i="1"/>
  <c r="J3521" i="1"/>
  <c r="J3520" i="1"/>
  <c r="J3519" i="1"/>
  <c r="J3518" i="1"/>
  <c r="J3517" i="1"/>
  <c r="J3516" i="1"/>
  <c r="J3514" i="1"/>
  <c r="J3513" i="1"/>
  <c r="J3512" i="1"/>
  <c r="J3511" i="1"/>
  <c r="J3510" i="1"/>
  <c r="J3509" i="1"/>
  <c r="J3507" i="1"/>
  <c r="J3505" i="1"/>
  <c r="J3504" i="1"/>
  <c r="J3503" i="1"/>
  <c r="J3502" i="1"/>
  <c r="J3500" i="1"/>
  <c r="J3497" i="1"/>
  <c r="J3496" i="1"/>
  <c r="J3495" i="1"/>
  <c r="J3494" i="1"/>
  <c r="J3492" i="1"/>
  <c r="J3491" i="1"/>
  <c r="J3490" i="1"/>
  <c r="J3489" i="1"/>
  <c r="J3488" i="1"/>
  <c r="J3487" i="1"/>
  <c r="P3486" i="1"/>
  <c r="J3486" i="1"/>
  <c r="J3485" i="1"/>
  <c r="P3483" i="1"/>
  <c r="J3483" i="1"/>
  <c r="J3482" i="1"/>
  <c r="J3480" i="1"/>
  <c r="J3479" i="1"/>
  <c r="J3478" i="1"/>
  <c r="J3477" i="1"/>
  <c r="J3476" i="1"/>
  <c r="J3475" i="1"/>
  <c r="J3474" i="1"/>
  <c r="J3473" i="1"/>
  <c r="P3472" i="1"/>
  <c r="J3471" i="1"/>
  <c r="J3470" i="1"/>
  <c r="J3469" i="1"/>
  <c r="P3468" i="1"/>
  <c r="J3468" i="1"/>
  <c r="J3467" i="1"/>
  <c r="J3466" i="1"/>
  <c r="P3465" i="1"/>
  <c r="J3465" i="1"/>
  <c r="J3463" i="1"/>
  <c r="J3462" i="1"/>
  <c r="J3461" i="1"/>
  <c r="J3460" i="1"/>
  <c r="J3459" i="1"/>
  <c r="J3458" i="1"/>
  <c r="P3457" i="1"/>
  <c r="J3456" i="1"/>
  <c r="J3455" i="1"/>
  <c r="P3454" i="1"/>
  <c r="J3454" i="1"/>
  <c r="J3453" i="1"/>
  <c r="P3452" i="1"/>
  <c r="J3452" i="1"/>
  <c r="J3451" i="1"/>
  <c r="J3450" i="1"/>
  <c r="J3449" i="1"/>
  <c r="J3448" i="1"/>
  <c r="J3447" i="1"/>
  <c r="J3446" i="1"/>
  <c r="J3445" i="1"/>
  <c r="P3444" i="1"/>
  <c r="J3444" i="1"/>
  <c r="J3443" i="1"/>
  <c r="J3442" i="1"/>
  <c r="J3441" i="1"/>
  <c r="J3440" i="1"/>
  <c r="J3439" i="1"/>
  <c r="J3437" i="1"/>
  <c r="J3435" i="1"/>
  <c r="P3434" i="1"/>
  <c r="J3433" i="1"/>
  <c r="J3432" i="1"/>
  <c r="J3431" i="1"/>
  <c r="J3430" i="1"/>
  <c r="J3429" i="1"/>
  <c r="J3428" i="1"/>
  <c r="J3427" i="1"/>
  <c r="J3426" i="1"/>
  <c r="J3425" i="1"/>
  <c r="J3424" i="1"/>
  <c r="J3423" i="1"/>
  <c r="P3421" i="1"/>
  <c r="J3420" i="1"/>
  <c r="P3418" i="1"/>
  <c r="J3418" i="1"/>
  <c r="J3417" i="1"/>
  <c r="J3416" i="1"/>
  <c r="J3415" i="1"/>
  <c r="J3414" i="1"/>
  <c r="P3413" i="1"/>
  <c r="J3413" i="1"/>
  <c r="J3412" i="1"/>
  <c r="J3410" i="1"/>
  <c r="J3408" i="1"/>
  <c r="J3407" i="1"/>
  <c r="J3406" i="1"/>
  <c r="P3405" i="1"/>
  <c r="J3405" i="1"/>
  <c r="J3404" i="1"/>
  <c r="P3403" i="1"/>
  <c r="P3402" i="1"/>
  <c r="J3402" i="1"/>
  <c r="J3401" i="1"/>
  <c r="P3400" i="1"/>
  <c r="J3400" i="1"/>
  <c r="P3399" i="1"/>
  <c r="J3399" i="1"/>
  <c r="P3398" i="1"/>
  <c r="P3396" i="1"/>
  <c r="J3395" i="1"/>
  <c r="P3394" i="1"/>
  <c r="J3394" i="1"/>
  <c r="P3393" i="1"/>
  <c r="P3391" i="1"/>
  <c r="J3391" i="1"/>
  <c r="P3390" i="1"/>
  <c r="J3390" i="1"/>
  <c r="P3389" i="1"/>
  <c r="J3388" i="1"/>
  <c r="P3387" i="1"/>
  <c r="J3387" i="1"/>
  <c r="P3386" i="1"/>
  <c r="J3386" i="1"/>
  <c r="P3385" i="1"/>
  <c r="P3384" i="1"/>
  <c r="P3382" i="1"/>
  <c r="J3382" i="1"/>
  <c r="P3381" i="1"/>
  <c r="P3378" i="1"/>
  <c r="J3378" i="1"/>
  <c r="P3377" i="1"/>
  <c r="J3377" i="1"/>
  <c r="P3376" i="1"/>
  <c r="P3375" i="1"/>
  <c r="J3374" i="1"/>
  <c r="P3373" i="1"/>
  <c r="J3373" i="1"/>
  <c r="P3372" i="1"/>
  <c r="J3372" i="1"/>
  <c r="P3371" i="1"/>
  <c r="J3371" i="1"/>
  <c r="P3370" i="1"/>
  <c r="J3370" i="1"/>
  <c r="P3369" i="1"/>
  <c r="P3368" i="1"/>
  <c r="P3367" i="1"/>
  <c r="J3367" i="1"/>
  <c r="J3366" i="1"/>
  <c r="P3365" i="1"/>
  <c r="J3365" i="1"/>
  <c r="P3364" i="1"/>
  <c r="J3364" i="1"/>
  <c r="P3362" i="1"/>
  <c r="J3362" i="1"/>
  <c r="P3359" i="1"/>
  <c r="J3359" i="1"/>
  <c r="P3358" i="1"/>
  <c r="J3358" i="1"/>
  <c r="J3357" i="1"/>
  <c r="J3356" i="1"/>
  <c r="J3354" i="1"/>
  <c r="J3352" i="1"/>
  <c r="J3351" i="1"/>
  <c r="J3349" i="1"/>
  <c r="J3348" i="1"/>
  <c r="J3347" i="1"/>
  <c r="J3346" i="1"/>
  <c r="J3345" i="1"/>
  <c r="J3344" i="1"/>
  <c r="J3343" i="1"/>
  <c r="J3342" i="1"/>
  <c r="J3341" i="1"/>
  <c r="J3339" i="1"/>
  <c r="J3338" i="1"/>
  <c r="J3337" i="1"/>
  <c r="J3336" i="1"/>
  <c r="J3334" i="1"/>
  <c r="J3333" i="1"/>
  <c r="J3332" i="1"/>
  <c r="J3331" i="1"/>
  <c r="J3330" i="1"/>
  <c r="J3329" i="1"/>
  <c r="J3328" i="1"/>
  <c r="J3326" i="1"/>
  <c r="J3324" i="1"/>
  <c r="J3323" i="1"/>
  <c r="J3322" i="1"/>
  <c r="J3320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5" i="1"/>
  <c r="J3304" i="1"/>
  <c r="J3302" i="1"/>
  <c r="J3301" i="1"/>
  <c r="J3299" i="1"/>
  <c r="J3298" i="1"/>
  <c r="J3297" i="1"/>
  <c r="J3296" i="1"/>
  <c r="J3295" i="1"/>
  <c r="J3293" i="1"/>
  <c r="J3291" i="1"/>
  <c r="J3290" i="1"/>
  <c r="J3289" i="1"/>
  <c r="J3287" i="1"/>
  <c r="J3286" i="1"/>
  <c r="J3285" i="1"/>
  <c r="J3284" i="1"/>
  <c r="J3283" i="1"/>
  <c r="J3282" i="1"/>
  <c r="J3281" i="1"/>
  <c r="J3280" i="1"/>
  <c r="J3279" i="1"/>
  <c r="J3277" i="1"/>
  <c r="J3275" i="1"/>
  <c r="J3274" i="1"/>
  <c r="J3273" i="1"/>
  <c r="J3271" i="1"/>
  <c r="J3270" i="1"/>
  <c r="J3269" i="1"/>
  <c r="J3267" i="1"/>
  <c r="J3266" i="1"/>
  <c r="J3265" i="1"/>
  <c r="J3264" i="1"/>
  <c r="J3263" i="1"/>
  <c r="J3262" i="1"/>
  <c r="J3261" i="1"/>
  <c r="J3260" i="1"/>
  <c r="J3258" i="1"/>
  <c r="J3257" i="1"/>
  <c r="J3256" i="1"/>
  <c r="J3253" i="1"/>
  <c r="J3252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5" i="1"/>
  <c r="J3234" i="1"/>
  <c r="J3233" i="1"/>
  <c r="J3232" i="1"/>
  <c r="J3231" i="1"/>
  <c r="J3230" i="1"/>
  <c r="J3229" i="1"/>
  <c r="J3227" i="1"/>
  <c r="J3226" i="1"/>
  <c r="J3225" i="1"/>
  <c r="J3224" i="1"/>
  <c r="J3222" i="1"/>
  <c r="J3221" i="1"/>
  <c r="J3220" i="1"/>
  <c r="J3219" i="1"/>
  <c r="J3218" i="1"/>
  <c r="J3217" i="1"/>
  <c r="J3216" i="1"/>
  <c r="J3215" i="1"/>
  <c r="J3214" i="1"/>
  <c r="J3212" i="1"/>
  <c r="J3211" i="1"/>
  <c r="J3210" i="1"/>
  <c r="J3209" i="1"/>
  <c r="J3208" i="1"/>
  <c r="J3207" i="1"/>
  <c r="J3206" i="1"/>
  <c r="J3205" i="1"/>
  <c r="J3203" i="1"/>
  <c r="J3202" i="1"/>
  <c r="J3201" i="1"/>
  <c r="J3200" i="1"/>
  <c r="J3197" i="1"/>
  <c r="J3195" i="1"/>
  <c r="J3194" i="1"/>
  <c r="J3193" i="1"/>
  <c r="J3192" i="1"/>
  <c r="J3191" i="1"/>
  <c r="J3190" i="1"/>
  <c r="J3189" i="1"/>
  <c r="J3188" i="1"/>
  <c r="J3186" i="1"/>
  <c r="J3185" i="1"/>
  <c r="J3183" i="1"/>
  <c r="J3182" i="1"/>
  <c r="J3181" i="1"/>
  <c r="J3180" i="1"/>
  <c r="J3179" i="1"/>
  <c r="J3178" i="1"/>
  <c r="J3176" i="1"/>
  <c r="J3175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7" i="1"/>
  <c r="J3156" i="1"/>
  <c r="J3154" i="1"/>
  <c r="J3152" i="1"/>
  <c r="J3151" i="1"/>
  <c r="J3150" i="1"/>
  <c r="J3149" i="1"/>
  <c r="J3148" i="1"/>
  <c r="J3147" i="1"/>
  <c r="J3146" i="1"/>
  <c r="J3145" i="1"/>
  <c r="J3143" i="1"/>
  <c r="J3142" i="1"/>
  <c r="J3141" i="1"/>
  <c r="J3140" i="1"/>
  <c r="J3139" i="1"/>
  <c r="J3138" i="1"/>
  <c r="J3137" i="1"/>
  <c r="J3136" i="1"/>
  <c r="J3135" i="1"/>
  <c r="J3134" i="1"/>
  <c r="J3133" i="1"/>
  <c r="J3131" i="1"/>
  <c r="J3130" i="1"/>
  <c r="J3129" i="1"/>
  <c r="J3128" i="1"/>
  <c r="J3127" i="1"/>
  <c r="J3126" i="1"/>
  <c r="J3125" i="1"/>
  <c r="J3124" i="1"/>
  <c r="J3123" i="1"/>
  <c r="J3120" i="1"/>
  <c r="J3119" i="1"/>
  <c r="J3118" i="1"/>
  <c r="J3117" i="1"/>
  <c r="J3116" i="1"/>
  <c r="J3115" i="1"/>
  <c r="J3114" i="1"/>
  <c r="J3113" i="1"/>
  <c r="J3110" i="1"/>
  <c r="J3109" i="1"/>
  <c r="J3108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0" i="1"/>
  <c r="J3089" i="1"/>
  <c r="J3088" i="1"/>
  <c r="J3086" i="1"/>
  <c r="J3084" i="1"/>
  <c r="J3083" i="1"/>
  <c r="J3082" i="1"/>
  <c r="J3081" i="1"/>
  <c r="J3080" i="1"/>
  <c r="J3079" i="1"/>
  <c r="J3078" i="1"/>
  <c r="J3077" i="1"/>
  <c r="J3076" i="1"/>
  <c r="J3074" i="1"/>
  <c r="J3072" i="1"/>
  <c r="J3071" i="1"/>
  <c r="J3070" i="1"/>
  <c r="J3069" i="1"/>
  <c r="J3068" i="1"/>
  <c r="J3067" i="1"/>
  <c r="J3066" i="1"/>
  <c r="J3065" i="1"/>
  <c r="J3064" i="1"/>
  <c r="J3063" i="1"/>
  <c r="J3061" i="1"/>
  <c r="J3060" i="1"/>
  <c r="J3059" i="1"/>
  <c r="J3058" i="1"/>
  <c r="J3057" i="1"/>
  <c r="J3055" i="1"/>
  <c r="J3054" i="1"/>
  <c r="J3053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6" i="1"/>
  <c r="J3035" i="1"/>
  <c r="J3032" i="1"/>
  <c r="J3031" i="1"/>
  <c r="J3030" i="1"/>
  <c r="J3029" i="1"/>
  <c r="J3028" i="1"/>
  <c r="J3027" i="1"/>
  <c r="J3026" i="1"/>
  <c r="J3023" i="1"/>
  <c r="J3022" i="1"/>
  <c r="J3021" i="1"/>
  <c r="J3020" i="1"/>
  <c r="J3019" i="1"/>
  <c r="J3017" i="1"/>
  <c r="J3015" i="1"/>
  <c r="J3012" i="1"/>
  <c r="J3011" i="1"/>
  <c r="J3010" i="1"/>
  <c r="J3008" i="1"/>
  <c r="J3007" i="1"/>
  <c r="J3006" i="1"/>
  <c r="J3005" i="1"/>
  <c r="J3004" i="1"/>
  <c r="J3003" i="1"/>
  <c r="J3002" i="1"/>
  <c r="J3001" i="1"/>
  <c r="J3000" i="1"/>
  <c r="J2997" i="1"/>
  <c r="J2996" i="1"/>
  <c r="J2995" i="1"/>
  <c r="J2993" i="1"/>
  <c r="J2991" i="1"/>
  <c r="J2988" i="1"/>
  <c r="J2987" i="1"/>
  <c r="J2985" i="1"/>
  <c r="J2983" i="1"/>
  <c r="J2982" i="1"/>
  <c r="J2981" i="1"/>
  <c r="J2979" i="1"/>
  <c r="J2978" i="1"/>
  <c r="J2976" i="1"/>
  <c r="J2975" i="1"/>
  <c r="J2974" i="1"/>
  <c r="J2973" i="1"/>
  <c r="J2971" i="1"/>
  <c r="J2970" i="1"/>
  <c r="J2969" i="1"/>
  <c r="J2968" i="1"/>
  <c r="J2967" i="1"/>
  <c r="J2966" i="1"/>
  <c r="J2965" i="1"/>
  <c r="J2964" i="1"/>
  <c r="J2961" i="1"/>
  <c r="J2959" i="1"/>
  <c r="J2958" i="1"/>
  <c r="J2957" i="1"/>
  <c r="J2956" i="1"/>
  <c r="J2955" i="1"/>
  <c r="J2953" i="1"/>
  <c r="J2950" i="1"/>
  <c r="J2949" i="1"/>
  <c r="J2946" i="1"/>
  <c r="J2945" i="1"/>
  <c r="J2944" i="1"/>
  <c r="J2943" i="1"/>
  <c r="J2942" i="1"/>
  <c r="J2941" i="1"/>
  <c r="J2939" i="1"/>
  <c r="J2936" i="1"/>
  <c r="J2932" i="1"/>
  <c r="J2931" i="1"/>
  <c r="J2930" i="1"/>
  <c r="J2929" i="1"/>
  <c r="J2928" i="1"/>
  <c r="J2927" i="1"/>
  <c r="J2926" i="1"/>
  <c r="J2923" i="1"/>
  <c r="J2921" i="1"/>
  <c r="J2918" i="1"/>
  <c r="J2915" i="1"/>
  <c r="J2914" i="1"/>
  <c r="J2913" i="1"/>
  <c r="J2911" i="1"/>
  <c r="J2909" i="1"/>
  <c r="J2907" i="1"/>
  <c r="J2906" i="1"/>
  <c r="J2905" i="1"/>
  <c r="J2904" i="1"/>
  <c r="J2903" i="1"/>
  <c r="J2902" i="1"/>
  <c r="J2899" i="1"/>
  <c r="J2897" i="1"/>
  <c r="J2895" i="1"/>
  <c r="J2894" i="1"/>
  <c r="J2893" i="1"/>
  <c r="J2892" i="1"/>
  <c r="J2891" i="1"/>
  <c r="J2890" i="1"/>
  <c r="J2889" i="1"/>
  <c r="J2888" i="1"/>
  <c r="J2887" i="1"/>
  <c r="J2886" i="1"/>
  <c r="J2884" i="1"/>
  <c r="J2883" i="1"/>
  <c r="J2882" i="1"/>
  <c r="J2881" i="1"/>
  <c r="J2880" i="1"/>
  <c r="J2879" i="1"/>
  <c r="J2877" i="1"/>
  <c r="J2875" i="1"/>
  <c r="J2874" i="1"/>
  <c r="J2873" i="1"/>
  <c r="J2872" i="1"/>
  <c r="J2871" i="1"/>
  <c r="J2870" i="1"/>
  <c r="J2869" i="1"/>
  <c r="J2868" i="1"/>
  <c r="J2867" i="1"/>
  <c r="J2866" i="1"/>
  <c r="J2863" i="1"/>
  <c r="J2862" i="1"/>
  <c r="J2861" i="1"/>
  <c r="J2857" i="1"/>
  <c r="J2855" i="1"/>
  <c r="J2847" i="1"/>
  <c r="J2842" i="1"/>
  <c r="J2841" i="1"/>
  <c r="J2839" i="1"/>
  <c r="J2838" i="1"/>
  <c r="J2837" i="1"/>
  <c r="J2836" i="1"/>
  <c r="J2835" i="1"/>
  <c r="J2834" i="1"/>
  <c r="J2833" i="1"/>
  <c r="J2832" i="1"/>
  <c r="J2830" i="1"/>
  <c r="J2829" i="1"/>
  <c r="J2828" i="1"/>
  <c r="J2827" i="1"/>
  <c r="J2823" i="1"/>
  <c r="J2822" i="1"/>
  <c r="J2821" i="1"/>
  <c r="J2820" i="1"/>
  <c r="J2819" i="1"/>
  <c r="J2817" i="1"/>
  <c r="J2816" i="1"/>
  <c r="J2815" i="1"/>
  <c r="J2813" i="1"/>
  <c r="J2812" i="1"/>
  <c r="J2811" i="1"/>
  <c r="J2810" i="1"/>
  <c r="J2808" i="1"/>
  <c r="J2807" i="1"/>
  <c r="J2806" i="1"/>
  <c r="J2803" i="1"/>
  <c r="J2802" i="1"/>
  <c r="J2800" i="1"/>
  <c r="J2799" i="1"/>
  <c r="J2798" i="1"/>
  <c r="J2797" i="1"/>
  <c r="J2795" i="1"/>
  <c r="J2794" i="1"/>
  <c r="J2792" i="1"/>
  <c r="J2790" i="1"/>
  <c r="J2789" i="1"/>
  <c r="J2788" i="1"/>
  <c r="J2787" i="1"/>
  <c r="J2786" i="1"/>
  <c r="J2784" i="1"/>
  <c r="J2783" i="1"/>
  <c r="J2782" i="1"/>
  <c r="J2780" i="1"/>
  <c r="J2779" i="1"/>
  <c r="J2778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58" i="1"/>
  <c r="J2757" i="1"/>
  <c r="J2753" i="1"/>
  <c r="J2751" i="1"/>
  <c r="J2749" i="1"/>
  <c r="J2748" i="1"/>
  <c r="J2747" i="1"/>
  <c r="J2745" i="1"/>
  <c r="J2744" i="1"/>
  <c r="J2743" i="1"/>
  <c r="J2742" i="1"/>
  <c r="J2741" i="1"/>
  <c r="J2740" i="1"/>
  <c r="J2739" i="1"/>
  <c r="J2737" i="1"/>
  <c r="J2735" i="1"/>
  <c r="J2732" i="1"/>
  <c r="J2730" i="1"/>
  <c r="J2728" i="1"/>
  <c r="J2727" i="1"/>
  <c r="J2726" i="1"/>
  <c r="J2725" i="1"/>
  <c r="J2724" i="1"/>
  <c r="J2723" i="1"/>
  <c r="J2720" i="1"/>
  <c r="J2717" i="1"/>
  <c r="J2716" i="1"/>
  <c r="J2715" i="1"/>
  <c r="J2712" i="1"/>
  <c r="J2711" i="1"/>
  <c r="J2710" i="1"/>
  <c r="J2709" i="1"/>
  <c r="J2708" i="1"/>
  <c r="J2707" i="1"/>
  <c r="J2706" i="1"/>
  <c r="J2705" i="1"/>
  <c r="J2704" i="1"/>
  <c r="J2703" i="1"/>
  <c r="J2701" i="1"/>
  <c r="J2699" i="1"/>
  <c r="J2696" i="1"/>
  <c r="J2695" i="1"/>
  <c r="J2693" i="1"/>
  <c r="J2690" i="1"/>
  <c r="J2687" i="1"/>
  <c r="J2686" i="1"/>
  <c r="J2685" i="1"/>
  <c r="J2684" i="1"/>
  <c r="J2683" i="1"/>
  <c r="J2677" i="1"/>
  <c r="J2675" i="1"/>
  <c r="J2674" i="1"/>
  <c r="J2673" i="1"/>
  <c r="J2672" i="1"/>
  <c r="J2671" i="1"/>
  <c r="J2670" i="1"/>
  <c r="J2667" i="1"/>
  <c r="O20" i="8"/>
  <c r="O16" i="8"/>
  <c r="O12" i="8"/>
  <c r="O8" i="8"/>
  <c r="O4" i="8"/>
  <c r="P28" i="11" l="1"/>
  <c r="P27" i="11"/>
  <c r="P26" i="11"/>
  <c r="P25" i="11"/>
  <c r="P24" i="11"/>
  <c r="G20" i="11"/>
  <c r="F20" i="11"/>
  <c r="E20" i="11"/>
  <c r="D20" i="11"/>
  <c r="I19" i="11"/>
  <c r="H19" i="11"/>
  <c r="I18" i="11"/>
  <c r="H18" i="11"/>
  <c r="I17" i="11"/>
  <c r="H17" i="11"/>
  <c r="I16" i="11"/>
  <c r="H16" i="11"/>
  <c r="I15" i="11"/>
  <c r="H15" i="11"/>
  <c r="I14" i="11"/>
  <c r="H14" i="11"/>
  <c r="I13" i="11"/>
  <c r="H13" i="11"/>
  <c r="I12" i="11"/>
  <c r="H12" i="11"/>
  <c r="I11" i="11"/>
  <c r="H11" i="11"/>
  <c r="I10" i="11"/>
  <c r="H10" i="11"/>
  <c r="I9" i="11"/>
  <c r="H9" i="11"/>
  <c r="I8" i="11"/>
  <c r="H8" i="11"/>
  <c r="I20" i="11" l="1"/>
  <c r="H20" i="11"/>
  <c r="E24" i="8"/>
  <c r="E25" i="8"/>
  <c r="P2407" i="1" l="1"/>
  <c r="J2406" i="1"/>
  <c r="P2405" i="1"/>
  <c r="J2405" i="1"/>
  <c r="P2404" i="1"/>
  <c r="P2403" i="1"/>
  <c r="J2403" i="1"/>
  <c r="P2402" i="1"/>
  <c r="J2402" i="1"/>
  <c r="P2401" i="1"/>
  <c r="J2401" i="1"/>
  <c r="P2400" i="1"/>
  <c r="J2400" i="1"/>
  <c r="P2397" i="1"/>
  <c r="P2396" i="1"/>
  <c r="J2396" i="1"/>
  <c r="P2395" i="1"/>
  <c r="J2395" i="1"/>
  <c r="P2394" i="1"/>
  <c r="J2394" i="1"/>
  <c r="P2393" i="1"/>
  <c r="J2393" i="1"/>
  <c r="P2392" i="1"/>
  <c r="J2392" i="1"/>
  <c r="P2391" i="1"/>
  <c r="J2391" i="1"/>
  <c r="P2390" i="1"/>
  <c r="P2389" i="1"/>
  <c r="J2389" i="1"/>
  <c r="P2388" i="1"/>
  <c r="J2388" i="1"/>
  <c r="P2387" i="1"/>
  <c r="J2387" i="1"/>
  <c r="P2386" i="1"/>
  <c r="J2386" i="1"/>
  <c r="P2385" i="1"/>
  <c r="J2385" i="1"/>
  <c r="P2384" i="1"/>
  <c r="P2383" i="1"/>
  <c r="J2383" i="1"/>
  <c r="P2382" i="1"/>
  <c r="P2381" i="1"/>
  <c r="J2381" i="1"/>
  <c r="P2380" i="1"/>
  <c r="J2380" i="1"/>
  <c r="P2379" i="1"/>
  <c r="J2379" i="1"/>
  <c r="J2378" i="1"/>
  <c r="P2377" i="1"/>
  <c r="J2377" i="1"/>
  <c r="P2376" i="1"/>
  <c r="P2375" i="1"/>
  <c r="J2375" i="1"/>
  <c r="P2374" i="1"/>
  <c r="J2374" i="1"/>
  <c r="P2373" i="1"/>
  <c r="J2373" i="1"/>
  <c r="P2371" i="1"/>
  <c r="P2370" i="1"/>
  <c r="J2370" i="1"/>
  <c r="P2369" i="1"/>
  <c r="J2369" i="1"/>
  <c r="J2368" i="1"/>
  <c r="P2367" i="1"/>
  <c r="J2367" i="1"/>
  <c r="P2366" i="1"/>
  <c r="J2366" i="1"/>
  <c r="J2365" i="1"/>
  <c r="P2364" i="1"/>
  <c r="J2364" i="1"/>
  <c r="J2363" i="1"/>
  <c r="P2361" i="1"/>
  <c r="J2361" i="1"/>
  <c r="P2360" i="1"/>
  <c r="P2359" i="1"/>
  <c r="J2359" i="1"/>
  <c r="P2358" i="1"/>
  <c r="J2358" i="1"/>
  <c r="P2357" i="1"/>
  <c r="J2357" i="1"/>
  <c r="P2356" i="1"/>
  <c r="J2356" i="1"/>
  <c r="P2355" i="1"/>
  <c r="J2355" i="1"/>
  <c r="P2354" i="1"/>
  <c r="J2354" i="1"/>
  <c r="P2353" i="1"/>
  <c r="P2352" i="1"/>
  <c r="J2352" i="1"/>
  <c r="P2351" i="1"/>
  <c r="J2351" i="1"/>
  <c r="P2350" i="1"/>
  <c r="J2350" i="1"/>
  <c r="P2349" i="1"/>
  <c r="J2349" i="1"/>
  <c r="P2348" i="1"/>
  <c r="J2348" i="1"/>
  <c r="P2347" i="1"/>
  <c r="J2347" i="1"/>
  <c r="P2346" i="1"/>
  <c r="J2346" i="1"/>
  <c r="P2345" i="1"/>
  <c r="J2345" i="1"/>
  <c r="P2344" i="1"/>
  <c r="P2343" i="1"/>
  <c r="J2343" i="1"/>
  <c r="P2341" i="1"/>
  <c r="J2341" i="1"/>
  <c r="P2340" i="1"/>
  <c r="J2340" i="1"/>
  <c r="P2339" i="1"/>
  <c r="J2339" i="1"/>
  <c r="P2338" i="1"/>
  <c r="J2338" i="1"/>
  <c r="P2337" i="1"/>
  <c r="J2337" i="1"/>
  <c r="J2336" i="1"/>
  <c r="P2335" i="1"/>
  <c r="J2335" i="1"/>
  <c r="P2333" i="1"/>
  <c r="J2333" i="1"/>
  <c r="P2332" i="1"/>
  <c r="J2332" i="1"/>
  <c r="P2331" i="1"/>
  <c r="J2331" i="1"/>
  <c r="P2328" i="1"/>
  <c r="J2328" i="1"/>
  <c r="P2327" i="1"/>
  <c r="J2327" i="1"/>
  <c r="P2326" i="1"/>
  <c r="J2326" i="1"/>
  <c r="P2325" i="1"/>
  <c r="J2325" i="1"/>
  <c r="P2324" i="1"/>
  <c r="J2324" i="1"/>
  <c r="P2323" i="1"/>
  <c r="J2323" i="1"/>
  <c r="P2321" i="1"/>
  <c r="J2321" i="1"/>
  <c r="P2320" i="1"/>
  <c r="J2320" i="1"/>
  <c r="P2319" i="1"/>
  <c r="J2319" i="1"/>
  <c r="P2318" i="1"/>
  <c r="P2317" i="1"/>
  <c r="J2317" i="1"/>
  <c r="P2316" i="1"/>
  <c r="J2316" i="1"/>
  <c r="P2315" i="1"/>
  <c r="J2315" i="1"/>
  <c r="P2314" i="1"/>
  <c r="J2314" i="1"/>
  <c r="P2313" i="1"/>
  <c r="J2313" i="1"/>
  <c r="P2311" i="1"/>
  <c r="P2309" i="1"/>
  <c r="J2309" i="1"/>
  <c r="J2308" i="1"/>
  <c r="P2306" i="1"/>
  <c r="J2306" i="1"/>
  <c r="J2302" i="1"/>
  <c r="J2301" i="1"/>
  <c r="P2300" i="1"/>
  <c r="J2300" i="1"/>
  <c r="J2299" i="1"/>
  <c r="P2298" i="1"/>
  <c r="J2298" i="1"/>
  <c r="P2297" i="1"/>
  <c r="J2297" i="1"/>
  <c r="J2296" i="1"/>
  <c r="P2295" i="1"/>
  <c r="J2295" i="1"/>
  <c r="P2294" i="1"/>
  <c r="J2294" i="1"/>
  <c r="P2293" i="1"/>
  <c r="P2292" i="1"/>
  <c r="P2291" i="1"/>
  <c r="J2291" i="1"/>
  <c r="P2290" i="1"/>
  <c r="J2290" i="1"/>
  <c r="P2289" i="1"/>
  <c r="J2289" i="1"/>
  <c r="P2288" i="1"/>
  <c r="J2288" i="1"/>
  <c r="P2287" i="1"/>
  <c r="P2286" i="1"/>
  <c r="J2286" i="1"/>
  <c r="P2285" i="1"/>
  <c r="J2285" i="1"/>
  <c r="P2284" i="1"/>
  <c r="P2283" i="1"/>
  <c r="J2283" i="1"/>
  <c r="P2282" i="1"/>
  <c r="J2282" i="1"/>
  <c r="P2281" i="1"/>
  <c r="J2281" i="1"/>
  <c r="P2280" i="1"/>
  <c r="P2279" i="1"/>
  <c r="J2279" i="1"/>
  <c r="P2278" i="1"/>
  <c r="J2278" i="1"/>
  <c r="P2277" i="1"/>
  <c r="J2277" i="1"/>
  <c r="P2276" i="1"/>
  <c r="J2276" i="1"/>
  <c r="P2275" i="1"/>
  <c r="P2274" i="1"/>
  <c r="J2274" i="1"/>
  <c r="P2273" i="1"/>
  <c r="P2272" i="1"/>
  <c r="P2269" i="1"/>
  <c r="J2269" i="1"/>
  <c r="P2268" i="1"/>
  <c r="J2268" i="1"/>
  <c r="P2267" i="1"/>
  <c r="J2267" i="1"/>
  <c r="P2266" i="1"/>
  <c r="J2266" i="1"/>
  <c r="P2264" i="1"/>
  <c r="J2264" i="1"/>
  <c r="P2263" i="1"/>
  <c r="J2263" i="1"/>
  <c r="P2262" i="1"/>
  <c r="J2262" i="1"/>
  <c r="P2261" i="1"/>
  <c r="J2261" i="1"/>
  <c r="P2260" i="1"/>
  <c r="J2260" i="1"/>
  <c r="P2258" i="1"/>
  <c r="P2255" i="1"/>
  <c r="J2255" i="1"/>
  <c r="P2254" i="1"/>
  <c r="J2254" i="1"/>
  <c r="P2252" i="1"/>
  <c r="J2252" i="1"/>
  <c r="P2251" i="1"/>
  <c r="J2251" i="1"/>
  <c r="P2250" i="1"/>
  <c r="J2250" i="1"/>
  <c r="J2249" i="1"/>
  <c r="P2248" i="1"/>
  <c r="J2248" i="1"/>
  <c r="P2247" i="1"/>
  <c r="P2246" i="1"/>
  <c r="J2246" i="1"/>
  <c r="P2245" i="1"/>
  <c r="J2245" i="1"/>
  <c r="P2244" i="1"/>
  <c r="J2244" i="1"/>
  <c r="P2243" i="1"/>
  <c r="J2243" i="1"/>
  <c r="P2242" i="1"/>
  <c r="J2242" i="1"/>
  <c r="P2241" i="1"/>
  <c r="J2241" i="1"/>
  <c r="J2240" i="1"/>
  <c r="P2239" i="1"/>
  <c r="J2239" i="1"/>
  <c r="P2238" i="1"/>
  <c r="J2238" i="1"/>
  <c r="P2237" i="1"/>
  <c r="J2237" i="1"/>
  <c r="J2234" i="1"/>
  <c r="J2233" i="1"/>
  <c r="J2232" i="1"/>
  <c r="P2231" i="1"/>
  <c r="J2229" i="1"/>
  <c r="J2227" i="1"/>
  <c r="J2226" i="1"/>
  <c r="J2225" i="1"/>
  <c r="J2224" i="1"/>
  <c r="J2223" i="1"/>
  <c r="J2222" i="1"/>
  <c r="J2221" i="1"/>
  <c r="J2220" i="1"/>
  <c r="J2214" i="1"/>
  <c r="J2213" i="1"/>
  <c r="J2212" i="1"/>
  <c r="P2211" i="1"/>
  <c r="J2210" i="1"/>
  <c r="J2209" i="1"/>
  <c r="J2208" i="1"/>
  <c r="J2207" i="1"/>
  <c r="P2206" i="1"/>
  <c r="J2206" i="1"/>
  <c r="J2204" i="1"/>
  <c r="J2203" i="1"/>
  <c r="J2201" i="1"/>
  <c r="J2200" i="1"/>
  <c r="J2199" i="1"/>
  <c r="J2198" i="1"/>
  <c r="J2196" i="1"/>
  <c r="J2195" i="1"/>
  <c r="J2193" i="1"/>
  <c r="J2192" i="1"/>
  <c r="J2191" i="1"/>
  <c r="J2190" i="1"/>
  <c r="J2189" i="1"/>
  <c r="J2187" i="1"/>
  <c r="J2185" i="1"/>
  <c r="J2184" i="1"/>
  <c r="J2183" i="1"/>
  <c r="J2182" i="1"/>
  <c r="J2181" i="1"/>
  <c r="J2180" i="1"/>
  <c r="J2179" i="1"/>
  <c r="J2178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P2163" i="1"/>
  <c r="J2162" i="1"/>
  <c r="J2161" i="1"/>
  <c r="J2160" i="1"/>
  <c r="J2159" i="1"/>
  <c r="P2158" i="1"/>
  <c r="J2158" i="1"/>
  <c r="J2156" i="1"/>
  <c r="J2155" i="1"/>
  <c r="J2153" i="1"/>
  <c r="J2152" i="1"/>
  <c r="J2151" i="1"/>
  <c r="J2150" i="1"/>
  <c r="J2149" i="1"/>
  <c r="J2148" i="1"/>
  <c r="J2147" i="1"/>
  <c r="P2146" i="1"/>
  <c r="J2146" i="1"/>
  <c r="J2145" i="1"/>
  <c r="J2144" i="1"/>
  <c r="J2143" i="1"/>
  <c r="J2142" i="1"/>
  <c r="J2141" i="1"/>
  <c r="J2140" i="1"/>
  <c r="J2139" i="1"/>
  <c r="J2137" i="1"/>
  <c r="J2136" i="1"/>
  <c r="J2135" i="1"/>
  <c r="P2134" i="1"/>
  <c r="J2132" i="1"/>
  <c r="J2131" i="1"/>
  <c r="J2129" i="1"/>
  <c r="J2128" i="1"/>
  <c r="J2127" i="1"/>
  <c r="J2126" i="1"/>
  <c r="P2124" i="1"/>
  <c r="J2124" i="1"/>
  <c r="J2122" i="1"/>
  <c r="J2121" i="1"/>
  <c r="J2119" i="1"/>
  <c r="J2118" i="1"/>
  <c r="J2116" i="1"/>
  <c r="J2114" i="1"/>
  <c r="J2113" i="1"/>
  <c r="J2112" i="1"/>
  <c r="J2111" i="1"/>
  <c r="J2110" i="1"/>
  <c r="J2109" i="1"/>
  <c r="J2108" i="1"/>
  <c r="J2105" i="1"/>
  <c r="J2104" i="1"/>
  <c r="J2103" i="1"/>
  <c r="J2102" i="1"/>
  <c r="J2101" i="1"/>
  <c r="P2100" i="1"/>
  <c r="J2099" i="1"/>
  <c r="J2098" i="1"/>
  <c r="P2097" i="1"/>
  <c r="J2096" i="1"/>
  <c r="J2095" i="1"/>
  <c r="J2094" i="1"/>
  <c r="J2093" i="1"/>
  <c r="J2092" i="1"/>
  <c r="J2090" i="1"/>
  <c r="J2088" i="1"/>
  <c r="J2087" i="1"/>
  <c r="J2086" i="1"/>
  <c r="J2085" i="1"/>
  <c r="J2083" i="1"/>
  <c r="J2082" i="1"/>
  <c r="J2081" i="1"/>
  <c r="J2079" i="1"/>
  <c r="J2078" i="1"/>
  <c r="J2077" i="1"/>
  <c r="J2076" i="1"/>
  <c r="J2075" i="1"/>
  <c r="J2074" i="1"/>
  <c r="J2073" i="1"/>
  <c r="J2072" i="1"/>
  <c r="J2071" i="1"/>
  <c r="J2070" i="1"/>
  <c r="J2068" i="1"/>
  <c r="J2067" i="1"/>
  <c r="J2064" i="1"/>
  <c r="P2063" i="1"/>
  <c r="J2061" i="1"/>
  <c r="J2060" i="1"/>
  <c r="J2059" i="1"/>
  <c r="P2058" i="1"/>
  <c r="J2058" i="1"/>
  <c r="P2057" i="1"/>
  <c r="J2057" i="1"/>
  <c r="P2056" i="1"/>
  <c r="P2055" i="1"/>
  <c r="J2054" i="1"/>
  <c r="J2052" i="1"/>
  <c r="P2051" i="1"/>
  <c r="J2050" i="1"/>
  <c r="J2049" i="1"/>
  <c r="J2048" i="1"/>
  <c r="J2047" i="1"/>
  <c r="J2046" i="1"/>
  <c r="J2045" i="1"/>
  <c r="J2044" i="1"/>
  <c r="J2043" i="1"/>
  <c r="J2041" i="1"/>
  <c r="J2040" i="1"/>
  <c r="J2039" i="1"/>
  <c r="J2033" i="1"/>
  <c r="J2032" i="1"/>
  <c r="J2029" i="1"/>
  <c r="J2028" i="1"/>
  <c r="J2027" i="1"/>
  <c r="J2025" i="1"/>
  <c r="J2024" i="1"/>
  <c r="J2023" i="1"/>
  <c r="J2022" i="1"/>
  <c r="J2020" i="1"/>
  <c r="J2019" i="1"/>
  <c r="J2018" i="1"/>
  <c r="J2017" i="1"/>
  <c r="J2016" i="1"/>
  <c r="J2015" i="1"/>
  <c r="J2013" i="1"/>
  <c r="J2012" i="1"/>
  <c r="J2011" i="1"/>
  <c r="J2010" i="1"/>
  <c r="J2009" i="1"/>
  <c r="J2008" i="1"/>
  <c r="J2006" i="1"/>
  <c r="J2005" i="1"/>
  <c r="P2004" i="1"/>
  <c r="J2003" i="1"/>
  <c r="J2002" i="1"/>
  <c r="J2001" i="1"/>
  <c r="J2000" i="1"/>
  <c r="J1999" i="1"/>
  <c r="J1998" i="1"/>
  <c r="J1997" i="1"/>
  <c r="P1996" i="1"/>
  <c r="J1995" i="1"/>
  <c r="J1994" i="1"/>
  <c r="J1993" i="1"/>
  <c r="J1992" i="1"/>
  <c r="J1991" i="1"/>
  <c r="J1990" i="1"/>
  <c r="J1989" i="1"/>
  <c r="J1988" i="1"/>
  <c r="J1986" i="1"/>
  <c r="J1985" i="1"/>
  <c r="J1984" i="1"/>
  <c r="J1983" i="1"/>
  <c r="J1982" i="1"/>
  <c r="J1981" i="1"/>
  <c r="J1980" i="1"/>
  <c r="J1979" i="1"/>
  <c r="J1978" i="1"/>
  <c r="J1976" i="1"/>
  <c r="J1975" i="1"/>
  <c r="J1974" i="1"/>
  <c r="J1973" i="1"/>
  <c r="J1972" i="1"/>
  <c r="J1970" i="1"/>
  <c r="J1969" i="1"/>
  <c r="J1968" i="1"/>
  <c r="J1967" i="1"/>
  <c r="J1966" i="1"/>
  <c r="J1965" i="1"/>
  <c r="J1964" i="1"/>
  <c r="J1963" i="1"/>
  <c r="J1962" i="1"/>
  <c r="J1961" i="1"/>
  <c r="J1960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P1934" i="1"/>
  <c r="J1934" i="1"/>
  <c r="J1933" i="1"/>
  <c r="J1932" i="1"/>
  <c r="J1931" i="1"/>
  <c r="J1930" i="1"/>
  <c r="J1929" i="1"/>
  <c r="J1928" i="1"/>
  <c r="J1927" i="1"/>
  <c r="J1926" i="1"/>
  <c r="J1923" i="1"/>
  <c r="J1922" i="1"/>
  <c r="J1918" i="1"/>
  <c r="J1917" i="1"/>
  <c r="J1916" i="1"/>
  <c r="J1913" i="1"/>
  <c r="J1912" i="1"/>
  <c r="J1911" i="1"/>
  <c r="J1908" i="1"/>
  <c r="J1905" i="1"/>
  <c r="J1904" i="1"/>
  <c r="J1902" i="1"/>
  <c r="J1901" i="1"/>
  <c r="J1900" i="1"/>
  <c r="P1899" i="1"/>
  <c r="J1899" i="1"/>
  <c r="J1896" i="1"/>
  <c r="J1894" i="1"/>
  <c r="J1893" i="1"/>
  <c r="J1891" i="1"/>
  <c r="P1890" i="1"/>
  <c r="J1887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P1865" i="1"/>
  <c r="J1865" i="1"/>
  <c r="J1864" i="1"/>
  <c r="J1863" i="1"/>
  <c r="J1862" i="1"/>
  <c r="J1861" i="1"/>
  <c r="J1860" i="1"/>
  <c r="J1859" i="1"/>
  <c r="J1858" i="1"/>
  <c r="J1857" i="1"/>
  <c r="J1855" i="1"/>
  <c r="J1854" i="1"/>
  <c r="J1853" i="1"/>
  <c r="J1852" i="1"/>
  <c r="P1851" i="1"/>
  <c r="J1851" i="1"/>
  <c r="J1850" i="1"/>
  <c r="J1849" i="1"/>
  <c r="J1848" i="1"/>
  <c r="J1847" i="1"/>
  <c r="J1846" i="1"/>
  <c r="J1844" i="1"/>
  <c r="J1843" i="1"/>
  <c r="P1842" i="1"/>
  <c r="J1842" i="1"/>
  <c r="J1841" i="1"/>
  <c r="J1837" i="1"/>
  <c r="J1836" i="1"/>
  <c r="P1833" i="1"/>
  <c r="J1833" i="1"/>
  <c r="J1831" i="1"/>
  <c r="J1829" i="1"/>
  <c r="J1828" i="1"/>
  <c r="J1827" i="1"/>
  <c r="J1826" i="1"/>
  <c r="J1821" i="1"/>
  <c r="J1820" i="1"/>
  <c r="J1817" i="1"/>
  <c r="J1816" i="1"/>
  <c r="J1815" i="1"/>
  <c r="J1814" i="1"/>
  <c r="J1813" i="1"/>
  <c r="J1812" i="1"/>
  <c r="J1810" i="1"/>
  <c r="P1809" i="1"/>
  <c r="J1808" i="1"/>
  <c r="J1807" i="1"/>
  <c r="P1805" i="1"/>
  <c r="P1804" i="1"/>
  <c r="P1803" i="1"/>
  <c r="P1802" i="1"/>
  <c r="P1801" i="1"/>
  <c r="J1801" i="1"/>
  <c r="J1800" i="1"/>
  <c r="J1799" i="1"/>
  <c r="J1795" i="1"/>
  <c r="J1794" i="1"/>
  <c r="J1793" i="1"/>
  <c r="P1792" i="1"/>
  <c r="P1791" i="1"/>
  <c r="J1791" i="1"/>
  <c r="J1790" i="1"/>
  <c r="J1788" i="1"/>
  <c r="P1787" i="1"/>
  <c r="P1786" i="1"/>
  <c r="J1784" i="1"/>
  <c r="J1782" i="1"/>
  <c r="J1781" i="1"/>
  <c r="J1780" i="1"/>
  <c r="J1779" i="1"/>
  <c r="J1778" i="1"/>
  <c r="J1777" i="1"/>
  <c r="J1776" i="1"/>
  <c r="J1775" i="1"/>
  <c r="P1774" i="1"/>
  <c r="J1774" i="1"/>
  <c r="J1773" i="1"/>
  <c r="J1771" i="1"/>
  <c r="J1769" i="1"/>
  <c r="J1768" i="1"/>
  <c r="J1767" i="1"/>
  <c r="P1766" i="1"/>
  <c r="P1765" i="1"/>
  <c r="J1765" i="1"/>
  <c r="J1764" i="1"/>
  <c r="J1762" i="1"/>
  <c r="J1761" i="1"/>
  <c r="P1495" i="1" l="1"/>
  <c r="J1495" i="1"/>
  <c r="P1493" i="1"/>
  <c r="P1492" i="1"/>
  <c r="P1491" i="1"/>
  <c r="P1490" i="1"/>
  <c r="J1490" i="1"/>
  <c r="P1489" i="1"/>
  <c r="P1488" i="1"/>
  <c r="J1488" i="1"/>
  <c r="P1487" i="1"/>
  <c r="J1487" i="1"/>
  <c r="P1486" i="1"/>
  <c r="J1486" i="1"/>
  <c r="P1485" i="1"/>
  <c r="J1485" i="1"/>
  <c r="P1483" i="1"/>
  <c r="J1483" i="1"/>
  <c r="P1480" i="1"/>
  <c r="J1480" i="1"/>
  <c r="P1479" i="1"/>
  <c r="J1479" i="1"/>
  <c r="P1478" i="1"/>
  <c r="J1478" i="1"/>
  <c r="P1477" i="1"/>
  <c r="J1477" i="1"/>
  <c r="P1476" i="1"/>
  <c r="J1476" i="1"/>
  <c r="P1475" i="1"/>
  <c r="P1474" i="1"/>
  <c r="J1474" i="1"/>
  <c r="P1473" i="1"/>
  <c r="J1473" i="1"/>
  <c r="P1472" i="1"/>
  <c r="J1472" i="1"/>
  <c r="P1471" i="1"/>
  <c r="P1470" i="1"/>
  <c r="J1467" i="1"/>
  <c r="P1466" i="1"/>
  <c r="P1465" i="1"/>
  <c r="J1465" i="1"/>
  <c r="P1464" i="1"/>
  <c r="J1464" i="1"/>
  <c r="P1463" i="1"/>
  <c r="P1462" i="1"/>
  <c r="P1461" i="1"/>
  <c r="J1461" i="1"/>
  <c r="P1460" i="1"/>
  <c r="J1460" i="1"/>
  <c r="P1459" i="1"/>
  <c r="J1459" i="1"/>
  <c r="P1458" i="1"/>
  <c r="J1458" i="1"/>
  <c r="P1457" i="1"/>
  <c r="J1457" i="1"/>
  <c r="P1456" i="1"/>
  <c r="J1456" i="1"/>
  <c r="P1455" i="1"/>
  <c r="J1454" i="1"/>
  <c r="P1453" i="1"/>
  <c r="J1453" i="1"/>
  <c r="P1452" i="1"/>
  <c r="J1452" i="1"/>
  <c r="P1451" i="1"/>
  <c r="J1451" i="1"/>
  <c r="J1450" i="1"/>
  <c r="P1449" i="1"/>
  <c r="J1449" i="1"/>
  <c r="P1448" i="1"/>
  <c r="J1448" i="1"/>
  <c r="P1447" i="1"/>
  <c r="J1447" i="1"/>
  <c r="P1446" i="1"/>
  <c r="J1446" i="1"/>
  <c r="P1445" i="1"/>
  <c r="J1445" i="1"/>
  <c r="P1444" i="1"/>
  <c r="J1444" i="1"/>
  <c r="P1443" i="1"/>
  <c r="J1443" i="1"/>
  <c r="P1442" i="1"/>
  <c r="J1442" i="1"/>
  <c r="P1441" i="1"/>
  <c r="J1441" i="1"/>
  <c r="P1440" i="1"/>
  <c r="J1440" i="1"/>
  <c r="P1439" i="1"/>
  <c r="J1439" i="1"/>
  <c r="P1437" i="1"/>
  <c r="P1436" i="1"/>
  <c r="J1436" i="1"/>
  <c r="P1435" i="1"/>
  <c r="J1435" i="1"/>
  <c r="P1434" i="1"/>
  <c r="J1434" i="1"/>
  <c r="P1432" i="1"/>
  <c r="J1432" i="1"/>
  <c r="P1431" i="1"/>
  <c r="J1431" i="1"/>
  <c r="P1430" i="1"/>
  <c r="J1430" i="1"/>
  <c r="P1429" i="1"/>
  <c r="J1429" i="1"/>
  <c r="P1428" i="1"/>
  <c r="J1428" i="1"/>
  <c r="P1427" i="1"/>
  <c r="J1427" i="1"/>
  <c r="P1426" i="1"/>
  <c r="J1426" i="1"/>
  <c r="P1425" i="1"/>
  <c r="J1425" i="1"/>
  <c r="P1424" i="1"/>
  <c r="J1424" i="1"/>
  <c r="J1423" i="1"/>
  <c r="P1422" i="1"/>
  <c r="J1422" i="1"/>
  <c r="P1421" i="1"/>
  <c r="J1421" i="1"/>
  <c r="P1420" i="1"/>
  <c r="J1420" i="1"/>
  <c r="P1419" i="1"/>
  <c r="J1419" i="1"/>
  <c r="P1418" i="1"/>
  <c r="P1417" i="1"/>
  <c r="P1416" i="1"/>
  <c r="P1415" i="1"/>
  <c r="P1414" i="1"/>
  <c r="J1414" i="1"/>
  <c r="P1413" i="1"/>
  <c r="J1413" i="1"/>
  <c r="P1412" i="1"/>
  <c r="J1412" i="1"/>
  <c r="P1411" i="1"/>
  <c r="P1410" i="1"/>
  <c r="J1410" i="1"/>
  <c r="P1409" i="1"/>
  <c r="J1409" i="1"/>
  <c r="P1408" i="1"/>
  <c r="J1408" i="1"/>
  <c r="P1407" i="1"/>
  <c r="J1407" i="1"/>
  <c r="P1406" i="1"/>
  <c r="J1406" i="1"/>
  <c r="J1405" i="1"/>
  <c r="P1404" i="1"/>
  <c r="P1403" i="1"/>
  <c r="J1403" i="1"/>
  <c r="J1402" i="1"/>
  <c r="P1401" i="1"/>
  <c r="J1401" i="1"/>
  <c r="P1400" i="1"/>
  <c r="J1400" i="1"/>
  <c r="P1399" i="1"/>
  <c r="J1399" i="1"/>
  <c r="P1398" i="1"/>
  <c r="J1398" i="1"/>
  <c r="P1397" i="1"/>
  <c r="J1397" i="1"/>
  <c r="P1396" i="1"/>
  <c r="P1395" i="1"/>
  <c r="J1395" i="1"/>
  <c r="P1394" i="1"/>
  <c r="J1394" i="1"/>
  <c r="P1393" i="1"/>
  <c r="P1392" i="1"/>
  <c r="J1392" i="1"/>
  <c r="P1391" i="1"/>
  <c r="P1390" i="1"/>
  <c r="P1389" i="1"/>
  <c r="J1389" i="1"/>
  <c r="P1388" i="1"/>
  <c r="J1388" i="1"/>
  <c r="P1387" i="1"/>
  <c r="J1387" i="1"/>
  <c r="P1386" i="1"/>
  <c r="J1386" i="1"/>
  <c r="P1384" i="1"/>
  <c r="J1384" i="1"/>
  <c r="P1383" i="1"/>
  <c r="J1383" i="1"/>
  <c r="P1382" i="1"/>
  <c r="J1382" i="1"/>
  <c r="P1381" i="1"/>
  <c r="P1380" i="1"/>
  <c r="P1379" i="1"/>
  <c r="J1379" i="1"/>
  <c r="P1378" i="1"/>
  <c r="J1378" i="1"/>
  <c r="P1377" i="1"/>
  <c r="J1377" i="1"/>
  <c r="P1376" i="1"/>
  <c r="J1376" i="1"/>
  <c r="P1375" i="1"/>
  <c r="J1375" i="1"/>
  <c r="P1374" i="1"/>
  <c r="J1374" i="1"/>
  <c r="J1373" i="1"/>
  <c r="P1372" i="1"/>
  <c r="J1372" i="1"/>
  <c r="P1371" i="1"/>
  <c r="P1370" i="1"/>
  <c r="J1370" i="1"/>
  <c r="P1369" i="1"/>
  <c r="J1369" i="1"/>
  <c r="P1368" i="1"/>
  <c r="J1368" i="1"/>
  <c r="P1366" i="1"/>
  <c r="J1365" i="1"/>
  <c r="P1364" i="1"/>
  <c r="J1364" i="1"/>
  <c r="P1363" i="1"/>
  <c r="J1363" i="1"/>
  <c r="P1362" i="1"/>
  <c r="J1362" i="1"/>
  <c r="P1361" i="1"/>
  <c r="P1360" i="1"/>
  <c r="P1358" i="1"/>
  <c r="P1357" i="1"/>
  <c r="J1357" i="1"/>
  <c r="P1356" i="1"/>
  <c r="J1356" i="1"/>
  <c r="P1354" i="1"/>
  <c r="J1354" i="1"/>
  <c r="P1353" i="1"/>
  <c r="J1353" i="1"/>
  <c r="P1352" i="1"/>
  <c r="P1351" i="1"/>
  <c r="P1350" i="1"/>
  <c r="P1349" i="1"/>
  <c r="P1348" i="1"/>
  <c r="J1348" i="1"/>
  <c r="P1347" i="1"/>
  <c r="J1347" i="1"/>
  <c r="P1346" i="1"/>
  <c r="J1346" i="1"/>
  <c r="J1345" i="1"/>
  <c r="P1344" i="1"/>
  <c r="J1344" i="1"/>
  <c r="J1343" i="1"/>
  <c r="J1342" i="1"/>
  <c r="P1341" i="1"/>
  <c r="P1340" i="1"/>
  <c r="J1340" i="1"/>
  <c r="J1339" i="1"/>
  <c r="J1338" i="1"/>
  <c r="J1337" i="1"/>
  <c r="J1336" i="1"/>
  <c r="J1335" i="1"/>
  <c r="P1334" i="1"/>
  <c r="J1334" i="1"/>
  <c r="J1333" i="1"/>
  <c r="J1332" i="1"/>
  <c r="J1331" i="1"/>
  <c r="J1330" i="1"/>
  <c r="J1329" i="1"/>
  <c r="J1328" i="1"/>
  <c r="J1327" i="1"/>
  <c r="J1326" i="1"/>
  <c r="J1325" i="1"/>
  <c r="J1324" i="1"/>
  <c r="J1321" i="1"/>
  <c r="J1320" i="1"/>
  <c r="J1318" i="1"/>
  <c r="J1317" i="1"/>
  <c r="J1316" i="1"/>
  <c r="J1315" i="1"/>
  <c r="J1314" i="1"/>
  <c r="J1313" i="1"/>
  <c r="J1312" i="1"/>
  <c r="J1310" i="1"/>
  <c r="J1309" i="1"/>
  <c r="J1308" i="1"/>
  <c r="J1307" i="1"/>
  <c r="J1305" i="1"/>
  <c r="J1304" i="1"/>
  <c r="J1303" i="1"/>
  <c r="J1302" i="1"/>
  <c r="J1301" i="1"/>
  <c r="J1300" i="1"/>
  <c r="J1299" i="1"/>
  <c r="J1298" i="1"/>
  <c r="J1296" i="1"/>
  <c r="J1295" i="1"/>
  <c r="J1294" i="1"/>
  <c r="J1293" i="1"/>
  <c r="P1292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8" i="1"/>
  <c r="J1277" i="1"/>
  <c r="J1275" i="1"/>
  <c r="J1273" i="1"/>
  <c r="J1272" i="1"/>
  <c r="J1270" i="1"/>
  <c r="J1269" i="1"/>
  <c r="J1268" i="1"/>
  <c r="J1267" i="1"/>
  <c r="J1266" i="1"/>
  <c r="P1264" i="1"/>
  <c r="J1264" i="1"/>
  <c r="J1263" i="1"/>
  <c r="J1262" i="1"/>
  <c r="J1261" i="1"/>
  <c r="J1259" i="1"/>
  <c r="J1258" i="1"/>
  <c r="J1257" i="1"/>
  <c r="J1256" i="1"/>
  <c r="J1255" i="1"/>
  <c r="J1254" i="1"/>
  <c r="J1253" i="1"/>
  <c r="J1250" i="1"/>
  <c r="J1249" i="1"/>
  <c r="J1247" i="1"/>
  <c r="J1246" i="1"/>
  <c r="J1245" i="1"/>
  <c r="J1244" i="1"/>
  <c r="J1243" i="1"/>
  <c r="J1242" i="1"/>
  <c r="J1240" i="1"/>
  <c r="J1239" i="1"/>
  <c r="J1238" i="1"/>
  <c r="J1237" i="1"/>
  <c r="J1236" i="1"/>
  <c r="J1235" i="1"/>
  <c r="J1234" i="1"/>
  <c r="J1232" i="1"/>
  <c r="J1231" i="1"/>
  <c r="J1230" i="1"/>
  <c r="J1229" i="1"/>
  <c r="P1228" i="1"/>
  <c r="J1227" i="1"/>
  <c r="J1226" i="1"/>
  <c r="J1225" i="1"/>
  <c r="J1223" i="1"/>
  <c r="J1222" i="1"/>
  <c r="J1221" i="1"/>
  <c r="J1220" i="1"/>
  <c r="J1219" i="1"/>
  <c r="J1218" i="1"/>
  <c r="J1217" i="1"/>
  <c r="J1216" i="1"/>
  <c r="J1215" i="1"/>
  <c r="J1214" i="1"/>
  <c r="J1213" i="1"/>
  <c r="J1211" i="1"/>
  <c r="J1210" i="1"/>
  <c r="J1206" i="1"/>
  <c r="J1205" i="1"/>
  <c r="P1204" i="1"/>
  <c r="J1203" i="1"/>
  <c r="P1202" i="1"/>
  <c r="J1201" i="1"/>
  <c r="J1199" i="1"/>
  <c r="J1198" i="1"/>
  <c r="J1197" i="1"/>
  <c r="J1196" i="1"/>
  <c r="J1195" i="1"/>
  <c r="J1194" i="1"/>
  <c r="J1193" i="1"/>
  <c r="J1191" i="1"/>
  <c r="J1190" i="1"/>
  <c r="J1189" i="1"/>
  <c r="J1188" i="1"/>
  <c r="P1186" i="1"/>
  <c r="J1186" i="1"/>
  <c r="J1185" i="1"/>
  <c r="J1184" i="1"/>
  <c r="P1183" i="1"/>
  <c r="J1183" i="1"/>
  <c r="J1182" i="1"/>
  <c r="J1180" i="1"/>
  <c r="J1179" i="1"/>
  <c r="J1178" i="1"/>
  <c r="J1174" i="1"/>
  <c r="P1173" i="1"/>
  <c r="J1172" i="1"/>
  <c r="P1171" i="1"/>
  <c r="J1171" i="1"/>
  <c r="J1170" i="1"/>
  <c r="J1169" i="1"/>
  <c r="J1168" i="1"/>
  <c r="J1167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8" i="1"/>
  <c r="J1147" i="1"/>
  <c r="J1146" i="1"/>
  <c r="P1145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6" i="1"/>
  <c r="P1125" i="1"/>
  <c r="J1125" i="1"/>
  <c r="P1124" i="1"/>
  <c r="J1123" i="1"/>
  <c r="J1122" i="1"/>
  <c r="J1121" i="1"/>
  <c r="J1120" i="1"/>
  <c r="J1119" i="1"/>
  <c r="J1118" i="1"/>
  <c r="J1117" i="1"/>
  <c r="P1116" i="1"/>
  <c r="J1116" i="1"/>
  <c r="J1115" i="1"/>
  <c r="J1112" i="1"/>
  <c r="J1111" i="1"/>
  <c r="J1110" i="1"/>
  <c r="J1109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7" i="1"/>
  <c r="J1086" i="1"/>
  <c r="J1085" i="1"/>
  <c r="J1084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3" i="1"/>
  <c r="J1062" i="1"/>
  <c r="J1061" i="1"/>
  <c r="J1060" i="1"/>
  <c r="J1059" i="1"/>
  <c r="J1058" i="1"/>
  <c r="J1057" i="1"/>
  <c r="J1056" i="1"/>
  <c r="P1055" i="1"/>
  <c r="J1054" i="1"/>
  <c r="J1053" i="1"/>
  <c r="J1052" i="1"/>
  <c r="J1051" i="1"/>
  <c r="J1050" i="1"/>
  <c r="P1049" i="1"/>
  <c r="J1047" i="1"/>
  <c r="J1046" i="1"/>
  <c r="J1045" i="1"/>
  <c r="J1044" i="1"/>
  <c r="J1043" i="1"/>
  <c r="J1042" i="1"/>
  <c r="P1041" i="1"/>
  <c r="J1041" i="1"/>
  <c r="J1040" i="1"/>
  <c r="J1039" i="1"/>
  <c r="J1038" i="1"/>
  <c r="J1037" i="1"/>
  <c r="J1035" i="1"/>
  <c r="J1033" i="1"/>
  <c r="J1031" i="1"/>
  <c r="J1030" i="1"/>
  <c r="P1029" i="1"/>
  <c r="P1026" i="1"/>
  <c r="J1026" i="1"/>
  <c r="J1025" i="1"/>
  <c r="J1021" i="1"/>
  <c r="J1020" i="1"/>
  <c r="J1018" i="1"/>
  <c r="J1017" i="1"/>
  <c r="J1015" i="1"/>
  <c r="J1014" i="1"/>
  <c r="J1013" i="1"/>
  <c r="J1012" i="1"/>
  <c r="J1011" i="1"/>
  <c r="J1010" i="1"/>
  <c r="J1009" i="1"/>
  <c r="J1006" i="1"/>
  <c r="J1005" i="1"/>
  <c r="P1001" i="1"/>
  <c r="J999" i="1"/>
  <c r="J998" i="1"/>
  <c r="J996" i="1"/>
  <c r="J995" i="1"/>
  <c r="J993" i="1"/>
  <c r="J992" i="1"/>
  <c r="J991" i="1"/>
  <c r="J990" i="1"/>
  <c r="J989" i="1"/>
  <c r="J988" i="1"/>
  <c r="J987" i="1"/>
  <c r="J984" i="1"/>
  <c r="J983" i="1"/>
  <c r="J981" i="1"/>
  <c r="J980" i="1"/>
  <c r="J979" i="1"/>
  <c r="J978" i="1"/>
  <c r="J977" i="1"/>
  <c r="J974" i="1"/>
  <c r="J973" i="1"/>
  <c r="J972" i="1"/>
  <c r="J971" i="1"/>
  <c r="J969" i="1"/>
  <c r="J967" i="1"/>
  <c r="J966" i="1"/>
  <c r="J965" i="1"/>
  <c r="J963" i="1"/>
  <c r="J962" i="1"/>
  <c r="J960" i="1"/>
  <c r="J959" i="1"/>
  <c r="J958" i="1"/>
  <c r="J957" i="1"/>
  <c r="J954" i="1"/>
  <c r="P953" i="1"/>
  <c r="J951" i="1"/>
  <c r="J949" i="1"/>
  <c r="J948" i="1"/>
  <c r="J947" i="1"/>
  <c r="J946" i="1"/>
  <c r="J945" i="1"/>
  <c r="P944" i="1"/>
  <c r="J943" i="1"/>
  <c r="J941" i="1"/>
  <c r="J940" i="1"/>
  <c r="J939" i="1"/>
  <c r="J938" i="1"/>
  <c r="J937" i="1"/>
  <c r="P936" i="1"/>
  <c r="J935" i="1"/>
  <c r="J932" i="1"/>
  <c r="P931" i="1"/>
  <c r="J931" i="1"/>
  <c r="J929" i="1"/>
  <c r="J928" i="1"/>
  <c r="J927" i="1"/>
  <c r="J926" i="1"/>
  <c r="J925" i="1"/>
  <c r="J924" i="1"/>
  <c r="P923" i="1"/>
  <c r="J923" i="1"/>
  <c r="P922" i="1"/>
  <c r="J922" i="1"/>
  <c r="J918" i="1"/>
  <c r="J917" i="1"/>
  <c r="P916" i="1"/>
  <c r="J915" i="1"/>
  <c r="J914" i="1"/>
  <c r="J912" i="1"/>
  <c r="J911" i="1"/>
  <c r="J910" i="1"/>
  <c r="P909" i="1"/>
  <c r="J909" i="1"/>
  <c r="P907" i="1"/>
  <c r="P906" i="1"/>
  <c r="J906" i="1"/>
  <c r="P905" i="1"/>
  <c r="J905" i="1"/>
  <c r="J904" i="1"/>
  <c r="J903" i="1"/>
  <c r="J902" i="1"/>
  <c r="J561" i="1" l="1"/>
  <c r="J560" i="1"/>
  <c r="J558" i="1"/>
  <c r="J557" i="1"/>
  <c r="J556" i="1"/>
  <c r="J555" i="1"/>
  <c r="J554" i="1"/>
  <c r="J553" i="1"/>
  <c r="J552" i="1"/>
  <c r="J550" i="1"/>
  <c r="J549" i="1"/>
  <c r="J548" i="1"/>
  <c r="J547" i="1"/>
  <c r="J545" i="1"/>
  <c r="J544" i="1"/>
  <c r="J543" i="1"/>
  <c r="J542" i="1"/>
  <c r="J541" i="1"/>
  <c r="J539" i="1"/>
  <c r="J538" i="1"/>
  <c r="J537" i="1"/>
  <c r="J536" i="1"/>
  <c r="J535" i="1"/>
  <c r="J534" i="1"/>
  <c r="J533" i="1"/>
  <c r="J532" i="1"/>
  <c r="J531" i="1"/>
  <c r="J530" i="1"/>
  <c r="J527" i="1"/>
  <c r="J525" i="1"/>
  <c r="J522" i="1"/>
  <c r="J521" i="1"/>
  <c r="J520" i="1"/>
  <c r="J519" i="1"/>
  <c r="J517" i="1"/>
  <c r="J514" i="1"/>
  <c r="J513" i="1"/>
  <c r="J511" i="1"/>
  <c r="J510" i="1"/>
  <c r="J509" i="1"/>
  <c r="J508" i="1"/>
  <c r="J506" i="1"/>
  <c r="J505" i="1"/>
  <c r="J504" i="1"/>
  <c r="J503" i="1"/>
  <c r="J502" i="1"/>
  <c r="J500" i="1"/>
  <c r="J498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3" i="1"/>
  <c r="J462" i="1"/>
  <c r="J461" i="1"/>
  <c r="J460" i="1"/>
  <c r="J458" i="1"/>
  <c r="J456" i="1"/>
  <c r="J454" i="1"/>
  <c r="J453" i="1"/>
  <c r="J452" i="1"/>
  <c r="J451" i="1"/>
  <c r="J450" i="1"/>
  <c r="J449" i="1"/>
  <c r="J448" i="1"/>
  <c r="J447" i="1"/>
  <c r="J446" i="1"/>
  <c r="J445" i="1"/>
  <c r="J444" i="1"/>
  <c r="J442" i="1"/>
  <c r="J439" i="1"/>
  <c r="J438" i="1"/>
  <c r="J437" i="1"/>
  <c r="J436" i="1"/>
  <c r="J435" i="1"/>
  <c r="J434" i="1"/>
  <c r="J433" i="1"/>
  <c r="J432" i="1"/>
  <c r="J431" i="1"/>
  <c r="J429" i="1"/>
  <c r="J428" i="1"/>
  <c r="J427" i="1"/>
  <c r="J425" i="1"/>
  <c r="J424" i="1"/>
  <c r="J423" i="1"/>
  <c r="J422" i="1"/>
  <c r="J421" i="1"/>
  <c r="J418" i="1"/>
  <c r="J417" i="1"/>
  <c r="J416" i="1"/>
  <c r="J415" i="1"/>
  <c r="J414" i="1"/>
  <c r="J413" i="1"/>
  <c r="J412" i="1"/>
  <c r="J411" i="1"/>
  <c r="J410" i="1"/>
  <c r="J409" i="1"/>
  <c r="J408" i="1"/>
  <c r="J405" i="1"/>
  <c r="J402" i="1"/>
  <c r="J400" i="1"/>
  <c r="J399" i="1"/>
  <c r="J397" i="1"/>
  <c r="J396" i="1"/>
  <c r="J393" i="1"/>
  <c r="J392" i="1"/>
  <c r="J391" i="1"/>
  <c r="J390" i="1"/>
  <c r="J389" i="1"/>
  <c r="J388" i="1"/>
  <c r="J387" i="1"/>
  <c r="J384" i="1"/>
  <c r="J383" i="1"/>
  <c r="J382" i="1"/>
  <c r="J381" i="1"/>
  <c r="J380" i="1"/>
  <c r="J379" i="1"/>
  <c r="J377" i="1"/>
  <c r="J376" i="1"/>
  <c r="J374" i="1"/>
  <c r="J373" i="1"/>
  <c r="J372" i="1"/>
  <c r="J371" i="1"/>
  <c r="J370" i="1"/>
  <c r="J369" i="1"/>
  <c r="J368" i="1"/>
  <c r="J367" i="1"/>
  <c r="J366" i="1"/>
  <c r="J365" i="1"/>
  <c r="J364" i="1"/>
  <c r="J362" i="1"/>
  <c r="J361" i="1"/>
  <c r="J360" i="1"/>
  <c r="J357" i="1"/>
  <c r="J356" i="1"/>
  <c r="J355" i="1"/>
  <c r="J354" i="1"/>
  <c r="J353" i="1"/>
  <c r="J352" i="1"/>
  <c r="J351" i="1"/>
  <c r="J349" i="1"/>
  <c r="J347" i="1"/>
  <c r="J346" i="1"/>
  <c r="J345" i="1"/>
  <c r="J343" i="1"/>
  <c r="J342" i="1"/>
  <c r="J341" i="1"/>
  <c r="J340" i="1"/>
  <c r="J338" i="1"/>
  <c r="J337" i="1"/>
  <c r="J336" i="1"/>
  <c r="J335" i="1"/>
  <c r="J334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3" i="1"/>
  <c r="J312" i="1"/>
  <c r="J309" i="1"/>
  <c r="J308" i="1"/>
  <c r="J305" i="1"/>
  <c r="J304" i="1"/>
  <c r="J303" i="1"/>
  <c r="J302" i="1"/>
  <c r="J301" i="1"/>
  <c r="J300" i="1"/>
  <c r="J298" i="1"/>
  <c r="J297" i="1"/>
  <c r="J296" i="1"/>
  <c r="J295" i="1"/>
  <c r="J294" i="1"/>
  <c r="J293" i="1"/>
  <c r="J292" i="1"/>
  <c r="J290" i="1"/>
  <c r="J289" i="1"/>
  <c r="J288" i="1"/>
  <c r="J285" i="1"/>
  <c r="J284" i="1"/>
  <c r="J283" i="1"/>
  <c r="J282" i="1"/>
  <c r="J281" i="1"/>
  <c r="J278" i="1"/>
  <c r="J277" i="1"/>
  <c r="J276" i="1"/>
  <c r="J273" i="1"/>
  <c r="J272" i="1"/>
  <c r="J269" i="1"/>
  <c r="J268" i="1"/>
  <c r="J267" i="1"/>
  <c r="J266" i="1"/>
  <c r="J263" i="1"/>
  <c r="J262" i="1"/>
  <c r="J261" i="1"/>
  <c r="J260" i="1"/>
  <c r="J258" i="1"/>
  <c r="J257" i="1"/>
  <c r="J255" i="1"/>
  <c r="J253" i="1"/>
  <c r="J252" i="1"/>
  <c r="J251" i="1"/>
  <c r="J248" i="1"/>
  <c r="J247" i="1"/>
  <c r="J246" i="1"/>
  <c r="J244" i="1"/>
  <c r="J242" i="1"/>
  <c r="J241" i="1"/>
  <c r="J240" i="1"/>
  <c r="J238" i="1"/>
  <c r="J237" i="1"/>
  <c r="J236" i="1"/>
  <c r="J235" i="1"/>
  <c r="J233" i="1"/>
  <c r="J232" i="1"/>
  <c r="J231" i="1"/>
  <c r="J230" i="1"/>
  <c r="J228" i="1"/>
  <c r="J226" i="1"/>
  <c r="J225" i="1"/>
  <c r="J224" i="1"/>
  <c r="J223" i="1"/>
  <c r="J222" i="1"/>
  <c r="J221" i="1"/>
  <c r="J220" i="1"/>
  <c r="J219" i="1"/>
  <c r="J217" i="1"/>
  <c r="J216" i="1"/>
  <c r="J215" i="1"/>
  <c r="J214" i="1"/>
  <c r="J212" i="1"/>
  <c r="J211" i="1"/>
  <c r="J209" i="1"/>
  <c r="J208" i="1"/>
  <c r="J207" i="1"/>
  <c r="J206" i="1"/>
  <c r="J205" i="1"/>
  <c r="J203" i="1"/>
  <c r="J202" i="1"/>
  <c r="J200" i="1"/>
  <c r="J199" i="1"/>
  <c r="J198" i="1"/>
  <c r="J193" i="1"/>
  <c r="J190" i="1"/>
  <c r="J186" i="1"/>
  <c r="J180" i="1"/>
  <c r="J178" i="1"/>
  <c r="J177" i="1"/>
  <c r="J176" i="1"/>
  <c r="J175" i="1"/>
  <c r="J174" i="1"/>
  <c r="J172" i="1"/>
  <c r="J171" i="1"/>
  <c r="J169" i="1"/>
  <c r="J168" i="1"/>
  <c r="J167" i="1"/>
  <c r="J166" i="1"/>
  <c r="J164" i="1"/>
  <c r="J163" i="1"/>
  <c r="J162" i="1"/>
  <c r="J161" i="1"/>
  <c r="J160" i="1"/>
  <c r="J159" i="1"/>
  <c r="J158" i="1"/>
  <c r="J157" i="1"/>
  <c r="J154" i="1"/>
  <c r="J153" i="1"/>
  <c r="J152" i="1"/>
  <c r="J151" i="1"/>
  <c r="J150" i="1"/>
  <c r="J148" i="1"/>
  <c r="J147" i="1"/>
  <c r="J146" i="1"/>
  <c r="J145" i="1"/>
  <c r="J144" i="1"/>
  <c r="J143" i="1"/>
  <c r="J142" i="1"/>
  <c r="J141" i="1"/>
  <c r="J140" i="1"/>
  <c r="J138" i="1"/>
  <c r="J137" i="1"/>
  <c r="J134" i="1"/>
  <c r="J133" i="1"/>
  <c r="J132" i="1"/>
  <c r="J129" i="1"/>
  <c r="J128" i="1"/>
  <c r="J127" i="1"/>
  <c r="J126" i="1"/>
  <c r="J125" i="1"/>
  <c r="J124" i="1"/>
  <c r="J123" i="1"/>
  <c r="J122" i="1"/>
  <c r="J120" i="1"/>
  <c r="J118" i="1"/>
  <c r="J117" i="1"/>
  <c r="J116" i="1"/>
  <c r="J113" i="1"/>
  <c r="J112" i="1"/>
  <c r="J110" i="1"/>
  <c r="J109" i="1"/>
  <c r="J108" i="1"/>
  <c r="J107" i="1"/>
  <c r="J106" i="1"/>
  <c r="J104" i="1"/>
  <c r="J103" i="1"/>
  <c r="J102" i="1"/>
  <c r="J101" i="1"/>
  <c r="J100" i="1"/>
  <c r="J99" i="1"/>
  <c r="J97" i="1"/>
  <c r="J95" i="1"/>
  <c r="J93" i="1"/>
  <c r="J92" i="1"/>
  <c r="J91" i="1"/>
  <c r="J90" i="1"/>
  <c r="J89" i="1"/>
  <c r="J87" i="1"/>
  <c r="J86" i="1"/>
  <c r="J85" i="1"/>
  <c r="J84" i="1"/>
  <c r="J83" i="1"/>
  <c r="J82" i="1"/>
  <c r="J80" i="1"/>
  <c r="J79" i="1"/>
  <c r="J78" i="1"/>
  <c r="J76" i="1"/>
  <c r="J75" i="1"/>
  <c r="J74" i="1"/>
  <c r="J73" i="1"/>
  <c r="J72" i="1"/>
  <c r="J70" i="1"/>
  <c r="J69" i="1"/>
  <c r="J68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49" i="1"/>
  <c r="J48" i="1"/>
  <c r="J47" i="1"/>
  <c r="J46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7" i="1"/>
  <c r="J26" i="1"/>
  <c r="J24" i="1"/>
  <c r="J23" i="1"/>
  <c r="J22" i="1"/>
  <c r="J21" i="1"/>
  <c r="J19" i="1"/>
  <c r="J18" i="1"/>
  <c r="J16" i="1"/>
  <c r="J15" i="1"/>
  <c r="J14" i="1"/>
  <c r="J13" i="1"/>
  <c r="J12" i="1"/>
  <c r="J10" i="1"/>
  <c r="J9" i="1"/>
  <c r="J8" i="1"/>
  <c r="J7" i="1"/>
  <c r="J6" i="1"/>
  <c r="J5" i="1"/>
  <c r="J254" i="1"/>
  <c r="J401" i="1"/>
  <c r="J441" i="1"/>
  <c r="J3" i="1" l="1"/>
  <c r="L26" i="8"/>
  <c r="L25" i="8"/>
  <c r="K1051" i="10" l="1"/>
  <c r="K1050" i="10"/>
  <c r="K1048" i="10"/>
  <c r="K1044" i="10"/>
  <c r="K1040" i="10"/>
  <c r="K1039" i="10"/>
  <c r="K1038" i="10"/>
  <c r="K1037" i="10"/>
  <c r="K1036" i="10"/>
  <c r="K1035" i="10"/>
  <c r="K1034" i="10"/>
  <c r="K1033" i="10"/>
  <c r="K1032" i="10"/>
  <c r="K1031" i="10"/>
  <c r="K1030" i="10"/>
  <c r="K1029" i="10"/>
  <c r="K1027" i="10"/>
  <c r="K1026" i="10"/>
  <c r="K1025" i="10"/>
  <c r="K1024" i="10"/>
  <c r="K1023" i="10"/>
  <c r="K1022" i="10"/>
  <c r="K1021" i="10"/>
  <c r="K1020" i="10"/>
  <c r="K1019" i="10"/>
  <c r="K1018" i="10"/>
  <c r="K1017" i="10"/>
  <c r="K1016" i="10"/>
  <c r="K1015" i="10"/>
  <c r="K1014" i="10"/>
  <c r="K1013" i="10"/>
  <c r="K1012" i="10"/>
  <c r="K1011" i="10"/>
  <c r="K1010" i="10"/>
  <c r="K1009" i="10"/>
  <c r="K1008" i="10"/>
  <c r="K1007" i="10"/>
  <c r="K1006" i="10"/>
  <c r="K1005" i="10"/>
  <c r="K1004" i="10"/>
  <c r="K1003" i="10"/>
  <c r="K1002" i="10"/>
  <c r="K1001" i="10"/>
  <c r="K1000" i="10"/>
  <c r="K999" i="10"/>
  <c r="K998" i="10"/>
  <c r="K997" i="10"/>
  <c r="K996" i="10"/>
  <c r="K995" i="10"/>
  <c r="K994" i="10"/>
  <c r="K993" i="10"/>
  <c r="K992" i="10"/>
  <c r="K991" i="10"/>
  <c r="K990" i="10"/>
  <c r="K989" i="10"/>
  <c r="K988" i="10"/>
  <c r="K987" i="10"/>
  <c r="K986" i="10"/>
  <c r="K985" i="10"/>
  <c r="K984" i="10"/>
  <c r="K983" i="10"/>
  <c r="K982" i="10"/>
  <c r="K981" i="10"/>
  <c r="K980" i="10"/>
  <c r="K979" i="10"/>
  <c r="K978" i="10"/>
  <c r="K977" i="10"/>
  <c r="K976" i="10"/>
  <c r="K975" i="10"/>
  <c r="K974" i="10"/>
  <c r="K973" i="10"/>
  <c r="K972" i="10"/>
  <c r="K971" i="10"/>
  <c r="K970" i="10"/>
  <c r="K969" i="10"/>
  <c r="K968" i="10"/>
  <c r="K967" i="10"/>
  <c r="K966" i="10"/>
  <c r="K965" i="10"/>
  <c r="K964" i="10"/>
  <c r="K963" i="10"/>
  <c r="K962" i="10"/>
  <c r="K961" i="10"/>
  <c r="K960" i="10"/>
  <c r="K959" i="10"/>
  <c r="K958" i="10"/>
  <c r="K957" i="10"/>
  <c r="K956" i="10"/>
  <c r="K955" i="10"/>
  <c r="K954" i="10"/>
  <c r="K953" i="10"/>
  <c r="K952" i="10"/>
  <c r="K951" i="10"/>
  <c r="K950" i="10"/>
  <c r="K949" i="10"/>
  <c r="K947" i="10"/>
  <c r="K946" i="10"/>
  <c r="K944" i="10"/>
  <c r="K943" i="10"/>
  <c r="K942" i="10"/>
  <c r="K941" i="10"/>
  <c r="K940" i="10"/>
  <c r="K939" i="10"/>
  <c r="K938" i="10"/>
  <c r="K937" i="10"/>
  <c r="K936" i="10"/>
  <c r="K935" i="10"/>
  <c r="K934" i="10"/>
  <c r="K933" i="10"/>
  <c r="K932" i="10"/>
  <c r="K931" i="10"/>
  <c r="K930" i="10"/>
  <c r="K929" i="10"/>
  <c r="K928" i="10"/>
  <c r="K927" i="10"/>
  <c r="K926" i="10"/>
  <c r="K925" i="10"/>
  <c r="K924" i="10"/>
  <c r="K923" i="10"/>
  <c r="K922" i="10"/>
  <c r="K921" i="10"/>
  <c r="K920" i="10"/>
  <c r="K919" i="10"/>
  <c r="K918" i="10"/>
  <c r="K917" i="10"/>
  <c r="K916" i="10"/>
  <c r="K915" i="10"/>
  <c r="K914" i="10"/>
  <c r="K913" i="10"/>
  <c r="K912" i="10"/>
  <c r="K911" i="10"/>
  <c r="K910" i="10"/>
  <c r="K909" i="10"/>
  <c r="K908" i="10"/>
  <c r="K907" i="10"/>
  <c r="K906" i="10"/>
  <c r="K905" i="10"/>
  <c r="K904" i="10"/>
  <c r="K903" i="10"/>
  <c r="K902" i="10"/>
  <c r="K901" i="10"/>
  <c r="K900" i="10"/>
  <c r="K899" i="10"/>
  <c r="K898" i="10"/>
  <c r="K897" i="10"/>
  <c r="K896" i="10"/>
  <c r="K895" i="10"/>
  <c r="K894" i="10"/>
  <c r="K893" i="10"/>
  <c r="K892" i="10"/>
  <c r="K891" i="10"/>
  <c r="K890" i="10"/>
  <c r="K889" i="10"/>
  <c r="K888" i="10"/>
  <c r="K887" i="10"/>
  <c r="K886" i="10"/>
  <c r="K885" i="10"/>
  <c r="K884" i="10"/>
  <c r="K883" i="10"/>
  <c r="K882" i="10"/>
  <c r="K881" i="10"/>
  <c r="K880" i="10"/>
  <c r="K879" i="10"/>
  <c r="K878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K858" i="10"/>
  <c r="K857" i="10"/>
  <c r="K856" i="10"/>
  <c r="K855" i="10"/>
  <c r="K854" i="10"/>
  <c r="K853" i="10"/>
  <c r="K852" i="10"/>
  <c r="K851" i="10"/>
  <c r="K850" i="10"/>
  <c r="K849" i="10"/>
  <c r="K848" i="10"/>
  <c r="K847" i="10"/>
  <c r="K846" i="10"/>
  <c r="K845" i="10"/>
  <c r="K844" i="10"/>
  <c r="K843" i="10"/>
  <c r="K842" i="10"/>
  <c r="K841" i="10"/>
  <c r="K840" i="10"/>
  <c r="K839" i="10"/>
  <c r="K838" i="10"/>
  <c r="K837" i="10"/>
  <c r="K836" i="10"/>
  <c r="K835" i="10"/>
  <c r="K834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5" i="10"/>
  <c r="K734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7" i="10"/>
  <c r="K626" i="10"/>
  <c r="K625" i="10"/>
  <c r="K624" i="10"/>
  <c r="K623" i="10"/>
  <c r="K622" i="10"/>
  <c r="K621" i="10"/>
  <c r="K620" i="10"/>
  <c r="K619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2" i="10"/>
  <c r="K581" i="10"/>
  <c r="K580" i="10"/>
  <c r="K579" i="10"/>
  <c r="K578" i="10"/>
  <c r="K577" i="10"/>
  <c r="K575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0" i="10"/>
  <c r="K539" i="10"/>
  <c r="K538" i="10"/>
  <c r="K537" i="10"/>
  <c r="K536" i="10"/>
  <c r="K535" i="10"/>
  <c r="K534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</calcChain>
</file>

<file path=xl/sharedStrings.xml><?xml version="1.0" encoding="utf-8"?>
<sst xmlns="http://schemas.openxmlformats.org/spreadsheetml/2006/main" count="44991" uniqueCount="8074">
  <si>
    <t>N° PEDIDO</t>
  </si>
  <si>
    <t>DATA</t>
  </si>
  <si>
    <t>RESTAURANTE</t>
  </si>
  <si>
    <t>TOTAL DO PEDIDO</t>
  </si>
  <si>
    <t>ORIGEM DO CANCELAMENTO</t>
  </si>
  <si>
    <t>MOTIVO DO CANCELAMENTO</t>
  </si>
  <si>
    <t>MOTIVO DA IMPOSSIBILIDADE DE CONTESTAR</t>
  </si>
  <si>
    <t>CANAL DE VENDA</t>
  </si>
  <si>
    <t>PRIMEIRA ANALISE</t>
  </si>
  <si>
    <t>SEGUNDA ANALISE</t>
  </si>
  <si>
    <t>REEMBOLSO APROVADO</t>
  </si>
  <si>
    <t>Total Geral</t>
  </si>
  <si>
    <t>STATUS</t>
  </si>
  <si>
    <t>QUANTIDADE</t>
  </si>
  <si>
    <t xml:space="preserve">O pedido foi enviado corretamente mas o motoboy esqueceu a bebida dentro da bag, como a entrega é parceira do ifood entendemos que o reembolso é devido. </t>
  </si>
  <si>
    <t xml:space="preserve">O pedido foi enviado corretamente, mas o entregador trocou as sacolas na hora da entrega e como a entrega é realizada pelo ifood, entendemos que o reembolso é devido.   </t>
  </si>
  <si>
    <t>O pedido foi enviado corretamente pois seguimos todos os procedimentos da companhia para garantir a qualidade do pedido, e o pedido foi entregue dentro prazo e o cliente não apresentou nenhuma imagem dos itens errados ou impróprios, entendemos que o cliente agiu de má fé e o reembolso é devido.</t>
  </si>
  <si>
    <t>NÃO É POSSIVEL CONTESTAR</t>
  </si>
  <si>
    <t>RESTAURANT</t>
  </si>
  <si>
    <t>LOGISTICS_VIA_OPERATION</t>
  </si>
  <si>
    <t>Reembolso aprovado, confira o pagamento no seu próximo repasse</t>
  </si>
  <si>
    <t>Jeronimo - Bandeirantes</t>
  </si>
  <si>
    <t>Madero Boulevard Santa Efigenia</t>
  </si>
  <si>
    <t>CONSUMER_VIA_OPERATION</t>
  </si>
  <si>
    <t>O pedido está atrasado</t>
  </si>
  <si>
    <t>Madero Cabral</t>
  </si>
  <si>
    <t>O pedido não foi entregue</t>
  </si>
  <si>
    <t>RESTAURANT_VIA_OPERATION</t>
  </si>
  <si>
    <t>Item indisponível</t>
  </si>
  <si>
    <t>Cancelamento aceito pela sua loja</t>
  </si>
  <si>
    <t>O pedido veio com todos os itens errados</t>
  </si>
  <si>
    <t>Pedido impróprio para consumo/uso</t>
  </si>
  <si>
    <t>Madero Joinville</t>
  </si>
  <si>
    <t>Cliente não localizado</t>
  </si>
  <si>
    <t>Madero - Pinheiros</t>
  </si>
  <si>
    <t>Madero - Ribeirão Preto</t>
  </si>
  <si>
    <t>Madero Rio Design Barra</t>
  </si>
  <si>
    <t>Madero - Rio Leblon</t>
  </si>
  <si>
    <t>Madero Rio Sul</t>
  </si>
  <si>
    <t>Entregador sofreu acidente</t>
  </si>
  <si>
    <t>Madero Salvador Barra</t>
  </si>
  <si>
    <t>Problemas no veículo</t>
  </si>
  <si>
    <t>A loja está passando por dificuldades internas</t>
  </si>
  <si>
    <t>Ctn Madero Buritis</t>
  </si>
  <si>
    <t>Jeronimo Alphaville</t>
  </si>
  <si>
    <t>Jeronimo - Flamboyant</t>
  </si>
  <si>
    <t>Jeronimo - Mauá</t>
  </si>
  <si>
    <t>Jeronimo - Praça da Espanha</t>
  </si>
  <si>
    <t>Jeronimo - Shopping Iguatemi Poa</t>
  </si>
  <si>
    <t>Jeronimo - Shopping Tatuapé</t>
  </si>
  <si>
    <t>Jeronimo Sp Market</t>
  </si>
  <si>
    <t>Jeronimo Track T10</t>
  </si>
  <si>
    <t>Jeronimo Marilia Track</t>
  </si>
  <si>
    <t>Jeronimo Cuiaba Track</t>
  </si>
  <si>
    <t>Madero Iguatemi Caxias</t>
  </si>
  <si>
    <t>Madero - Park Shopping Campo Grande</t>
  </si>
  <si>
    <t>Madero - Patio Brasil</t>
  </si>
  <si>
    <t>Madero Santos Dumont Sth</t>
  </si>
  <si>
    <t>Madero Sth - Shopping Sp Market</t>
  </si>
  <si>
    <t>Madero - Taboão da Serra</t>
  </si>
  <si>
    <t>Jeronimo Ramos Batista</t>
  </si>
  <si>
    <t>Jeronimo Track Cascavel</t>
  </si>
  <si>
    <t>Jeronimo Washington Luis</t>
  </si>
  <si>
    <t>Madero - Cidade São Paulo</t>
  </si>
  <si>
    <t>Jeronimo - Shopping Abc</t>
  </si>
  <si>
    <t>Madero Shopping Parque da Cidade</t>
  </si>
  <si>
    <t>Madero Icaraí Bgr</t>
  </si>
  <si>
    <t>CONTESTADO/AGUARDANDO ANALISE</t>
  </si>
  <si>
    <t>REVERSÃO</t>
  </si>
  <si>
    <t>CANCELAMENTO FINAL</t>
  </si>
  <si>
    <t xml:space="preserve"> REVERSÃO</t>
  </si>
  <si>
    <t>VALOR TOTAL</t>
  </si>
  <si>
    <t>REVERSÃO TOTAL</t>
  </si>
  <si>
    <t>Madero Cascavel Jl Shopping</t>
  </si>
  <si>
    <t>Madero - Francisco Morato</t>
  </si>
  <si>
    <t>Madero Balneário Camboriú Centro</t>
  </si>
  <si>
    <t>Madero Batel - Batel</t>
  </si>
  <si>
    <t>Madero - Goiania</t>
  </si>
  <si>
    <t>Jeronimo Joinville Track</t>
  </si>
  <si>
    <t>Madero Eldorado</t>
  </si>
  <si>
    <t>Jeronimo Millenium</t>
  </si>
  <si>
    <t>Jeronimo Estação Bh</t>
  </si>
  <si>
    <t>Madero Praia de Belas</t>
  </si>
  <si>
    <t>Madero - Jk  São José do Rio Preto</t>
  </si>
  <si>
    <t>Madero Champagnat - Champagnat</t>
  </si>
  <si>
    <t>Madero Cons. Nébias</t>
  </si>
  <si>
    <t>Jeronimo - Shopping Curitiba</t>
  </si>
  <si>
    <t>Jeronimo Rj Aeroporto Santos Dumont</t>
  </si>
  <si>
    <t>Jeronimo Track Munhoz da Rocha</t>
  </si>
  <si>
    <t>Madero Balneário Shopping Estados</t>
  </si>
  <si>
    <t>Madero Capim Dourado Shopping</t>
  </si>
  <si>
    <t>Madero Mogi das Cruzes</t>
  </si>
  <si>
    <t>Madero Puc</t>
  </si>
  <si>
    <t>Madero Uberaba</t>
  </si>
  <si>
    <t>Madero Vitória</t>
  </si>
  <si>
    <t>Jeronimo Track Campo Grande</t>
  </si>
  <si>
    <t>Jeronimo - Uberlândia</t>
  </si>
  <si>
    <t>CANCELAMENTOS SOB DEMANDA 08.04 a 14.04</t>
  </si>
  <si>
    <t>Madero Campo Grande</t>
  </si>
  <si>
    <t>Madero Riomar Recife</t>
  </si>
  <si>
    <t>Madero - Sorocaba</t>
  </si>
  <si>
    <t>Madero Cidade Administrativa Serra Verde</t>
  </si>
  <si>
    <t>Madero Container Valinhos</t>
  </si>
  <si>
    <t>Jeronimo Oscar Freire</t>
  </si>
  <si>
    <t>Madero - Washington Luis</t>
  </si>
  <si>
    <t>Madero Beiramar Shopping</t>
  </si>
  <si>
    <t>Madero Catuaí Shopping</t>
  </si>
  <si>
    <t>Jeronimo Foz do Iguaçu Track</t>
  </si>
  <si>
    <t>Madero Indaiatuba</t>
  </si>
  <si>
    <t>Madero Litoral Plaza Shopping Ctn</t>
  </si>
  <si>
    <t>Madero - Vila Andrade Ctn</t>
  </si>
  <si>
    <t>Madero - Alphaville</t>
  </si>
  <si>
    <t>Madero Azevedo Soares Ctn</t>
  </si>
  <si>
    <t>Madero - Aguas Claras</t>
  </si>
  <si>
    <t>Madero - Jardim Social</t>
  </si>
  <si>
    <t>Madero Canoas</t>
  </si>
  <si>
    <t>SIM</t>
  </si>
  <si>
    <t>Dundee Agua Verde</t>
  </si>
  <si>
    <t>Madero - Comendador</t>
  </si>
  <si>
    <t>Jeronimo - Shopping Estação</t>
  </si>
  <si>
    <t xml:space="preserve">ID DO PEDIDO </t>
  </si>
  <si>
    <t>FORMAS DE PAGAMENTO</t>
  </si>
  <si>
    <t>PIX</t>
  </si>
  <si>
    <t>Apple Pay (Mastercard)</t>
  </si>
  <si>
    <t>Pagamento pelo app do Nubank</t>
  </si>
  <si>
    <t>CANC. INICIAL/VALOR DOS ITENS</t>
  </si>
  <si>
    <t xml:space="preserve">CANC. INICIAL/VALOR DOS ITENS </t>
  </si>
  <si>
    <t xml:space="preserve">CANCELAMENTO FINAL </t>
  </si>
  <si>
    <t>O motoboy levou mais de 1 hora para chegar no restaurante devemos ser reembolsados pela demora na alocação do entregador, devemos ser reembolsados pois foi um erro logistico do Ifood.</t>
  </si>
  <si>
    <t>A loja está fechada</t>
  </si>
  <si>
    <t>Cliente não quer mais receber o pedido</t>
  </si>
  <si>
    <t>Crédito (Visa) pelo app</t>
  </si>
  <si>
    <t>Crédito (Mastercard) pelo app</t>
  </si>
  <si>
    <t>PERCENTUAL APÓS REVERSÃO</t>
  </si>
  <si>
    <t>PERCENTUAL ANTES</t>
  </si>
  <si>
    <t>VENDA TOTAL IFOOD</t>
  </si>
  <si>
    <t>UNAVAILABLE_ITEM</t>
  </si>
  <si>
    <t>Jeronimo - Barra Shopping</t>
  </si>
  <si>
    <t>Jeronimo - Buritis</t>
  </si>
  <si>
    <t>O pedido veio revirado/violado</t>
  </si>
  <si>
    <t>Débito (Mastercard Débito) pelo app</t>
  </si>
  <si>
    <t>Madero - Buritis</t>
  </si>
  <si>
    <t>Madero - Itapema</t>
  </si>
  <si>
    <t>Madero - Boulevard Belem</t>
  </si>
  <si>
    <t>Madero - Praia do Pepê</t>
  </si>
  <si>
    <t>Jeronimo - Bela Vista</t>
  </si>
  <si>
    <t>Madero - Shopping Maia</t>
  </si>
  <si>
    <t>Madero - Santos Dumont</t>
  </si>
  <si>
    <t>Madero - Guaruja</t>
  </si>
  <si>
    <t>Madero - Sarandi</t>
  </si>
  <si>
    <t>Madero - Shopping Patio Paulista</t>
  </si>
  <si>
    <t>Jeronimo - Cuiaba</t>
  </si>
  <si>
    <t>Jeronimo - Ramos Batista</t>
  </si>
  <si>
    <t>CONSUMER</t>
  </si>
  <si>
    <t>Jeronimo - Shopping Pier 21</t>
  </si>
  <si>
    <t>Madero - Morumbi</t>
  </si>
  <si>
    <t>Vale-refeição (Alelo refeição) pelo app</t>
  </si>
  <si>
    <t>Jeronimo - Ponta Grossa</t>
  </si>
  <si>
    <t>Madero - Goiania T4</t>
  </si>
  <si>
    <t>Jeronimo - Indaiatuba</t>
  </si>
  <si>
    <t>Jeronimo - West Plaza</t>
  </si>
  <si>
    <t>Madero - Augusto Tolle</t>
  </si>
  <si>
    <t>Jeronimo - Barão de Penedo</t>
  </si>
  <si>
    <t>Madero - Shopping Novo Salvador</t>
  </si>
  <si>
    <t>Jeronimo - Panamby</t>
  </si>
  <si>
    <t>Madero - Vila Andrade</t>
  </si>
  <si>
    <t>Madero - Shopping Estação Cuiabá</t>
  </si>
  <si>
    <t>Madero - Shopping União Osasco</t>
  </si>
  <si>
    <t>Madero - Villa Lobos</t>
  </si>
  <si>
    <t>Madero - Shopping Santa Ursula</t>
  </si>
  <si>
    <t>Jeronimo - Shopping Nova America</t>
  </si>
  <si>
    <t>Madero - Shopping Jardim Sul</t>
  </si>
  <si>
    <t>Madero - Shopping Cidade São Paulo</t>
  </si>
  <si>
    <t>Madero - Shopping Vila Olimpia</t>
  </si>
  <si>
    <t>Madero - Anita</t>
  </si>
  <si>
    <t>Jeronimo - Criciuma</t>
  </si>
  <si>
    <t>Madero - Shopping Center Norte</t>
  </si>
  <si>
    <t>Madero - Shopping Jardim das Americas</t>
  </si>
  <si>
    <t>REGIONAIS</t>
  </si>
  <si>
    <t>GUSTAVO DIREITO</t>
  </si>
  <si>
    <t>ANDRE TREVISANI</t>
  </si>
  <si>
    <t>BREINER PENA</t>
  </si>
  <si>
    <t>KLEBER RIQUELME</t>
  </si>
  <si>
    <t>GRAZIANI BARRETO</t>
  </si>
  <si>
    <t>VENDA IFOOD</t>
  </si>
  <si>
    <t>Jeronimo - Londrina</t>
  </si>
  <si>
    <t>Madero - 18 do Forte</t>
  </si>
  <si>
    <t>Jeronimo - Shopping Flamboyant</t>
  </si>
  <si>
    <t>Jeronimo &amp; Madero - Maua Plaza</t>
  </si>
  <si>
    <t>Jeronimo - Shopping Metrô Itaquera</t>
  </si>
  <si>
    <t>Madero - Vila Mariana</t>
  </si>
  <si>
    <t>Jeronimo - Niteroi Plaza Shopping</t>
  </si>
  <si>
    <t>Jeronimo - Shopping Aricanduva</t>
  </si>
  <si>
    <t>Madero - Shopping New York</t>
  </si>
  <si>
    <t>Madero - Araçatuba</t>
  </si>
  <si>
    <t>Jeronimo - Giovanni Gronchi</t>
  </si>
  <si>
    <t>Jeronimo - Shopping Anália Franco</t>
  </si>
  <si>
    <t>Jeronimo - Bh Shopping</t>
  </si>
  <si>
    <t>Madero - Shopping Rio Sul</t>
  </si>
  <si>
    <t>Madero - Aerotown</t>
  </si>
  <si>
    <t>Madero - Patio Osasco</t>
  </si>
  <si>
    <t>Jeronimo - Top Center Shopping</t>
  </si>
  <si>
    <t>Jeronimo - Av Washington Luis</t>
  </si>
  <si>
    <t>Madero - Shopping Iguatemi Poa</t>
  </si>
  <si>
    <t>Jeronimo - Alphaville</t>
  </si>
  <si>
    <t>Madero - Shopping Taboão</t>
  </si>
  <si>
    <t>Madero - Shopping Rio Leblon</t>
  </si>
  <si>
    <t>Jeronimo - Paineiras</t>
  </si>
  <si>
    <t>Madero - Cambui</t>
  </si>
  <si>
    <t>Madero - Inês Pereira</t>
  </si>
  <si>
    <t>Jeronimo - Piracicaba</t>
  </si>
  <si>
    <t>Madero - Ribeirão Shopping</t>
  </si>
  <si>
    <t>Jeronimo - Monte Serrat</t>
  </si>
  <si>
    <t>Jeronimo - Joinville</t>
  </si>
  <si>
    <t>Jeronimo - Shopping Penha</t>
  </si>
  <si>
    <t>Madero - Shopping Aricanduva</t>
  </si>
  <si>
    <t>Madero - Goiania T10</t>
  </si>
  <si>
    <t>Madero - Jabaquara</t>
  </si>
  <si>
    <t>Madero - Nazaret</t>
  </si>
  <si>
    <t>Madero - Shopping Beiramar</t>
  </si>
  <si>
    <t>Jeronimo &amp; Madero Agua Verde</t>
  </si>
  <si>
    <t>Jeronimo - Guarujá</t>
  </si>
  <si>
    <t>Madero - Shopping Capim Dourado</t>
  </si>
  <si>
    <t>Madero - Shopping Praiamar</t>
  </si>
  <si>
    <t>Madero - Balneario Shopping</t>
  </si>
  <si>
    <t>Madero - Riomar Recife</t>
  </si>
  <si>
    <t>Cliente não localizado pedido em atraso</t>
  </si>
  <si>
    <t>Madero - Shopping Granja Vianna</t>
  </si>
  <si>
    <t>Madero - Shopping Tijuca</t>
  </si>
  <si>
    <t>Madero - Quata</t>
  </si>
  <si>
    <t>Jeronimo - Taquari</t>
  </si>
  <si>
    <t>Madero - Gramado</t>
  </si>
  <si>
    <t>Madero - Iguatemi Fortaleza</t>
  </si>
  <si>
    <t>Madero - Shopping São Caetano</t>
  </si>
  <si>
    <t>Madero - Laçador</t>
  </si>
  <si>
    <t>Madero - Shopping Vitória</t>
  </si>
  <si>
    <t>Jeronimo - Shopping Balneario</t>
  </si>
  <si>
    <t>FRANQUEADO</t>
  </si>
  <si>
    <t xml:space="preserve">QUANTIDADE </t>
  </si>
  <si>
    <t xml:space="preserve"> CANC. INICIAL/VALOR DOS ITENS</t>
  </si>
  <si>
    <t xml:space="preserve"> CANCELAMENTO FINAL</t>
  </si>
  <si>
    <t>GERAL</t>
  </si>
  <si>
    <t>% APÓS REVERSÃO</t>
  </si>
  <si>
    <t>Madero - Conselheiro Nébias</t>
  </si>
  <si>
    <t>Madero - Guarapuava</t>
  </si>
  <si>
    <t>Jeronimo - Litoral Plaza Shopping</t>
  </si>
  <si>
    <t>Madero - Shopping Eldorado</t>
  </si>
  <si>
    <t>Jeronimo - Andalo</t>
  </si>
  <si>
    <t>Jeronimo - Shopping Novo Salvador</t>
  </si>
  <si>
    <t>Madero - Shopping Grão Pará</t>
  </si>
  <si>
    <t>Madero - Shopping Neumarkt</t>
  </si>
  <si>
    <t>Madero - Foz do Iguaçu</t>
  </si>
  <si>
    <t>Madero - Litoral Plaza Shopping</t>
  </si>
  <si>
    <t>Madero - Americana</t>
  </si>
  <si>
    <t>Madero - Açocê</t>
  </si>
  <si>
    <t>Madero - Riomar Fortaleza</t>
  </si>
  <si>
    <t>Jeronimo - Campo Grande</t>
  </si>
  <si>
    <t>Jeronimo - Shopping Tamboré</t>
  </si>
  <si>
    <t>Madero - Itajai</t>
  </si>
  <si>
    <t>Madero - Morumbi Shopping</t>
  </si>
  <si>
    <t>Madero -  Av Washington Luis</t>
  </si>
  <si>
    <t>Jeronimo - Riomar Fortaleza</t>
  </si>
  <si>
    <t>Madero - Maringa (shopping Catuai)</t>
  </si>
  <si>
    <t>Madero - Shopping Center Vale</t>
  </si>
  <si>
    <t>Madero - Joinville Garten Shopping</t>
  </si>
  <si>
    <t>Jeronimo - Goiânia Shopping</t>
  </si>
  <si>
    <t>Jeronimo - Santos Dumont</t>
  </si>
  <si>
    <t>Madero - Jacarepagua</t>
  </si>
  <si>
    <t>Madero - Santo André</t>
  </si>
  <si>
    <t>Madero - Shopping Campo Grande</t>
  </si>
  <si>
    <t>Jeronimo - Shopping Villa Romana</t>
  </si>
  <si>
    <t>Madero - Santo Amaro</t>
  </si>
  <si>
    <t>Madero - Shopping Praia de Belas</t>
  </si>
  <si>
    <t>Madero - Shopping Mooca</t>
  </si>
  <si>
    <t>Madero - Shopping Villa Romana</t>
  </si>
  <si>
    <t>Madero - Shopping Patio Brasil</t>
  </si>
  <si>
    <t>Madero - Shopping Village Mall</t>
  </si>
  <si>
    <t>Jeronimo - Minas Shopping</t>
  </si>
  <si>
    <t>Madero - Shopping Mueller</t>
  </si>
  <si>
    <t>Jeronimo - Goiania T10</t>
  </si>
  <si>
    <t>Jeronimo - Afonso Pena</t>
  </si>
  <si>
    <t>Madero - Azevedo Soares</t>
  </si>
  <si>
    <t>Madero - Park Shopping Brasilia</t>
  </si>
  <si>
    <t>Madero - Batel</t>
  </si>
  <si>
    <t>Jeronimo - Maringa</t>
  </si>
  <si>
    <t>Madero - Shopping Plaza Sul</t>
  </si>
  <si>
    <t>Jeronimo - Alecrins</t>
  </si>
  <si>
    <t>Madero - Padre Anchieta</t>
  </si>
  <si>
    <t>Madero - Brascan</t>
  </si>
  <si>
    <t>Madero - Cabral</t>
  </si>
  <si>
    <t>Jeronimo - Shopping Grand Plaza</t>
  </si>
  <si>
    <t>Madero - Niteroi Plaza Shopping</t>
  </si>
  <si>
    <t>Jeronimo - Shopping Barueri</t>
  </si>
  <si>
    <t>Madero - Shopping Mueller Joinville</t>
  </si>
  <si>
    <t>Madero - Iguatemi Brasilia</t>
  </si>
  <si>
    <t>Madero - Iguatemi Esplanada</t>
  </si>
  <si>
    <t>Jeronimo - São José dos Campos</t>
  </si>
  <si>
    <t>Madero - Shopping Curitiba</t>
  </si>
  <si>
    <t>Madero - Shopping Palladium</t>
  </si>
  <si>
    <t>Madero - Cascavel</t>
  </si>
  <si>
    <t>Madero - Shopping Parque da Cidade</t>
  </si>
  <si>
    <t>Madero - Shopping Flamboyant</t>
  </si>
  <si>
    <t>Jeronimo - Df Plaza Shopping</t>
  </si>
  <si>
    <t>Madero - Canoas</t>
  </si>
  <si>
    <t>Madero - Shopping Design Barra</t>
  </si>
  <si>
    <t>Madero - Jundiai Shopping</t>
  </si>
  <si>
    <t>Madero - Goiania Shopping</t>
  </si>
  <si>
    <t>Madero - Center Shopping Uberlandia</t>
  </si>
  <si>
    <t>Madero - Bh Shopping</t>
  </si>
  <si>
    <t>Madero - Alphaville (Amazonia)</t>
  </si>
  <si>
    <t>Madero - Icarai</t>
  </si>
  <si>
    <t>Jeronimo - Shopping Mueller</t>
  </si>
  <si>
    <t>Madero - Shopping Uberaba</t>
  </si>
  <si>
    <t>Jeronimo - Shopping Guarulhos</t>
  </si>
  <si>
    <t>Madero - Shopping Barigui</t>
  </si>
  <si>
    <t>Madero - Criciuma</t>
  </si>
  <si>
    <t>Madero - Prestes Maia</t>
  </si>
  <si>
    <t>Jeronimo - Park Shop Campo Grande</t>
  </si>
  <si>
    <t>Madero - Shopping Galleria Campinas</t>
  </si>
  <si>
    <t>Madero - Norte Shopping</t>
  </si>
  <si>
    <t>Madero - Salvador Shopping Barra</t>
  </si>
  <si>
    <t>Jeronimo - Tenente Sales</t>
  </si>
  <si>
    <t>Madero - Jk Mall</t>
  </si>
  <si>
    <t>Jeronimo &amp; Madero - Franca</t>
  </si>
  <si>
    <t>NOMENCLATURA IFOOD</t>
  </si>
  <si>
    <t>FILIAL TEKNISA</t>
  </si>
  <si>
    <t>DIRETOR</t>
  </si>
  <si>
    <t>GEOP</t>
  </si>
  <si>
    <t>NOME DO GESTOR</t>
  </si>
  <si>
    <t>18 DO FORTE CTN-R-P</t>
  </si>
  <si>
    <t>LUANA OLIVEIRA</t>
  </si>
  <si>
    <t>DIEGO RICARDO LOURENCO GRIPP</t>
  </si>
  <si>
    <t>ACOCE STH-R-P</t>
  </si>
  <si>
    <t>IGOR NOBRE</t>
  </si>
  <si>
    <t>JULIO ALEXANDRE EMBOABAS BARROS</t>
  </si>
  <si>
    <t>S/N DLV</t>
  </si>
  <si>
    <t>AEROPORTO BRASILIA STH-AE-P</t>
  </si>
  <si>
    <t>JOAO GABRIEL</t>
  </si>
  <si>
    <t>MONIQUE MARQUES MAZZOCCANTE</t>
  </si>
  <si>
    <t>AEROTOWN CTN-AE-P</t>
  </si>
  <si>
    <t>DIEGO CAMERINO</t>
  </si>
  <si>
    <t>MYRTES VANUIZA DOS SANTOS BARBOSA</t>
  </si>
  <si>
    <t>Madero - Afonso Pena</t>
  </si>
  <si>
    <t>AFONSO PENA STH-AE-P</t>
  </si>
  <si>
    <t>ANDERSON CRUZ</t>
  </si>
  <si>
    <t>CAMILA SENIUK</t>
  </si>
  <si>
    <t>AGUAS CLARAS CTN-R-P</t>
  </si>
  <si>
    <t>THAINARA DE LIMA PIRES</t>
  </si>
  <si>
    <t>ALLESBLAU CTN-BR-P</t>
  </si>
  <si>
    <t>DANIEL JUNIOR</t>
  </si>
  <si>
    <t>GLAUBER VINICIUS TEIXEIRA DA SILVA</t>
  </si>
  <si>
    <t>AMERICANA CTN-R-P</t>
  </si>
  <si>
    <t>ALINE GOMES</t>
  </si>
  <si>
    <t>ELISABELE FERNANDA DOS SANTOS PEREIRA</t>
  </si>
  <si>
    <t>Madero - Shopping Anália Franco</t>
  </si>
  <si>
    <t>ANALIA FRANCO STH-SH-P</t>
  </si>
  <si>
    <t>GABRIELA LARA</t>
  </si>
  <si>
    <t>WENDELL SANTOS NASCIMENTO</t>
  </si>
  <si>
    <t>ANITA CTN-R-P</t>
  </si>
  <si>
    <t>SAMUEL CARVALHO</t>
  </si>
  <si>
    <t>LUIZ ALBERTO DE OLIVEIRA FILHO</t>
  </si>
  <si>
    <t>ARACATUBA CTN-R-P</t>
  </si>
  <si>
    <t>VANESSA VICENTE</t>
  </si>
  <si>
    <t>CLAUDIA SOUZA BRITO VIANA</t>
  </si>
  <si>
    <t>ARARANGUA CTN-BR-P</t>
  </si>
  <si>
    <t>MARCELO FABIANO ANTUNES DA SILVA POLLI</t>
  </si>
  <si>
    <t>ARICANDUVA STH-SH-P</t>
  </si>
  <si>
    <t>GILMARIA DOS SANTOS PEREIRA</t>
  </si>
  <si>
    <t>ASSIS BRASIL CTN-R-P</t>
  </si>
  <si>
    <t>GEIZIANE FERREIRA RAMOS</t>
  </si>
  <si>
    <t>ATIBAIA CTN-BR-P</t>
  </si>
  <si>
    <t>JAIRO SILVA</t>
  </si>
  <si>
    <t>VALDENI SERVERINO DA SILVA NETO</t>
  </si>
  <si>
    <t>AUGUSTO TOLLE CTN-R-P</t>
  </si>
  <si>
    <t>RANIERI SILVA</t>
  </si>
  <si>
    <t>VINICIUS DE MOURA CARDOSO</t>
  </si>
  <si>
    <t>Madero - Av das Torres</t>
  </si>
  <si>
    <t>AV. DAS TORRES SJP CTN-R-P</t>
  </si>
  <si>
    <t>ANA MARIA LIS</t>
  </si>
  <si>
    <t>AZEVEDO SOARES CTN-R-P</t>
  </si>
  <si>
    <t>FELIPE RIBEIRO DE SOUZA</t>
  </si>
  <si>
    <t>Madero - Balneario Camboriú (Atlântica)</t>
  </si>
  <si>
    <t>BALNEARIO CAMBORIU STH-R-P</t>
  </si>
  <si>
    <t>ANDRE MACHADO</t>
  </si>
  <si>
    <t>MARIA CLAUDETE STRECHAR</t>
  </si>
  <si>
    <t>BALNEARIO SHOPPING STH-SH-P</t>
  </si>
  <si>
    <t>SANDRO CLARET DE LIMA</t>
  </si>
  <si>
    <t>Madero - Barra Velha</t>
  </si>
  <si>
    <t>BARRA VELHA CTN-BR-P</t>
  </si>
  <si>
    <t>EMILIO RAMOS</t>
  </si>
  <si>
    <t>BARUERI ED. AMAZONIA STH-R-P</t>
  </si>
  <si>
    <t>DALTON MARLON DE SOUZA</t>
  </si>
  <si>
    <t>BATEL STH-R-P</t>
  </si>
  <si>
    <t>JOSE LINARES</t>
  </si>
  <si>
    <t>ADRIANA LORENA LOPES DA ROCHA</t>
  </si>
  <si>
    <t>Madero - Bauru</t>
  </si>
  <si>
    <t>BAURU STH-SH-P</t>
  </si>
  <si>
    <t>MICHEL DOS ANJOS BATISTA</t>
  </si>
  <si>
    <t>BELEM GRAO PARA STH-SH-P</t>
  </si>
  <si>
    <t>LUIS GUILHERME</t>
  </si>
  <si>
    <t>RENATO SANTOS FERREIRA</t>
  </si>
  <si>
    <t>Madero - Cidade Administrativa</t>
  </si>
  <si>
    <t>BH CIDADE ADM CTN-BR-P</t>
  </si>
  <si>
    <t>SAMUEL BANDEIRA</t>
  </si>
  <si>
    <t>GERARDO ARAUJO</t>
  </si>
  <si>
    <t>BH SHOPPING STH-SH-P</t>
  </si>
  <si>
    <t>ELAINE GERALDINA TEIXEIRA</t>
  </si>
  <si>
    <t>BLUMENAU STH-SH-P</t>
  </si>
  <si>
    <t>JOILSON GUILHERME DA SILVA</t>
  </si>
  <si>
    <t>BOULEVARD BELEM STH-SH-P</t>
  </si>
  <si>
    <t>LUCAS ALBINO DE ARRUDA</t>
  </si>
  <si>
    <t>Madero - Shopping Boulevard BH</t>
  </si>
  <si>
    <t>BOULEVARD BH STH-SH-P</t>
  </si>
  <si>
    <t>CRISTIANO JESUS</t>
  </si>
  <si>
    <t>MATEUS GONCALVES DO ROSARIO</t>
  </si>
  <si>
    <t>BOULEVARD CTN-SH-P</t>
  </si>
  <si>
    <t>LUANA DE AQUINO COSTA</t>
  </si>
  <si>
    <t>Madero - Shopping Mogi Guaçu</t>
  </si>
  <si>
    <t>BOULEVARD MOGI GUACU CTN-SH-P</t>
  </si>
  <si>
    <t xml:space="preserve">EDSON JUNIOR DOS SANTOS </t>
  </si>
  <si>
    <t>BRASCAN STH-R-P</t>
  </si>
  <si>
    <t>RAQUEL LIRA DA PAZ</t>
  </si>
  <si>
    <t>Madero - Shopping ID</t>
  </si>
  <si>
    <t>BRASILIA ID STH-SH-P</t>
  </si>
  <si>
    <t>DONIZETE NASCIMENTO DA HORA</t>
  </si>
  <si>
    <t>BRASILIA PARK STH-SH-P</t>
  </si>
  <si>
    <t>ELIANE FATIMA PETRIW</t>
  </si>
  <si>
    <t>BURITIS CTN-R-P</t>
  </si>
  <si>
    <t xml:space="preserve">	ARTHUR DE OLIVEIRA VIANNA</t>
  </si>
  <si>
    <t>CABRAL STH-R-P</t>
  </si>
  <si>
    <t>FRANCIELY RIBEIRO</t>
  </si>
  <si>
    <t xml:space="preserve">IZADORA DOS SANTOS RIBEIRO </t>
  </si>
  <si>
    <t>CAMBUI CTN-R-P</t>
  </si>
  <si>
    <t>MAURICIO DE ALMEIDA LIMA</t>
  </si>
  <si>
    <t>Madero - Shopping Dom Pedro</t>
  </si>
  <si>
    <t>CAMPINAS STH-SH-P</t>
  </si>
  <si>
    <t>NILANDO RODRIGUES DE MORAIS</t>
  </si>
  <si>
    <t>CAMPO GRANDE STH-SH-P</t>
  </si>
  <si>
    <t>LINCON ANDRADE SIQUEIRA</t>
  </si>
  <si>
    <t>Madero - Campo Largo</t>
  </si>
  <si>
    <t>CAMPO LARGO CTN-BR-P</t>
  </si>
  <si>
    <t>CAMILA DE LIMA FRANCA</t>
  </si>
  <si>
    <t>CANOAS CTN-BR-P</t>
  </si>
  <si>
    <t>CAMILA KAREN LINS VELOSO</t>
  </si>
  <si>
    <t>CARVALHO PINTO CTN-BR-P</t>
  </si>
  <si>
    <t>RODRIGO LESCURA</t>
  </si>
  <si>
    <t>EDISON RODRIGUES DE MORAES NETO</t>
  </si>
  <si>
    <t>CASCAVEL STH-SH-P</t>
  </si>
  <si>
    <t>CLAMUR WILLIAM</t>
  </si>
  <si>
    <t>-</t>
  </si>
  <si>
    <t>Madero - Londrina (Shopping Catuai)</t>
  </si>
  <si>
    <t>CATUAI LONDRINA STH-SH-P</t>
  </si>
  <si>
    <t>ADRIEL JULIANO MARQUES</t>
  </si>
  <si>
    <t>Madero - Caxias do Sul</t>
  </si>
  <si>
    <t>CAXIAS CTN-SH-P</t>
  </si>
  <si>
    <t>ERICK DO NASCIMENTO TRINDADE</t>
  </si>
  <si>
    <t>CENTER NORTE STH-SH-P</t>
  </si>
  <si>
    <t>VILSON RYZIK</t>
  </si>
  <si>
    <t>CENTERVALE STH-SH-P</t>
  </si>
  <si>
    <t>LEANDRO DA SILVA MELO</t>
  </si>
  <si>
    <t>Madero - Champagnat</t>
  </si>
  <si>
    <t>CHAMPAGNAT STH-R-P</t>
  </si>
  <si>
    <t>EDINA OLIVEIRA DOS SANTOS</t>
  </si>
  <si>
    <t>Madero - Chapecó</t>
  </si>
  <si>
    <t>CHAPECO CTN-RU-F</t>
  </si>
  <si>
    <t>LORENI CAON</t>
  </si>
  <si>
    <t>CIDADE SAO PAULO STH-SH-P</t>
  </si>
  <si>
    <t>IRIS APARECIDA SILVA BARBOSA</t>
  </si>
  <si>
    <t>COMENDADOR STH-R-P</t>
  </si>
  <si>
    <t>PRISCILA MLOT DE SOUZA</t>
  </si>
  <si>
    <t>CONGONHAS BGR-AE-P</t>
  </si>
  <si>
    <t>PARADA MADERO</t>
  </si>
  <si>
    <t>JOSIANE MORETTO</t>
  </si>
  <si>
    <t>PAMELA DE SOUZA NOGUEIRA</t>
  </si>
  <si>
    <t>CONSELHEIRO NEBIAS CTN-R-P</t>
  </si>
  <si>
    <t>JOSE ANTUNES</t>
  </si>
  <si>
    <t>LUCAS DA SILVA E SILVA</t>
  </si>
  <si>
    <t>Madero - Shopping Continente</t>
  </si>
  <si>
    <t>CONTINENTE SC STH-SH-P</t>
  </si>
  <si>
    <t>ALYSON QUEIROZ DE OLIVEIRA</t>
  </si>
  <si>
    <t>CRICIUMA CENTENARIO CTN-R-P</t>
  </si>
  <si>
    <t>CARLA CRISTINA FREITAS DE LIMA FANT</t>
  </si>
  <si>
    <t>CURITIBA SHOP BGR-SH-P</t>
  </si>
  <si>
    <t>TATIANE DE FATIMA MACHADO</t>
  </si>
  <si>
    <t>Madero - Shopping Del Rey</t>
  </si>
  <si>
    <t>DEL REY STH-SH-P</t>
  </si>
  <si>
    <t>CLEIDE SANTOS PEREIRA CONCEICAO</t>
  </si>
  <si>
    <t>DURSKI</t>
  </si>
  <si>
    <t>PRIME DURSKI</t>
  </si>
  <si>
    <t>PAULO HENRIQUE DOLBERTH DA SILVA</t>
  </si>
  <si>
    <t>ELDORADO STH-SH-P</t>
  </si>
  <si>
    <t>RENATO AQUINO</t>
  </si>
  <si>
    <t>FABRICIO ELTON ALVES GOMES</t>
  </si>
  <si>
    <t>Madero - Shopping Estação</t>
  </si>
  <si>
    <t>ESTACAO CTBA STH-SH-P</t>
  </si>
  <si>
    <t>VANESSA DA SILVA</t>
  </si>
  <si>
    <t>ESTACAO CUIABA STH-SH-P</t>
  </si>
  <si>
    <t>RAQUEL DA CONCEIÇÃO</t>
  </si>
  <si>
    <t>AILTON GONCALVES DE JESUS</t>
  </si>
  <si>
    <t>FLAMBOYANT STH-SH-P</t>
  </si>
  <si>
    <t>BRUNO DUARTE BARBOSA</t>
  </si>
  <si>
    <t>FLORIANOPOLIS STH-SH-P</t>
  </si>
  <si>
    <t>CLAUDIA LAIS DAMASCENA DA SILVA</t>
  </si>
  <si>
    <t>FOZ DO IGUACU STH-SH-P</t>
  </si>
  <si>
    <t>JOSIMARA ZALUSKI</t>
  </si>
  <si>
    <t>FRANCA HB-TRK-RU-P</t>
  </si>
  <si>
    <t>MARYLIZE MORAIS BARROS</t>
  </si>
  <si>
    <t>FRANCISCO MORATO CTN-R-P</t>
  </si>
  <si>
    <t>BIANCA FERREIRA DOS SANTOS</t>
  </si>
  <si>
    <t>GALLERIA CAMPINAS STH-SH-P</t>
  </si>
  <si>
    <t>JESSICA APARECIDA FRANCA ARAUJO</t>
  </si>
  <si>
    <t>GARTEN JOINVILLE STH-SH-P</t>
  </si>
  <si>
    <t>IOLANDA DE MELO</t>
  </si>
  <si>
    <t>GOIANIA STH-SH-P</t>
  </si>
  <si>
    <t>IVANEI DA SILVA GUIMARAES</t>
  </si>
  <si>
    <t>GOIANIA T10 CTN-R-P</t>
  </si>
  <si>
    <t>VALDIRAN SOLUZA DOS SANTOS</t>
  </si>
  <si>
    <t>GOIANIA T4 CTN-R-P</t>
  </si>
  <si>
    <t>GLEISSON SOUZA GOMES</t>
  </si>
  <si>
    <t>GRAMADO BGR-R-P</t>
  </si>
  <si>
    <t>JOAO PEDRO LIMA DOS SANTOS</t>
  </si>
  <si>
    <t>GRANJA VIANNA STH-SH-P</t>
  </si>
  <si>
    <t>LAURO ELTON SOUZA CELERINDO</t>
  </si>
  <si>
    <t>GUARAPUAVA CTN-BR-F</t>
  </si>
  <si>
    <t>FRANCIELE DA ROCHA FRANÇA RIBEIRO</t>
  </si>
  <si>
    <t>GUARUJA CTN-R-P</t>
  </si>
  <si>
    <t>JOÃO VITOR LEMES DOS SANTOS</t>
  </si>
  <si>
    <t>ICARAI BGR-R-P</t>
  </si>
  <si>
    <t>RODRIGO PURCINA</t>
  </si>
  <si>
    <t xml:space="preserve">	REINALDO FERREIRA DE SOUZA</t>
  </si>
  <si>
    <t>IGUATEMI BRASILIA STH-SH-P</t>
  </si>
  <si>
    <t>HELDISON DE OLIVEIRA SANTOS DA SILVA</t>
  </si>
  <si>
    <t>Madero - Iguatemi Campinas</t>
  </si>
  <si>
    <t>IGUATEMI CAMPINAS STH-SH-P</t>
  </si>
  <si>
    <t>LEANDRO APARECIDO SILVA DE OLIVEIRA</t>
  </si>
  <si>
    <t>IGUATEMI ESPLANADA STH-SH-P</t>
  </si>
  <si>
    <t>MARCIO DE SOUZA SILVA</t>
  </si>
  <si>
    <t>IGUATEMI FORTALEZA STH-SH-P</t>
  </si>
  <si>
    <t>FELIPE ULIWIAK</t>
  </si>
  <si>
    <t>IGUATEMI POA  STH-SH-P</t>
  </si>
  <si>
    <t>THIAGO SILVEIRA ROSARIO</t>
  </si>
  <si>
    <t>IMIGRANTES CTN-BR-P</t>
  </si>
  <si>
    <t>ANIEDJA BERNARDO DA SILVA</t>
  </si>
  <si>
    <t>Madero - Indaiatuba</t>
  </si>
  <si>
    <t>INDAIATUBA CTN-SH-P</t>
  </si>
  <si>
    <t xml:space="preserve">VALDENI SEVERINO DA SILVA NETO </t>
  </si>
  <si>
    <t>INES PEREIRA CTN-RU-P</t>
  </si>
  <si>
    <t>MARIA GABRIELE SILVA DA CRUZ</t>
  </si>
  <si>
    <t>ITAJAI CTN-R-P</t>
  </si>
  <si>
    <t>TCHALIANA MACHADO VON MUHLEN</t>
  </si>
  <si>
    <t>ITAPEMA CTN-BR-P</t>
  </si>
  <si>
    <t>GABRIEL ANTONIO DOS SANTOS</t>
  </si>
  <si>
    <t>JABAQUARA BGR-R-P</t>
  </si>
  <si>
    <t>RAFAEL BARBOSA</t>
  </si>
  <si>
    <t>JEAN TIMOTEO APRIMO FERREIRA</t>
  </si>
  <si>
    <t>JACAREPAGUA BGR-SH-P</t>
  </si>
  <si>
    <t>JOSE MATHEUS CORREA BERALDO</t>
  </si>
  <si>
    <t>JARDIM DAS AMERICAS BGR-SH-P</t>
  </si>
  <si>
    <t>RAFAEL PABIS</t>
  </si>
  <si>
    <t>JARDIM SOCIAL STH-R-P</t>
  </si>
  <si>
    <t>DANIEL LIS</t>
  </si>
  <si>
    <t>JARDIM SUL STH-SH-P</t>
  </si>
  <si>
    <t>DIEGO ALENCAR HENGLE</t>
  </si>
  <si>
    <t>JC ATIBAIA CALAB TRACK-BR-P</t>
  </si>
  <si>
    <t>ALFREDO DA SILVA OLIVEIRA NETO</t>
  </si>
  <si>
    <t>JERONIMO ABC ST ANDRE BGR-SH-P</t>
  </si>
  <si>
    <t>CARLOS VIEIRA</t>
  </si>
  <si>
    <t>RAFAEL MATEUS DOS SANTOS</t>
  </si>
  <si>
    <t>JERONIMO AFONSO PENA BGR-AE-P</t>
  </si>
  <si>
    <t>SHIRLEY KARINA PEREIRA DA SILVA</t>
  </si>
  <si>
    <t>AGUA VERDE HB-TRK-RU-P</t>
  </si>
  <si>
    <t>MARIELI SKAVRONSKI</t>
  </si>
  <si>
    <t>JERONIMO ALECRINS TRACK-R-P</t>
  </si>
  <si>
    <t>ELIAS DE MELO SENE SILVA</t>
  </si>
  <si>
    <t>JERONIMO ALPHAVILLE TRACK-R-P</t>
  </si>
  <si>
    <t>VANIA MARTINS MOREIRA</t>
  </si>
  <si>
    <t>JERONIMO ANALIA F. BGR-SH-P</t>
  </si>
  <si>
    <t>MAIRTON MARQUES DE SOUSA</t>
  </si>
  <si>
    <t>JERONIMO ANDALO TRACK-R-P</t>
  </si>
  <si>
    <t>MIQUELANGELO CAMARA DE FREITAS</t>
  </si>
  <si>
    <t>JERONIMO ARICANDUVA BGR-SH-P</t>
  </si>
  <si>
    <t>JOAO VITOR CAMARGO DOS SANTOS REIS</t>
  </si>
  <si>
    <t>JERONIMO B DE PENEDO TRACK-R-P</t>
  </si>
  <si>
    <t>CAROLINA MARTINS DOS SANTOS</t>
  </si>
  <si>
    <t>JERONIMO BALNEARIO BGR-SH-P</t>
  </si>
  <si>
    <t>ROMULO CRUZ MONTEIRO</t>
  </si>
  <si>
    <t>JERONIMO BANDEIRANTES BGR-RU-P</t>
  </si>
  <si>
    <t>SAMIRA FERREIRA SEABRA</t>
  </si>
  <si>
    <t>JERONIMO BARRA SHOP BGR-SH-P</t>
  </si>
  <si>
    <t>RAFAEL DO NASCIMENTO PEREIRA</t>
  </si>
  <si>
    <t>JERONIMO BARUERI PCA-SH-P</t>
  </si>
  <si>
    <t>DENIS ARTHUR CARDOSO SILVA</t>
  </si>
  <si>
    <t>Jeronimo - Bauru</t>
  </si>
  <si>
    <t>JERONIMO BAURU TRACK-R-P</t>
  </si>
  <si>
    <t>JHONATAN CARLOS CARDOSO DE SOUZA</t>
  </si>
  <si>
    <t>JERONIMO BELA VISTA BGR-R-P</t>
  </si>
  <si>
    <t>ALEX PORTELA QUIRINO</t>
  </si>
  <si>
    <t>JERONIMO BH SHOPPING BGR-SH-P</t>
  </si>
  <si>
    <t>RICARDO JOSE DE MEIRA</t>
  </si>
  <si>
    <t>JERONIMO BURITIS TRACK-R-P</t>
  </si>
  <si>
    <t>JONAS FERREIRA DE SOUZA</t>
  </si>
  <si>
    <t>JERONIMO CAMPO GRANDE BGR-SH-P</t>
  </si>
  <si>
    <t>FILIPE RODRIGUES FERNANDES</t>
  </si>
  <si>
    <t>JERONIMO CAMPO GRANDE TRK-R-P</t>
  </si>
  <si>
    <t>OZIEL OLIVEIRA FLORENTINO DA SILVA</t>
  </si>
  <si>
    <t>JERONIMO CARVALHO P TRACK-BR-P</t>
  </si>
  <si>
    <t>LEONARDO DE MELO PEREIRA</t>
  </si>
  <si>
    <t>Jeronimo - Cascavel</t>
  </si>
  <si>
    <t>JERONIMO CASCAVEL TRACK-R-P</t>
  </si>
  <si>
    <t>GABRIEL DA SILVA LOPES</t>
  </si>
  <si>
    <t>JERONIMO CRICIUMA TRACK-R-P</t>
  </si>
  <si>
    <t>JESSICA REGINA DE ANDRADE NASCIMENTO</t>
  </si>
  <si>
    <t>JERONIMO CUIABA CPA TRACK-R-P</t>
  </si>
  <si>
    <t>JULIO CESAR ESTEVES MATTOS</t>
  </si>
  <si>
    <t>Jeronimo - Shopping Del Rey</t>
  </si>
  <si>
    <t>JERONIMO DEL REY BGR-SH-P</t>
  </si>
  <si>
    <t>JERONIMO DF PLAZA BGR-SH-P</t>
  </si>
  <si>
    <t>VINICIUS CAMPOS DE SOUZA</t>
  </si>
  <si>
    <t>JERONIMO ESPANHA BGR-R-P</t>
  </si>
  <si>
    <t>JEFFERSON RIBAS DE OLIVEIRA MATHIAS</t>
  </si>
  <si>
    <t>Jeronimo - Shopping Estação BH</t>
  </si>
  <si>
    <t>JERONIMO ESTACAO BH BGR-SH-P</t>
  </si>
  <si>
    <t>RAFAEL JUNIO DE MEIRA</t>
  </si>
  <si>
    <t>JERONIMO ESTACAO CTBA BGR-SH-P</t>
  </si>
  <si>
    <t>MONIQUE GAMA DA ROCHA</t>
  </si>
  <si>
    <t>JERONIMO FLAMBOYANT BGR-SH-P</t>
  </si>
  <si>
    <t>RARON OLIVEIRA LOPES</t>
  </si>
  <si>
    <t>JERONIMO FLORIANOP. BGR-SH-P</t>
  </si>
  <si>
    <t xml:space="preserve"> ERICK DA SILVA VIEIRA</t>
  </si>
  <si>
    <t>Jeronimo - Foz do Iguaçu</t>
  </si>
  <si>
    <t>JERONIMO FOZ DO IGUACU TRK-R-P</t>
  </si>
  <si>
    <t>CASSIANO LUIZ BRAUN</t>
  </si>
  <si>
    <t>JERONIMO G GRONCHI TRACK-R-P</t>
  </si>
  <si>
    <t>SUZIANE PEREIRA DA SILVA</t>
  </si>
  <si>
    <t>JERONIMO GOIANIA SHOP PCA-SH-P</t>
  </si>
  <si>
    <t>WANDER CLEITON SANTANA OLIVEIRA</t>
  </si>
  <si>
    <t>JERONIMO GRAND PLAZA BGR-SH-P</t>
  </si>
  <si>
    <t>ITALO ANDERSON FERREIRA DA COSTA</t>
  </si>
  <si>
    <t>JERONIMO GUARUJA TRACK-R-P</t>
  </si>
  <si>
    <t>WENDY LUANE DE SOUZA RODRIGUES</t>
  </si>
  <si>
    <t>JERONIMO GUARULHOS PRC-SH-P</t>
  </si>
  <si>
    <t>WELLINGTON RENAN DA CONCEICAO</t>
  </si>
  <si>
    <t>Jeronimo - Habitat Bradesco</t>
  </si>
  <si>
    <t>JERONIMO HABITAT BGR-R-P</t>
  </si>
  <si>
    <t>JERONIMO IGUATEMI POA BGR-SH-P</t>
  </si>
  <si>
    <t>ANDRESA MENDES DE SENA</t>
  </si>
  <si>
    <t>JERONIMO INDAIATUBA TRACK-R-P</t>
  </si>
  <si>
    <t>PERCY RODRIGO VIEIRA DA SILVA</t>
  </si>
  <si>
    <t>JERONIMO ITAQUERA BGR-SH-P</t>
  </si>
  <si>
    <t>SILVIO LEONARDO BARBOSA DA SILVA</t>
  </si>
  <si>
    <t>JERONIMO JOINVILLE TRACK-R-P</t>
  </si>
  <si>
    <t>THALES MARTINS RAIMUNDO FERREIRA</t>
  </si>
  <si>
    <t>Jeronimo - Shopping Light</t>
  </si>
  <si>
    <t>JERONIMO LIGHT PCA-SH-P</t>
  </si>
  <si>
    <t>JADSON CLERVESON SILVA DE SOUZA</t>
  </si>
  <si>
    <t>JERONIMO LITORAL PLZ BGR-SH-P</t>
  </si>
  <si>
    <t xml:space="preserve">	RAFAEL FREITAS DA SILVA</t>
  </si>
  <si>
    <t>JERONIMO LONDRINA TRACK-R-P</t>
  </si>
  <si>
    <t>GESSICA MAIARA WLODARSKI</t>
  </si>
  <si>
    <t>Jeronimo &amp; Madero - Marilia</t>
  </si>
  <si>
    <t>MARILIA HB-TRK-RU-P</t>
  </si>
  <si>
    <t>MARCIO JOSE GARCIA DA COSTA</t>
  </si>
  <si>
    <t>JERONIMO MARINGA TRACK-R-P</t>
  </si>
  <si>
    <t>LIDIANE JANURARIO DA SILVA</t>
  </si>
  <si>
    <t>MAUA PLAZA HB-BGR-SH-P</t>
  </si>
  <si>
    <t xml:space="preserve">MAYANE CAMILA FERREIRA PIMENTEL </t>
  </si>
  <si>
    <t>Jeronimo - Millenium (Atlântica)</t>
  </si>
  <si>
    <t>JERONIMO MILLENIUM BGR-R-P</t>
  </si>
  <si>
    <t>LUCAS DA SILVA PEREIRA</t>
  </si>
  <si>
    <t>JERONIMO MINAS SHOP. BGR-SH-P</t>
  </si>
  <si>
    <t>ALINE CELESTINO DOS SANTOS</t>
  </si>
  <si>
    <t>JERONIMO MONTE SERRAT BGR-R-P</t>
  </si>
  <si>
    <t>FRANCISCO JAILSON DA SILVA SOUZA</t>
  </si>
  <si>
    <t>JERONIMO MUELLER PCA-SH-P</t>
  </si>
  <si>
    <t>GABRIELA EVELYN BETIM CANDIDO</t>
  </si>
  <si>
    <t>Jeronimo - Munhoz da Rocha</t>
  </si>
  <si>
    <t>JERONIMO MUNHOZ TRACK-R-P</t>
  </si>
  <si>
    <t xml:space="preserve">ADENIZE DENICHEVICZ </t>
  </si>
  <si>
    <t>JERONIMO NOVA AMERICA BGR-SH-P</t>
  </si>
  <si>
    <t>RIVALDO NUNES LOPES</t>
  </si>
  <si>
    <t>Jeronimo &amp; Madero - Oscar Freire</t>
  </si>
  <si>
    <t>OSCAR FREIRE HB-BGR-RU-P</t>
  </si>
  <si>
    <t>GIVANILDO CORREIA CARMO</t>
  </si>
  <si>
    <t>JERONIMO PAINEIRAS TRACK-R-P</t>
  </si>
  <si>
    <t>ANDERSON ELEUTERIO DE FREITAS</t>
  </si>
  <si>
    <t>Jeronimo - Shopping Palladium</t>
  </si>
  <si>
    <t>JERONIMO PALLADIUM PCA-SH-P</t>
  </si>
  <si>
    <t>ELAINE DA SILVA LIMA</t>
  </si>
  <si>
    <t>JERONIMO PANAMBY TRACK-R-P</t>
  </si>
  <si>
    <t>MARIA JOSE NUNES DA SILVA</t>
  </si>
  <si>
    <t>JERONIMO PENHA PCA-SH-P</t>
  </si>
  <si>
    <t>HENRIQUE RIBEIRO DOS SANTOS</t>
  </si>
  <si>
    <t>JERONIMO PG TRACK-R-P</t>
  </si>
  <si>
    <t>JESSICA APARECIDA PAWLAK SOCHA</t>
  </si>
  <si>
    <t>JERONIMO PIER 21 BGR-SH-P</t>
  </si>
  <si>
    <t>WILLAMES FELIPE DA SILVA</t>
  </si>
  <si>
    <t>JERONIMO PIRACICABA TRACK-R-P</t>
  </si>
  <si>
    <t>ANTONY ALEX VIEIRA DAMACIANO</t>
  </si>
  <si>
    <t>JERONIMO PLZ NITEROI PCA-SH-P</t>
  </si>
  <si>
    <t>MAYANE LIMA SANTOS</t>
  </si>
  <si>
    <t>Jeronimo - Puc Poa</t>
  </si>
  <si>
    <t>JERONIMO PUC POA TRACK-RU-P</t>
  </si>
  <si>
    <t>KAUAN CHRISTIAN GOMES DOS SANTOS</t>
  </si>
  <si>
    <t>JERONIMO R. BATISTA BGR-R-P</t>
  </si>
  <si>
    <t>Tayana Ingrid Vilela dos Santos Fujarra</t>
  </si>
  <si>
    <t>JERONIMO R. FORTALEZA BGR-SH-P</t>
  </si>
  <si>
    <t>GEORGE ALEXANDRE DE MORAIS FREITAS FILHO</t>
  </si>
  <si>
    <t>JERONIMO S. DUMONT BGR-AE-P</t>
  </si>
  <si>
    <t>ANA PAULA PEREZ TEIXEIRA</t>
  </si>
  <si>
    <t>JERONIMO SALVADOR BGR-SH-P</t>
  </si>
  <si>
    <t>GILENO DE OLIVEIRA FARIAS DE MELO</t>
  </si>
  <si>
    <t>JERONIMO SERRAZUL TRACK-BR-P</t>
  </si>
  <si>
    <t>ELTON CHRISTIAN BARROS REIS</t>
  </si>
  <si>
    <t>JERONIMO SHOP CTBA BGR-SH-P</t>
  </si>
  <si>
    <t>MARGARETH CRISTINA DE SOUZA</t>
  </si>
  <si>
    <t>Jeronimo - Center Shopping Uberlandia</t>
  </si>
  <si>
    <t>JERONIMO SHOP. UBERL. PCA-SH-P</t>
  </si>
  <si>
    <t>MATHEUS ROCHA DE OLIVEIRA</t>
  </si>
  <si>
    <t>JERONIMO SJC TRACK-R-P</t>
  </si>
  <si>
    <t>ISABELA MARGARIDA DA SILVA BATISTA</t>
  </si>
  <si>
    <t>Jeronimo - Shopping SP Market</t>
  </si>
  <si>
    <t>JERONIMO SP MARKET BGR-SH-P</t>
  </si>
  <si>
    <t>RUBERLANE DE SOUZA PINHEIRO</t>
  </si>
  <si>
    <t>JERONIMO T SALES TRACK-R-P</t>
  </si>
  <si>
    <t>DEILE EVERSON DA SILVA LUIZ</t>
  </si>
  <si>
    <t>JERONIMO T10 TRACK-R-P</t>
  </si>
  <si>
    <t>MIRIAN GOMES DOS SANTOS</t>
  </si>
  <si>
    <t>JERONIMO TAMBORE PRC-SH-P</t>
  </si>
  <si>
    <t>LUCAS HENRIQUE DE BARROS PEREIRA</t>
  </si>
  <si>
    <t>JERONIMO TAQUARI TRACK-BR-P</t>
  </si>
  <si>
    <t>JEFFERSON ANTONYEL NEVES DA SILVA</t>
  </si>
  <si>
    <t>JERONIMO TATUAPE BGR-SH-P</t>
  </si>
  <si>
    <t>WELLINGTON TOBIAS DA SILVA</t>
  </si>
  <si>
    <t>JERONIMO TOP CENTER PCA-SH-P</t>
  </si>
  <si>
    <t>TAYANA INGRID VILELA DOS SANTOS FUJARA</t>
  </si>
  <si>
    <t>JERONIMO UBERLANDIA TRACK-R-P</t>
  </si>
  <si>
    <t>DIEGO DA SILVA</t>
  </si>
  <si>
    <t>JERONIMO W. LUIS BGR-R-P</t>
  </si>
  <si>
    <t>ROBERT SANTOS SOUZA</t>
  </si>
  <si>
    <t>JERONIMO WEST PLAZA BGR-SH-P</t>
  </si>
  <si>
    <t>DEBORAH ARAUJO DOS SANTOS</t>
  </si>
  <si>
    <t>JK MALL CTN-RU-P</t>
  </si>
  <si>
    <t>JAMIL BATISTA FRANÇA</t>
  </si>
  <si>
    <t>JOINVILLE STH-SH-P</t>
  </si>
  <si>
    <t>JAKSON ALEXANDRE KAWKA</t>
  </si>
  <si>
    <t>Madero - Jundiai La Torre</t>
  </si>
  <si>
    <t>JUNDIAI L. LATORRE CTN-R-P</t>
  </si>
  <si>
    <t>MIGUEL MARTINS DE OLIVEIRA</t>
  </si>
  <si>
    <t>JUNDIAI STH-SH-P</t>
  </si>
  <si>
    <t>AMANDA ANJO DA SILVA</t>
  </si>
  <si>
    <t>LITORAL PLAZA SHOP. CTN-SH-P</t>
  </si>
  <si>
    <t>HADASSA REGINA GONCALVES PIRES DE AMORIM</t>
  </si>
  <si>
    <t>Madero - lorena</t>
  </si>
  <si>
    <t>LORENA CTN-BR-P</t>
  </si>
  <si>
    <t>VINICIUS NUNES DE SANTANA</t>
  </si>
  <si>
    <t>MARINGA CATUAI STH-SH-P</t>
  </si>
  <si>
    <t>MATHEUS CARRIEL DE CAMARGO</t>
  </si>
  <si>
    <t>Madero - Park Shopping Maringá</t>
  </si>
  <si>
    <t>MARINGA PARK SHOPPING STH-SH-P</t>
  </si>
  <si>
    <t>JEANDRO APARECIDO DA SILVA ALMEIDA</t>
  </si>
  <si>
    <t>Madero - Shopping Metrópole</t>
  </si>
  <si>
    <t>METROPOLE STH-SH-P</t>
  </si>
  <si>
    <t>EVILLY SANTIAGO DE OLIVEIRA</t>
  </si>
  <si>
    <t>Madero - Minas Shopping</t>
  </si>
  <si>
    <t>MINAS SHOPPING CTN-SH-P</t>
  </si>
  <si>
    <t>CLICIA CARLOS DO NASCIMENTO</t>
  </si>
  <si>
    <t>MIRASSOL CTN-BR-P</t>
  </si>
  <si>
    <t>JOAO BATISTA DE OLIVEIRA NETO</t>
  </si>
  <si>
    <t>Madero - Mogi Shopping</t>
  </si>
  <si>
    <t>MOGI DAS CRUZES CTN-SH-P</t>
  </si>
  <si>
    <t>ANA ISABEL SANTOS RIBEIRO</t>
  </si>
  <si>
    <t>MOOCA STH-SH-P</t>
  </si>
  <si>
    <t>ANTONIO RAYLANDER ALVES VASCONCELOS</t>
  </si>
  <si>
    <t>MORUMBI CTN-R-P</t>
  </si>
  <si>
    <t>ALESSANDER DO NASCIMENTO RETAMAL</t>
  </si>
  <si>
    <t>MORUMBI STH-SH-P</t>
  </si>
  <si>
    <t>WILSON RITCHELLE CAPASSI</t>
  </si>
  <si>
    <t>MUELLER BGR-SH-P</t>
  </si>
  <si>
    <t>MAX DE OLIVEIRA FERREIRA</t>
  </si>
  <si>
    <t>Madero - Natal Shopping</t>
  </si>
  <si>
    <t>NATAL STH-SH-P</t>
  </si>
  <si>
    <t>ISALTINO PIRES MARINO JUNIOR</t>
  </si>
  <si>
    <t>NAZARET CTN-R-P</t>
  </si>
  <si>
    <t>VITORIA MORAIS MASSOLIN LOURENCO</t>
  </si>
  <si>
    <t>NORTE SHOPPING STH-SH-P</t>
  </si>
  <si>
    <t>KATIA ALVES CAMARGO</t>
  </si>
  <si>
    <t>Madero - Shopping Nova America</t>
  </si>
  <si>
    <t>NOVA AMERICA STH-SH-P</t>
  </si>
  <si>
    <t>BLENO SOARES LEOPOLDINO</t>
  </si>
  <si>
    <t>Madero - Novo Hamburgo</t>
  </si>
  <si>
    <t>NOVO HAMBURGO CTN-R-P</t>
  </si>
  <si>
    <t>ALEXANDRE MORAES DA LUZ</t>
  </si>
  <si>
    <t>PADRE ANCHIETA CTN-R-P</t>
  </si>
  <si>
    <t>BRUNA JASMIN PEREIRA CARRASCO</t>
  </si>
  <si>
    <t>PALLADIUM STH-SH-P</t>
  </si>
  <si>
    <t>RITA MICHALICHEN</t>
  </si>
  <si>
    <t>Madero - Ponta Grossa</t>
  </si>
  <si>
    <t>PALLADIUM PONTA G. STH-SH-F</t>
  </si>
  <si>
    <t>SAMANTHA GUERRERO SAGARDOY LIGOSKI</t>
  </si>
  <si>
    <t>PALMAS CTN-SH-P</t>
  </si>
  <si>
    <t>DENIS OLIVEIRA DE SOUZA</t>
  </si>
  <si>
    <t>Madero - Palmeira</t>
  </si>
  <si>
    <t>PALMEIRA CTN-BR-F</t>
  </si>
  <si>
    <t>ANGELICA DOMINHA</t>
  </si>
  <si>
    <t>PARADA MADERO CASTELLO BRANCO</t>
  </si>
  <si>
    <t xml:space="preserve">ALEX FIGUEREDO DE JESUS </t>
  </si>
  <si>
    <t>PARK BARIGUI STH-SH-P</t>
  </si>
  <si>
    <t>GEMIMA KASSSIA DAS NEVES CARDOSO</t>
  </si>
  <si>
    <t>PARK SHOP CAMPO G RJ STH-SH-P</t>
  </si>
  <si>
    <t xml:space="preserve"> FLAVIO DA SILVA MARIANO</t>
  </si>
  <si>
    <t>PARK SHOP. MAIA STH-SH-P</t>
  </si>
  <si>
    <t>GIOVANI LIMA ROCHA</t>
  </si>
  <si>
    <t>PARQUE DA CIDADE STH-SH-P</t>
  </si>
  <si>
    <t>ANDERSON FERNANDES SANTIAGO</t>
  </si>
  <si>
    <t>Madero - Shopping Passeio das Aguas</t>
  </si>
  <si>
    <t>PASSEIO DAS AGUAS BGR-SH-P</t>
  </si>
  <si>
    <t>JOELISON FONTES</t>
  </si>
  <si>
    <t>Madero - Passo Fundo</t>
  </si>
  <si>
    <t>PASSO FUNDO CTN-R-P</t>
  </si>
  <si>
    <t>AMANDA DE PAULA MOARAES PERREIRA</t>
  </si>
  <si>
    <t>PATIO BATEL STH-SH-P</t>
  </si>
  <si>
    <t>RENATO AGUIAR RODRIGUES</t>
  </si>
  <si>
    <t>PATIO BRASIL STH-SH-P</t>
  </si>
  <si>
    <t>ELIAN SANTOS DO NASCIMENTO</t>
  </si>
  <si>
    <t>PATIO OSASCO CTN-SH-P</t>
  </si>
  <si>
    <t>GEANNE ALVES DA CONCEICAO</t>
  </si>
  <si>
    <t>PATIO PAULISTA STH-RU-P</t>
  </si>
  <si>
    <t>ALEX BRUNO XAVIER DO NASCIMENTO</t>
  </si>
  <si>
    <t>PINHEIROS CTN-R-P</t>
  </si>
  <si>
    <t>ANTONY SILVA DOS SANTOS</t>
  </si>
  <si>
    <t>Madero - Shopping Piracicaba</t>
  </si>
  <si>
    <t>PIRACICABA STH-SH-P</t>
  </si>
  <si>
    <t>MARCUS PAULO DE LIMA SILVA</t>
  </si>
  <si>
    <t>Madero - Pitangueiras</t>
  </si>
  <si>
    <t>PITANGUEIRAS DF CTN-R-P</t>
  </si>
  <si>
    <t>LUCIANO KOSLIAK</t>
  </si>
  <si>
    <t>PLAZA NITEROI STH-SH-P</t>
  </si>
  <si>
    <t>EVELLIN FRANCIELE OLIVEIRA DOS SANTOS</t>
  </si>
  <si>
    <t>PLAZA SUL SHOPPING STH-SH-P</t>
  </si>
  <si>
    <t>RAFAEL COSSOLINO DE SOUZA</t>
  </si>
  <si>
    <t>POSTO MAMAO PIRAI CTN-BR-P</t>
  </si>
  <si>
    <t>GABRIELA OLIVEIRA SANTOS</t>
  </si>
  <si>
    <t>PRAIA DE BELAS STH-SH-P</t>
  </si>
  <si>
    <t>MAICON DAMIAO MACEDO</t>
  </si>
  <si>
    <t>PRAIA DO PEPE STH-R-P</t>
  </si>
  <si>
    <t>ADRIANO DE SOUZA</t>
  </si>
  <si>
    <t>PRAIAMAR STH-SH-P</t>
  </si>
  <si>
    <t>PATRICIA DA SILVA ALVES</t>
  </si>
  <si>
    <t>PRESTES MAIA CTN-R-P</t>
  </si>
  <si>
    <t>LEONARDO ARAUJO ALMEIDA</t>
  </si>
  <si>
    <t>Madero - Primavera</t>
  </si>
  <si>
    <t>PRIMAVERA CTN-R-P</t>
  </si>
  <si>
    <t>Madero - Prime</t>
  </si>
  <si>
    <t>PRIME DURSKI STH-R-P</t>
  </si>
  <si>
    <t>Madero - Puc Poa</t>
  </si>
  <si>
    <t>PUC POA CTN-RU-P</t>
  </si>
  <si>
    <t>VITORIA REGYA ALVES FRANÇA</t>
  </si>
  <si>
    <t>QUATA BGR-R-P</t>
  </si>
  <si>
    <t>FLAVIA PEREIRA RAMALHO MENDES</t>
  </si>
  <si>
    <t>RIBEIRAO PRETO STH-SH-P</t>
  </si>
  <si>
    <t>LUIS ERINALDO DA SILVA SIMAO</t>
  </si>
  <si>
    <t>RIO DESIGN BARRA STH-SH-P</t>
  </si>
  <si>
    <t>CASSIANO GARCIA DA SILVA</t>
  </si>
  <si>
    <t>RIO LEBLON STH-SH-P</t>
  </si>
  <si>
    <t>WALDEIR BRAZ RODRIGUES</t>
  </si>
  <si>
    <t>RIO NEW YORK BARRA STH-SH-P</t>
  </si>
  <si>
    <t>JOSILDO JOSE DA SILVA</t>
  </si>
  <si>
    <t>Madero - Shopping Iguatemi Rio Preto</t>
  </si>
  <si>
    <t>RIO PRETO IGUATEMI STH-SH-P</t>
  </si>
  <si>
    <t>RAFAEL SOARES DE SOUZA E BRITO</t>
  </si>
  <si>
    <t>RIO SUL STH-SH-P</t>
  </si>
  <si>
    <t>DEJALME ELIAS BARATTO STEDILE</t>
  </si>
  <si>
    <t>Madero - Riomar Aracaju</t>
  </si>
  <si>
    <t>RIOMAR ARACAJU STH-SH-P</t>
  </si>
  <si>
    <t>RONALDO MARCELINO DOS SANTOS</t>
  </si>
  <si>
    <t>RIOMAR FORTALEZA STH-SH-P</t>
  </si>
  <si>
    <t>CAIO DANIEL DA SILVA LOPES</t>
  </si>
  <si>
    <t>RIOMAR RECIFE STH-SH-P</t>
  </si>
  <si>
    <t>MAILON ROCHA GUERRA</t>
  </si>
  <si>
    <t>ROSEIRA CTN-BR-P</t>
  </si>
  <si>
    <t>VANDERLUCIA FERREIRA DOS SANTOS</t>
  </si>
  <si>
    <t>ROUTE 60 CTN-RO-P</t>
  </si>
  <si>
    <t>Madero - Sakamoto</t>
  </si>
  <si>
    <t>SAKAMOTO CTN-BR-P</t>
  </si>
  <si>
    <t>JOSEANE RIBEIRO DA CUNHA</t>
  </si>
  <si>
    <t>SALVADOR BARRA STH-SH-P</t>
  </si>
  <si>
    <t>EDILEUSA SOUZA BENTO</t>
  </si>
  <si>
    <t>SALVADOR STH-SH-P</t>
  </si>
  <si>
    <t>Francisco Caio Pinto dos Santos</t>
  </si>
  <si>
    <t>SANTA URSULA BGR-SH-P</t>
  </si>
  <si>
    <t>JOAO PAULO LEMOS ROSA</t>
  </si>
  <si>
    <t>SANTO AMARO CTN-R-P</t>
  </si>
  <si>
    <t>ANDRE JOSE DOS SANTOS</t>
  </si>
  <si>
    <t>SANTO ANDRE CTN-R-P</t>
  </si>
  <si>
    <t>MIKAELLE MARIA DA SILVA</t>
  </si>
  <si>
    <t>SANTOS DUMONT STH-AE-P</t>
  </si>
  <si>
    <t>LEONARDO SANTOS FERREIRA</t>
  </si>
  <si>
    <t>SAO CAETANO STH-SH-P</t>
  </si>
  <si>
    <t>LEANDRO MEDEIROS MACEDO</t>
  </si>
  <si>
    <t>Madero - Jk São Jose do Rio Preto</t>
  </si>
  <si>
    <t>SAO JOSE DO RIO PRETO CTN-R-P</t>
  </si>
  <si>
    <t>TIAGO ALVES PESSOA NETO</t>
  </si>
  <si>
    <t>Madero - São José dos Campos</t>
  </si>
  <si>
    <t>SAO JOSE DOS CAMPOS CTN-R-P</t>
  </si>
  <si>
    <t>THIAGO PRADO DA SILVA MARCELINO</t>
  </si>
  <si>
    <t>SERRAZUL CTN-BR-P</t>
  </si>
  <si>
    <t>ADRIANA QUEIROGA DUARTE DE OLIVEIRA</t>
  </si>
  <si>
    <t>Madero - Shopping Cidade BH</t>
  </si>
  <si>
    <t>SHOPPING CIDADE BH STH-SH-P</t>
  </si>
  <si>
    <t>DOHNNY SANTOS LEAL</t>
  </si>
  <si>
    <t>Madero - Shopping Limeira</t>
  </si>
  <si>
    <t>SHOPPING LIMEIRA CTN-SH-P</t>
  </si>
  <si>
    <t>THAINA DA COSTA PINTO</t>
  </si>
  <si>
    <t>Madero - Shopping Recife</t>
  </si>
  <si>
    <t>SHOPPING RECIFE STH-SH-P</t>
  </si>
  <si>
    <t>SAMIAM MICHELE DOS SANTOS SILVA</t>
  </si>
  <si>
    <t>SHOPPING TIJUCA STH-SH-P</t>
  </si>
  <si>
    <t>BEATRIZ MARCELINA SANTANA</t>
  </si>
  <si>
    <t>SINUELO CTN-BR-P</t>
  </si>
  <si>
    <t>CARLOS ANDRÉ RODRIGUE SOUSA</t>
  </si>
  <si>
    <t>Madero - Shopping SP Market</t>
  </si>
  <si>
    <t>SP MARKET STH-SH-P</t>
  </si>
  <si>
    <t>DERNIVAL CABRAL MENDES</t>
  </si>
  <si>
    <t>TABOAO DA SERRA CTN-SH-P</t>
  </si>
  <si>
    <t>GREICYELE THAYS DA SILVA</t>
  </si>
  <si>
    <t>Madero - Shopping Tamboré</t>
  </si>
  <si>
    <t>TAMBORE STH-SH-P</t>
  </si>
  <si>
    <t>ROGERIO DE FREITAS</t>
  </si>
  <si>
    <t>Madero - Taquari</t>
  </si>
  <si>
    <t>TAQUARI CTN-BR-P</t>
  </si>
  <si>
    <t>SABRINA SILVA DE SOUSA</t>
  </si>
  <si>
    <t>Madero - Shopping Taubate</t>
  </si>
  <si>
    <t>TAUBATE CTN-SH-P</t>
  </si>
  <si>
    <t>ALINE DE CASSIA MARCONDES PONCIANO</t>
  </si>
  <si>
    <t>UBERABA CTN-SH-P</t>
  </si>
  <si>
    <t>EDNALDO DA ROCHA CAMPOS</t>
  </si>
  <si>
    <t>UBERLANDIA SHOP STH-SH-P</t>
  </si>
  <si>
    <t>ALEX MARTINS DE SOUZA</t>
  </si>
  <si>
    <t>UMUARAMA CTN-BR-P</t>
  </si>
  <si>
    <t>JULIANA FERREIRA LEITE DA SILVA</t>
  </si>
  <si>
    <t>UNIAO OSASCO STH-SH-P</t>
  </si>
  <si>
    <t>LETHICIA VIDAL DOS SANTOS</t>
  </si>
  <si>
    <t>Madero - Valinhos</t>
  </si>
  <si>
    <t>VALINHOS CTN-BR-P</t>
  </si>
  <si>
    <t>CARLOS LUIZ ARAUJO DOS SANTOS JUNIOR</t>
  </si>
  <si>
    <t>VILA ANDRADE CTN-R-P</t>
  </si>
  <si>
    <t>BRUNO MEDEIROS DA COSTA</t>
  </si>
  <si>
    <t>VILA MARIANA BGR-R-P</t>
  </si>
  <si>
    <t>FERNANDO ALVES DA SILVA</t>
  </si>
  <si>
    <t>VILA OLIMPIA STH-SH-P</t>
  </si>
  <si>
    <t>JESSICA JANAINA CASARES DE MORAES</t>
  </si>
  <si>
    <t>Madero - Shopping Praia da Costa</t>
  </si>
  <si>
    <t>VILA VELHA STH-SH-P</t>
  </si>
  <si>
    <t>THAIANA OITICICA QUEIROZ ALVES SLEDZ</t>
  </si>
  <si>
    <t>VILLA LOBOS CTN-R-P</t>
  </si>
  <si>
    <t>SAMOEL SANTOS DE JESUS</t>
  </si>
  <si>
    <t>VILLA ROMANA STH-SH-P</t>
  </si>
  <si>
    <t>ROBSON BORGES DO PRADO</t>
  </si>
  <si>
    <t>VILLAGE MALL RIO STH-SH-P</t>
  </si>
  <si>
    <t>LEONIDIA OLIVEIRA ALEXANDRE</t>
  </si>
  <si>
    <t>VITORIA STH-SH-P</t>
  </si>
  <si>
    <t>MARCOS THIERRE DIAS DE CARVALHO</t>
  </si>
  <si>
    <t>WASHINGTON LUIS CTN-RU-P</t>
  </si>
  <si>
    <t>CIBELE CRISTINA DA SILVA</t>
  </si>
  <si>
    <t>Vó Maria Durski - Gramado</t>
  </si>
  <si>
    <t>Vó Maria Durski - Novo Hamburgo</t>
  </si>
  <si>
    <t>Legno - Italiano do Madero (Riomar)</t>
  </si>
  <si>
    <t>Vó Maria Durski - Foz do Iguaçu</t>
  </si>
  <si>
    <t>Vó Maria Durski - Itapema</t>
  </si>
  <si>
    <t>CHAMADO IFOOD</t>
  </si>
  <si>
    <t>Vó Maria Durski - Bh Shopping</t>
  </si>
  <si>
    <t>Vó Maria Durski - Praia de Belas</t>
  </si>
  <si>
    <t>Legno - Italiano do Madero (Niteroi)</t>
  </si>
  <si>
    <t xml:space="preserve">Vó Maria Durski - Iguatemi Rio Preto </t>
  </si>
  <si>
    <t>Vó Maria Durski - Quata</t>
  </si>
  <si>
    <t>Vó Maria Durski - Shopping Vitoria</t>
  </si>
  <si>
    <t>Legno - Italiano do Madero (Salvador)</t>
  </si>
  <si>
    <t>Vó Maria Durski - Natal Shopping</t>
  </si>
  <si>
    <t>Vó Maria Durski - Barra Velha</t>
  </si>
  <si>
    <t>Vó Maria Durski - Alecrins</t>
  </si>
  <si>
    <t>Jeronimo - Shopping Tiete Plaza</t>
  </si>
  <si>
    <t>Dundee Chicken - Alphaville</t>
  </si>
  <si>
    <t>Vó Maria Durski - Park Shopping Brasilia</t>
  </si>
  <si>
    <t>Legno - Italiano do Madero (Galleria)</t>
  </si>
  <si>
    <t>Vó Maria Durski - Shopping Flamboyant</t>
  </si>
  <si>
    <t>Legno - Italiano do Madero (Edson Q.)</t>
  </si>
  <si>
    <t>Vó Maria Durski - Shopping Sp Market</t>
  </si>
  <si>
    <t>Vó Maria Durski - Park Shop Campo Grande</t>
  </si>
  <si>
    <t>Vó Maria Durski - Aerotown</t>
  </si>
  <si>
    <t>Madero &amp; Jeronimo - Av Toaldo Tulio</t>
  </si>
  <si>
    <t>Dundee Chicken - Shopping Curitiba</t>
  </si>
  <si>
    <t>Legno - Italiano do Madero (Barra)</t>
  </si>
  <si>
    <t>Dundee Chicken - Indaiatuba</t>
  </si>
  <si>
    <t>Jeronimo - Center Shopping Uberlândia</t>
  </si>
  <si>
    <t>Legno - Italiano do Madero (Vitória)</t>
  </si>
  <si>
    <t>Dundee Chicken - Shopping Novo Salvador</t>
  </si>
  <si>
    <t>Vó Maria Durski - Shopping Recife</t>
  </si>
  <si>
    <t>Legno - Italiano do Madero (Camboriu)</t>
  </si>
  <si>
    <t>Vó Maria Durski - Ribeirão Shopping</t>
  </si>
  <si>
    <t>Vó Maria Durski - Criciuma</t>
  </si>
  <si>
    <t>CONTESTADO</t>
  </si>
  <si>
    <t>Dundee Chicken - Foz do Iguaçu</t>
  </si>
  <si>
    <t>Dundee Chicken - Marilia</t>
  </si>
  <si>
    <t>Legno - Italiano do Madero (Praia de B.)</t>
  </si>
  <si>
    <t>Vó Maria Durski - Praça da Espanha</t>
  </si>
  <si>
    <t>Dundee Chicken - Millenium (Atlântica)</t>
  </si>
  <si>
    <t>Dundee Chicken - Oscar Freire</t>
  </si>
  <si>
    <t>Dundee Chicken - Agua Verde</t>
  </si>
  <si>
    <t>Dundee Chicken - Buritis</t>
  </si>
  <si>
    <t>Dundee Chicken - Guarujá</t>
  </si>
  <si>
    <t>Vó Maria Durski - Recife</t>
  </si>
  <si>
    <t>Vó Maria Durski - Shopping Capim Dourado</t>
  </si>
  <si>
    <t>Legno - Italiano do Madero (Mooca)</t>
  </si>
  <si>
    <t>Vó Maria Durski - Shopping Eldorado</t>
  </si>
  <si>
    <t>IFOOD</t>
  </si>
  <si>
    <t>DELIVERY CONTROL</t>
  </si>
  <si>
    <t>TEKNISA</t>
  </si>
  <si>
    <t>MADERO - 18 DO FORTE</t>
  </si>
  <si>
    <t>MADERO - ACOCE</t>
  </si>
  <si>
    <t>MADERO - AEROTOWN</t>
  </si>
  <si>
    <t>MADERO - AFONSO PENA</t>
  </si>
  <si>
    <t>AFONSO PENA STH-SH-P</t>
  </si>
  <si>
    <t>MADERO - AGUAS CLARAS</t>
  </si>
  <si>
    <t>MADERO - AMERICANA</t>
  </si>
  <si>
    <t>MADERO - SHOPPING ANALIA FRANCO</t>
  </si>
  <si>
    <t>MADERO - ANITA</t>
  </si>
  <si>
    <t>MADERO - ARACATUBA</t>
  </si>
  <si>
    <t>MADERO - SHOPPING ARICANDUVA</t>
  </si>
  <si>
    <t>MADERO - SARANDI</t>
  </si>
  <si>
    <t>MADERO - AUGUSTO TOLLE</t>
  </si>
  <si>
    <t>MADERO - AV DAS TORRES</t>
  </si>
  <si>
    <t>MADERO - AZEVEDO SOARES</t>
  </si>
  <si>
    <t>MADERO - BALNEARIO CAMBORIU (ATLANTICA)</t>
  </si>
  <si>
    <t>MADERO - BALNEARIO SHOPPING</t>
  </si>
  <si>
    <t>MADERO BARRA VELHA</t>
  </si>
  <si>
    <t>MADERO - ALPHAVILLE (AMAZONIA)</t>
  </si>
  <si>
    <t>MADERO - BATEL</t>
  </si>
  <si>
    <t>MADERO - BAURU</t>
  </si>
  <si>
    <t>MADERO - SHOPPING GRAO PARA</t>
  </si>
  <si>
    <t>MADERO - CIDADE ADMINISTRATIVA</t>
  </si>
  <si>
    <t>MADERO - BH SHOPPING</t>
  </si>
  <si>
    <t>NOVO BH SHOPPING STH-SH-P</t>
  </si>
  <si>
    <t>MADERO - SHOPPING NEUMARKT</t>
  </si>
  <si>
    <t>MADERO - BOULEVARD BELEM</t>
  </si>
  <si>
    <t>MADERO - SHOPPING BOULEVARD BH</t>
  </si>
  <si>
    <t>MADERO - LACADOR</t>
  </si>
  <si>
    <t>MADERO - SHOPPING MOGI GUACU</t>
  </si>
  <si>
    <t>MADERO - BRASCAN</t>
  </si>
  <si>
    <t>MADERO - SHOPPING ID</t>
  </si>
  <si>
    <t>MADERO - PARK SHOPPING BRASILIA</t>
  </si>
  <si>
    <t>MADERO - BURITIS</t>
  </si>
  <si>
    <t>MADERO - CABRAL</t>
  </si>
  <si>
    <t>MADERO - CAMBUI</t>
  </si>
  <si>
    <t>MADERO - SHOPPING DOM PEDRO</t>
  </si>
  <si>
    <t>MADERO - SHOPPING CAMPO GRANDE</t>
  </si>
  <si>
    <t>MADERO - CAMPO LARGO</t>
  </si>
  <si>
    <t>MADERO - CANOAS</t>
  </si>
  <si>
    <t>MADERO - CASCAVEL</t>
  </si>
  <si>
    <t>MADERO - LONDRINA (SHOPPING CATUAI)</t>
  </si>
  <si>
    <t>MADERO - CAXIAS DO SUL</t>
  </si>
  <si>
    <t>MADERO - SHOPPING CENTER NORTE</t>
  </si>
  <si>
    <t>MADERO - SHOPPING CENTER VALE</t>
  </si>
  <si>
    <t>MADERO - CHAMPAGNAT</t>
  </si>
  <si>
    <t>MADERO - SHOPPING CIDADE SAO PAULO</t>
  </si>
  <si>
    <t>MADERO - COMENDADOR</t>
  </si>
  <si>
    <t>MADERO - CONSELHEIRO NEBIAS</t>
  </si>
  <si>
    <t>MADERO - SHOPPING CONTINENTE</t>
  </si>
  <si>
    <t>MADERO - CRICIUMA</t>
  </si>
  <si>
    <t>MADERO - SHOPPING CURITIBA</t>
  </si>
  <si>
    <t>MADERO - SHOPPING DEL REY</t>
  </si>
  <si>
    <t>MADERO - SHOPPING ELDORADO</t>
  </si>
  <si>
    <t>MADERO - SHOPPING ESTACAO</t>
  </si>
  <si>
    <t>MADERO - SHOPPING ESTACAO CUIABA</t>
  </si>
  <si>
    <t>MADERO - SHOPPING FLAMBOYANT</t>
  </si>
  <si>
    <t>NOVO FLAMBOYANT STH-SH-P</t>
  </si>
  <si>
    <t>MADERO - SHOPPING BEIRAMAR</t>
  </si>
  <si>
    <t>MADERO - FOZ DO IGUACU</t>
  </si>
  <si>
    <t>MADERO - FRANCA</t>
  </si>
  <si>
    <t>FRANCA CTN-R-P</t>
  </si>
  <si>
    <t>MADERO - FRANCISCO MORATO</t>
  </si>
  <si>
    <t>MADERO - SHOPPING GALLERIA CAMPINAS</t>
  </si>
  <si>
    <t>MADERO - JOINVILLE GARTEN SHOPPING</t>
  </si>
  <si>
    <t>MADERO - GOIANIA SHOPPING</t>
  </si>
  <si>
    <t>MADERO - GOIANIA T10</t>
  </si>
  <si>
    <t>MADERO - GOIANIA T4</t>
  </si>
  <si>
    <t>GOIANIA T4 TRACK-R-P</t>
  </si>
  <si>
    <t>MADERO - GRAMADO</t>
  </si>
  <si>
    <t>MADERO - SHOPPING GRANJA VIANNA</t>
  </si>
  <si>
    <t>MADERO - GUARUJA</t>
  </si>
  <si>
    <t>MADERO - ICARAI</t>
  </si>
  <si>
    <t>MADERO - IGUATEMI BRASILIA</t>
  </si>
  <si>
    <t>MADERO - IGUATEMI CAMPINAS</t>
  </si>
  <si>
    <t>MADERO - IGUATEMI ESPLANADA</t>
  </si>
  <si>
    <t>MADERO - IGUATEMI FORTALEZA</t>
  </si>
  <si>
    <t>MADERO - SHOPPING IGUATEMI POA</t>
  </si>
  <si>
    <t>MADERO - INDAIATUBA</t>
  </si>
  <si>
    <t>MADERO - INES PEREIRA</t>
  </si>
  <si>
    <t>MADERO - ITAJAI</t>
  </si>
  <si>
    <t>MADERO - ITAPEMA</t>
  </si>
  <si>
    <t>MADERO - JABAQUARA</t>
  </si>
  <si>
    <t>MADERO - JACAREPAGUA</t>
  </si>
  <si>
    <t>MADERO - SHOPPING JARDIM DAS AMERICAS</t>
  </si>
  <si>
    <t>MADERO - JARDIM SOCIAL</t>
  </si>
  <si>
    <t>MADERO - SHOPPING JARDIM SUL</t>
  </si>
  <si>
    <t>JERONIMO - SHOPPING ABC</t>
  </si>
  <si>
    <t>JERONIMO - AFONSO PENA</t>
  </si>
  <si>
    <t>JERONIMO AFONSO PENA BGR-SH-P</t>
  </si>
  <si>
    <t>JERONIMO &amp; MADERO AGUA VERDE</t>
  </si>
  <si>
    <t>JERONIMO AGUA VERDE TRK-R-P</t>
  </si>
  <si>
    <t>JERONIMO - ALECRINS</t>
  </si>
  <si>
    <t>JERONIMO - ALPHAVILLE</t>
  </si>
  <si>
    <t>JERONIMO - SHOPPING ANALIA FRANCO</t>
  </si>
  <si>
    <t>JERONIMO - ANDALO</t>
  </si>
  <si>
    <t>JERONIMO - SHOPPING ARICANDUVA</t>
  </si>
  <si>
    <t>JERONIMO - BARAO DE PENEDO</t>
  </si>
  <si>
    <t>JERONIMO - SHOPPING BALNEARIO</t>
  </si>
  <si>
    <t>JERONIMO - BANDEIRANTES</t>
  </si>
  <si>
    <t>JERONIMO - BARRA SHOPPING</t>
  </si>
  <si>
    <t>JERONIMO - SHOPPING BARUERI</t>
  </si>
  <si>
    <t>JERONIMO - BAURU</t>
  </si>
  <si>
    <t>JERONIMO - BELA VISTA</t>
  </si>
  <si>
    <t>JERONIMO - BH SHOPPING</t>
  </si>
  <si>
    <t>JERONIMO - BURITIS</t>
  </si>
  <si>
    <t>JERONIMO - PARK SHOP CAMPO GRANDE</t>
  </si>
  <si>
    <t>JERONIMO - CAMPO GRANDE</t>
  </si>
  <si>
    <t>JERONIMO - CASCAVEL</t>
  </si>
  <si>
    <t>JERONIMO - CRICIUMA</t>
  </si>
  <si>
    <t>JERONIMO - CUIABA</t>
  </si>
  <si>
    <t>JERONIMO - SHOPPING DEL REY</t>
  </si>
  <si>
    <t>JERONIMO - DF PLAZA SHOPPING</t>
  </si>
  <si>
    <t>JERONIMO - PRACA DA ESPANHA</t>
  </si>
  <si>
    <t>JERONIMO - SHOPPING ESTACAO BH</t>
  </si>
  <si>
    <t>JERONIMO - SHOPPING ESTACAO</t>
  </si>
  <si>
    <t>JERONIMO - SHOPPING FLAMBOYANT</t>
  </si>
  <si>
    <t>JERONIMO - SHOPPING VILLA ROMANA</t>
  </si>
  <si>
    <t>JERONIMO - FOZ DO IGUACU</t>
  </si>
  <si>
    <t>JERONIMO - GIOVANNI GRONCHI</t>
  </si>
  <si>
    <t>JERONIMO - GOIANIA SHOPPING</t>
  </si>
  <si>
    <t>JERONIMO - SHOPPING GRAND PLAZA</t>
  </si>
  <si>
    <t>JERONIMO - GUARUJA</t>
  </si>
  <si>
    <t>JERONIMO - SHOPPING GUARULHOS</t>
  </si>
  <si>
    <t>JERONIMO - HABITAT BRADESCO</t>
  </si>
  <si>
    <t>JERONIMO - SHOPPING IGUATEMI POA</t>
  </si>
  <si>
    <t>JERONIMO - INDAIATUBA</t>
  </si>
  <si>
    <t>JERONIMO - SHOPPING METRO ITAQUERA</t>
  </si>
  <si>
    <t>JERONIMO - JOINVILLE</t>
  </si>
  <si>
    <t>JERONIMO - SHOPPING LIGHT</t>
  </si>
  <si>
    <t>JERONIMO - LITORAL PLAZA SHOPPING</t>
  </si>
  <si>
    <t>JERONIMO - LONDRINA</t>
  </si>
  <si>
    <t>JERONIMO - MARILIA</t>
  </si>
  <si>
    <t>JERONIMO MARILIA TRACK-R-P</t>
  </si>
  <si>
    <t>JERONIMO - MARINGA</t>
  </si>
  <si>
    <t>JERONIMO - MAUA PLAZA</t>
  </si>
  <si>
    <t>JERONIMO MAUA PLAZA BGR-SH-P</t>
  </si>
  <si>
    <t>JERONIMO - MILLENIUM (ATLANTICA)</t>
  </si>
  <si>
    <t>JERONIMO - MINAS SHOPPING</t>
  </si>
  <si>
    <t>JERONIMO - MONTE SERRAT</t>
  </si>
  <si>
    <t>JERONIMO - SHOPPING MUELLER</t>
  </si>
  <si>
    <t>JERONIMO - MUNHOZ DA ROCHA</t>
  </si>
  <si>
    <t>JERONIMO MUNHOZ TRACK-P</t>
  </si>
  <si>
    <t>JERONIMO - SHOPPING NOVA AMERICA</t>
  </si>
  <si>
    <t>JERONIMO - OSCAR FREIRE</t>
  </si>
  <si>
    <t>JERONIMO OSCAR FREIRE BGR-R-P</t>
  </si>
  <si>
    <t>MADERO - OSCAR FREIRE</t>
  </si>
  <si>
    <t>MADERO &amp; JERONIMO - OSCAR FREIRE</t>
  </si>
  <si>
    <t>JERONIMO - PAINEIRAS</t>
  </si>
  <si>
    <t>JERONIMO - SHOPPING PALLADIUM</t>
  </si>
  <si>
    <t>JERONIMO - PANAMBY</t>
  </si>
  <si>
    <t>JERONIMO - SHOPPING PENHA</t>
  </si>
  <si>
    <t>JERONIMO - PONTA GROSSA</t>
  </si>
  <si>
    <t>JERONIMO - SHOPPING PIER 21</t>
  </si>
  <si>
    <t>JERONIMO - PIRACICABA</t>
  </si>
  <si>
    <t>JERONIMO - NITEROI PLAZA SHOPPING</t>
  </si>
  <si>
    <t>JERONIMO - PUC POA</t>
  </si>
  <si>
    <t>JERONIMO - RAMOS BATISTA</t>
  </si>
  <si>
    <t>JERONIMO - RIOMAR FORTALEZA</t>
  </si>
  <si>
    <t>JERONIMO RIOMAR FORTALEZA BGR-SH-P</t>
  </si>
  <si>
    <t>JERONIMO - SANTOS DUMONT</t>
  </si>
  <si>
    <t>JERONIMO - SHOPPING NOVO SALVADOR</t>
  </si>
  <si>
    <t>JERONIMO - SHOPPING CURITIBA</t>
  </si>
  <si>
    <t>JERONIMO - CENTER SHOPPING UBERLANDIA</t>
  </si>
  <si>
    <t>JERONIMO - SAO JOSE DOS CAMPOS</t>
  </si>
  <si>
    <t>JERONIMO - SHOPPING SP MARKET</t>
  </si>
  <si>
    <t>JERONIMO - TENENTE SALES</t>
  </si>
  <si>
    <t>JERONIMO - GOIANIA T10</t>
  </si>
  <si>
    <t>JERONIMO - SHOPPING TAMBORE</t>
  </si>
  <si>
    <t>JERONIMO - TAQUARI</t>
  </si>
  <si>
    <t>JERONIMO - SHOPPING TATUAPE</t>
  </si>
  <si>
    <t>JERONIMO - TOP CENTER SHOPPING</t>
  </si>
  <si>
    <t>JERONIMO - UBERLANDIA</t>
  </si>
  <si>
    <t>JERONIMO - AV WASHINGTON LUIS</t>
  </si>
  <si>
    <t>JERONIMO - WEST PLAZA</t>
  </si>
  <si>
    <t>MADERO - JK MALL</t>
  </si>
  <si>
    <t>MADERO - SHOPPING MUELLER JOINVILLE</t>
  </si>
  <si>
    <t>MADERO - JUNDIAI LA TORRE</t>
  </si>
  <si>
    <t>MADERO - JUNDIAI SHOPPING</t>
  </si>
  <si>
    <t>MADERO - LITORAL PLAZA SHOPPING</t>
  </si>
  <si>
    <t>MADERO - LORENA</t>
  </si>
  <si>
    <t xml:space="preserve">MADERO - MARINGA (SHOPPING CATUAI) </t>
  </si>
  <si>
    <t>MADERO - PARK SHOPPING MARINGA</t>
  </si>
  <si>
    <t>MADERO - SHOPPING METROPOLE</t>
  </si>
  <si>
    <t>MADERO - MINAS SHOPPING</t>
  </si>
  <si>
    <t>MADERO - MOGI SHOPPING</t>
  </si>
  <si>
    <t>MADERO - SHOPPING MOOCA</t>
  </si>
  <si>
    <t>MADERO - MORUMBI</t>
  </si>
  <si>
    <t>MADERO - MORUMBI SHOPPING</t>
  </si>
  <si>
    <t>MADERO - SHOPPING MUELLER</t>
  </si>
  <si>
    <t>MADERO - NATAL SHOPPING</t>
  </si>
  <si>
    <t>MADERO - NAZARET</t>
  </si>
  <si>
    <t>MADERO - NORTE SHOPPING</t>
  </si>
  <si>
    <t>MADERO - SHOPPING NOVA AMERICA</t>
  </si>
  <si>
    <t>MADERO - NOVO HAMBURGO</t>
  </si>
  <si>
    <t>MADERO - PADRE ANCHIETA</t>
  </si>
  <si>
    <t>MADERO - SHOPPING PALLADIUM</t>
  </si>
  <si>
    <t>MADERO - SHOPPING CAPIM DOURADO</t>
  </si>
  <si>
    <t>MADERO - PARK SHOPPING CAMPO GRANDE</t>
  </si>
  <si>
    <t>MADERO - SHOPPING MAIA</t>
  </si>
  <si>
    <t>MADERO - SHOPPING PARQUE DA CIDADE</t>
  </si>
  <si>
    <t>MADERO - PASSEIO DAS AGUAS</t>
  </si>
  <si>
    <t>MADERO - PASSO FUNDO</t>
  </si>
  <si>
    <t>MADERO - SHOPPING PATIO BRASIL</t>
  </si>
  <si>
    <t>MADERO - PATIO OSASCO</t>
  </si>
  <si>
    <t>MADERO - SHOPPING PATIO PAULISTA</t>
  </si>
  <si>
    <t>MADERO - PINHEIROS</t>
  </si>
  <si>
    <t>MADERO - SHOPPING PIRACICABA</t>
  </si>
  <si>
    <t>MADERO - PITANGUEIRAS</t>
  </si>
  <si>
    <t>MADERO - NITEROI PLAZA SHOPPING</t>
  </si>
  <si>
    <t>MADERO - SHOPPING PLAZA SUL</t>
  </si>
  <si>
    <t>MADERO - SHOPPING PRAIA DE BELAS</t>
  </si>
  <si>
    <t>MADERO - PRAIA DO PEPE</t>
  </si>
  <si>
    <t>PRAIA PEPE STH-R-P</t>
  </si>
  <si>
    <t>MADERO - SHOPPING PRAIAMAR</t>
  </si>
  <si>
    <t>MADERO - PRESTES MAIA</t>
  </si>
  <si>
    <t>MADERO - PRIMAVERA</t>
  </si>
  <si>
    <t>MADERO - PRIME</t>
  </si>
  <si>
    <t>PRIME DURSKI STH</t>
  </si>
  <si>
    <t>MADERO - PUC POA</t>
  </si>
  <si>
    <t>MADERO - QUATA</t>
  </si>
  <si>
    <t>MADERO - RIBEIRAO SHOPPING</t>
  </si>
  <si>
    <t>MADERO - SHOPPING DESIGN BARRA</t>
  </si>
  <si>
    <t>MADERO - SHOPPING RIO LEBLON</t>
  </si>
  <si>
    <t>MADERO - SHOPPING NEW YORK</t>
  </si>
  <si>
    <t>MADERO - SHOPPING IGUATEMI RIO PRETO</t>
  </si>
  <si>
    <t>MADERO - SHOPPING RIO SUL</t>
  </si>
  <si>
    <t>MADERO - RIOMAR ARACAJU</t>
  </si>
  <si>
    <t>MADERO - RIOMAR FORTALEZA</t>
  </si>
  <si>
    <t>MADERO - RIOMAR RECIFE</t>
  </si>
  <si>
    <t>MADERO - SAKAMOTO</t>
  </si>
  <si>
    <t>MADERO - SALVADOR SHOPPING BARRA</t>
  </si>
  <si>
    <t>MADERO - SHOPPING NOVO SALVADOR</t>
  </si>
  <si>
    <t>MADERO - SHOPPING SANTA URSULA</t>
  </si>
  <si>
    <t>SANTA URSULA BGR-SH-P</t>
  </si>
  <si>
    <t>MADERO - SANTO AMARO</t>
  </si>
  <si>
    <t>MADERO - SANTO ANDRE</t>
  </si>
  <si>
    <t>MADERO - SANTOS DUMONT</t>
  </si>
  <si>
    <t>MADERO - SHOPPING SAO CAETANO</t>
  </si>
  <si>
    <t>MADERO - JK  SAO JOSE DO RIO PRETO</t>
  </si>
  <si>
    <t>MADERO - SAO JOSE DOS CAMPOS</t>
  </si>
  <si>
    <t>MADERO - SHOPPING CIDADE BH</t>
  </si>
  <si>
    <t>MADERO - SHOPPING LIMEIRA</t>
  </si>
  <si>
    <t>MADERO - SHOPPING RECIFE</t>
  </si>
  <si>
    <t>MADERO - SHOPPING TIJUCA</t>
  </si>
  <si>
    <t>MADERO - SHOPPING SP MARKET</t>
  </si>
  <si>
    <t>MADERO - SHOPPING TABOAO</t>
  </si>
  <si>
    <t>MADERO - SHOPPING TAMBORE</t>
  </si>
  <si>
    <t>MADERO - TAQUARI</t>
  </si>
  <si>
    <t>MADERO -SHOPPING TAUBATE</t>
  </si>
  <si>
    <t>MADERO - SHOPPING UBERABA</t>
  </si>
  <si>
    <t>MADERO - CENTER SHOPPING UBERLANDIA</t>
  </si>
  <si>
    <t>MADERO - SHOPPING UNIAO OSASCO</t>
  </si>
  <si>
    <t>MADERO - VALINHOS</t>
  </si>
  <si>
    <t>MADERO - VILA ANDRADE</t>
  </si>
  <si>
    <t>MADERO - VILA MARIANA</t>
  </si>
  <si>
    <t>VILA MARIANA</t>
  </si>
  <si>
    <t>MADERO - SHOPPING VILA OLIMPIA</t>
  </si>
  <si>
    <t>MADERO - SHOPPING PRAIA DA COSTA</t>
  </si>
  <si>
    <t>MADERO - VILLA LOBOS</t>
  </si>
  <si>
    <t>MADERO - SHOPPING VILLA ROMANA</t>
  </si>
  <si>
    <t>MADERO - SHOPPING VILLAGE MALL</t>
  </si>
  <si>
    <t>MADERO - SHOPPING VITORIA</t>
  </si>
  <si>
    <t>MADERO -  AV WASHINGTON LUIS</t>
  </si>
  <si>
    <t>MADERO - SHOPPING BARIGUI</t>
  </si>
  <si>
    <t>JERONIMO - AGUA VERDE</t>
  </si>
  <si>
    <t>Vó Maria Durski - Brascan</t>
  </si>
  <si>
    <t>Vó Maria Durski - Shopping ID</t>
  </si>
  <si>
    <t>Vó Maria Durski - Buritis</t>
  </si>
  <si>
    <t>Vó Maria Durski - Cabral</t>
  </si>
  <si>
    <t>Vó Maria Durski - Cambui</t>
  </si>
  <si>
    <t>Vó Maria Durski - Shopping Dom Pedro</t>
  </si>
  <si>
    <t>Vó Maria Durski - Shopping Campo Grande</t>
  </si>
  <si>
    <t>Vó Maria Durski - Campo Largo</t>
  </si>
  <si>
    <t>Vó Maria Durski - Canoas</t>
  </si>
  <si>
    <t>Vó Maria Durski - Cascavel</t>
  </si>
  <si>
    <t>Vó Maria Durski - Londrina (Shop Catuai)</t>
  </si>
  <si>
    <t>Vó Maria Durski - Caxias do Sul</t>
  </si>
  <si>
    <t>Vó Maria Durski - Shopping Center Norte</t>
  </si>
  <si>
    <t>Vó Maria Durski - Shopping Center vale</t>
  </si>
  <si>
    <t>Vó Maria Durski - Champagnat</t>
  </si>
  <si>
    <t>Vó Maria Durski - Cidade São Paulo</t>
  </si>
  <si>
    <t>Vó Maria Durski - Comendador</t>
  </si>
  <si>
    <t>Vó Maria Durski - Conselheiro Nebias</t>
  </si>
  <si>
    <t>Vó Maria Durski - Shopping Continente</t>
  </si>
  <si>
    <t>Vó Maria Durski - Shopping Curitiba</t>
  </si>
  <si>
    <t>Vó Maria Durski - Shopping Del Rey</t>
  </si>
  <si>
    <t>Vó Maria Durski - Shopping Estacao Cuiabá</t>
  </si>
  <si>
    <t>Vó Maria Durski - Shopping Beiramar</t>
  </si>
  <si>
    <t>Vó Maria Durski - Franca</t>
  </si>
  <si>
    <t>Vó Maria Durski - Francisco Morato</t>
  </si>
  <si>
    <t>Vó Maria Durski - Shopping Galleria</t>
  </si>
  <si>
    <t>Vó Maria Durski - Joinville Garten</t>
  </si>
  <si>
    <t>Vo Maria Durski - Goiania T10</t>
  </si>
  <si>
    <t>Vó Maria Durski - Goiania T4</t>
  </si>
  <si>
    <t>Vó Maria Durski - Granja Vianna</t>
  </si>
  <si>
    <t>Vó Maria Durski - Guaruja</t>
  </si>
  <si>
    <t>Vó Maria Durski - Icarai</t>
  </si>
  <si>
    <t>Vó Maria Durski - Iguatemi Brasilia</t>
  </si>
  <si>
    <t>Vó Maria Durski - Iguatemi Campinas</t>
  </si>
  <si>
    <t>Vó Maria Durski - Iguatemi Esplanada</t>
  </si>
  <si>
    <t>Vó Maria Durski - Iguatemi Fortaleza</t>
  </si>
  <si>
    <t>Vó Maria Durski - Indaiatuba</t>
  </si>
  <si>
    <t>Vó Maria Durski - Ines Pereira</t>
  </si>
  <si>
    <t>Vó Maria Durski - Itajai</t>
  </si>
  <si>
    <t>Vó Maria Durski - Jabaquara</t>
  </si>
  <si>
    <t>Vó Maria Durski - Jacarepagua</t>
  </si>
  <si>
    <t>Vó Maria Durski - Jardim das Américas</t>
  </si>
  <si>
    <t>Vó Maria Durski - Jardim Social</t>
  </si>
  <si>
    <t>Vó Maria Durski - Shopping Jardim Sul</t>
  </si>
  <si>
    <t>Vó Maria Durski - Shopping Abc</t>
  </si>
  <si>
    <t>Vó Maria Durski - Afonso Pena</t>
  </si>
  <si>
    <t>Vó Maria Durski - Agua Verde</t>
  </si>
  <si>
    <t>Vó Maria Durski - Alphaville</t>
  </si>
  <si>
    <t>Vó Maria Durski - Shopping Analia Franco</t>
  </si>
  <si>
    <t>Vó Maria Durski - Andalo</t>
  </si>
  <si>
    <t>Vó Maria Durski - Shopping Aricanduva</t>
  </si>
  <si>
    <t>Vó Maria Durski - Barão de Penedo</t>
  </si>
  <si>
    <t>Vó Maria Durski - Shopping Balneario</t>
  </si>
  <si>
    <t>Vó Maria Durski - Bandeirantes</t>
  </si>
  <si>
    <t>Vó Maria Durski - Shopping Barueri</t>
  </si>
  <si>
    <t>Vó Maria Durski - Bauru</t>
  </si>
  <si>
    <t>Vó Maria Durski - Bela Vista</t>
  </si>
  <si>
    <t>Vó Maria Durski - Campo Grande</t>
  </si>
  <si>
    <t>Vó Maria Durski - Cuiaba</t>
  </si>
  <si>
    <t>Vó Maria Durski - Df Plaza Shopping</t>
  </si>
  <si>
    <t>Vó Maria Durski - Shopping Estação BH</t>
  </si>
  <si>
    <t>Vó Maria Durski - Shopping Estação</t>
  </si>
  <si>
    <t>Vó Maria Durski - Shopping Villa Romana</t>
  </si>
  <si>
    <t>Vó Maria Durski - Giovanni Gronchi</t>
  </si>
  <si>
    <t>Vó Maria Durski - Goiania Shopping</t>
  </si>
  <si>
    <t>Vó Maria Durski - Shopping Grand Plaza</t>
  </si>
  <si>
    <t>Vó Maria Durski - Shopping Guarulhos</t>
  </si>
  <si>
    <t>Vó Maria Durski - Habitat Bradesco</t>
  </si>
  <si>
    <t>Vó Maria Durski - Iguatemi Poa</t>
  </si>
  <si>
    <t>Vó Maria Durski - Shopping Itaquera</t>
  </si>
  <si>
    <t>Vó Maria Durski - Joinville</t>
  </si>
  <si>
    <t>Vó Maria Durski - Shopping Light</t>
  </si>
  <si>
    <t>Vó Maria Durski - Londrina</t>
  </si>
  <si>
    <t>Vó Maria Durski - Marilia</t>
  </si>
  <si>
    <t>Vó Maria Durski - Maringa</t>
  </si>
  <si>
    <t>Vó Maria Durski - Maua</t>
  </si>
  <si>
    <t>Vó Maria Durski - Millenium (Atlântica)</t>
  </si>
  <si>
    <t>Vó Maria Durski - Monte Serrat</t>
  </si>
  <si>
    <t>Vó Maria Durski - Munhoz da Rocha</t>
  </si>
  <si>
    <t>Vó Maria Durski - Shopping Nova America</t>
  </si>
  <si>
    <t>Vó Maria Durski - Oscar Freire</t>
  </si>
  <si>
    <t>Vó Maria Durski - Paineiras</t>
  </si>
  <si>
    <t>Vó Maria Durski - Shopping Palladium</t>
  </si>
  <si>
    <t>Vó Maria Durski - Panamby</t>
  </si>
  <si>
    <t>Vó Maria Durski - Shopping Penha</t>
  </si>
  <si>
    <t>Vó Maria Durski - Ponta Grossa</t>
  </si>
  <si>
    <t>Vó Maria Durski - Shopping Pier 21</t>
  </si>
  <si>
    <t>Vó Maria Durski - Piracicaba</t>
  </si>
  <si>
    <t>Vó Maria Durski - Plaza Niteroi</t>
  </si>
  <si>
    <t>Vó Maria Durski - Ramos Batista</t>
  </si>
  <si>
    <t>Vó Maria Durski - Riomar Fortaleza</t>
  </si>
  <si>
    <t>Vó Maria Durski - Santos Dumont</t>
  </si>
  <si>
    <t>Vó Maria Durski - Salvador</t>
  </si>
  <si>
    <t>Vó Maria Durski - Center Shopping Uberlandia</t>
  </si>
  <si>
    <t>Vó Maria Durski - São Jose dos Campos</t>
  </si>
  <si>
    <t>Vó Maria Durski - Tenente Sales</t>
  </si>
  <si>
    <t>Vó Maria Durski - Tatuapé</t>
  </si>
  <si>
    <t>Vó Maria Durski - Top Center Shopping</t>
  </si>
  <si>
    <t>Vó Maria Durski - Uberlandia</t>
  </si>
  <si>
    <t>Vó Maria Durski - West Plaza</t>
  </si>
  <si>
    <t>Vó Maria Durski - Jk Mall</t>
  </si>
  <si>
    <t>Vó Maria Durski - Jundiai La Latorre</t>
  </si>
  <si>
    <t>Vó Maria Durski - Jundiai</t>
  </si>
  <si>
    <t>Vó Maria Durski- Litoral Plaza</t>
  </si>
  <si>
    <t>Vó Maria Durski - Lorena</t>
  </si>
  <si>
    <t>Vó Maria Durski - Park Shopping Maringá</t>
  </si>
  <si>
    <t>Vó Maria Durski - Minas Shopping</t>
  </si>
  <si>
    <t>Vó Maria Durski - Mogi Shopping</t>
  </si>
  <si>
    <t>Vó Maria Durski - Shopping Mooca</t>
  </si>
  <si>
    <t>Vó Maria Durski - Morumbi</t>
  </si>
  <si>
    <t>Vó Maria Durski - Shopping Mueller</t>
  </si>
  <si>
    <t>Vó Maria Durski - Nazaret</t>
  </si>
  <si>
    <t>Vó Maria Durski - Norte Shopping</t>
  </si>
  <si>
    <t>Vó Maria Durski - Padre Anchieta</t>
  </si>
  <si>
    <t>Vó Maria Durski - Park Campo Grande</t>
  </si>
  <si>
    <t>Vó Maria Durski - Shopping Maia</t>
  </si>
  <si>
    <t>Vó Maria Durski - Pq Cidade</t>
  </si>
  <si>
    <t>Vó Maria Durski - Passeio das Águas</t>
  </si>
  <si>
    <t>Vó Maria Durski - Passo Fundo</t>
  </si>
  <si>
    <t>Vó Maria Durski - Shopping Patio Brasil</t>
  </si>
  <si>
    <t>Vó Maria Durski - Patio Osasco</t>
  </si>
  <si>
    <t>Vó Maria Durski - Patio Paulista</t>
  </si>
  <si>
    <t>Vó Maria Durski - Pinheiros</t>
  </si>
  <si>
    <t>Vó Maria Durski - Shopping Piracicaba</t>
  </si>
  <si>
    <t>Vó Maria Durski - Pitangueiras</t>
  </si>
  <si>
    <t>Vó Maria Durski - Shopping Plaza Sul</t>
  </si>
  <si>
    <t>Vó Maria Durski - Praia do Pepê</t>
  </si>
  <si>
    <t>Vó Maria Durski - Praiamar</t>
  </si>
  <si>
    <t>Vó Maria Durski - Prestes Maia</t>
  </si>
  <si>
    <t>Vó Maria Durski - Primavera Garden</t>
  </si>
  <si>
    <t>Vó Maria Durski- Puc Poa</t>
  </si>
  <si>
    <t>Vó Maria Durski - Ribeirão Preto</t>
  </si>
  <si>
    <t>Vó Maria Durski - Rio Design Barra</t>
  </si>
  <si>
    <t>Vó Maria Durski - Rio Leblon</t>
  </si>
  <si>
    <t>Vó Maria Durski - New York</t>
  </si>
  <si>
    <t>Vó Maria Durski - Shopping Rio Sul</t>
  </si>
  <si>
    <t>Vó Maria Durski - Riomar Aracaju</t>
  </si>
  <si>
    <t>Vó Maria Durski - Sakamoto</t>
  </si>
  <si>
    <t>Vó Maria Durski - Salvador Barra</t>
  </si>
  <si>
    <t>Vó Maria Durski - Santa Ursula</t>
  </si>
  <si>
    <t>Vó Maria Durski - Santo Amaro</t>
  </si>
  <si>
    <t>Vó Maria Durski - Santo Andre</t>
  </si>
  <si>
    <t>Vó Maria Durski - Shopping São Caetano</t>
  </si>
  <si>
    <t>Vó Maria Durski - Rio Preto JK</t>
  </si>
  <si>
    <t>Vó Maria Durski - Shopping Cidade</t>
  </si>
  <si>
    <t>Vó Maria Durski - Shopping Limeira</t>
  </si>
  <si>
    <t>Vó Maria Durski- Shopping Tijuca</t>
  </si>
  <si>
    <t>Vó Maria Durski - Shopping Taboão</t>
  </si>
  <si>
    <t>Vó Maria Durski - Shopping Tamboré</t>
  </si>
  <si>
    <t>Vó Maria Durski - Taquari</t>
  </si>
  <si>
    <t>Vó Maria Durski - Shopping Taubate</t>
  </si>
  <si>
    <t>Vó Maria Durski - Shopping Uberaba</t>
  </si>
  <si>
    <t>Vó Maria Durski - Valinhos</t>
  </si>
  <si>
    <t>Vó Maria Durski - Vila Andrade</t>
  </si>
  <si>
    <t>Vó Maria Durski - Vila Mariana</t>
  </si>
  <si>
    <t>Vó Maria Durski - Shopping Vila Olimpia</t>
  </si>
  <si>
    <t>Vó Maria Durski - Shopping Praia da Costa</t>
  </si>
  <si>
    <t>Vó Maria Durski - Villa Lobos</t>
  </si>
  <si>
    <t>Vó Maria Durski - Shopping Village Mall</t>
  </si>
  <si>
    <t>Vó Maria Durski - Av Washington Luis</t>
  </si>
  <si>
    <t>Legno - Italiano do Madero (Açocê)</t>
  </si>
  <si>
    <t>Legno - Italiano do Madero (Afonso Pena)</t>
  </si>
  <si>
    <t>Legno - Italiano do Madero (Analia)</t>
  </si>
  <si>
    <t>Legno - Italiano do Madero (Aricanduva)</t>
  </si>
  <si>
    <t>Legno - Italiano do Madero (Balneario)</t>
  </si>
  <si>
    <t>Legno - Italiano do Madero (Amazonia)</t>
  </si>
  <si>
    <t>Legno - Italiano do Madero (Batel)</t>
  </si>
  <si>
    <t>Legno - Italiano do Madero (Bauru)</t>
  </si>
  <si>
    <t>Legno - Italiano do Madero (Grão Pará)</t>
  </si>
  <si>
    <t>Legno - Italiano do Madero (Bh Shopping)</t>
  </si>
  <si>
    <t>Legno - Italiano do Madero (Neumarkt)</t>
  </si>
  <si>
    <t>Legno - Italiano do Madero (Belem)</t>
  </si>
  <si>
    <t>Legno - Italiano do Madero (Boulevard)</t>
  </si>
  <si>
    <t>Legno - Italiano do Madero (Brascan)</t>
  </si>
  <si>
    <t>Legno - Italiano do Madero (Shopping ID)</t>
  </si>
  <si>
    <t>Legno - Italiano do Madero (Brasilia Park)</t>
  </si>
  <si>
    <t>Legno - Italiano do Madero (Cabral)</t>
  </si>
  <si>
    <t>Legno - Italiano do Madero (Dom Pedro)</t>
  </si>
  <si>
    <t>Legno - Italiano do Madero (Campo G.)</t>
  </si>
  <si>
    <t>Legno - Italiano do Madero (Cascavel)</t>
  </si>
  <si>
    <t>Legno - Italiano do Madero (Londrina)</t>
  </si>
  <si>
    <t>Legno - Italiano do Madero (Center N.)</t>
  </si>
  <si>
    <t>Legno - Italiano do Madero (Centervale)</t>
  </si>
  <si>
    <t>Legno - Italiano do Madero (Champagnat)</t>
  </si>
  <si>
    <t>Legno - Italiano do Madero (Cidade Sp)</t>
  </si>
  <si>
    <t>Legno - Italiano do Madero (Comendador)</t>
  </si>
  <si>
    <t>Legno - Italiano do Madero (Continente)</t>
  </si>
  <si>
    <t>Legno - Italiano do Madero (Del Rey)</t>
  </si>
  <si>
    <t>Legno - Italiano do Madero (Eldorado)</t>
  </si>
  <si>
    <t>Legno - Italiano do Madero (Estação)</t>
  </si>
  <si>
    <t>Legno - Italiano do Madero (Cuiaba)</t>
  </si>
  <si>
    <t>Legno - Italiano do Madero (Flamboyant)</t>
  </si>
  <si>
    <t>Legno - Italiano do Madero (Beiramar)</t>
  </si>
  <si>
    <t>Legno - Italiano do Madero (F do Iguaçu)</t>
  </si>
  <si>
    <t>Legno - Italiano do Madero (Garten)</t>
  </si>
  <si>
    <t>Legno - Italiano do Madero (Goiania)</t>
  </si>
  <si>
    <t>Legno - Italiano do Madero (G Vianna)</t>
  </si>
  <si>
    <t>Legno - Italiano do Madero (Iguatemi)</t>
  </si>
  <si>
    <t>Legno - Italiano do Madero (Sorocaba)</t>
  </si>
  <si>
    <t>Legno - Italiano do Madero (Esplanada)</t>
  </si>
  <si>
    <t>Legno - Italiano do Madero (Jd. Social)</t>
  </si>
  <si>
    <t>Legno - Italiano do Madero (Jardim Sul)</t>
  </si>
  <si>
    <t>Legno - Italiano do Madero (Joinville)</t>
  </si>
  <si>
    <t>Legno - Italiano do Madero (Jundiai)</t>
  </si>
  <si>
    <t>Legno - Italiano do Madero (Catuai)</t>
  </si>
  <si>
    <t>Legno - Italiano do Madero (Sh. Maringá)</t>
  </si>
  <si>
    <t>Legno - Italiano do Madero (Metropole)</t>
  </si>
  <si>
    <t>Legno - Italiano do Madero (morumbi)</t>
  </si>
  <si>
    <t>Legno - Italiano do Madero (Natal)</t>
  </si>
  <si>
    <t>Legno - Italiano do Madero (Norte Shop.)</t>
  </si>
  <si>
    <t>Legno - Italiano do Madero (N. America)</t>
  </si>
  <si>
    <t>Legno - Italiano do Madero (Palladium)</t>
  </si>
  <si>
    <t>PALLADIUM CTBA STH-SH-P</t>
  </si>
  <si>
    <t>Legno - Italiano do Madero (Barigui)</t>
  </si>
  <si>
    <t>Legno - Italiano do Madero (Park Shop)</t>
  </si>
  <si>
    <t>Legno - Italiano do Madero (Maia)</t>
  </si>
  <si>
    <t>Legno - Italiano do Madero (Parque da Cidade)</t>
  </si>
  <si>
    <t>Legno - Italiano do Madero (Patio B.)</t>
  </si>
  <si>
    <t>Legno - Italiano do Madero (P. Paulista)</t>
  </si>
  <si>
    <t>Legno - Italiano do Madero (Piracicaba)</t>
  </si>
  <si>
    <t>Legno - Italiano do Madero (Plaza Sul)</t>
  </si>
  <si>
    <t>Legno-italiano do Madero (Praia do Pepe)</t>
  </si>
  <si>
    <t>Legno - Italiano do Madero (Praiamar)</t>
  </si>
  <si>
    <t>Legno - Italiano do Madero (Rib. Preto)</t>
  </si>
  <si>
    <t>Legno - Italiano do Madero (Rio Design)</t>
  </si>
  <si>
    <t>Legno - Italiano do Madero (Rio Leblon)</t>
  </si>
  <si>
    <t>Legno - Italiano do Madero (New York)</t>
  </si>
  <si>
    <t>Legno - Italiano do Madero (Rio Preto)</t>
  </si>
  <si>
    <t>Legno - Italiano do Madero (Rio Sul)</t>
  </si>
  <si>
    <t>Legno - Italiano do Madero (Aracaju)</t>
  </si>
  <si>
    <t>Legno - Italiano do Madero (S. Dumont)</t>
  </si>
  <si>
    <t>Legno - Italiano do Madero (São Caetano)</t>
  </si>
  <si>
    <t>Legno - Italiano do Madero (Cidade Bh)</t>
  </si>
  <si>
    <t>Legno - Italiano do Madero (Recife)</t>
  </si>
  <si>
    <t>Legno - Italiano do Madero (Tijuca)</t>
  </si>
  <si>
    <t>Legno - Italiano do Madero (Sp Market)</t>
  </si>
  <si>
    <t>Legno - Italiano do Madero (Tamboré)</t>
  </si>
  <si>
    <t>Legno - Italiano do Madero (Uberlandia)</t>
  </si>
  <si>
    <t>Legno - Italiano do Madero (Shop. Uniao)</t>
  </si>
  <si>
    <t>Legno - Italiano do Madero (V. Olimpia)</t>
  </si>
  <si>
    <t>Legno - Italiano  do Madero (Praia da Costa)</t>
  </si>
  <si>
    <t>Legno - Italiano do Madero (V. Romana)</t>
  </si>
  <si>
    <t>Legno - Italiano do Madero (Village M.)</t>
  </si>
  <si>
    <t>Dundee Chicken - Shopping Abc</t>
  </si>
  <si>
    <t>Dundee Chicken - Afonso Pena</t>
  </si>
  <si>
    <t>Dundee Chicken - Alecrins</t>
  </si>
  <si>
    <t>Dundee Chicken - Shopping Analia Franco</t>
  </si>
  <si>
    <t>Dundee Chicken - Andalo</t>
  </si>
  <si>
    <t>Dundee Chicken - Shopping Aricanduva</t>
  </si>
  <si>
    <t>Dundee Chicken - Barão de Penedo</t>
  </si>
  <si>
    <t>Dundee Chicken - Shopping Balneario</t>
  </si>
  <si>
    <t>Dundee Chicken - Bandeirantes</t>
  </si>
  <si>
    <t>JERONIMO BANDEIRANTES BGR-SH-P</t>
  </si>
  <si>
    <t>Dundee Chicken - Barra Shopping</t>
  </si>
  <si>
    <t>Dundee Chicken - Shopping Barueri</t>
  </si>
  <si>
    <t>Dundee Chicken - Bauru</t>
  </si>
  <si>
    <t>Dundee Chicken - Bela Vista</t>
  </si>
  <si>
    <t>Dundee Chicken - Bh Shopping</t>
  </si>
  <si>
    <t>Dundee Chicken - Park Shop Campo Grande</t>
  </si>
  <si>
    <t>Dundee Chicken - Campo Grande</t>
  </si>
  <si>
    <t>Dundee Chicken - Cascavel</t>
  </si>
  <si>
    <t>Dundee Chicken - Criciuma</t>
  </si>
  <si>
    <t>Dundee Chicken - Cuiaba</t>
  </si>
  <si>
    <t>Dundee Chicken - Shopping Del Rey</t>
  </si>
  <si>
    <t>Dundee Chicken - Df Plaza Shopping</t>
  </si>
  <si>
    <t>Dundee Chicken - Praça da Espanha</t>
  </si>
  <si>
    <t>Dundee Chicken - Shopping Estação BH</t>
  </si>
  <si>
    <t xml:space="preserve">Dundee Chicken - Shopping Estação </t>
  </si>
  <si>
    <t>Dundee Chicken - Shopping Flamboyant</t>
  </si>
  <si>
    <t>Dundee Chicken - Shopping Villa Romana</t>
  </si>
  <si>
    <t>Dundee Chicken - Giovanni Gronchi</t>
  </si>
  <si>
    <t>Dundee Chicken - Goiânia Shopping</t>
  </si>
  <si>
    <t>Dundee Chicken - Shopping Grand Plaza</t>
  </si>
  <si>
    <t>Dundee Chicken - Shopping Guarulhos</t>
  </si>
  <si>
    <t>Dundee Chicken - Habitat Bradesco</t>
  </si>
  <si>
    <t>Dundee Chicken - Shopping Iguatemi Poa</t>
  </si>
  <si>
    <t>Dundee Chicken - Shopping Metrô Itaquera</t>
  </si>
  <si>
    <t>Dundee Chicken - Joinville</t>
  </si>
  <si>
    <t>Dundee Chicken - Shopping Light</t>
  </si>
  <si>
    <t>Dundee Chicken - Litoral Plaza Shopping</t>
  </si>
  <si>
    <t>Dundee Chicken - Londrina</t>
  </si>
  <si>
    <t>Dundee Chicken - Maringa</t>
  </si>
  <si>
    <t>Dundee Chicken - Mauá</t>
  </si>
  <si>
    <t>Dundee Chicken - Minas Shopping</t>
  </si>
  <si>
    <t>Dundee Chicken - Monte Serrat</t>
  </si>
  <si>
    <t>Dundee Chicken - Shopping Mueller</t>
  </si>
  <si>
    <t>Dundee Chicken - Munhoz da Rocha</t>
  </si>
  <si>
    <t>Dundee Chicken - Shopping Nova America</t>
  </si>
  <si>
    <t>Dundee Chicken - Paineiras</t>
  </si>
  <si>
    <t>Dundee Chicken - Shopping Palladium</t>
  </si>
  <si>
    <t>Dundee Chicken - Panamby</t>
  </si>
  <si>
    <t>Dundee Chicken - Shopping Penha</t>
  </si>
  <si>
    <t>Dundee Chicken - Ponta Grossa</t>
  </si>
  <si>
    <t>Dundee Chicken - Shopping Pier 21</t>
  </si>
  <si>
    <t>Dundee Chicken - Piracicaba</t>
  </si>
  <si>
    <t>Dundee Chicken - Niteroi Plaza Shopping</t>
  </si>
  <si>
    <t>Dundee Chicken - Puc Poa</t>
  </si>
  <si>
    <t>Dundee Chicken - Ramos Batista</t>
  </si>
  <si>
    <t>Dundee Chicken - Riomar Fortaleza</t>
  </si>
  <si>
    <t>Dundee Chicken - Santos Dumont</t>
  </si>
  <si>
    <t>Dundee Chicken - Center Shopping Uberlandia</t>
  </si>
  <si>
    <t>Dundee Chicken - São Jose dos Campos</t>
  </si>
  <si>
    <t>Dundee Chicken - Shopping SP Market</t>
  </si>
  <si>
    <t>Dundee Chicken - Tenente Sales</t>
  </si>
  <si>
    <t>Dundee Chicken - Goiania T10</t>
  </si>
  <si>
    <t>Dundee Chicken - Shopping Tamboré</t>
  </si>
  <si>
    <t>Dundee Chicken - Taquari</t>
  </si>
  <si>
    <t>Dundee Chicken - Shopping Tatuapé</t>
  </si>
  <si>
    <t>Dundee Chicken - Top Center Shopping</t>
  </si>
  <si>
    <t>Dundee Chicken - Uberlândia</t>
  </si>
  <si>
    <t>Dundee Chicken  - Niterói</t>
  </si>
  <si>
    <t>Dundee Chicken - Av Washington Luis</t>
  </si>
  <si>
    <t>Dundee Chicken - Center Shopping Uberlândia</t>
  </si>
  <si>
    <t>Dundee Chicken - Maringá</t>
  </si>
  <si>
    <t>Dundee Chicken - West Plaza</t>
  </si>
  <si>
    <t>Jeronimo - Mauá Plaza</t>
  </si>
  <si>
    <t>Legno - Italiano  do Madero (P da Costa)</t>
  </si>
  <si>
    <t>Vó Maria Durski -  Shopping Piracicaba</t>
  </si>
  <si>
    <t>Vó Maria Durski - 18 do Forte</t>
  </si>
  <si>
    <t>Vó Maria Durski - Alphaville (Amazonia)</t>
  </si>
  <si>
    <t>Vó Maria Durski - Barueri</t>
  </si>
  <si>
    <t>Vó Maria Durski - Cidade Administrativa</t>
  </si>
  <si>
    <t>Vó Maria Durski - Estação Cuiabá</t>
  </si>
  <si>
    <t>Vó Maria Durski - Sarandi</t>
  </si>
  <si>
    <t>Vó Maria Durski - Shopping Cidade BH</t>
  </si>
  <si>
    <t>Vó Maria Durski - Shopping Granja Vianna</t>
  </si>
  <si>
    <t>Vó Maria Durski - Shopping Grão Pará</t>
  </si>
  <si>
    <t>Vó Maria Durski - Shopping Mogi Guaçu</t>
  </si>
  <si>
    <t>Dunde Chicken - Goiânia Shopping</t>
  </si>
  <si>
    <t>Dunde Chicken - Uberlândia</t>
  </si>
  <si>
    <t>Dundee - Shopping Estação</t>
  </si>
  <si>
    <t>Dundee - Shopping Mueller</t>
  </si>
  <si>
    <t>Dundee Chicken - Alecrins Campinas</t>
  </si>
  <si>
    <t>Dundee Chicken  Cuiaba Track</t>
  </si>
  <si>
    <t>Dundee Chicken - Flamboyant</t>
  </si>
  <si>
    <t>Dundee Chicken - Fortaleza</t>
  </si>
  <si>
    <t>Dundee Chicken - Internacional Guarulhos</t>
  </si>
  <si>
    <t>Dundee Chicken - Metro Itaquera</t>
  </si>
  <si>
    <t>Dundee Chicken - Pier 21</t>
  </si>
  <si>
    <t>Dundee Chicken - São José dos Campos</t>
  </si>
  <si>
    <t>Dundee Chicken - Shopping Litoral Plaza</t>
  </si>
  <si>
    <t>Dundee Chicken  Sp Market</t>
  </si>
  <si>
    <t>Dundee Chicken - Track Guarujá</t>
  </si>
  <si>
    <t>Dundee Chicken Andalo</t>
  </si>
  <si>
    <t>Dundee Chicken Aricanduva</t>
  </si>
  <si>
    <t>Dundee Chicken Criciuma</t>
  </si>
  <si>
    <t>Dundee Chicken Estação Bh</t>
  </si>
  <si>
    <t>Dundee Chicken Foz do Iguaçu Track</t>
  </si>
  <si>
    <t>Dundee Chicken Goiânia T4 Track</t>
  </si>
  <si>
    <t>Dundee Chicken Indaiatuba</t>
  </si>
  <si>
    <t>Dundee Chicken Joinville Track</t>
  </si>
  <si>
    <t>Dundee Chicken Minas Shopping</t>
  </si>
  <si>
    <t>Dundee Chicken Salvador Shopping</t>
  </si>
  <si>
    <t>Dundee Chicken Shopping del Rey</t>
  </si>
  <si>
    <t>Dundee Chicken Track Bauru</t>
  </si>
  <si>
    <t>Dundee Chicken Track Buritis</t>
  </si>
  <si>
    <t>Dundee Chicken Track Cascavel</t>
  </si>
  <si>
    <t>Dundee Chicken Villa Romana Shopping</t>
  </si>
  <si>
    <t>Dundee Millenium</t>
  </si>
  <si>
    <t>Jeronimo - Alecrins Campinas</t>
  </si>
  <si>
    <t>Jeronimo - Df Plaza</t>
  </si>
  <si>
    <t>Jeronimo - Fortaleza</t>
  </si>
  <si>
    <t>Jeronimo - Internacional Guarulhos</t>
  </si>
  <si>
    <t>Jeronimo - Metro Itaquera</t>
  </si>
  <si>
    <t>Jeronimo - Niterói</t>
  </si>
  <si>
    <t>Jeronimo - Nova América</t>
  </si>
  <si>
    <t>Jeronimo - P.a Park Shopping Barueri</t>
  </si>
  <si>
    <t>Jeronimo - Palladium</t>
  </si>
  <si>
    <t>Jeronimo - Penha</t>
  </si>
  <si>
    <t>Jeronimo - Pier 21</t>
  </si>
  <si>
    <t>Jeronimo - Praia do Pepê</t>
  </si>
  <si>
    <t>Jeronimo - Shopping Litoral Plaza</t>
  </si>
  <si>
    <t>Jeronimo - Tamboré</t>
  </si>
  <si>
    <t>Jeronimo - Top Center</t>
  </si>
  <si>
    <t>Jeronimo - Track Guarujá</t>
  </si>
  <si>
    <t>Jeronimo Agua Verde</t>
  </si>
  <si>
    <t>Jeronimo Andalo</t>
  </si>
  <si>
    <t>Jeronimo Aricanduva</t>
  </si>
  <si>
    <t>Jeronimo Balneário</t>
  </si>
  <si>
    <t>Jeronimo Criciuma</t>
  </si>
  <si>
    <t>Jeronimo Goiânia T4 Track</t>
  </si>
  <si>
    <t>Jeronimo Gran Plaza</t>
  </si>
  <si>
    <t>Jeronimo Grand Plaza</t>
  </si>
  <si>
    <t>Jeronimo Habitat Bradesco</t>
  </si>
  <si>
    <t>Jeronimo Indaiatuba</t>
  </si>
  <si>
    <t>Jeronimo Minas Shopping</t>
  </si>
  <si>
    <t>Jeronimo Quata</t>
  </si>
  <si>
    <t>Jeronimo Salvador Shopping</t>
  </si>
  <si>
    <t>Jeronimo Shopping del Rey</t>
  </si>
  <si>
    <t>Jeronimo Shopping Parque da Cidade</t>
  </si>
  <si>
    <t>Jeronimo Track Bauru</t>
  </si>
  <si>
    <t>Jeronimo Track Brasilia Taquari</t>
  </si>
  <si>
    <t>Jeronimo Track Buritis</t>
  </si>
  <si>
    <t>Jeronimo Track Maringa</t>
  </si>
  <si>
    <t>Jeronimo Track Piracicaba/sp</t>
  </si>
  <si>
    <t>Jeronimo Track Puc Poa</t>
  </si>
  <si>
    <t>Jeronimo Vila Mariana</t>
  </si>
  <si>
    <t>Jeronimo Villa Romana Shopping</t>
  </si>
  <si>
    <t>Legno - Italiano do Madero ( P. Alegre)</t>
  </si>
  <si>
    <t>Legno - Italiano do Madero (Blumenau)</t>
  </si>
  <si>
    <t>Legno - Italiano do Madero (Cataratas)</t>
  </si>
  <si>
    <t>Legno - Italiano do Madero (Park S. RJ)</t>
  </si>
  <si>
    <t>Madero - Anália Franco</t>
  </si>
  <si>
    <t>Madero - Aricanduva</t>
  </si>
  <si>
    <t>Madero - Boulevard Belém</t>
  </si>
  <si>
    <t>Madero - Cambuí</t>
  </si>
  <si>
    <t>Madero - Campo Largo Ctn</t>
  </si>
  <si>
    <t>Madero - Center Norte</t>
  </si>
  <si>
    <t>Madero - Estação</t>
  </si>
  <si>
    <t>Madero - Flamboyant</t>
  </si>
  <si>
    <t>Madero - Galleria Campinas</t>
  </si>
  <si>
    <t>Madero - Grão Para Belém</t>
  </si>
  <si>
    <t>Madero - Jundiai</t>
  </si>
  <si>
    <t>Madero - Jundiaí Container</t>
  </si>
  <si>
    <t>Madero - Londrina</t>
  </si>
  <si>
    <t>Madero - Maia</t>
  </si>
  <si>
    <t>Madero - Mooca</t>
  </si>
  <si>
    <t>Madero - Nova América</t>
  </si>
  <si>
    <t>Madero - Palladium</t>
  </si>
  <si>
    <t>Madero - Piracicaba</t>
  </si>
  <si>
    <t>Madero - Plaza Sul</t>
  </si>
  <si>
    <t>Madero - Rio New York Barra Sth</t>
  </si>
  <si>
    <t>Madero - Sakamoto Ctn</t>
  </si>
  <si>
    <t>Madero - Santa Ursula</t>
  </si>
  <si>
    <t>Madero - São Caetano</t>
  </si>
  <si>
    <t>Madero - São José do Rio Preto</t>
  </si>
  <si>
    <t>Madero - Tamboré</t>
  </si>
  <si>
    <t>Madero - Vila Olimpia</t>
  </si>
  <si>
    <t>Madero - Village Mall</t>
  </si>
  <si>
    <t>Madero Americana</t>
  </si>
  <si>
    <t>Madero Anita Garibaldi</t>
  </si>
  <si>
    <t>Madero Boulevard Laçador</t>
  </si>
  <si>
    <t>Madero Boulevard Shopping Mogi Guacu</t>
  </si>
  <si>
    <t>Madero Brascan</t>
  </si>
  <si>
    <t>Madero Brasilia Id</t>
  </si>
  <si>
    <t>Madero Campinas</t>
  </si>
  <si>
    <t>Madero Cataratas Jl Shopping Sth</t>
  </si>
  <si>
    <t>Madero Center Shopping Sth</t>
  </si>
  <si>
    <t>Madero Centro Shopping Cidade</t>
  </si>
  <si>
    <t>Madero Container Araçatuba</t>
  </si>
  <si>
    <t>Madero Container Prestes Maia</t>
  </si>
  <si>
    <t>Madero Continente Shopping</t>
  </si>
  <si>
    <t>Madero Criciuma</t>
  </si>
  <si>
    <t>Madero Ctn  Guaruja</t>
  </si>
  <si>
    <t>Madero Ctn Augusto Tolle</t>
  </si>
  <si>
    <t>Madero Ctn T 10</t>
  </si>
  <si>
    <t>Madero Estação Cuiaba</t>
  </si>
  <si>
    <t>Madero Franca</t>
  </si>
  <si>
    <t>Madero Gramado</t>
  </si>
  <si>
    <t>Madero Iguatemi Campinas</t>
  </si>
  <si>
    <t>Madero Inês Pereira</t>
  </si>
  <si>
    <t>Madero Itajaí Fazenda</t>
  </si>
  <si>
    <t>Madero Itapema Ctn</t>
  </si>
  <si>
    <t>Madero Jardim Sul</t>
  </si>
  <si>
    <t>Madero Jk Mall - Cidade Industrial</t>
  </si>
  <si>
    <t>Madero Joinville Garten Shopping</t>
  </si>
  <si>
    <t>Madero Lorena Ctn</t>
  </si>
  <si>
    <t>Madero Maringá - Park Shopping</t>
  </si>
  <si>
    <t>Madero Minas Shopping</t>
  </si>
  <si>
    <t>Madero Morumbi Ctn</t>
  </si>
  <si>
    <t>Madero Natal Shopping Candelária</t>
  </si>
  <si>
    <t>Madero Nazaret</t>
  </si>
  <si>
    <t>Madero Niteroi</t>
  </si>
  <si>
    <t>Madero Novo Bh Shopping.</t>
  </si>
  <si>
    <t>Madero Novo Hamburgo Centro</t>
  </si>
  <si>
    <t>Madero Padre Anchieta</t>
  </si>
  <si>
    <t>Madero Passo Fundo Centro</t>
  </si>
  <si>
    <t>Madero Patio Paulista Steak House</t>
  </si>
  <si>
    <t>Madero Pitangueiras</t>
  </si>
  <si>
    <t>Madero Praiamar</t>
  </si>
  <si>
    <t>Madero Primavera Garden</t>
  </si>
  <si>
    <t>Madero Quata</t>
  </si>
  <si>
    <t>Madero Riomar Aracaju</t>
  </si>
  <si>
    <t>Madero Riomar Fortaleza</t>
  </si>
  <si>
    <t>Madero Salvador Shopping</t>
  </si>
  <si>
    <t>Madero Sarandi</t>
  </si>
  <si>
    <t>Madero Shopping Curitiba</t>
  </si>
  <si>
    <t>Madero Shopping del Rey</t>
  </si>
  <si>
    <t>Madero Shopping Iguatemi Edson Queiroz</t>
  </si>
  <si>
    <t>Madero Shopping Iguatemi Poa</t>
  </si>
  <si>
    <t>Madero Shopping Jardim das Américas</t>
  </si>
  <si>
    <t>Madero Shopping Limeira</t>
  </si>
  <si>
    <t>Madero Shopping Mueller</t>
  </si>
  <si>
    <t>Madero Shopping Neumarkt</t>
  </si>
  <si>
    <t>Madero Shopping Recife</t>
  </si>
  <si>
    <t>Madero Shopping Tijuca</t>
  </si>
  <si>
    <t>Madero Sth Shop. Metrópole</t>
  </si>
  <si>
    <t>Madero Taubate Shopping Vila Costa</t>
  </si>
  <si>
    <t>Madero União Osasco</t>
  </si>
  <si>
    <t>Madero Via Drone - Riomar Aracaju</t>
  </si>
  <si>
    <t>Madero Vila Mariana</t>
  </si>
  <si>
    <t>Madero Vila Velha</t>
  </si>
  <si>
    <t>Madero Villa Romana</t>
  </si>
  <si>
    <t>Vó Maria Durki - Aricanduva</t>
  </si>
  <si>
    <t>Vó Maria Durski - Americana</t>
  </si>
  <si>
    <t>Vó Maria Durski - Aphaville Track</t>
  </si>
  <si>
    <t>Vó Maria Durski - Araçatuba</t>
  </si>
  <si>
    <t>Vó Maria Durski - Balneario</t>
  </si>
  <si>
    <t>Vó Maria Durski - Batel</t>
  </si>
  <si>
    <t>Vó Maria Durski - Boulevard Bh</t>
  </si>
  <si>
    <t>Vó Maria Durski - Boulevard Laçador</t>
  </si>
  <si>
    <t>Vó Maria Durski - Brasilia Id</t>
  </si>
  <si>
    <t>Vó Maria Durski - Campinas</t>
  </si>
  <si>
    <t>Vó Maria Durski - Capim Dourado</t>
  </si>
  <si>
    <t>Vó Maria Durski - Caxias</t>
  </si>
  <si>
    <t>Vó Maria Durski - Centervale</t>
  </si>
  <si>
    <t>Vó Maria Durski - Cuiaba Track</t>
  </si>
  <si>
    <t>Vó Maria Durski - Curitiba</t>
  </si>
  <si>
    <t>Vó Maria Durski - Espanha</t>
  </si>
  <si>
    <t>Vó Maria Durski - Esplanada</t>
  </si>
  <si>
    <t>Vó Maria Durski - Estação</t>
  </si>
  <si>
    <t>Vó Maria Durski - Estação Bh</t>
  </si>
  <si>
    <t>Vó Maria Durski - Estacao Cuiaba</t>
  </si>
  <si>
    <t>Vó Maria Durski - Flamboyant</t>
  </si>
  <si>
    <t>Vó Maria Durski - Florianopolis</t>
  </si>
  <si>
    <t>Vó Maria Durski - Galleria</t>
  </si>
  <si>
    <t>Vó Maria Durski - Goiania Shop.</t>
  </si>
  <si>
    <t>Vó Maria Durski - Grand Plaza</t>
  </si>
  <si>
    <t>Vó Maria Durski - Guarulhos</t>
  </si>
  <si>
    <t>Vó Maria Durski - Habitat</t>
  </si>
  <si>
    <t>Vó Maria Durski - Iguatemi</t>
  </si>
  <si>
    <t>Vó Maria Durski - Joinville Track</t>
  </si>
  <si>
    <t>Vó Maria Durski - Mogi das Cruzes</t>
  </si>
  <si>
    <t>Vó Maria Durski - Mogi Guaçu</t>
  </si>
  <si>
    <t>Vó Maria Durski - Natal</t>
  </si>
  <si>
    <t>Vó Maria Durski - Nova America</t>
  </si>
  <si>
    <t>Vó Maria Durski - Palladium</t>
  </si>
  <si>
    <t>Vó Maria Durski - Panamby Track</t>
  </si>
  <si>
    <t>Vó Maria Durski - Plaza Sul</t>
  </si>
  <si>
    <t>Vó Maria Durski - Taboao da Serra</t>
  </si>
  <si>
    <t>Vó Maria Durski - Tatuape</t>
  </si>
  <si>
    <t>Vó Maria Durski - Track Campo Grande</t>
  </si>
  <si>
    <t>Vó Maria Durski - Uberaba</t>
  </si>
  <si>
    <t>Vó Maria Durski - Vitoria</t>
  </si>
  <si>
    <t>Vó Maria Durski - Washington Luis</t>
  </si>
  <si>
    <t>Vó Maria Durski- Tijuca</t>
  </si>
  <si>
    <t>Dunde Chicken  - Niterói</t>
  </si>
  <si>
    <t>Dundee - Palladium</t>
  </si>
  <si>
    <t>Dundee - Praça da Espanha</t>
  </si>
  <si>
    <t>Dundee Campo Grande</t>
  </si>
  <si>
    <t>Dundee Chicken - Aeroporto Santos Dumont</t>
  </si>
  <si>
    <t>Dundee Chicken - Df Plaza</t>
  </si>
  <si>
    <t>Dundee Chicken - Nova América</t>
  </si>
  <si>
    <t>Dundee Chicken  Oscar Freire</t>
  </si>
  <si>
    <t>Dundee Chicken - Shopping Anália Franco</t>
  </si>
  <si>
    <t>Dundee Chicken  Washington Luis</t>
  </si>
  <si>
    <t>Dundee Chicken Marilia Track</t>
  </si>
  <si>
    <t>Dundee Chicken Track T10</t>
  </si>
  <si>
    <t>Legno - Italiano do Madero (Brasilia Id)</t>
  </si>
  <si>
    <t>Legno - Italiano do Madero (Maringa)</t>
  </si>
  <si>
    <t>Legno - Italiano do Madero (P. Alegre)</t>
  </si>
  <si>
    <t>Madero Container Taquari</t>
  </si>
  <si>
    <t>Madero Goiânia T4 Track</t>
  </si>
  <si>
    <t>Madero Shopping Center Vale</t>
  </si>
  <si>
    <t>Vó Maria Durski - Alphaville Track</t>
  </si>
  <si>
    <t>Vó Maria Durski - Anita</t>
  </si>
  <si>
    <t>Vó Maria Durski - Belem</t>
  </si>
  <si>
    <t>Vó Maria Durski - Brasilia Park</t>
  </si>
  <si>
    <t>Vó Maria Durski - Center Norte</t>
  </si>
  <si>
    <t>Vó Maria Durski - Grao Para</t>
  </si>
  <si>
    <t>Vó Maria Durski - Minas Shop</t>
  </si>
  <si>
    <t>Vó Maria Durski - Munhoz</t>
  </si>
  <si>
    <t>Vó Maria Durski - Norte Shop.</t>
  </si>
  <si>
    <t>Vó Maria Durski - Patio Brasil</t>
  </si>
  <si>
    <t>Vó Maria Durski - Piracicaba Track</t>
  </si>
  <si>
    <t>Vó Maria Durski - R. Batista</t>
  </si>
  <si>
    <t>Vó Maria Durski - Rio Sul</t>
  </si>
  <si>
    <t>Vó Maria Durski - Top Center</t>
  </si>
  <si>
    <t>Vó Maria Durski - Track Cascavel</t>
  </si>
  <si>
    <t>Vó Maria Durski - Track Foz do Iguaçu</t>
  </si>
  <si>
    <t>Vó Maria Durski - Washignton Luis</t>
  </si>
  <si>
    <t>Vó Maria Durski- Puc</t>
  </si>
  <si>
    <t>Dundee Chicken Alphaville</t>
  </si>
  <si>
    <t>Dundee Maringá</t>
  </si>
  <si>
    <t>Dundee Shopping Curitiba</t>
  </si>
  <si>
    <t>Legno - Italiano do Madero (Tambore)</t>
  </si>
  <si>
    <t>Vó Maria Durski - Aeroporto Afonso Pena</t>
  </si>
  <si>
    <t>Vó Maria Durski - Aguas Claras</t>
  </si>
  <si>
    <t>Vó Maria Durski - Amazonia</t>
  </si>
  <si>
    <t>Vó Maria Durski - Andre</t>
  </si>
  <si>
    <t>Vó Maria Durski - Augusto Tolle</t>
  </si>
  <si>
    <t>Vó Maria Durski - Beiramar</t>
  </si>
  <si>
    <t>Vó Maria Durski - Df Plaza</t>
  </si>
  <si>
    <t>Vó Maria Durski - Eldorado</t>
  </si>
  <si>
    <t>Vó Maria Durski - Millenium</t>
  </si>
  <si>
    <t>Vó Maria Durski - Pg Track</t>
  </si>
  <si>
    <t>Vó Maria Durski - Plz Niteroi</t>
  </si>
  <si>
    <t>Vó Maria Durski - S. Dumont</t>
  </si>
  <si>
    <t>Vó Maria Durski - Sp Market</t>
  </si>
  <si>
    <t>Vó Maria Durski - Vila Velha</t>
  </si>
  <si>
    <t>Vó Maria Durski - Village Mall</t>
  </si>
  <si>
    <t>Dundee Chicken - P.a Park Shopping Barueri</t>
  </si>
  <si>
    <t>Dundee Chicken - Praia do Pepê</t>
  </si>
  <si>
    <t>Dundee Chicken - Top Center</t>
  </si>
  <si>
    <t>Dundee Chicken Track Piracicaba/sp</t>
  </si>
  <si>
    <t xml:space="preserve">Legno - Italiano do Madero (Campinas) </t>
  </si>
  <si>
    <t>Madero Praia do Pepe</t>
  </si>
  <si>
    <t>Vó Maria Durski - G. Gronchi</t>
  </si>
  <si>
    <t>Vó Maria Durski - Jundiai L. Latorre</t>
  </si>
  <si>
    <t>Vó Maria Durski - Praia do Pepe</t>
  </si>
  <si>
    <t>Dundee Habitat Bradesco</t>
  </si>
  <si>
    <t>Vó Maria Durski - Blumenau</t>
  </si>
  <si>
    <t>Vó Maria Durski - Del Rey</t>
  </si>
  <si>
    <t>Vó Maria Durski - Park Maringá</t>
  </si>
  <si>
    <t>Madero Av das Torres</t>
  </si>
  <si>
    <t>Vó Maria Durski - Azevedo Soares</t>
  </si>
  <si>
    <t>Vó Maria Durski - B de Penedo</t>
  </si>
  <si>
    <t>Vó Maria Durski - Cidade Adm</t>
  </si>
  <si>
    <t>Vó Maria Durski - Itaquera</t>
  </si>
  <si>
    <t>Vó Maria Durski - Light</t>
  </si>
  <si>
    <t>Vó Maria Durski - Mooca</t>
  </si>
  <si>
    <t>Vó Maria Durski - Mueller</t>
  </si>
  <si>
    <t>Vó Maria Durski - Pier 21</t>
  </si>
  <si>
    <t>Dundee Chicken Track Puc Poa</t>
  </si>
  <si>
    <t>Legno - Italiano  do Madero (Vila Velha)</t>
  </si>
  <si>
    <t>Madero Prime Steak House</t>
  </si>
  <si>
    <t>Vó Maria Durski - Aracaju</t>
  </si>
  <si>
    <t>Vó Maria Durski - Sorocaba</t>
  </si>
  <si>
    <t>Vó Maria Durski - Vila Olimpia</t>
  </si>
  <si>
    <t>Dundee Park Campo Grande</t>
  </si>
  <si>
    <t>Jeronimo Park Campo Grande</t>
  </si>
  <si>
    <t>Madero - Shopping Vila Velha</t>
  </si>
  <si>
    <t>Madero Jacarepagua</t>
  </si>
  <si>
    <t>Vó Maria Durski -  Shopping Santa Ursula</t>
  </si>
  <si>
    <t xml:space="preserve">Vó Maria Durski - Primavera </t>
  </si>
  <si>
    <t>Vó Maria Durski - Jundiai La Torre</t>
  </si>
  <si>
    <t>Vó Maria Durski - Shopping Rio Leblon</t>
  </si>
  <si>
    <t>Vó Maria Durski -  Parque da Cidade</t>
  </si>
  <si>
    <t>Vó Maria Durski - Açocê</t>
  </si>
  <si>
    <t>Vó Maria Durski - Shopping Boulevard Bh</t>
  </si>
  <si>
    <t>Vó Maria Durski - Shopping Neumarkt</t>
  </si>
  <si>
    <t>Vó Maria Durski - Shopping Praiamar</t>
  </si>
  <si>
    <t>MADERO &amp; JERONIMO - FRANCA</t>
  </si>
  <si>
    <t>JERONIMO &amp; MADERO - MARILIA</t>
  </si>
  <si>
    <t>Jeronimo - Shopping Center Norte</t>
  </si>
  <si>
    <t>JERONIMO &amp; MADERO - FRANCA</t>
  </si>
  <si>
    <t>MADERO &amp; JERONIMO - MAUA PLAZA</t>
  </si>
  <si>
    <t>MADERO &amp; JERONIMO - MARILIA</t>
  </si>
  <si>
    <t>MADERO - MARINGA (SHOPPING CATUAI)</t>
  </si>
  <si>
    <t>MADERO &amp; JERONIMO AGUA VERDE</t>
  </si>
  <si>
    <t>Vó Maria Durski - Prime</t>
  </si>
  <si>
    <t>Vó Maria Durski - Balneario (Atlantica)</t>
  </si>
  <si>
    <t>TIETE STH-SH-P</t>
  </si>
  <si>
    <t>SCHEDULER</t>
  </si>
  <si>
    <t>O pedido não foi confirmado pela loja</t>
  </si>
  <si>
    <t>CANCELLED_BEFORE_CONFIRMED</t>
  </si>
  <si>
    <t>********</t>
  </si>
  <si>
    <t>Crédito (Mastercard) pelo app, Saldo da carteira</t>
  </si>
  <si>
    <t>Jeronimo &amp; Madero - Joinville</t>
  </si>
  <si>
    <t>Cancelado pelo cliente antes da confirmação</t>
  </si>
  <si>
    <t>(Tudo)</t>
  </si>
  <si>
    <t>ORDER_HS_REJECTED</t>
  </si>
  <si>
    <t>Madero - Balneario Camboriú (atlântica)</t>
  </si>
  <si>
    <t>Apple Pay (Mastercard Débito)</t>
  </si>
  <si>
    <t>Crédito (Visa) pelo app, Saldo da carteira</t>
  </si>
  <si>
    <t>Apple Pay (Visa Débito)</t>
  </si>
  <si>
    <t>Problemas de sistema na loja</t>
  </si>
  <si>
    <t>NÃO</t>
  </si>
  <si>
    <t>HAS_CREDIT_PROACTIVE</t>
  </si>
  <si>
    <t>Jeronimo &amp; Madero - Alphaville</t>
  </si>
  <si>
    <t>O pedido está fora da área de entrega</t>
  </si>
  <si>
    <t>Madero &amp; Jeronimo - Alphaville</t>
  </si>
  <si>
    <t>A loja está sem entregadores disponíveis</t>
  </si>
  <si>
    <t>A entrega é em uma área de risco</t>
  </si>
  <si>
    <t>Jeronimo &amp; Madero - Piracicaba</t>
  </si>
  <si>
    <t>Madero - Shopping West Plaza</t>
  </si>
  <si>
    <t>Jeronimo - Shopping del Rey</t>
  </si>
  <si>
    <t>O cliente cancelou o pedido pelo restaurante</t>
  </si>
  <si>
    <t>MERCHANT_CANCELLED_BY_CUSTOMER</t>
  </si>
  <si>
    <t>Jeronimo - Shopping Sp Market</t>
  </si>
  <si>
    <t>O pedido não cabe na bag</t>
  </si>
  <si>
    <t>Madero - Shopping Sp Market</t>
  </si>
  <si>
    <t>Vale-refeição (Ticket) pelo app</t>
  </si>
  <si>
    <t>Crédito (Amex) pelo app</t>
  </si>
  <si>
    <t>Apple Pay (Visa)</t>
  </si>
  <si>
    <t>Vale-refeição (VR refeição) pelo app</t>
  </si>
  <si>
    <t>Débito (Visa Débito) pelo app</t>
  </si>
  <si>
    <t>Saldo da carteira</t>
  </si>
  <si>
    <t>Vale-refeição (Pluxee Refeição (Sodexo Refeição)) pelo app</t>
  </si>
  <si>
    <t>Saldo da carteira, Crédito (Mastercard) pelo app</t>
  </si>
  <si>
    <t>Jeronimo &amp; Madero - Cascavel</t>
  </si>
  <si>
    <t>3632</t>
  </si>
  <si>
    <t>Madero &amp; Jeronimo - Passo Fundo</t>
  </si>
  <si>
    <t>Madero &amp; Jeronimo - Oscar Freire</t>
  </si>
  <si>
    <t>Cliente se recusa a fornecer código de recebimento</t>
  </si>
  <si>
    <t>Jeronimo &amp; Madero - Sarandi</t>
  </si>
  <si>
    <t>Legno - Italiano do Madero (Tiete Plaza)</t>
  </si>
  <si>
    <t>Jeronimo &amp; Madero - Shopping Barueri</t>
  </si>
  <si>
    <t>Dundee Chicken - Center Norte</t>
  </si>
  <si>
    <t>Jeronimo &amp; Madero - Av Toaldo Tulio</t>
  </si>
  <si>
    <t>Madero - Shopping Grand Plaza</t>
  </si>
  <si>
    <t>Madero - Jundiai la Torre</t>
  </si>
  <si>
    <t>O cardápio está desatualizado</t>
  </si>
  <si>
    <t>Vale-refeição (iFood refeição) pelo app</t>
  </si>
  <si>
    <t>Madero &amp; Jeronimo - Sarandi</t>
  </si>
  <si>
    <t>Madero - Londrina (shopping Catuai)</t>
  </si>
  <si>
    <t>Solicitado para o local errado</t>
  </si>
  <si>
    <t>Madero - Shopping Tiete Plaza</t>
  </si>
  <si>
    <t>Vó Maria Dusrki - Posto Sia</t>
  </si>
  <si>
    <t>Madero &amp; Jeronimo - Posto Sia</t>
  </si>
  <si>
    <t>PIX, Saldo da carteira</t>
  </si>
  <si>
    <t>Jeronimo &amp; Madero - Foz do Iguaçu</t>
  </si>
  <si>
    <t>3340</t>
  </si>
  <si>
    <t>Madero &amp; Jeronimo - Itajai</t>
  </si>
  <si>
    <t>6540</t>
  </si>
  <si>
    <t>7610</t>
  </si>
  <si>
    <t>6870</t>
  </si>
  <si>
    <t>8544</t>
  </si>
  <si>
    <t>iFood</t>
  </si>
  <si>
    <t>Saldo da carteira, PIX</t>
  </si>
  <si>
    <t>Google Pay (Visa Débito)</t>
  </si>
  <si>
    <t>Madero &amp; Jeronimo - Park Shop Barueri</t>
  </si>
  <si>
    <t>6369</t>
  </si>
  <si>
    <t>1532</t>
  </si>
  <si>
    <t>7189</t>
  </si>
  <si>
    <t>4077</t>
  </si>
  <si>
    <t>5929</t>
  </si>
  <si>
    <t>8983</t>
  </si>
  <si>
    <t>9825</t>
  </si>
  <si>
    <t>6988</t>
  </si>
  <si>
    <t>Madero &amp; Jeronimo - Foz do Iguaçu</t>
  </si>
  <si>
    <t>9800</t>
  </si>
  <si>
    <t>0265</t>
  </si>
  <si>
    <t>2734</t>
  </si>
  <si>
    <t>4642</t>
  </si>
  <si>
    <t>6165</t>
  </si>
  <si>
    <t>3104</t>
  </si>
  <si>
    <t>1711</t>
  </si>
  <si>
    <t>5484</t>
  </si>
  <si>
    <t>7825</t>
  </si>
  <si>
    <t>1889</t>
  </si>
  <si>
    <t>4258</t>
  </si>
  <si>
    <t>6626</t>
  </si>
  <si>
    <t>1681</t>
  </si>
  <si>
    <t>9044</t>
  </si>
  <si>
    <t>5026</t>
  </si>
  <si>
    <t>9891</t>
  </si>
  <si>
    <t>0467</t>
  </si>
  <si>
    <t>9081</t>
  </si>
  <si>
    <t>9202</t>
  </si>
  <si>
    <t>4579</t>
  </si>
  <si>
    <t>Madero - Shopping del Rey</t>
  </si>
  <si>
    <t>8344</t>
  </si>
  <si>
    <t>4279</t>
  </si>
  <si>
    <t>4336</t>
  </si>
  <si>
    <t>5798</t>
  </si>
  <si>
    <t>3083</t>
  </si>
  <si>
    <t>6340</t>
  </si>
  <si>
    <t>8870</t>
  </si>
  <si>
    <t>9930</t>
  </si>
  <si>
    <t>7868</t>
  </si>
  <si>
    <t>2070</t>
  </si>
  <si>
    <t>5357</t>
  </si>
  <si>
    <t>6324</t>
  </si>
  <si>
    <t>9218</t>
  </si>
  <si>
    <t>2973</t>
  </si>
  <si>
    <t>7782</t>
  </si>
  <si>
    <t>8268</t>
  </si>
  <si>
    <t>5129</t>
  </si>
  <si>
    <t>3311</t>
  </si>
  <si>
    <t>1335</t>
  </si>
  <si>
    <t>8599</t>
  </si>
  <si>
    <t>7139</t>
  </si>
  <si>
    <t>5649</t>
  </si>
  <si>
    <t>0197</t>
  </si>
  <si>
    <t>8080</t>
  </si>
  <si>
    <t>7136</t>
  </si>
  <si>
    <t>1246</t>
  </si>
  <si>
    <t>6727</t>
  </si>
  <si>
    <t>3057</t>
  </si>
  <si>
    <t>7395</t>
  </si>
  <si>
    <t>Madero &amp; Jeronimo - Cascavel</t>
  </si>
  <si>
    <t>0850</t>
  </si>
  <si>
    <t>3284</t>
  </si>
  <si>
    <t>8479</t>
  </si>
  <si>
    <t>1494</t>
  </si>
  <si>
    <t>3712</t>
  </si>
  <si>
    <t>9870</t>
  </si>
  <si>
    <t>4933</t>
  </si>
  <si>
    <t>3851</t>
  </si>
  <si>
    <t>1721</t>
  </si>
  <si>
    <t>7996</t>
  </si>
  <si>
    <t>9089</t>
  </si>
  <si>
    <t>5612</t>
  </si>
  <si>
    <t>4877</t>
  </si>
  <si>
    <t>4479</t>
  </si>
  <si>
    <t>4869</t>
  </si>
  <si>
    <t>3963</t>
  </si>
  <si>
    <t>1227</t>
  </si>
  <si>
    <t>6430</t>
  </si>
  <si>
    <t>3001</t>
  </si>
  <si>
    <t>3756</t>
  </si>
  <si>
    <t>4119</t>
  </si>
  <si>
    <t>6627</t>
  </si>
  <si>
    <t>1597</t>
  </si>
  <si>
    <t>1466</t>
  </si>
  <si>
    <t>3701</t>
  </si>
  <si>
    <t>Madero &amp; Jeronimo - Piracicaba</t>
  </si>
  <si>
    <t>5982</t>
  </si>
  <si>
    <t>Madero - Passeio das Aguas</t>
  </si>
  <si>
    <t>6920</t>
  </si>
  <si>
    <t>3618</t>
  </si>
  <si>
    <t>8800</t>
  </si>
  <si>
    <t>6531</t>
  </si>
  <si>
    <t>4510</t>
  </si>
  <si>
    <t>8010</t>
  </si>
  <si>
    <t>8565</t>
  </si>
  <si>
    <t>3485</t>
  </si>
  <si>
    <t>6693</t>
  </si>
  <si>
    <t>0580</t>
  </si>
  <si>
    <t>Madero - Shopping Cidade Bh</t>
  </si>
  <si>
    <t>1186</t>
  </si>
  <si>
    <t>4996</t>
  </si>
  <si>
    <t>4796</t>
  </si>
  <si>
    <t>3853</t>
  </si>
  <si>
    <t>4771</t>
  </si>
  <si>
    <t>3774</t>
  </si>
  <si>
    <t>3626</t>
  </si>
  <si>
    <t>3098</t>
  </si>
  <si>
    <t>5705</t>
  </si>
  <si>
    <t>3315</t>
  </si>
  <si>
    <t>9807</t>
  </si>
  <si>
    <t>Problema com o pagamento do cliente</t>
  </si>
  <si>
    <t>2152</t>
  </si>
  <si>
    <t>6719</t>
  </si>
  <si>
    <t>5385</t>
  </si>
  <si>
    <t>8721</t>
  </si>
  <si>
    <t>3636</t>
  </si>
  <si>
    <t>0758</t>
  </si>
  <si>
    <t>0262</t>
  </si>
  <si>
    <t>4238</t>
  </si>
  <si>
    <t>8173</t>
  </si>
  <si>
    <t>6720</t>
  </si>
  <si>
    <t>2508</t>
  </si>
  <si>
    <t>4198</t>
  </si>
  <si>
    <t>8345</t>
  </si>
  <si>
    <t>3955</t>
  </si>
  <si>
    <t>4975</t>
  </si>
  <si>
    <t>1945</t>
  </si>
  <si>
    <t>4545</t>
  </si>
  <si>
    <t>8085</t>
  </si>
  <si>
    <t>9186</t>
  </si>
  <si>
    <t>3962</t>
  </si>
  <si>
    <t>8214</t>
  </si>
  <si>
    <t>7296</t>
  </si>
  <si>
    <t>6036</t>
  </si>
  <si>
    <t>1312</t>
  </si>
  <si>
    <t>1754</t>
  </si>
  <si>
    <t>7146</t>
  </si>
  <si>
    <t>5157</t>
  </si>
  <si>
    <t>1351</t>
  </si>
  <si>
    <t>8450</t>
  </si>
  <si>
    <t>6598</t>
  </si>
  <si>
    <t>3994</t>
  </si>
  <si>
    <t>5868</t>
  </si>
  <si>
    <t>3966</t>
  </si>
  <si>
    <t>2033</t>
  </si>
  <si>
    <t>6089</t>
  </si>
  <si>
    <t>8471</t>
  </si>
  <si>
    <t>1043</t>
  </si>
  <si>
    <t>9066</t>
  </si>
  <si>
    <t>1718</t>
  </si>
  <si>
    <t>5646</t>
  </si>
  <si>
    <t>3541</t>
  </si>
  <si>
    <t>7376</t>
  </si>
  <si>
    <t>9882</t>
  </si>
  <si>
    <t>7235</t>
  </si>
  <si>
    <t>Madero - Lorena</t>
  </si>
  <si>
    <t>8642</t>
  </si>
  <si>
    <t>0177</t>
  </si>
  <si>
    <t>1622</t>
  </si>
  <si>
    <t>5969</t>
  </si>
  <si>
    <t>7183</t>
  </si>
  <si>
    <t>6851</t>
  </si>
  <si>
    <t>3867</t>
  </si>
  <si>
    <t>9682</t>
  </si>
  <si>
    <t>9410</t>
  </si>
  <si>
    <t>5316</t>
  </si>
  <si>
    <t>1395</t>
  </si>
  <si>
    <t>4765</t>
  </si>
  <si>
    <t>6679</t>
  </si>
  <si>
    <t>4043</t>
  </si>
  <si>
    <t>3884</t>
  </si>
  <si>
    <t>9684</t>
  </si>
  <si>
    <t>1278</t>
  </si>
  <si>
    <t>6888</t>
  </si>
  <si>
    <t>8115</t>
  </si>
  <si>
    <t>7935</t>
  </si>
  <si>
    <t>2545</t>
  </si>
  <si>
    <t>Madero - Shopping Boulevard Bh</t>
  </si>
  <si>
    <t>8798</t>
  </si>
  <si>
    <t>5918</t>
  </si>
  <si>
    <t>7542</t>
  </si>
  <si>
    <t>4464</t>
  </si>
  <si>
    <t>5391</t>
  </si>
  <si>
    <t>1561</t>
  </si>
  <si>
    <t>0298</t>
  </si>
  <si>
    <t>9739</t>
  </si>
  <si>
    <t>4030</t>
  </si>
  <si>
    <t>0905</t>
  </si>
  <si>
    <t>1204</t>
  </si>
  <si>
    <t>6916</t>
  </si>
  <si>
    <t>1846</t>
  </si>
  <si>
    <t>8778</t>
  </si>
  <si>
    <t>6728</t>
  </si>
  <si>
    <t>3112</t>
  </si>
  <si>
    <t>2395</t>
  </si>
  <si>
    <t>4159</t>
  </si>
  <si>
    <t>5930</t>
  </si>
  <si>
    <t>2104</t>
  </si>
  <si>
    <t>3027</t>
  </si>
  <si>
    <t>0563</t>
  </si>
  <si>
    <t>2049</t>
  </si>
  <si>
    <t>5578</t>
  </si>
  <si>
    <t>2688</t>
  </si>
  <si>
    <t>2090</t>
  </si>
  <si>
    <t>0284</t>
  </si>
  <si>
    <t>1759</t>
  </si>
  <si>
    <t>8836</t>
  </si>
  <si>
    <t>6485</t>
  </si>
  <si>
    <t>9996</t>
  </si>
  <si>
    <t>1197</t>
  </si>
  <si>
    <t>6189</t>
  </si>
  <si>
    <t>29360652-0929-4918-b39e-969e519540c7</t>
  </si>
  <si>
    <t>3016717b-5ee2-4884-becf-e0a98330a31c</t>
  </si>
  <si>
    <t>35a1fb0d-555a-4aa6-9ac2-37eb95d876d4</t>
  </si>
  <si>
    <t>a1f458d6-6b0b-4a45-a7f7-0b3d3d884113</t>
  </si>
  <si>
    <t>42aa1992-b3a2-46e5-8317-eedc179fd052</t>
  </si>
  <si>
    <t>7587ffe5-2ff6-426a-9731-6d7a585fb282</t>
  </si>
  <si>
    <t>14980139-ccd6-42f0-8dc0-0074b0c7dee9</t>
  </si>
  <si>
    <t>935fbe71-3a9d-40ed-a1f9-29537b8a1970</t>
  </si>
  <si>
    <t>ac19631c-3f83-4aa8-a7c5-41897c60dd49</t>
  </si>
  <si>
    <t>547a37d2-2c18-4e32-a6d0-6eaf4d6f6ce8</t>
  </si>
  <si>
    <t>6f1cdfc4-4016-4789-b819-8bad2970c4f4</t>
  </si>
  <si>
    <t>ec73a282-38d5-498f-9c3a-df4dc2b3daed</t>
  </si>
  <si>
    <t>3aa201d5-5562-4afc-9faa-9966163a9a21</t>
  </si>
  <si>
    <t>90465e23-151b-4ada-9d84-d4d21e9c6489</t>
  </si>
  <si>
    <t>d4841c54-b2c5-43b4-a02d-139d56f687f1</t>
  </si>
  <si>
    <t>a3dd2b8f-11f7-4887-b9fc-25d2c8923310</t>
  </si>
  <si>
    <t>58fd93cd-95c1-4b9b-8ca9-4068212f893b</t>
  </si>
  <si>
    <t>06a96b93-f1e9-45f9-afae-f5c57da0905b</t>
  </si>
  <si>
    <t>9427be32-d049-480c-ad52-c5aa22f3aa76</t>
  </si>
  <si>
    <t>86c176d7-a257-4737-8b45-1ad9d997cf0c</t>
  </si>
  <si>
    <t>c76dfdb2-9a55-4c09-a40e-e02b04813ed5</t>
  </si>
  <si>
    <t>debb6f8b-802f-484e-8095-35a745fab8e2</t>
  </si>
  <si>
    <t>Crédito (Elo) pelo app</t>
  </si>
  <si>
    <t>3d3c40ba-e9ad-4628-83cb-bf9aa6dfe184</t>
  </si>
  <si>
    <t>bd0f5ee3-ea1d-4de7-be55-41abb99b780e</t>
  </si>
  <si>
    <t>f24af345-40e0-4320-98b2-dfe177709b0f</t>
  </si>
  <si>
    <t>4b95bc70-38bb-47ee-af16-1a251f585280</t>
  </si>
  <si>
    <t>f766f3f5-90e5-4768-a6c8-88841f1f5c50</t>
  </si>
  <si>
    <t>4f5a0e27-36d4-4564-b78a-762c32960e35</t>
  </si>
  <si>
    <t>89669060-ecc7-4961-aee2-12ed5b1f6414</t>
  </si>
  <si>
    <t>f64b522d-35a9-4df8-8ffd-cb063fc41127</t>
  </si>
  <si>
    <t>e4b1b9c1-b2db-4527-ae7b-58effe87fede</t>
  </si>
  <si>
    <t>4a315e98-2327-4b48-bb9e-58dfbd4f735e</t>
  </si>
  <si>
    <t>7bbb877b-6446-4a31-a5c6-65ad09487e21</t>
  </si>
  <si>
    <t>fe350179-4fbe-48cc-996a-87b0ae7e64e0</t>
  </si>
  <si>
    <t>c73443d6-cdc3-45d6-a2ee-804acb7a97a8</t>
  </si>
  <si>
    <t>f488f125-f13a-40d7-a92f-4c7e7e9e7ad7</t>
  </si>
  <si>
    <t>cdfdbdcc-1e93-40ba-89d3-e7cdbd72e51e</t>
  </si>
  <si>
    <t>144f1cf3-1077-43cd-9f67-1f9295c59523</t>
  </si>
  <si>
    <t>deffa384-c535-4f6d-951f-24ef46b97f97</t>
  </si>
  <si>
    <t>ed163527-2943-4017-a268-9302179a8add</t>
  </si>
  <si>
    <t>74ace9cc-b96c-45df-8c68-04c7215b5648</t>
  </si>
  <si>
    <t>200adb9a-fe7e-4a5a-a17b-a55aa0a5f526</t>
  </si>
  <si>
    <t>d539747c-b21a-4d28-983f-b3d5b77e7f97</t>
  </si>
  <si>
    <t>c98469a6-1fce-40ce-8faf-b0419f21427d</t>
  </si>
  <si>
    <t>443f4132-af93-4784-90e8-928908d028d7</t>
  </si>
  <si>
    <t>6ef26320-a815-46fe-aa8f-8228ab68021c</t>
  </si>
  <si>
    <t>5db19efd-0eef-4511-886b-4a5f185e71ce</t>
  </si>
  <si>
    <t>e84a8ac5-27fc-4121-8ce4-ebb1abcd1e43</t>
  </si>
  <si>
    <t>8a621746-fd3d-4982-b854-a88134b24d9f</t>
  </si>
  <si>
    <t>26990b6f-2375-4fca-bf3a-0579eafab88f</t>
  </si>
  <si>
    <t>f1b4f0c1-bac4-415d-94cf-428c1a8669b0</t>
  </si>
  <si>
    <t>07f21c46-5e68-4291-9757-45e3b069edc9</t>
  </si>
  <si>
    <t>3087bbd6-fe3b-4b4d-a77f-bf4cfe67bcdb</t>
  </si>
  <si>
    <t>154be8e3-765b-48e9-8091-bcb925e37ff1</t>
  </si>
  <si>
    <t>0e364fc8-5252-4d5a-9d7a-b02c7b1e5a5b</t>
  </si>
  <si>
    <t>5be36a5a-92b4-4338-90bc-ff5fe17ca0ca</t>
  </si>
  <si>
    <t>d2cd96ac-ac2b-4e10-b680-158ae2baa53a</t>
  </si>
  <si>
    <t>4413ac01-7bf7-4b53-92be-fee9216438df</t>
  </si>
  <si>
    <t>256a9be2-7c5f-4cef-88cb-048a2e630e55</t>
  </si>
  <si>
    <t>ed87c277-c723-4081-8264-1b2eb43118cc</t>
  </si>
  <si>
    <t>5702434d-9ba8-4c9a-9ac1-d4b52780f585</t>
  </si>
  <si>
    <t>6e65d8c6-41fd-4f7e-98fe-304c52572a53</t>
  </si>
  <si>
    <t>78295a5b-3bc7-48b1-acca-b4f27f30c810</t>
  </si>
  <si>
    <t>8575459d-3a68-477f-9f9f-8a22d6ea97c1</t>
  </si>
  <si>
    <t>aba47915-947b-4de9-bc7c-c9499af2eba8</t>
  </si>
  <si>
    <t>afb4eb56-d6c0-4fea-86bd-ae8bcc5f8920</t>
  </si>
  <si>
    <t>1a968240-843b-461d-a7e2-bfeef27d7a60</t>
  </si>
  <si>
    <t>39330b5f-4d6e-4c00-82b5-3ef5b870ee38</t>
  </si>
  <si>
    <t>3f74bb4c-6ec0-473c-a40a-9e417e3ea9cc</t>
  </si>
  <si>
    <t>6a15fffb-ed2b-42cb-9e5c-4ef01d942c07</t>
  </si>
  <si>
    <t>9c436e46-dee6-45c3-b425-42850a5f02b1</t>
  </si>
  <si>
    <t>811d0b9d-d2cc-4bc9-a169-a9a4eca6bf0e</t>
  </si>
  <si>
    <t>8cfbd6ee-5072-4e9c-bfb7-c32eb595b244</t>
  </si>
  <si>
    <t>9bffa18b-5cdd-4a65-a41a-2b074c9bb1de</t>
  </si>
  <si>
    <t>98a4b96a-4309-4f18-aef8-46ac62861d57</t>
  </si>
  <si>
    <t>3f8cbb39-ae95-4189-99be-a8714469bb27</t>
  </si>
  <si>
    <t>bcbd6589-7759-444b-b833-02c81c2557cc</t>
  </si>
  <si>
    <t>119a526f-0557-4e89-ab18-ccb85a020ed1</t>
  </si>
  <si>
    <t>cbb82909-bdb0-4861-9f48-cae613f5ac46</t>
  </si>
  <si>
    <t>0d354327-ecc7-4519-8cec-28a0044f46fc</t>
  </si>
  <si>
    <t>eb809c28-48af-4733-b0f2-c7342bfa7497</t>
  </si>
  <si>
    <t>5aa30e4c-278d-4e36-afed-7871297e006d</t>
  </si>
  <si>
    <t>a9686709-b9c9-4c36-977d-c2c38cbdade6</t>
  </si>
  <si>
    <t>3557f6ce-afe3-4066-a001-ab6e8eb9a4ba</t>
  </si>
  <si>
    <t>04164fe2-4122-4572-8e91-6e5f0793e46a</t>
  </si>
  <si>
    <t>96314505-63ea-4f97-bf3a-ea42219ff64c</t>
  </si>
  <si>
    <t>840e21fa-0c50-4538-ab06-17ab4d247ea8</t>
  </si>
  <si>
    <t>Débito (Mastercard) na entrega</t>
  </si>
  <si>
    <t>347d028b-f1b2-4ecf-a346-b32effa9975d</t>
  </si>
  <si>
    <t>Débito (Visa) na entrega</t>
  </si>
  <si>
    <t>d72737f8-0c85-42ec-b495-9667ed91a580</t>
  </si>
  <si>
    <t>b72d0bbd-cdd4-4496-ac4c-9c597d61d8e0</t>
  </si>
  <si>
    <t>3e1e52b1-e10d-4f00-8d4d-bbddc3d45c47</t>
  </si>
  <si>
    <t>1f6cc2e4-4c68-42d0-8727-5949202280b8</t>
  </si>
  <si>
    <t>52875301-3aef-40ae-9679-35e3bbe526be</t>
  </si>
  <si>
    <t>710ef791-f42a-4827-9c9f-45ed5758d155</t>
  </si>
  <si>
    <t>20606f22-c114-4d42-a4f0-8eb3d9774d12</t>
  </si>
  <si>
    <t>aea0daee-77ae-4f7d-94e4-46ab605c2d5f</t>
  </si>
  <si>
    <t>cb7ffad9-9618-44ef-a6d0-6f62caf5bd64</t>
  </si>
  <si>
    <t>406e075b-3d38-46bb-92a3-4986e6d295fc</t>
  </si>
  <si>
    <t>b75581a2-d1cf-49d4-9c50-0174ed348180</t>
  </si>
  <si>
    <t>1cc1c73e-69c8-43c4-b692-e075e357e236</t>
  </si>
  <si>
    <t>01701baf-0b97-4c8e-a785-5813e9b07186</t>
  </si>
  <si>
    <t>ea5e5ab3-e801-4fdd-bcf2-702063f20468</t>
  </si>
  <si>
    <t>d5dcfb5e-0a0b-4609-86f7-9a1ed9fbb7b6</t>
  </si>
  <si>
    <t>4dc9f2e5-bf4c-4185-9df7-4f9ef08b0265</t>
  </si>
  <si>
    <t>5142443b-d4cc-4bc0-9af4-62608b8ec531</t>
  </si>
  <si>
    <t>791bdc92-9e75-4003-b999-8787e7d32eb7</t>
  </si>
  <si>
    <t>794726b7-ddd5-41f5-8614-db2be2f05469</t>
  </si>
  <si>
    <t>Crédito (Elo) pelo app, Saldo da carteira</t>
  </si>
  <si>
    <t>54a4dae5-194f-4575-ab47-b06e34b8eedd</t>
  </si>
  <si>
    <t>b6d17c53-0646-4513-bdf3-f63afaaf9a83</t>
  </si>
  <si>
    <t>f49a3de9-cf98-4e24-bba8-282ffbffd399</t>
  </si>
  <si>
    <t>e8edc225-5c50-433d-99f2-6b27a7ae9348</t>
  </si>
  <si>
    <t>dd19597c-7376-4dde-b60e-5728a1b48870</t>
  </si>
  <si>
    <t>b722fe62-7244-44c7-a02c-6e182b3d04e2</t>
  </si>
  <si>
    <t>40eecd4c-a453-4dea-bf40-21c898b83603</t>
  </si>
  <si>
    <t>244cff50-b947-4bac-a187-3e28f7ee9837</t>
  </si>
  <si>
    <t>23d6c96c-c4f7-4cc7-8be8-e64348763090</t>
  </si>
  <si>
    <t>01481cdd-46b4-4cf4-8921-4655ac2dc88f</t>
  </si>
  <si>
    <t>a9fe498d-e5f9-459f-a6a5-98eb9375f3df</t>
  </si>
  <si>
    <t>c355392e-804b-48ed-b237-10d1da231fe4</t>
  </si>
  <si>
    <t>e9e9298e-5c76-4fa5-936b-fc123463dea4</t>
  </si>
  <si>
    <t>d8800341-4ff6-4af7-b883-0d0d68a8687e</t>
  </si>
  <si>
    <t>47b40afd-0d77-43c7-bea2-b1c696f45961</t>
  </si>
  <si>
    <t>ffcf35f4-56e0-49a6-b694-b8a5018dce27</t>
  </si>
  <si>
    <t>56ee7540-8c69-4e8f-8ed4-c1136dd1f114</t>
  </si>
  <si>
    <t>27c05c65-6584-48a2-b197-f832395e093f</t>
  </si>
  <si>
    <t>9cff7fa5-ea0e-4f8a-97ea-f1bc6d600d6a</t>
  </si>
  <si>
    <t>2390e0f2-5b30-4f7c-a8f8-008d06ccf564</t>
  </si>
  <si>
    <t>17ebc2f4-7685-4c01-b9ef-be3f76115764</t>
  </si>
  <si>
    <t>08c9e021-d7fd-4eb6-94f1-6898d5976bb3</t>
  </si>
  <si>
    <t>70defe3d-7f59-4ca9-8100-1bf2bb4107af</t>
  </si>
  <si>
    <t>2c74a082-5dc5-42f4-98fd-5d9285f47de2</t>
  </si>
  <si>
    <t>33ef27ba-2f52-42f7-a1ee-dcb76744cb38</t>
  </si>
  <si>
    <t>d11e331a-ac92-4bbf-be15-4ce3c33c7389</t>
  </si>
  <si>
    <t>bc1d2808-3672-423d-a59b-8a2820b9df55</t>
  </si>
  <si>
    <t>2b8d76ee-f2d6-4f23-a265-094043a01a0e</t>
  </si>
  <si>
    <t>3c089113-fb26-4f98-8ee4-cd78d4b8c037</t>
  </si>
  <si>
    <t>d7c9c385-fe68-48a8-a39f-bf8cb42ac836</t>
  </si>
  <si>
    <t>bad5eddf-f22e-4e3f-a853-03cf40ae5e27</t>
  </si>
  <si>
    <t>1967c47f-af94-4edc-a263-6ec3ac2847b1</t>
  </si>
  <si>
    <t>eb7d77d2-e68b-46a1-9bc9-d568975e4b15</t>
  </si>
  <si>
    <t>f56f5def-e150-46b1-9ef8-940c3dacce4e</t>
  </si>
  <si>
    <t>69d1078c-1b28-461e-9d44-4e91395a8b63</t>
  </si>
  <si>
    <t>e77bc357-8ca1-4e62-82ca-1d6a190b2ad8</t>
  </si>
  <si>
    <t>69b6b2f5-7a00-4a27-9d06-42a3ba1d363b</t>
  </si>
  <si>
    <t>c18a1766-53f8-41e5-bdbb-72828277ae25</t>
  </si>
  <si>
    <t>f839b727-d1d0-48ef-bec8-a372742ce420</t>
  </si>
  <si>
    <t>eeaf1868-ffc9-4fcd-a23c-1d8d94ed8ac0</t>
  </si>
  <si>
    <t>3609906e-d34e-4762-9e37-8fd528de13c8</t>
  </si>
  <si>
    <t>7a9b5bab-e591-4ed7-9002-59366acf5a29</t>
  </si>
  <si>
    <t>c2897e05-168e-4510-af40-ca171bd4dfa3</t>
  </si>
  <si>
    <t>a4153be9-60f9-4d68-86f9-3843e76ef78e</t>
  </si>
  <si>
    <t>0ec7ee02-5a60-49fb-8689-db9b550f0ea8</t>
  </si>
  <si>
    <t>99871dbd-7087-4e35-8e87-2b83452a570b</t>
  </si>
  <si>
    <t>11ba9e5a-8152-4833-8e65-0b84b7ce9d04</t>
  </si>
  <si>
    <t>0fa9f91f-e13b-41fe-966b-db6b6f01b512</t>
  </si>
  <si>
    <t>892efd68-b836-4a50-82ed-f99aa80d5df8</t>
  </si>
  <si>
    <t>bf06f69a-45e5-4ede-90fd-1ac39fd5feaa</t>
  </si>
  <si>
    <t>960147a3-bdc9-4a02-9350-4826d2910905</t>
  </si>
  <si>
    <t>2f7983f2-06f2-4007-a42c-ef5462c00c03</t>
  </si>
  <si>
    <t>f3c4e89b-7a97-4900-8d1a-bd748427c176</t>
  </si>
  <si>
    <t>6c26b738-78c8-497f-83a3-8f6dae61e6cc</t>
  </si>
  <si>
    <t>41551085-67b6-43e7-9cc2-65d544ac47f2</t>
  </si>
  <si>
    <t>b67bf091-c55f-4011-a3ec-a289adc99c22</t>
  </si>
  <si>
    <t>1636abb1-8f95-4d8d-8a16-11ae14740390</t>
  </si>
  <si>
    <t>28b29e60-ac4c-4fa1-b200-3215f32fe31d</t>
  </si>
  <si>
    <t>f97448bc-5bca-4d9c-bd0b-2de6dd2d1606</t>
  </si>
  <si>
    <t>fcbef30a-2f64-4339-bd3b-1f5d5e4f4046</t>
  </si>
  <si>
    <t>400c13fa-b09e-4568-8b77-58ed0d074a7f</t>
  </si>
  <si>
    <t>98ad9493-a926-4edf-bead-26ee1051a745</t>
  </si>
  <si>
    <t>e7e898da-f395-4bf5-b73f-493d604d2b43</t>
  </si>
  <si>
    <t>c210164a-46dd-4118-8738-d6d0959df442</t>
  </si>
  <si>
    <t>fd86c8b4-63d7-4612-aca9-5742d6c477c7</t>
  </si>
  <si>
    <t>01fc2c72-4589-467e-a8f4-e3b083c43110</t>
  </si>
  <si>
    <t>20b7d3fb-5acb-45c0-b6e2-c15896147a61</t>
  </si>
  <si>
    <t>70a6203a-f9b1-445b-af05-5f48dd6bf594</t>
  </si>
  <si>
    <t>19d721fb-d536-481a-a193-6626a9c5087b</t>
  </si>
  <si>
    <t>e9b653a5-cb80-4b3e-a832-c61f7b990f27</t>
  </si>
  <si>
    <t>027aa1d1-f6c0-49f2-9df3-abcaa7793ce2</t>
  </si>
  <si>
    <t>22d023d7-a643-4672-964b-99f3ce21275c</t>
  </si>
  <si>
    <t>dc8d7336-7be9-4a2d-8835-6726ffc807b0</t>
  </si>
  <si>
    <t>2566ac19-b297-4611-892c-b41b0feccae5</t>
  </si>
  <si>
    <t>cf778167-b4b8-4535-b653-119e49ef1ef8</t>
  </si>
  <si>
    <t>ea3ce996-4248-4ac4-be13-5f4f0c3dc9ef</t>
  </si>
  <si>
    <t>44fd6d2b-1de4-4c98-a932-d2a6b38d3b01</t>
  </si>
  <si>
    <t>e1210d2a-2500-4a40-af99-c9050e873002</t>
  </si>
  <si>
    <t>16347525-f8a1-474a-8e47-fe29fd4391ae</t>
  </si>
  <si>
    <t>1de9b456-d81e-4c31-b9d5-f37cf5650ef3</t>
  </si>
  <si>
    <t>087d1462-3ba8-4f32-ab30-05f11a0e8152</t>
  </si>
  <si>
    <t>2c6b3d74-f3fe-4052-800a-32577d42f3ce</t>
  </si>
  <si>
    <t>84ac7e40-83de-469d-83ee-51f2459f3426</t>
  </si>
  <si>
    <t>384e52a0-99f0-4532-92c6-e250e5d031f6</t>
  </si>
  <si>
    <t>6dd255a4-97f5-4fdd-b614-961750992f8e</t>
  </si>
  <si>
    <t>56b6cee3-6496-4ab3-9b5b-20473057f526</t>
  </si>
  <si>
    <t>02cd826d-1998-4ca4-9e3e-86c9174ef797</t>
  </si>
  <si>
    <t>edbb4c1a-d98c-4761-8968-7bf2583d89be</t>
  </si>
  <si>
    <t>a38699f4-aab9-4db5-b56d-a29048c8bca0</t>
  </si>
  <si>
    <t>fcb822be-28da-49ea-b874-a110fb68d141</t>
  </si>
  <si>
    <t>d6d853e8-28bb-4652-ba2f-b1069a2134f1</t>
  </si>
  <si>
    <t>Vale-refeição (iFood refeição) pelo app, Saldo da carteira</t>
  </si>
  <si>
    <t>da63c2c1-c396-4e6e-a9aa-e266399acbde</t>
  </si>
  <si>
    <t>1c6e10f6-3e9b-47ca-9da2-ccd97c1a8847</t>
  </si>
  <si>
    <t>4ae0936f-cd04-4119-86a8-a0602ed58124</t>
  </si>
  <si>
    <t>d447f85f-80e6-496c-a493-dbb268c36096</t>
  </si>
  <si>
    <t>94fae4e8-6744-4dbc-acd9-9aaf7a207856</t>
  </si>
  <si>
    <t>fded7b02-a5c6-4931-945c-5e0d80abb32b</t>
  </si>
  <si>
    <t>3113f621-914d-4bcc-93fe-600682987e00</t>
  </si>
  <si>
    <t>a63cfaf0-6925-4737-ba04-5ab0a6a1ff6e</t>
  </si>
  <si>
    <t>Outros vales</t>
  </si>
  <si>
    <t>141f312d-f18b-49bd-be52-04b44a1da973</t>
  </si>
  <si>
    <t>32d49b8d-9e59-41a3-bbd4-ad7c22ca172a</t>
  </si>
  <si>
    <t>250f2fb1-90fb-47ea-ac4a-8908f3c95832</t>
  </si>
  <si>
    <t>c140fc53-cb06-440a-b82b-668717126c20</t>
  </si>
  <si>
    <t>5f66c1a9-693a-42fe-b5a5-e74cb5b70af6</t>
  </si>
  <si>
    <t>187632e3-572f-45e4-970f-9aa19cae0331</t>
  </si>
  <si>
    <t>a5cfe39a-97f0-46f0-abd5-e3d11ffca666</t>
  </si>
  <si>
    <t>ff380a8b-e9d4-4810-9b4d-57723d11b988</t>
  </si>
  <si>
    <t>698e48dd-a624-4630-821d-08ad35896165</t>
  </si>
  <si>
    <t>1654b9d3-0576-4cd1-841b-e993c7e3856c</t>
  </si>
  <si>
    <t>4bee9367-6a35-451e-8723-e391fda00c9f</t>
  </si>
  <si>
    <t>830266d1-3878-40b7-831d-5f1ad37a638a</t>
  </si>
  <si>
    <t>2e075a4d-6e3e-406f-a22c-190b29513ea2</t>
  </si>
  <si>
    <t>Débito (Elo Débito) pelo app</t>
  </si>
  <si>
    <t>c965065e-c854-4cce-bda3-fef67549a8d2</t>
  </si>
  <si>
    <t>d8f911c0-a485-419e-bc3f-f6de9782508f</t>
  </si>
  <si>
    <t>d64d8344-9fce-4ddd-88a6-0e2838766667</t>
  </si>
  <si>
    <t>e34d0eb8-6e8c-4855-93f2-d938e63791a2</t>
  </si>
  <si>
    <t>03639d2d-27e4-493c-b724-fbcf4d03a296</t>
  </si>
  <si>
    <t>8ef74120-ac30-4578-a509-709c2ce1848b</t>
  </si>
  <si>
    <t>d17148f6-a392-4270-9444-7b60b470a6a1</t>
  </si>
  <si>
    <t>8c6f04cd-7924-4b9c-b937-383c50fce483</t>
  </si>
  <si>
    <t>11488646-0d90-4cde-a150-fdcc8e49841a</t>
  </si>
  <si>
    <t>bf995c86-21ae-4c28-a67f-467f2d01f15a</t>
  </si>
  <si>
    <t>e7903a05-105e-48d2-a988-316fa06dce33</t>
  </si>
  <si>
    <t>e658c49f-e0d0-4a81-b660-d1b5438da40f</t>
  </si>
  <si>
    <t>8ab0ce0d-f020-4e13-8cfa-0ee27ad71fe7</t>
  </si>
  <si>
    <t>dac4b71a-9b7f-4728-8800-9395bbe77370</t>
  </si>
  <si>
    <t>37b37967-84ca-411c-a3dd-369a52ae1779</t>
  </si>
  <si>
    <t>e717b47b-47c7-43e7-8912-aadbc7265206</t>
  </si>
  <si>
    <t>ad7f87bf-a3f9-4c20-b004-139a6c43856d</t>
  </si>
  <si>
    <t>34505300-6a2d-4d76-99e5-3f9fb21efc55</t>
  </si>
  <si>
    <t>be155beb-3c3e-48d0-978d-abcaf49f5b64</t>
  </si>
  <si>
    <t>e5b9269d-bdb7-4ada-9d69-dde7371e32d1</t>
  </si>
  <si>
    <t>588690c6-f5d0-4724-9ce1-8b2113541740</t>
  </si>
  <si>
    <t>a361a14d-9904-4669-81d6-db03a34fb401</t>
  </si>
  <si>
    <t>ee37091b-d727-48ba-abeb-049307882d5a</t>
  </si>
  <si>
    <t>54701364-39ea-4f29-9f4c-c24e6debc33a</t>
  </si>
  <si>
    <t>265aff63-dca1-47c2-91cd-91aed3722d1e</t>
  </si>
  <si>
    <t>0d9c8ee4-7217-46db-87e5-f9c13a90e5fb</t>
  </si>
  <si>
    <t>0a1bfb5d-4c1b-4fd6-bf99-a726356f401f</t>
  </si>
  <si>
    <t>ef7969d0-3440-4212-8105-47787f6c5aa8</t>
  </si>
  <si>
    <t>83383842-f945-41cf-8aed-eeefc9957ef9</t>
  </si>
  <si>
    <t>014c52f0-d893-4e86-8014-c2a1d01059f8</t>
  </si>
  <si>
    <t>d737953c-f65f-48a0-87d2-28f98ac60f16</t>
  </si>
  <si>
    <t>6670eb25-93eb-4ee1-b100-7b1623507de8</t>
  </si>
  <si>
    <t>cf6db6b1-8fe1-4fc6-8d67-e9c1062b4e77</t>
  </si>
  <si>
    <t>8f9a1882-705a-44a3-ae42-0c87dcb52393</t>
  </si>
  <si>
    <t>c16d00db-7769-4db2-a35c-9c17d0e64eab</t>
  </si>
  <si>
    <t>d1328f1a-bbcb-40c5-9be0-fba6ed8b978d</t>
  </si>
  <si>
    <t>45807845-c2bf-4cb1-90d8-eea678448374</t>
  </si>
  <si>
    <t>e2413638-5e3f-44da-a9bc-2c7f83590c33</t>
  </si>
  <si>
    <t>Google Pay (Mastercard Débito)</t>
  </si>
  <si>
    <t>1cd9cc32-ce56-4792-bd2f-48d1b63b10b9</t>
  </si>
  <si>
    <t>faa94f24-c10a-4f29-9eb8-d79e473b5369</t>
  </si>
  <si>
    <t>03a0e33d-1b45-4cf9-9cc4-af3e0db6d980</t>
  </si>
  <si>
    <t>15ea0a4b-17f8-4b9e-839b-75d165419538</t>
  </si>
  <si>
    <t>ea044f02-0030-484a-9eae-adcc17f1a623</t>
  </si>
  <si>
    <t>af51c9a2-088a-41fd-a6de-a00e2b9f7dc2</t>
  </si>
  <si>
    <t>dfa1394f-ffef-44ea-bc34-90ccadb369df</t>
  </si>
  <si>
    <t>6920ee2b-b24a-4cac-b250-814d3dcfc567</t>
  </si>
  <si>
    <t>69b57a2a-3df5-4a10-9a84-dc3d2ad2ea83</t>
  </si>
  <si>
    <t>ad2c4ab7-1273-4bad-befc-f743340544d5</t>
  </si>
  <si>
    <t>60b652bb-48fb-4b19-b026-46fbc59aa53a</t>
  </si>
  <si>
    <t>d66ee5c6-3f4d-400f-8c20-401dc755f006</t>
  </si>
  <si>
    <t>e67b7743-2e1b-406a-b8bb-fe90c0343ddb</t>
  </si>
  <si>
    <t>cde6fb7c-9f2f-49aa-b7c2-bf18858a0e00</t>
  </si>
  <si>
    <t>c540b465-c4f5-492b-8da4-0720dfb64d79</t>
  </si>
  <si>
    <t>1d8274d4-f00c-40b0-b369-04b95993bcb0</t>
  </si>
  <si>
    <t>3b2c76c8-e038-423a-93ff-fe6aa492a17d</t>
  </si>
  <si>
    <t>733a21b6-505f-4e98-9c4a-6df142a3edd9</t>
  </si>
  <si>
    <t>50062d01-7a5d-49f2-af7d-99820134b908</t>
  </si>
  <si>
    <t>d5acad18-93cf-4de9-bdfc-fb49fde97fa4</t>
  </si>
  <si>
    <t>968521f0-96b6-4505-82b2-4cbe3df8a532</t>
  </si>
  <si>
    <t>316b1e66-4226-40d0-9c6e-607faaeafabd</t>
  </si>
  <si>
    <t>09dba496-35eb-43bd-8907-7405e4bf3717</t>
  </si>
  <si>
    <t>c9783c70-64a9-4ed3-bd8b-8c60b8cd5435</t>
  </si>
  <si>
    <t>50994822-7c02-4964-8464-2a4823fcab95</t>
  </si>
  <si>
    <t>8961d82e-205d-4feb-8f89-d7e9e9d37394</t>
  </si>
  <si>
    <t>59644b29-a0b1-4a9c-8eec-fb0e5da42a27</t>
  </si>
  <si>
    <t>d69d1489-e4aa-47ab-bcb1-3494dc50aab6</t>
  </si>
  <si>
    <t>94c2cbe6-757b-4dce-961b-d1a45a98f20c</t>
  </si>
  <si>
    <t>CANCALADO</t>
  </si>
  <si>
    <t>3786</t>
  </si>
  <si>
    <t>7349</t>
  </si>
  <si>
    <t>3254</t>
  </si>
  <si>
    <t>6928</t>
  </si>
  <si>
    <t>Madero - Anchieta Garden Shopping</t>
  </si>
  <si>
    <t>6218</t>
  </si>
  <si>
    <t>O pedido está duplicado</t>
  </si>
  <si>
    <t>9705</t>
  </si>
  <si>
    <t>A confirmação está demorando muito</t>
  </si>
  <si>
    <t>7520</t>
  </si>
  <si>
    <t>4917</t>
  </si>
  <si>
    <t>O endereço da loja está errado</t>
  </si>
  <si>
    <t>0653</t>
  </si>
  <si>
    <t>5450</t>
  </si>
  <si>
    <t>1035</t>
  </si>
  <si>
    <t>7319</t>
  </si>
  <si>
    <t>0812</t>
  </si>
  <si>
    <t>6231</t>
  </si>
  <si>
    <t>Dificuldades na Plataforma Logística</t>
  </si>
  <si>
    <t>Jeronimo - Millenium (atlântica)</t>
  </si>
  <si>
    <t>7886</t>
  </si>
  <si>
    <t>3932</t>
  </si>
  <si>
    <t>Madero &amp; Jeronimo - Canoas</t>
  </si>
  <si>
    <t>6300</t>
  </si>
  <si>
    <t>O pedido foi acidental</t>
  </si>
  <si>
    <t>3247</t>
  </si>
  <si>
    <t>Cliente não quer mais receber o pedido em atraso</t>
  </si>
  <si>
    <t>3943</t>
  </si>
  <si>
    <t>8378</t>
  </si>
  <si>
    <t>Cliente escolheu outra forma de pagamento</t>
  </si>
  <si>
    <t>2422</t>
  </si>
  <si>
    <t>1458</t>
  </si>
  <si>
    <t>9354</t>
  </si>
  <si>
    <t>Pedido já foi retirado pelo entregador</t>
  </si>
  <si>
    <t>9141</t>
  </si>
  <si>
    <t>Suspeita de golpe ou trote</t>
  </si>
  <si>
    <t>3588</t>
  </si>
  <si>
    <t>Jeronimo - Shopping Estação Bh</t>
  </si>
  <si>
    <t>7093</t>
  </si>
  <si>
    <t>0858</t>
  </si>
  <si>
    <t>5574</t>
  </si>
  <si>
    <t>3494</t>
  </si>
  <si>
    <t>Madero - Shopping Id</t>
  </si>
  <si>
    <t>8752</t>
  </si>
  <si>
    <t>4393</t>
  </si>
  <si>
    <t>d4c62962-d7fe-44e2-a8b0-2dd8d694c57f</t>
  </si>
  <si>
    <t>6f1c5903-657f-47b5-9831-a7b376450f8b</t>
  </si>
  <si>
    <t>6a80e0c2-3c3e-4b94-9706-a72154a7b3cb</t>
  </si>
  <si>
    <t>8b6b5866-cc66-44d0-b53b-774d7d25d1c9</t>
  </si>
  <si>
    <t>87e9e533-8e8a-47c9-8723-f9be18a2f3b1</t>
  </si>
  <si>
    <t>eb0c6b45-1dd8-4104-80a5-b1ffcbb1a4df</t>
  </si>
  <si>
    <t>6298f07d-7e6e-4710-ae62-e18ec67efb6f</t>
  </si>
  <si>
    <t>ce2d98cf-df75-4c1a-a1fc-c36278d25fb0</t>
  </si>
  <si>
    <t>e4c45626-84a7-4976-b6cf-f1160e51cdaa</t>
  </si>
  <si>
    <t>995bab38-bae7-4e66-837f-e2482d323b5d</t>
  </si>
  <si>
    <t>cd4fa4e1-dede-4930-86be-15037f4efb3a</t>
  </si>
  <si>
    <t>b3d454b1-cc95-4771-8fa7-77279d3ae0e5</t>
  </si>
  <si>
    <t>e2782881-cd30-4a9d-9ac5-ef4731d6e762</t>
  </si>
  <si>
    <t>04933b19-801e-492c-9dc7-8ad37728ca71</t>
  </si>
  <si>
    <t>d8c26fb6-e871-4ef8-b29b-3c8d7efe5dc0</t>
  </si>
  <si>
    <t>ca0c6e74-1baf-441c-8a7e-bcc6e9b00b87</t>
  </si>
  <si>
    <t>8e3ff274-2f4f-4e6f-9a7c-d2e0c5655d9c</t>
  </si>
  <si>
    <t>bb8bbf02-668f-4cd2-8436-ed97a587f3e1</t>
  </si>
  <si>
    <t>c003fd9b-6b89-4e66-810c-2897e5a7c871</t>
  </si>
  <si>
    <t>798fd9fd-399a-4c17-941f-14a11507c43c</t>
  </si>
  <si>
    <t>148435cf-a631-4d53-b2dd-df027936ee87</t>
  </si>
  <si>
    <t>1a8a46fa-7138-448a-a618-3a9f174d71c8</t>
  </si>
  <si>
    <t>b56faa7b-09a3-43f3-8bfc-53ad0fc540b5</t>
  </si>
  <si>
    <t>e75a868e-03db-4ee0-bc73-b24a2441824a</t>
  </si>
  <si>
    <t>0445801b-846d-47a8-abac-8fe601d1704a</t>
  </si>
  <si>
    <t>fe08054a-abeb-40b0-8cf3-aa320dea2a37</t>
  </si>
  <si>
    <t>f4b45037-c3e5-44b9-a122-2ff757a60c76</t>
  </si>
  <si>
    <t>522a0152-568d-4b77-8441-21dd6ca69428</t>
  </si>
  <si>
    <t>9677f8c8-04db-43e5-a412-146d3cee18e2</t>
  </si>
  <si>
    <t>da242032-b514-443a-9d3c-0ba3b34ee747</t>
  </si>
  <si>
    <t>7c128c6d-e201-4ac9-99b3-ee85d53380eb</t>
  </si>
  <si>
    <t>33f74a18-2370-4b69-8577-dc7a5bd72dda</t>
  </si>
  <si>
    <t>187e8c35-aa91-417c-89d6-f4d5294005f1</t>
  </si>
  <si>
    <t>7ede02c0-327b-46e1-921d-5a55e652c48b</t>
  </si>
  <si>
    <t>c716c6c2-7e74-4b25-85ad-2ed6a7a5ab14</t>
  </si>
  <si>
    <t>4c82b201-4cfc-4689-be43-eb32dd25449f</t>
  </si>
  <si>
    <t>0662d703-f830-473c-a944-767afb2ad736</t>
  </si>
  <si>
    <t>e9dadaa3-a194-46f9-9281-e0c8057073bd</t>
  </si>
  <si>
    <t>772031f7-718b-4aa4-b890-a7fe98fbb6bb</t>
  </si>
  <si>
    <t>b6b0279d-2fd8-42e7-bf96-b041de22b6ff</t>
  </si>
  <si>
    <t>fffc3148-2f25-4021-adb0-fd662882dc5e</t>
  </si>
  <si>
    <t>d3f686c7-de1c-4a5b-a5af-fa82bfc9658e</t>
  </si>
  <si>
    <t>5be66f2b-c3b6-4136-9b5a-4204b46271be</t>
  </si>
  <si>
    <t>86a6d265-8f20-4466-8c20-a20493f64f16</t>
  </si>
  <si>
    <t>70675321-004f-47c2-8b18-02447b665b62</t>
  </si>
  <si>
    <t>1503f605-7e15-4aaf-a6bb-f63cbeeb07e8</t>
  </si>
  <si>
    <t>9afcf3b8-9563-4934-b229-8aa868667de1</t>
  </si>
  <si>
    <t>175baa8d-4989-40de-982d-0ba95820a1c5</t>
  </si>
  <si>
    <t>05ec774e-a79c-49e9-bef2-3c7f612994d1</t>
  </si>
  <si>
    <t>42e54e59-14de-48e3-bee3-8f87ee387457</t>
  </si>
  <si>
    <t>20d32e33-8ae8-4004-9694-764999402ba8</t>
  </si>
  <si>
    <t>1051be94-74e2-4585-9718-f01df01bcaa0</t>
  </si>
  <si>
    <t>ba3c550c-657e-4a03-b0b2-ef68a3aebb1a</t>
  </si>
  <si>
    <t>b25537fa-cbc9-4239-91ae-b45b4434a2fa</t>
  </si>
  <si>
    <t>249cb0e4-0ba4-47cf-b446-057fcc2998ec</t>
  </si>
  <si>
    <t>69790900-8c13-46ca-b107-7882afe01695</t>
  </si>
  <si>
    <t>fdd969ed-de8a-4003-bcea-5f507cb99414</t>
  </si>
  <si>
    <t>94ccb23f-d97e-4823-9adf-22de55cd00e2</t>
  </si>
  <si>
    <t>8847011e-fae1-47ef-a8e3-4ed6273ce70c</t>
  </si>
  <si>
    <t>43b47e2d-e9cd-4e7d-9b33-8e7ddce774a4</t>
  </si>
  <si>
    <t>074d7aea-a1c6-4e27-9a23-7ece599618fa</t>
  </si>
  <si>
    <t>95b93e81-e1af-4e4a-b485-06c6a90989af</t>
  </si>
  <si>
    <t>70fa6a3e-5954-4c03-8383-7acd94bc2219</t>
  </si>
  <si>
    <t>b2f8f757-483a-4691-a395-5b8506db1e3d</t>
  </si>
  <si>
    <t>094f2615-dee3-4dc4-856b-12414e120169</t>
  </si>
  <si>
    <t>b71e89f5-85f1-4f07-86c0-1d8202de3fc8</t>
  </si>
  <si>
    <t>fc5e0858-8b68-413a-b07a-6337ae111755</t>
  </si>
  <si>
    <t>e08a5881-881b-4148-b948-e9d8e513a008</t>
  </si>
  <si>
    <t>b495fbe2-29b5-4fd8-8d1a-360fd9f9bd21</t>
  </si>
  <si>
    <t>fd8e2dd4-f9c8-447e-8453-ce6682d08cfa</t>
  </si>
  <si>
    <t>4e50c6fc-6e11-4afe-91f5-a1bed41d00f9</t>
  </si>
  <si>
    <t>24edf728-1d0b-491e-963d-0ba81dba642b</t>
  </si>
  <si>
    <t>fe998339-7bb2-40f0-90cb-6c325f1dfc0d</t>
  </si>
  <si>
    <t>80c043c2-08ec-4101-9ad4-9007c6fb360c</t>
  </si>
  <si>
    <t>5bab94e2-dd40-4422-a603-a362fb8d95ec</t>
  </si>
  <si>
    <t>1f752af7-2a34-4826-b1c1-cbfe0192d85f</t>
  </si>
  <si>
    <t>9134dc0a-9051-462e-8d47-fe7010cfbb06</t>
  </si>
  <si>
    <t>f3bba1c1-b2af-4446-aaf1-62aa0aba797d</t>
  </si>
  <si>
    <t>8a8be446-bd72-4357-94c0-2ac6a5e25831</t>
  </si>
  <si>
    <t>f39394b4-1f4d-4451-8d6e-e405b4672fd6</t>
  </si>
  <si>
    <t>1c5f8ef0-f884-4bdb-b3c0-324c8c711e4f</t>
  </si>
  <si>
    <t>304afbed-fe86-4e74-813c-dbd8e8caceb5</t>
  </si>
  <si>
    <t>71f13eae-8d33-461a-ab64-e3875259ad22</t>
  </si>
  <si>
    <t>4a95fff1-da10-4a43-a4eb-bf61899ff6c3</t>
  </si>
  <si>
    <t>84a5ea82-c255-4a06-853f-1a19979d806b</t>
  </si>
  <si>
    <t>e0258920-0949-4ece-8600-8681e1e62888</t>
  </si>
  <si>
    <t>d336278c-a078-4542-9214-9344bba20408</t>
  </si>
  <si>
    <t>8b94800e-35bf-41db-8242-cc4783d2f238</t>
  </si>
  <si>
    <t>45223b7e-e67e-48c1-8acb-dd36e9e963a6</t>
  </si>
  <si>
    <t>2ca052ef-37d4-4e02-bda5-3d894cf7008f</t>
  </si>
  <si>
    <t>abd28786-475b-4fd7-85d7-d767276f18ad</t>
  </si>
  <si>
    <t>bbabcc00-d82b-4167-88b8-fd6c95979b61</t>
  </si>
  <si>
    <t>79d4fac3-625b-4c48-9ca6-25ef2d491316</t>
  </si>
  <si>
    <t>3b704ac3-6361-45f8-afc8-dfd18fca43b0</t>
  </si>
  <si>
    <t>b5c3de39-bdd8-4e9a-bd29-78b4acf5a956</t>
  </si>
  <si>
    <t>b6af5325-c13e-4225-b11f-fb374dd02ac7</t>
  </si>
  <si>
    <t>d4094fc3-81ab-4ec5-90b7-f506f967eb66</t>
  </si>
  <si>
    <t>1b4b7088-63ed-4003-a732-3e7d1b513f78</t>
  </si>
  <si>
    <t>c668ff60-950b-4fc5-bc5e-ed2bdd9f5325</t>
  </si>
  <si>
    <t>a5cd0b9f-329f-4a02-8241-d7c55a2dce1e</t>
  </si>
  <si>
    <t>23ee270c-2117-43b7-9b9f-53a6b19accf0</t>
  </si>
  <si>
    <t>4e938f38-befb-482e-8f10-854debebdf95</t>
  </si>
  <si>
    <t>1d861436-4ae0-4b16-a17b-ce0f769dbe98</t>
  </si>
  <si>
    <t>ac66b991-691d-47d5-86ac-ec021e42d3dc</t>
  </si>
  <si>
    <t>1d7ecdae-9527-4d4a-aafd-aa8defc03e8c</t>
  </si>
  <si>
    <t>ff864cb4-163a-4e6c-ba27-85b2cc902a27</t>
  </si>
  <si>
    <t>9aed1c93-974d-4aa4-8bc8-fd92ecc02b52</t>
  </si>
  <si>
    <t>d16b2995-1fb6-4a35-b6e2-b2ea891a30c4</t>
  </si>
  <si>
    <t>b384ef6c-1266-4dfa-8cb3-9458dcd5a56b</t>
  </si>
  <si>
    <t>f1bc6cbe-4710-45d9-8bf9-db91dc5fb64f</t>
  </si>
  <si>
    <t>f1d30395-d424-491a-bcd3-0a844fb4bb66</t>
  </si>
  <si>
    <t>9c9ee28f-1113-4a2b-82e8-f8dad85c3916</t>
  </si>
  <si>
    <t>77162c65-3733-4a2b-bae2-b7fdb8646b19</t>
  </si>
  <si>
    <t>db2250a0-eb17-4f5b-9b5d-3dfde842cbb3</t>
  </si>
  <si>
    <t>8d0e9165-7bd0-4712-89c0-4f458a3eb30f</t>
  </si>
  <si>
    <t>c428a961-7dda-4d0b-abce-20025b59d453</t>
  </si>
  <si>
    <t>Apple Pay (Elo Débito)</t>
  </si>
  <si>
    <t>f056a2b1-4dbb-4141-b47e-46fb4a53636a</t>
  </si>
  <si>
    <t>5940f3e1-1e19-4fe9-a036-dbb81a4db7e8</t>
  </si>
  <si>
    <t>cbb75885-4535-4004-afac-f6def2f481d8</t>
  </si>
  <si>
    <t>4b910106-020f-470c-b16a-d6218c807449</t>
  </si>
  <si>
    <t>847212ae-1318-421f-bb88-f74395d30fc1</t>
  </si>
  <si>
    <t>640743f4-19ba-4d60-9a59-e870a82849e2</t>
  </si>
  <si>
    <t>3af3a7c0-ed4c-4ec5-887d-df439e6029db</t>
  </si>
  <si>
    <t>728004eb-4588-4070-a632-c3a0f07a5faf</t>
  </si>
  <si>
    <t>0251e934-5b1d-44f2-969a-a3b9e7aac76a</t>
  </si>
  <si>
    <t>157eb1b9-69f4-4b39-87ab-3ed065f31fd4</t>
  </si>
  <si>
    <t>e68396ba-0c17-44c6-b782-33a301d0e5ae</t>
  </si>
  <si>
    <t>35cd327b-842f-4a16-a121-d37619314435</t>
  </si>
  <si>
    <t>facc2ba5-0853-472f-b21a-41704b04d379</t>
  </si>
  <si>
    <t>750e62d9-43ef-4992-b4c0-219682fe5638</t>
  </si>
  <si>
    <t>cf9c56cd-ba76-46e0-bc33-4c7d46feff67</t>
  </si>
  <si>
    <t>06b5ad5f-7b55-4945-b0eb-df24af3673c3</t>
  </si>
  <si>
    <t>Google Pay (Mastercard)</t>
  </si>
  <si>
    <t>df1c61d2-cd06-4ca8-977e-9dee756dba9f</t>
  </si>
  <si>
    <t>846a7cee-d351-4a1b-8b5d-9259e4324a9b</t>
  </si>
  <si>
    <t>ddbb25ee-e731-4635-9e0f-2c8df62033c0</t>
  </si>
  <si>
    <t>4f6e6757-1896-4c80-a1e5-b753e64f1e00</t>
  </si>
  <si>
    <t>Google Pay (Visa)</t>
  </si>
  <si>
    <t>910f5ab1-f532-4a6f-bdb0-fddf7199e60d</t>
  </si>
  <si>
    <t>8816f378-e802-4c69-8aa1-7857aeb51175</t>
  </si>
  <si>
    <t>d32e5eed-6b10-4ce3-b082-86720f8cc90b</t>
  </si>
  <si>
    <t>281def58-6a29-4557-b856-2af45e4364b5</t>
  </si>
  <si>
    <t>94e3164e-94e4-4f01-b908-55af09a305f0</t>
  </si>
  <si>
    <t>f3327484-558e-48da-92ee-6a3451a60c7a</t>
  </si>
  <si>
    <t>6eb37479-1c70-41af-99e7-ae69b04322cd</t>
  </si>
  <si>
    <t>49baa7f1-7727-4c75-9325-b5ecabb13e65</t>
  </si>
  <si>
    <t>bc50aa20-6b6a-433d-9b63-f7132f9d17d4</t>
  </si>
  <si>
    <t>71211b33-8c9d-43c0-9243-4c8d2bffce39</t>
  </si>
  <si>
    <t>b702af7c-536c-4483-8d62-dd7924a18ebb</t>
  </si>
  <si>
    <t>70d31ce4-7e5d-4df8-a843-acb8f7c30282</t>
  </si>
  <si>
    <t>96dc8768-742f-45c1-b128-039d1a6a66a1</t>
  </si>
  <si>
    <t>47d7730f-6360-49ae-826c-f43937a1b065</t>
  </si>
  <si>
    <t>80f84698-9595-457c-8d48-22d058d6b53d</t>
  </si>
  <si>
    <t>22ca61df-5fa6-4c9c-94a5-92c07db1c954</t>
  </si>
  <si>
    <t>f2171eae-e1e8-48e1-a925-35487415feef</t>
  </si>
  <si>
    <t>0d1f8143-5404-4566-b1e0-ca6fbeaf1bef</t>
  </si>
  <si>
    <t>e8150a95-6e2b-46b8-abdf-1788290bf1ff</t>
  </si>
  <si>
    <t>444d6a8a-f531-4b27-b418-a844fc9bf197</t>
  </si>
  <si>
    <t>726b7bba-93fd-48c0-a7cb-ccb65077b646</t>
  </si>
  <si>
    <t>793c8756-6755-40e7-b64d-a298f1975e4a</t>
  </si>
  <si>
    <t>0d5fbd93-dfb9-431d-8b98-9a9fcb613206</t>
  </si>
  <si>
    <t>c2fe8cda-777a-4cc7-a7c0-719f6bfd7449</t>
  </si>
  <si>
    <t>857ad611-4484-4108-a02e-d760696357ce</t>
  </si>
  <si>
    <t>4704013d-8580-4029-9ff7-e62cb9b0b751</t>
  </si>
  <si>
    <t>4e023c70-168f-4c9b-8696-b189063ba785</t>
  </si>
  <si>
    <t>12de1bd5-c737-4ccc-95f6-40745f60f057</t>
  </si>
  <si>
    <t>0ae71b30-106f-4a95-bbbb-08028c8bd03b</t>
  </si>
  <si>
    <t>1a45db5a-f90a-44d0-a622-78c73401d566</t>
  </si>
  <si>
    <t>b6d21cad-1c78-4aeb-b1f3-f43869d1a02c</t>
  </si>
  <si>
    <t>fa5e8f1a-7170-4b33-bcf3-24db85a7d409</t>
  </si>
  <si>
    <t>9ceb1c3c-f768-4b4a-ad0b-d14d5a96a672</t>
  </si>
  <si>
    <t>22e71a63-af4b-478c-b79b-10fc4dd16539</t>
  </si>
  <si>
    <t>a159fdce-1b3e-41e1-8e5b-f6edc782b7b2</t>
  </si>
  <si>
    <t>1807fbe2-e3f8-4374-890d-5f95cc870e32</t>
  </si>
  <si>
    <t>97f16034-4a2d-4216-adc1-885a8e1c228c</t>
  </si>
  <si>
    <t>456bdf76-96fb-4872-801c-d0bbeca53e68</t>
  </si>
  <si>
    <t>9859aca4-aacd-4823-a59e-7cd78a38e930</t>
  </si>
  <si>
    <t>5108efb4-ec73-427f-a8ab-5cf29c0d76b7</t>
  </si>
  <si>
    <t>a9b96c86-7f34-448c-9df4-2239767f2da1</t>
  </si>
  <si>
    <t>d4c2e754-895b-4762-b1df-4e97c6a8af41</t>
  </si>
  <si>
    <t>ddd8c846-e74b-4d56-b69e-2fa5d9c8a2fd</t>
  </si>
  <si>
    <t>f4cd5a25-d67d-4980-ad35-0a0efbd3564a</t>
  </si>
  <si>
    <t>6b5a83cd-3530-4e2b-8875-20e20db4307b</t>
  </si>
  <si>
    <t>aafd6597-03ac-494a-88bc-aecac7e8e2ff</t>
  </si>
  <si>
    <t>9cab730a-0c39-4278-9d0c-a61cfe545080</t>
  </si>
  <si>
    <t>1f4ca85f-339c-452a-b43a-1cd2eafc8832</t>
  </si>
  <si>
    <t>1cf04c95-7ff7-4ebd-861e-c1c5cd98a31d</t>
  </si>
  <si>
    <t>46a562bf-8a84-4496-a5d8-d013accbf972</t>
  </si>
  <si>
    <t>8fff1e19-ee2c-4faf-b41b-28248b0b238b</t>
  </si>
  <si>
    <t>98bd0abb-0f5a-463b-bdaa-12f636dec435</t>
  </si>
  <si>
    <t>d3bc00ba-a24f-4416-b37e-29849be42bcb</t>
  </si>
  <si>
    <t>2a2adbc9-7b7b-4ea6-849b-5af5a6002218</t>
  </si>
  <si>
    <t>293fd949-f3d7-45b7-9bf2-9b08f794460f</t>
  </si>
  <si>
    <t>373fd8a0-ef26-4350-bfb0-9025d531bd7b</t>
  </si>
  <si>
    <t>169f61c1-1225-4325-a402-f737f98bacd3</t>
  </si>
  <si>
    <t>0cc5e0d4-9a6f-4696-96ce-96e67c7ce19c</t>
  </si>
  <si>
    <t>105c8c36-9e4f-4979-8d0a-4464db2f564e</t>
  </si>
  <si>
    <t>f6dda501-c603-4fc1-b9c1-8a0ca8c3e411</t>
  </si>
  <si>
    <t>5a29fd38-077f-4ee3-9a1c-7737cc201d1b</t>
  </si>
  <si>
    <t>3ffeb42f-6d1c-4b8e-9c08-3387453f3bb4</t>
  </si>
  <si>
    <t>10a40a99-ceaf-4ad4-b4c8-2586d2a0f603</t>
  </si>
  <si>
    <t>5bd04ad9-8e25-4f71-b7d5-cdb050945dec</t>
  </si>
  <si>
    <t>f789032c-7507-4aa5-9b39-5b7264842986</t>
  </si>
  <si>
    <t>3d5946cd-2f19-4f0a-9409-1ab8c47cddd0</t>
  </si>
  <si>
    <t>c350cdac-8a71-4538-ae6c-96841310aa95</t>
  </si>
  <si>
    <t>5ea2ec9d-ec7c-40d6-9a42-80c5cad1df3e</t>
  </si>
  <si>
    <t>Crédito (Visa) na entrega</t>
  </si>
  <si>
    <t>d27a39c5-444a-4ef7-91f0-23368f0963a0</t>
  </si>
  <si>
    <t>eba190e9-03a5-430c-aae3-8a15a29f43c4</t>
  </si>
  <si>
    <t>4e7f3400-b1a1-40bb-8a73-aeed4017c5ab</t>
  </si>
  <si>
    <t>f0b8800c-c5fe-4643-81fb-f19bebd22085</t>
  </si>
  <si>
    <t>c3e5fc05-2f98-4885-b0ac-21aaef9a3407</t>
  </si>
  <si>
    <t>9b17335f-6bf9-4df4-9735-73ce9f226d32</t>
  </si>
  <si>
    <t>2572d2c2-0903-4e68-acdc-a1d8f6e5ec7d</t>
  </si>
  <si>
    <t>60128ded-917a-4310-b190-0f891724baa0</t>
  </si>
  <si>
    <t>4d404ea6-e8b5-4414-b009-f1a46e01ccb3</t>
  </si>
  <si>
    <t>209514be-d1a3-4cab-b2eb-6124d73fb410</t>
  </si>
  <si>
    <t>30469d4c-55f1-423f-9475-f2e8aa16ad43</t>
  </si>
  <si>
    <t>4f2f6c93-ec6d-455f-acfc-0f912f846d4e</t>
  </si>
  <si>
    <t>7ba4f45f-76d1-4de2-bdd5-9b32084c92d6</t>
  </si>
  <si>
    <t>9fcb95ea-364b-4af5-9d09-50b4632d3899</t>
  </si>
  <si>
    <t>520ab2c7-fa6d-4207-8812-72ef019f0da3</t>
  </si>
  <si>
    <t>5370f60e-d963-4355-9556-446f702e4f0a</t>
  </si>
  <si>
    <t>ee0969b7-e5db-452c-8997-455da2ea5a31</t>
  </si>
  <si>
    <t>46a194ea-5a90-454a-ad1e-3fec80ade4f9</t>
  </si>
  <si>
    <t>02e68607-da21-4956-979b-06ea74800d35</t>
  </si>
  <si>
    <t>5a5415e9-12a7-4e1b-aa0d-cdb77dba7c11</t>
  </si>
  <si>
    <t>7905e5c2-98b2-426b-944a-3744c4592f86</t>
  </si>
  <si>
    <t>b8023d2f-97bb-4416-9ef2-20ed18451d11</t>
  </si>
  <si>
    <t>b13b20a3-9813-47bb-8439-7ac3c2df2321</t>
  </si>
  <si>
    <t>1e92e111-ebbc-4305-95d2-0445cb79ddab</t>
  </si>
  <si>
    <t>c063b874-6ea7-44d7-9eee-dd9c28448b53</t>
  </si>
  <si>
    <t>b87c32ee-762a-48f3-a89b-a5fc24dce93c</t>
  </si>
  <si>
    <t>02f708f3-f507-4fac-a8cf-b7057bacd3ee</t>
  </si>
  <si>
    <t>973c8a84-fea1-41d7-98ec-b5bde6b4387a</t>
  </si>
  <si>
    <t>807d7ae8-c57d-4d62-95f6-c03dd08a459a</t>
  </si>
  <si>
    <t>d573fd6d-bc86-49a2-bf7a-13d66b16313f</t>
  </si>
  <si>
    <t>27fd123b-0f07-496b-99e9-0a37b4093e6e</t>
  </si>
  <si>
    <t>fa33b8d1-8a28-4690-8d06-8b2df58e6b23</t>
  </si>
  <si>
    <t>abb387cf-adbe-4bf6-9c32-ef56966ff57a</t>
  </si>
  <si>
    <t>cd2bf3d3-892e-45f6-84f1-ec38f5a93cd2</t>
  </si>
  <si>
    <t>79ce5e49-1edd-44e6-8e4b-e6bb71087733</t>
  </si>
  <si>
    <t>7e70e5d8-196d-4c4a-8249-1ddb18fabfde</t>
  </si>
  <si>
    <t>7c5d855a-d714-4322-b2f0-7a6bc066ffb4</t>
  </si>
  <si>
    <t>8c0209ca-31a4-4293-b017-16b8267b3364</t>
  </si>
  <si>
    <t>202209d7-85a6-4804-a373-9ad38da70586</t>
  </si>
  <si>
    <t>83329f92-c909-4dd5-aeed-2023e2515366</t>
  </si>
  <si>
    <t>f9d38623-6354-41f0-810c-a15fd376647b</t>
  </si>
  <si>
    <t>5bdd2087-af3b-4d79-ac80-b59ad9a476c0</t>
  </si>
  <si>
    <t>7310c8c0-2ac4-4fde-a507-fd2932b7d693</t>
  </si>
  <si>
    <t>0ec615b1-f969-4917-8275-4d9773f1113c</t>
  </si>
  <si>
    <t>de3d4b39-1c07-42be-8e19-6ebd8f6a2b8a</t>
  </si>
  <si>
    <t>25475d9e-34c3-4623-970c-ef03214fb5d1</t>
  </si>
  <si>
    <t>b7a45206-301b-48ec-ac5e-b3a76d3a0e21</t>
  </si>
  <si>
    <t>6d82b727-d3f7-4497-979e-694e55b9d460</t>
  </si>
  <si>
    <t>63307638-0cb0-4129-af99-c0ac378b92eb</t>
  </si>
  <si>
    <t>49656ea1-e308-4a06-9908-9caf5a42c1e9</t>
  </si>
  <si>
    <t>30ebe5fb-679a-452b-a76c-ebbb2a83f285</t>
  </si>
  <si>
    <t>f255a9ac-d963-46ad-99c5-86a7c0081e8f</t>
  </si>
  <si>
    <t>e94f74da-094c-4a1f-9d6b-66831272bedb</t>
  </si>
  <si>
    <t>13f025ab-d05d-4921-97a5-731551ef0151</t>
  </si>
  <si>
    <t>a9e65650-2c5d-4184-87b5-b4636abfed14</t>
  </si>
  <si>
    <t>45faf98b-8e8d-4cb9-9bea-165788c79204</t>
  </si>
  <si>
    <t>0c846cf3-9e6a-487c-927d-7dd52620681e</t>
  </si>
  <si>
    <t>721c2e9d-4745-4c6b-9d5a-86acb094177b</t>
  </si>
  <si>
    <t>15bda8b2-1653-4291-8fc9-19afc58d15a8</t>
  </si>
  <si>
    <t>f08da73c-3e5a-4604-9576-07bb6a3448a6</t>
  </si>
  <si>
    <t>81efb1e3-11f4-4bc8-b2ca-063ab5562e68</t>
  </si>
  <si>
    <t>b9940a97-072a-41f1-a4b8-8de4a4966392</t>
  </si>
  <si>
    <t>dc04fff9-ec52-4741-90e0-470eccde37f0</t>
  </si>
  <si>
    <t>66a0d08b-8416-48f7-bd1f-24d0295f5545</t>
  </si>
  <si>
    <t>c8ca00bc-5334-44b1-b56d-87c2341454ec</t>
  </si>
  <si>
    <t>159eb9f5-91a1-41dc-afdd-077c470311cf</t>
  </si>
  <si>
    <t>6511312d-579f-4e2c-8371-516799010b13</t>
  </si>
  <si>
    <t>9b1c2f91-9bf0-4abe-af98-f88809bc8849</t>
  </si>
  <si>
    <t>9ed4d06b-d9fd-4cd9-ba23-f8b106e8a357</t>
  </si>
  <si>
    <t>39f2d4c0-37d8-489c-94a4-3fc510f08cde</t>
  </si>
  <si>
    <t>CANCELADO</t>
  </si>
  <si>
    <t>CONTESTAÇÃO NEGADA</t>
  </si>
  <si>
    <t>.0007</t>
  </si>
  <si>
    <t>.0876</t>
  </si>
  <si>
    <t>.0442</t>
  </si>
  <si>
    <t>1b98ebf8-ed4e-4f11-b91e-93a5158ebb9e</t>
  </si>
  <si>
    <t>332463ea-80cb-4340-8776-3e1a81177fd7</t>
  </si>
  <si>
    <t>Madero &amp; Jeronimo - Joinville</t>
  </si>
  <si>
    <t>Madero &amp; Jeronimo - Americana</t>
  </si>
  <si>
    <t>bd1ea224-38ae-4e6a-bb58-e4a658f81061</t>
  </si>
  <si>
    <t>d2abe921-a101-4941-ad8b-cb78df5ba7fe</t>
  </si>
  <si>
    <t>66a690bc-6758-4224-9750-eae444ace7d6</t>
  </si>
  <si>
    <t>0395</t>
  </si>
  <si>
    <t>de101848-10b0-4ad1-878e-e57ca5582804</t>
  </si>
  <si>
    <t>9336</t>
  </si>
  <si>
    <t>f3e4b4a5-d7ad-4a3d-ae4b-07614118a8b6</t>
  </si>
  <si>
    <t>628921e2-76b3-48bd-a721-bbd4d16c4db2</t>
  </si>
  <si>
    <t>Crédito (Mastercard) na entrega</t>
  </si>
  <si>
    <t>0c03984a-0e1e-487e-b66f-fba473b765d6</t>
  </si>
  <si>
    <t>a3b46b69-9b8b-465a-9110-864c3ec9910e</t>
  </si>
  <si>
    <t>a528b597-00b7-43ec-8134-316ab1f5d586</t>
  </si>
  <si>
    <t>8359</t>
  </si>
  <si>
    <t>b985b314-e22a-4fda-a5e0-ab1c37bcc91a</t>
  </si>
  <si>
    <t>2958</t>
  </si>
  <si>
    <t>Jeronimo &amp; Madero - 18 do Forte</t>
  </si>
  <si>
    <t>953b191a-649a-4f4e-a3b4-6d1972e6a827</t>
  </si>
  <si>
    <t>6834</t>
  </si>
  <si>
    <t>fe77aa9f-dd8b-44d7-8313-81df8f1c5fb4</t>
  </si>
  <si>
    <t>8965</t>
  </si>
  <si>
    <t>91c68d92-10ac-4f27-aab2-8e89c0fbc9aa</t>
  </si>
  <si>
    <t>9000</t>
  </si>
  <si>
    <t>f69d20e5-4103-4f18-a81e-1530cd7f509f</t>
  </si>
  <si>
    <t>3251</t>
  </si>
  <si>
    <t>b442b3cf-38fb-4dd2-8a23-d7506ad23073</t>
  </si>
  <si>
    <t>d4539773-170c-41f0-9bf7-0ceed11d12e2</t>
  </si>
  <si>
    <t>O endereço da entrega não foi localizado</t>
  </si>
  <si>
    <t>e09efad7-f783-4958-ae6e-9d30b8d91533</t>
  </si>
  <si>
    <t>Madero &amp; Jeronimo - Litoral Plaza</t>
  </si>
  <si>
    <t>7459210d-e28a-4f5d-82a6-3d19b9d99161</t>
  </si>
  <si>
    <t>4759</t>
  </si>
  <si>
    <t>2d1335e7-db15-4707-9273-6f87e29298ec</t>
  </si>
  <si>
    <t>e61adf32-e64d-494f-a83b-80fdc49438fd</t>
  </si>
  <si>
    <t>f740a29a-3e56-4be7-9c5f-f5b8cc2af391</t>
  </si>
  <si>
    <t>3d7319f9-5ad1-4bbc-9f00-0b7fcc216263</t>
  </si>
  <si>
    <t>ee339552-3e91-456b-8473-cf8592cf8981</t>
  </si>
  <si>
    <t>00b6a708-c55a-4f4c-baaf-8e8465ffac8c</t>
  </si>
  <si>
    <t>591c3b0e-9711-4067-a019-bc2a7c76722c</t>
  </si>
  <si>
    <t>2309</t>
  </si>
  <si>
    <t>538b39ff-1452-4734-b7c4-64fe65fa48f9</t>
  </si>
  <si>
    <t>03d83031-bd4a-40d0-8bca-43e528065778</t>
  </si>
  <si>
    <t>9929</t>
  </si>
  <si>
    <t>193c4171-710e-4ce3-83af-fe0dd4496e13</t>
  </si>
  <si>
    <t>3333</t>
  </si>
  <si>
    <t>ORDER_NOT_SENT_TO_MERCHANT</t>
  </si>
  <si>
    <t>O pedido não foi enviado para a Loja</t>
  </si>
  <si>
    <t>Madero &amp; Jeronim - Bandeirantes</t>
  </si>
  <si>
    <t>ebe93500-8e8e-45db-bc2a-3ca04ebea39c</t>
  </si>
  <si>
    <t>728e56e9-832f-4703-9dec-d117fe93daa9</t>
  </si>
  <si>
    <t>fc045a64-7253-45c7-9c7f-8d9a30af6f05</t>
  </si>
  <si>
    <t>Jeronimo &amp; Madero Itajai</t>
  </si>
  <si>
    <t>f688cb67-8f97-4060-9792-7bffc9ca3123</t>
  </si>
  <si>
    <t>8004</t>
  </si>
  <si>
    <t>Jeronimo &amp; Madero - Itapema</t>
  </si>
  <si>
    <t>1066</t>
  </si>
  <si>
    <t>Jeronimo &amp; Madero - Caxias do Sul</t>
  </si>
  <si>
    <t>ab35c618-7a72-4b48-a1cd-6134268b3fb9</t>
  </si>
  <si>
    <t>6e1910bd-9ea1-43d4-b398-88bdc3e2e587</t>
  </si>
  <si>
    <t>7adffaa3-fcc4-4321-bd66-5f62aa4efad0</t>
  </si>
  <si>
    <t>Jeronimo &amp; Madero - Cambui</t>
  </si>
  <si>
    <t>4569</t>
  </si>
  <si>
    <t>Madero &amp; Jeronimo - Novo Salvador</t>
  </si>
  <si>
    <t>a7323196-5be4-4542-8ca5-94e78d1a4560</t>
  </si>
  <si>
    <t>3f94f7fd-ef58-41c3-adc1-81ee2c7a8701</t>
  </si>
  <si>
    <t>3920</t>
  </si>
  <si>
    <t>8e5b8387-afb8-48e0-a1fe-04f92a1e5045</t>
  </si>
  <si>
    <t>6740</t>
  </si>
  <si>
    <t>8c7e59f7-cfd4-40de-b3b1-885a4f32e33a</t>
  </si>
  <si>
    <t>3119</t>
  </si>
  <si>
    <t>47bfa6d3-4a50-489f-91f7-ffe790ba8978</t>
  </si>
  <si>
    <t>dfc5ac32-994c-4ec3-b9d4-4169e2c20e42</t>
  </si>
  <si>
    <t>6480</t>
  </si>
  <si>
    <t>2ec36fa5-d8fa-4400-b08e-da3836b626c4</t>
  </si>
  <si>
    <t>5201</t>
  </si>
  <si>
    <t>ac92d8b9-8c47-4676-9884-86629f1048e4</t>
  </si>
  <si>
    <t>0030a8f1-f17b-4324-98b5-5ef0eeaeebf3</t>
  </si>
  <si>
    <t>9230</t>
  </si>
  <si>
    <t>c4f01922-ace6-4386-b0d7-90783fc9374b</t>
  </si>
  <si>
    <t>9526</t>
  </si>
  <si>
    <t>b1ff633b-ba1a-4f7c-844e-3e3a1cd102c6</t>
  </si>
  <si>
    <t>0930</t>
  </si>
  <si>
    <t>7ba7b5bf-2b9c-4c90-9592-f4c44626e72e</t>
  </si>
  <si>
    <t>7727</t>
  </si>
  <si>
    <t>63cfb81e-c54e-4a3f-94eb-78aa6776ab37</t>
  </si>
  <si>
    <t>36db4090-1ebd-4313-a51c-fe57558e1b1b</t>
  </si>
  <si>
    <t>2330</t>
  </si>
  <si>
    <t>0971c76d-9cc5-47fe-8c99-ba4a1bb60936</t>
  </si>
  <si>
    <t>8355</t>
  </si>
  <si>
    <t>70668c94-f0f4-41d5-a0be-90d985d9eafa</t>
  </si>
  <si>
    <t>MKT_DELAYED</t>
  </si>
  <si>
    <t>9331</t>
  </si>
  <si>
    <t>1858ab44-b73b-481a-bd3e-f3f274d5076c</t>
  </si>
  <si>
    <t>2412</t>
  </si>
  <si>
    <t>59608222-9cde-4517-886e-a2ee7094cb9e</t>
  </si>
  <si>
    <t>8598</t>
  </si>
  <si>
    <t>6b1eb52c-a650-4e76-8edb-bffd26ac080a</t>
  </si>
  <si>
    <t>cc8bd3ae-e31f-4947-8c5f-88433e4f6227</t>
  </si>
  <si>
    <t>41141232-d182-47d6-b7ea-3cc3ddf65132</t>
  </si>
  <si>
    <t>1308</t>
  </si>
  <si>
    <t>0c1125a1-44a6-434e-92a2-f66497e3a733</t>
  </si>
  <si>
    <t>2567</t>
  </si>
  <si>
    <t>0c64578d-d6bb-4bb0-8794-6a2dafa54304</t>
  </si>
  <si>
    <t>13d7e230-cc73-4fe7-a6b9-dec5971f09d8</t>
  </si>
  <si>
    <t>1628</t>
  </si>
  <si>
    <t>9d3a5278-9640-4fb9-875c-dc74ff43fab6</t>
  </si>
  <si>
    <t>7548</t>
  </si>
  <si>
    <t>57c5adf4-3fbf-47d0-b289-6b37415a35eb</t>
  </si>
  <si>
    <t>5200</t>
  </si>
  <si>
    <t>6ac386fc-8140-4fc0-86ad-29dfd674e3f4</t>
  </si>
  <si>
    <t>6520</t>
  </si>
  <si>
    <t>de73861f-16ba-4b68-9b7b-ce68dbccc76a</t>
  </si>
  <si>
    <t>3620</t>
  </si>
  <si>
    <t>77885790-72be-4509-89aa-480e9485c06b</t>
  </si>
  <si>
    <t>3629</t>
  </si>
  <si>
    <t>b5e5bbb3-3334-482e-8667-979af1964a52</t>
  </si>
  <si>
    <t>8961</t>
  </si>
  <si>
    <t>4ba0b510-0398-4cb0-8174-d23e05d8f2ee</t>
  </si>
  <si>
    <t>da52b5e2-9ac7-42f1-907f-1da0d770d573</t>
  </si>
  <si>
    <t>fc74583d-3869-440b-af1a-614dbbf68474</t>
  </si>
  <si>
    <t>9758</t>
  </si>
  <si>
    <t>c63d18d1-c162-4a6b-b658-188f60671cdf</t>
  </si>
  <si>
    <t>0427</t>
  </si>
  <si>
    <t>1a34c27b-2790-44bb-9071-3c798f9e6ce7</t>
  </si>
  <si>
    <t>4256</t>
  </si>
  <si>
    <t>fd60c393-5c02-46ee-b015-70d7876deee4</t>
  </si>
  <si>
    <t>3390</t>
  </si>
  <si>
    <t>0ccf5178-8cbc-4337-b818-93cb1c1f3b07</t>
  </si>
  <si>
    <t>9688</t>
  </si>
  <si>
    <t>175eeb24-e271-47b6-abb9-458e258ca85d</t>
  </si>
  <si>
    <t>8843</t>
  </si>
  <si>
    <t>fda142c2-c71f-4f3b-ad54-09a5fa802d5e</t>
  </si>
  <si>
    <t>5120</t>
  </si>
  <si>
    <t>9b838644-a2b2-451d-bd53-efa77425bbe2</t>
  </si>
  <si>
    <t>1358</t>
  </si>
  <si>
    <t>0d5d837c-c422-4bf2-b10e-3f614822c916</t>
  </si>
  <si>
    <t>3772</t>
  </si>
  <si>
    <t>2e3bccaa-a35d-45d8-91f5-46544d45248d</t>
  </si>
  <si>
    <t>3059</t>
  </si>
  <si>
    <t>95e3972d-7df9-4f25-8649-bf8ad391ae9b</t>
  </si>
  <si>
    <t>3575</t>
  </si>
  <si>
    <t>68f911da-67db-408b-8408-58ce2ca38933</t>
  </si>
  <si>
    <t>3834</t>
  </si>
  <si>
    <t>68566476-bee4-4d78-b951-50dfa2efead1</t>
  </si>
  <si>
    <t>3690</t>
  </si>
  <si>
    <t>7481bb6c-8cb8-415f-ab14-4e38545e2dce</t>
  </si>
  <si>
    <t>2298</t>
  </si>
  <si>
    <t>edf19053-13c3-4e99-846f-a09dd2ad461e</t>
  </si>
  <si>
    <t>1fbe817a-04fa-402c-966b-3f14be3cde5e</t>
  </si>
  <si>
    <t>b6751c42-00e3-42e6-a1e8-e646e73aacd1</t>
  </si>
  <si>
    <t>0681</t>
  </si>
  <si>
    <t>fdbca4a7-e645-4a55-8577-d761e56e4301</t>
  </si>
  <si>
    <t>3714d0f1-c8a0-412b-b87a-ad05f4dc04e6</t>
  </si>
  <si>
    <t>4591</t>
  </si>
  <si>
    <t>72b1bd96-3a4b-4874-aa93-8ed2bd55fd87</t>
  </si>
  <si>
    <t>3156</t>
  </si>
  <si>
    <t>b455d758-348c-4729-a0ad-5f3d84a96d14</t>
  </si>
  <si>
    <t>2893</t>
  </si>
  <si>
    <t>fdc19e01-70d2-4a60-9271-a7bdffa8719e</t>
  </si>
  <si>
    <t>2736</t>
  </si>
  <si>
    <t>efa86a36-fe93-4400-80c0-6f07f7778d70</t>
  </si>
  <si>
    <t>3511</t>
  </si>
  <si>
    <t>3a1470bb-6e8e-4c57-8403-4a748beec750</t>
  </si>
  <si>
    <t>2a165fa7-da7c-41e2-8863-58aa2b0d2dc9</t>
  </si>
  <si>
    <t>Jeronimo - Anchieta Garden</t>
  </si>
  <si>
    <t>9606</t>
  </si>
  <si>
    <t>96e8e631-e9f7-43f3-8ad8-7b0086ed0285</t>
  </si>
  <si>
    <t>9047</t>
  </si>
  <si>
    <t>d40f4b73-8c8a-49c0-96fb-fd8224704dbd</t>
  </si>
  <si>
    <t>1272</t>
  </si>
  <si>
    <t>77e55002-41df-4f68-9ccd-64e1c78fbe16</t>
  </si>
  <si>
    <t>82857790-58e6-44e4-a20f-9409f508f87a</t>
  </si>
  <si>
    <t>2301</t>
  </si>
  <si>
    <t>1fdd50e3-724d-48cc-ad80-9d071ce85810</t>
  </si>
  <si>
    <t>93320886-e8fa-4cb4-a091-b55f9beafc96</t>
  </si>
  <si>
    <t>9056</t>
  </si>
  <si>
    <t>c3237585-6407-4289-9116-fc2233b46c56</t>
  </si>
  <si>
    <t>0665</t>
  </si>
  <si>
    <t>cd9e5635-b645-496f-9042-293247f98f02</t>
  </si>
  <si>
    <t>9618</t>
  </si>
  <si>
    <t>43c189ff-e96d-451c-99d8-eb0e51fd8d7d</t>
  </si>
  <si>
    <t>8414</t>
  </si>
  <si>
    <t>4c625392-1ed3-4114-a620-c106af9a7355</t>
  </si>
  <si>
    <t>3239</t>
  </si>
  <si>
    <t>a5c2f2b7-6afd-46dd-83bc-30b0e45c461c</t>
  </si>
  <si>
    <t>3840</t>
  </si>
  <si>
    <t>b21b88c0-8395-4cf1-9df7-6635af93ec7a</t>
  </si>
  <si>
    <t>9112</t>
  </si>
  <si>
    <t>2f533275-8157-4f3d-bad8-267d031831cd</t>
  </si>
  <si>
    <t>311ac8cd-7336-4008-b3fa-b0f364e8e1d7</t>
  </si>
  <si>
    <t>7006</t>
  </si>
  <si>
    <t>a0f88cbc-fd50-4503-a4fe-2d8e02f0ec3f</t>
  </si>
  <si>
    <t>7388</t>
  </si>
  <si>
    <t>bdf1f30a-c9fd-4a59-a963-2c229f64c369</t>
  </si>
  <si>
    <t>6462</t>
  </si>
  <si>
    <t>c3c5de2b-505c-4ac7-bf30-70671865af37</t>
  </si>
  <si>
    <t>8793</t>
  </si>
  <si>
    <t>afc7606c-667c-404b-bd8d-bd8df567a1a9</t>
  </si>
  <si>
    <t>3859</t>
  </si>
  <si>
    <t>3d131598-b518-4ff0-96a6-46680cba5b07</t>
  </si>
  <si>
    <t>9318</t>
  </si>
  <si>
    <t>1cb58925-7e0b-4e0f-9807-4c98e9831f2a</t>
  </si>
  <si>
    <t>7554</t>
  </si>
  <si>
    <t>7a6d3eb0-9628-41a6-93fb-0e86ffeda755</t>
  </si>
  <si>
    <t>4172</t>
  </si>
  <si>
    <t>41b83569-02cf-4c4c-a925-0a23922500d1</t>
  </si>
  <si>
    <t>4700</t>
  </si>
  <si>
    <t>557f0169-06d0-4a75-b2e3-b1cc01397bce</t>
  </si>
  <si>
    <t>98cf47a0-0e4c-4574-a1e9-4755681190ed</t>
  </si>
  <si>
    <t>7926bc6a-dcc1-44f2-bdaf-1af96c860e28</t>
  </si>
  <si>
    <t>1961</t>
  </si>
  <si>
    <t>06d0f01b-ae88-4ab0-ac41-f28c0bf97e1c</t>
  </si>
  <si>
    <t>9756</t>
  </si>
  <si>
    <t>c3acd83e-7ad3-40c8-acc1-1c9998bf5128</t>
  </si>
  <si>
    <t>7719</t>
  </si>
  <si>
    <t>284bb280-a23f-4928-8ccf-80549e8d13c0</t>
  </si>
  <si>
    <t>6491</t>
  </si>
  <si>
    <t>2d84b5d8-8afc-4104-b479-88c231cccd32</t>
  </si>
  <si>
    <t>8820</t>
  </si>
  <si>
    <t>edefbf10-ecc1-4783-84e2-baca97ce96e0</t>
  </si>
  <si>
    <t>0949</t>
  </si>
  <si>
    <t>0b11ed7c-8ae4-443c-90c3-379147642be2</t>
  </si>
  <si>
    <t>2310</t>
  </si>
  <si>
    <t>cf1918fa-a2b0-4b4e-bef0-02777820951f</t>
  </si>
  <si>
    <t>8436</t>
  </si>
  <si>
    <t>640cd9b1-216a-4c2f-a7a5-189fd3c4c053</t>
  </si>
  <si>
    <t>6346</t>
  </si>
  <si>
    <t>d6a244d3-8af2-47e9-837f-3d1fd965d7d3</t>
  </si>
  <si>
    <t>8234</t>
  </si>
  <si>
    <t>aec63d7d-0b21-46f8-8b47-1eeedd31370a</t>
  </si>
  <si>
    <t>8756</t>
  </si>
  <si>
    <t>c2d5375a-e030-4014-967b-dfa644ebeb66</t>
  </si>
  <si>
    <t>2382</t>
  </si>
  <si>
    <t>57c498e5-c030-44e0-b8c7-aaecba24fc7f</t>
  </si>
  <si>
    <t>786da52a-35a5-4f55-bdc6-09633d0b9102</t>
  </si>
  <si>
    <t>1673</t>
  </si>
  <si>
    <t>13f68f74-142d-4c62-87ba-cac24a1334f4</t>
  </si>
  <si>
    <t>9341</t>
  </si>
  <si>
    <t>3c3a652a-de0e-4653-ae16-02b4805702cc</t>
  </si>
  <si>
    <t>45d5fb32-f064-4ff0-9c0a-f392e490c2c9</t>
  </si>
  <si>
    <t>Vó Maria Durski - Av Toaldo Tulio</t>
  </si>
  <si>
    <t>7460</t>
  </si>
  <si>
    <t>557a5011-bdb7-4555-993d-672c470bf518</t>
  </si>
  <si>
    <t>1109</t>
  </si>
  <si>
    <t>64b91639-2df7-45ba-b1a9-0ca796ec92ba</t>
  </si>
  <si>
    <t>6585</t>
  </si>
  <si>
    <t>25827400-c4b8-4461-82af-8424b2bc2923</t>
  </si>
  <si>
    <t>a110544d-5d4e-4350-b294-09d58cdcb758</t>
  </si>
  <si>
    <t>9125</t>
  </si>
  <si>
    <t>56311b34-e900-43a7-bcdc-31d2fb7b124c</t>
  </si>
  <si>
    <t>a5f7502f-f358-476c-8961-9f9e8b48cd4e</t>
  </si>
  <si>
    <t>3850</t>
  </si>
  <si>
    <t>182d86dc-de7e-452a-bb13-95ddb270b40d</t>
  </si>
  <si>
    <t>f6ee713e-f423-4f00-be0c-8bed359b4137</t>
  </si>
  <si>
    <t>4417</t>
  </si>
  <si>
    <t>3ab008f9-ec09-4380-8ddb-ad931b788226</t>
  </si>
  <si>
    <t>6542</t>
  </si>
  <si>
    <t>005703b3-7d25-4eed-8079-915755955a6b</t>
  </si>
  <si>
    <t>7715</t>
  </si>
  <si>
    <t>71330f19-c3a1-4936-b4c9-5b2cdd7026e5</t>
  </si>
  <si>
    <t>8186</t>
  </si>
  <si>
    <t>f7117753-764f-4a7e-a61f-9b6007e0cdf1</t>
  </si>
  <si>
    <t>3589</t>
  </si>
  <si>
    <t>538fd09c-551d-43c7-b1c4-f503562b1716</t>
  </si>
  <si>
    <t>7526</t>
  </si>
  <si>
    <t>b8d8429c-3d8d-4f46-b60e-f1594ad426b9</t>
  </si>
  <si>
    <t>8179</t>
  </si>
  <si>
    <t>d5ae6ec4-e6b7-4359-bf40-24ae0576c6d0</t>
  </si>
  <si>
    <t>7094</t>
  </si>
  <si>
    <t>7c558964-ea41-4462-8355-95a000994124</t>
  </si>
  <si>
    <t>6169</t>
  </si>
  <si>
    <t>881a956e-9768-47a3-a9aa-dcbae1e22179</t>
  </si>
  <si>
    <t>6405</t>
  </si>
  <si>
    <t>6a239230-c8c9-4963-9d6e-1509b8ac324c</t>
  </si>
  <si>
    <t>8160</t>
  </si>
  <si>
    <t>7e03ec30-fa51-4d59-8ac9-24d8797e16c7</t>
  </si>
  <si>
    <t>8764</t>
  </si>
  <si>
    <t>64ba01df-b300-45ec-90a5-95063aeb4e56</t>
  </si>
  <si>
    <t>8018ed67-528a-477e-8b5e-5d82bbf479dd</t>
  </si>
  <si>
    <t>1054</t>
  </si>
  <si>
    <t>be3b3a7f-0400-440c-9805-ce57c70223b7</t>
  </si>
  <si>
    <t>4964</t>
  </si>
  <si>
    <t>03d2a7a9-2123-4304-83dd-9bddd1763539</t>
  </si>
  <si>
    <t>42a5858f-7208-4cda-b284-68168fba7d43</t>
  </si>
  <si>
    <t>815f17c0-d0b8-4ef6-87ca-5d0794dd4632</t>
  </si>
  <si>
    <t>3771</t>
  </si>
  <si>
    <t>926d2811-9a38-4bdd-a8eb-66e35bc2a2f8</t>
  </si>
  <si>
    <t>7946</t>
  </si>
  <si>
    <t>dc651b90-5099-4671-b967-1da1fa3335e3</t>
  </si>
  <si>
    <t>3125</t>
  </si>
  <si>
    <t>e60de678-7b6a-4b38-a4a7-7227dd48e095</t>
  </si>
  <si>
    <t>2155</t>
  </si>
  <si>
    <t>07dbb605-b3bf-41fb-a66d-15acc9f2e568</t>
  </si>
  <si>
    <t>7600</t>
  </si>
  <si>
    <t>4f76667e-6d09-43c2-87fa-568681678422</t>
  </si>
  <si>
    <t>9224</t>
  </si>
  <si>
    <t>8293b580-deff-4e4d-80eb-57d7c20c8a2f</t>
  </si>
  <si>
    <t>9634</t>
  </si>
  <si>
    <t>d65ea5bb-d8f6-4adf-b25c-20b98c6afa79</t>
  </si>
  <si>
    <t>7666</t>
  </si>
  <si>
    <t>9941eba3-2146-4412-8e2f-3da8db56e4a7</t>
  </si>
  <si>
    <t>5901</t>
  </si>
  <si>
    <t>5a2f59b7-8736-440d-b2ff-0e22ceae6457</t>
  </si>
  <si>
    <t>2990</t>
  </si>
  <si>
    <t>b31a3dcb-f77f-44c3-89c7-bed1604fa809</t>
  </si>
  <si>
    <t>462f1d95-a119-492d-9937-780837abb022</t>
  </si>
  <si>
    <t>4192</t>
  </si>
  <si>
    <t>6e70ec7c-a937-455d-be8b-62e340d7998f</t>
  </si>
  <si>
    <t>9339</t>
  </si>
  <si>
    <t>9cf158d2-9c6f-474f-a826-a0bac7680596</t>
  </si>
  <si>
    <t>0887</t>
  </si>
  <si>
    <t>f2155df0-dbdb-4aec-b24e-1844b05ea58e</t>
  </si>
  <si>
    <t>6676926d-04a8-4bc3-90da-c907e0048baa</t>
  </si>
  <si>
    <t>0594</t>
  </si>
  <si>
    <t>5198a682-2708-4d3e-993c-b08ee40239fe</t>
  </si>
  <si>
    <t>6931</t>
  </si>
  <si>
    <t>1df8009e-350f-4111-92fb-bc49449fc109</t>
  </si>
  <si>
    <t>2418</t>
  </si>
  <si>
    <t>52961a4d-06d2-424b-8487-21b3ac14f2ba</t>
  </si>
  <si>
    <t>0111</t>
  </si>
  <si>
    <t>c3bc045c-f3c5-4864-a676-c3d0354f6ac3</t>
  </si>
  <si>
    <t>1360</t>
  </si>
  <si>
    <t>5c7ea0f5-fd48-40f5-8ffc-489768ff0b96</t>
  </si>
  <si>
    <t>88a97686-c04b-4daf-b951-960ffaa3d3bc</t>
  </si>
  <si>
    <t>0647</t>
  </si>
  <si>
    <t>34a29551-7c03-414d-9bb3-2abfa591085f</t>
  </si>
  <si>
    <t>0192</t>
  </si>
  <si>
    <t>10b0a1fd-aad6-4e06-bc80-7156b0a3ac50</t>
  </si>
  <si>
    <t>6007</t>
  </si>
  <si>
    <t>92773cfe-807e-4487-afe8-a4458d0c0f71</t>
  </si>
  <si>
    <t>6167</t>
  </si>
  <si>
    <t>745a5cea-1327-4f04-910d-c5847f0dc375</t>
  </si>
  <si>
    <t>9819</t>
  </si>
  <si>
    <t>c48c77fd-f657-4ed9-b63d-86e43c8304e8</t>
  </si>
  <si>
    <t>1239</t>
  </si>
  <si>
    <t>9ce95565-23b0-4e58-8d56-1f5e25ae98fd</t>
  </si>
  <si>
    <t>4878</t>
  </si>
  <si>
    <t>af8050d5-93a5-47c7-b83e-f2433654e59b</t>
  </si>
  <si>
    <t>6962</t>
  </si>
  <si>
    <t>cc3ef53a-cf95-401e-a3bf-c266720b1a8e</t>
  </si>
  <si>
    <t>8967</t>
  </si>
  <si>
    <t>5e106c43-62cf-4456-8518-8b49371ee4dd</t>
  </si>
  <si>
    <t>2230</t>
  </si>
  <si>
    <t>9e675999-92e4-411e-96b8-48b6e3600dfe</t>
  </si>
  <si>
    <t>2660</t>
  </si>
  <si>
    <t>b820b8b7-70a9-40fa-baf8-a5e77c968e9a</t>
  </si>
  <si>
    <t>3530</t>
  </si>
  <si>
    <t>2b94d84f-b716-49b1-90b8-f929d88005a6</t>
  </si>
  <si>
    <t>6633</t>
  </si>
  <si>
    <t>dbcd695b-1750-4f91-a672-a3b6e8a61a68</t>
  </si>
  <si>
    <t>c74f789c-80fa-43ed-a108-be6d16dd5c9b</t>
  </si>
  <si>
    <t>5636</t>
  </si>
  <si>
    <t>2ae3f7b0-f780-48e9-a929-9e0c11590add</t>
  </si>
  <si>
    <t>8231</t>
  </si>
  <si>
    <t>119bb9f4-3721-43ef-947a-3011547330e6</t>
  </si>
  <si>
    <t>8753</t>
  </si>
  <si>
    <t>44db996c-dbec-4b1c-b5c7-9dc67fda8c52</t>
  </si>
  <si>
    <t>2805</t>
  </si>
  <si>
    <t>907b5e04-b42d-447d-9f85-a27edde8bfcf</t>
  </si>
  <si>
    <t>7b14b16c-af09-4544-bad8-fdc27d454122</t>
  </si>
  <si>
    <t>3697</t>
  </si>
  <si>
    <t>3b18d012-4bb2-4a07-85d1-390496de6c81</t>
  </si>
  <si>
    <t>4076</t>
  </si>
  <si>
    <t>9df0e753-a8cd-4956-9a91-1835e9110fed</t>
  </si>
  <si>
    <t>0e05059d-9c0a-4bc0-af48-46bb516893d5</t>
  </si>
  <si>
    <t>7133</t>
  </si>
  <si>
    <t>4a2d0da0-a2c2-4652-bd42-47e54cda2723</t>
  </si>
  <si>
    <t>1509</t>
  </si>
  <si>
    <t>4d2c61c0-cf1c-4fe9-8245-52c09d68e70f</t>
  </si>
  <si>
    <t>2601</t>
  </si>
  <si>
    <t>6a2a19dd-0fc8-4719-bc82-20b0a8fd63bb</t>
  </si>
  <si>
    <t>7216</t>
  </si>
  <si>
    <t>ef1d26cf-5aab-4742-9573-f2280277ee0e</t>
  </si>
  <si>
    <t>4480</t>
  </si>
  <si>
    <t>cc2f0082-a8f3-411e-ad0d-47a96049b9d4</t>
  </si>
  <si>
    <t>Legno - Italiano do Madero (anchieta Garten)</t>
  </si>
  <si>
    <t>0474</t>
  </si>
  <si>
    <t>f62b320e-94f6-4cec-abd5-464e5737992d</t>
  </si>
  <si>
    <t>4659</t>
  </si>
  <si>
    <t>457daf79-95ec-4b8b-acb9-fa1a4dc298a3</t>
  </si>
  <si>
    <t>6793</t>
  </si>
  <si>
    <t>9d224d91-9f84-467f-901b-144315334507</t>
  </si>
  <si>
    <t>2107</t>
  </si>
  <si>
    <t>011a2041-00f0-4e58-9caa-271a11b03a43</t>
  </si>
  <si>
    <t>d5a37198-09fb-4e35-9f7d-c43708c26aa7</t>
  </si>
  <si>
    <t>1642</t>
  </si>
  <si>
    <t>e4144062-861a-4457-9a2b-6c76598a65d7</t>
  </si>
  <si>
    <t>2537</t>
  </si>
  <si>
    <t>67228cba-9303-491f-a68a-073a53d75a0a</t>
  </si>
  <si>
    <t>9499</t>
  </si>
  <si>
    <t>32f3eb63-b654-45e6-a0ca-bd3cec4b0413</t>
  </si>
  <si>
    <t>6641</t>
  </si>
  <si>
    <t>46932c73-0183-4510-8036-9ac601d66438</t>
  </si>
  <si>
    <t>5378</t>
  </si>
  <si>
    <t>85249f71-94db-40b5-8059-b73a12e43b3e</t>
  </si>
  <si>
    <t>7744</t>
  </si>
  <si>
    <t>ccce2879-275b-4e59-b9fa-97e6b4ded2ee</t>
  </si>
  <si>
    <t>4711</t>
  </si>
  <si>
    <t>a7c8bd1a-076a-4b4c-94ad-63d541be2672</t>
  </si>
  <si>
    <t>3214</t>
  </si>
  <si>
    <t>3a80095e-c936-403e-b5d4-84e5f340dee9</t>
  </si>
  <si>
    <t>0172</t>
  </si>
  <si>
    <t>35e870e4-8a71-4cb6-8315-15dfaee959c1</t>
  </si>
  <si>
    <t>cce5654e-1e29-457d-adc4-9c2e5eae52b8</t>
  </si>
  <si>
    <t>6280</t>
  </si>
  <si>
    <t>d312d2cb-37c6-4e34-868a-58a7c811c92e</t>
  </si>
  <si>
    <t>9014</t>
  </si>
  <si>
    <t>f70a89cd-c662-48f1-900f-cf7f8d1881b3</t>
  </si>
  <si>
    <t>7253</t>
  </si>
  <si>
    <t>67c5b126-b141-4784-99a5-164b8c7f19ef</t>
  </si>
  <si>
    <t>6428</t>
  </si>
  <si>
    <t>d54fd4a3-61fe-485b-b5fd-88c2218618ff</t>
  </si>
  <si>
    <t>6911</t>
  </si>
  <si>
    <t>af120d07-767f-4fb5-a535-0ecbf4b678d5</t>
  </si>
  <si>
    <t>7839</t>
  </si>
  <si>
    <t>3ed2b179-184c-4ba7-83b2-b3a96b6e34cf</t>
  </si>
  <si>
    <t>4373</t>
  </si>
  <si>
    <t>591d8fdd-e699-405d-8fb2-9fbc708d879d</t>
  </si>
  <si>
    <t>3140</t>
  </si>
  <si>
    <t>4bd0177c-8e62-434e-8d93-485e97a65a06</t>
  </si>
  <si>
    <t>ba04edf0-be57-44eb-aff3-22c7cfdc8307</t>
  </si>
  <si>
    <t>9728628a-2fc6-4f38-84b5-fc76333db35c</t>
  </si>
  <si>
    <t>9f6c5e8d-a6b4-457e-ab15-11e537a19121</t>
  </si>
  <si>
    <t>8491</t>
  </si>
  <si>
    <t>eac6b600-f225-4d4b-8dc4-151f3e7ccab7</t>
  </si>
  <si>
    <t>1262</t>
  </si>
  <si>
    <t>f4b87035-c0a0-47b9-a574-f48be9600293</t>
  </si>
  <si>
    <t>9509</t>
  </si>
  <si>
    <t>e5abcb14-7216-461a-beb7-5a97803f935d</t>
  </si>
  <si>
    <t>3602</t>
  </si>
  <si>
    <t>e4b017d3-2763-4ad5-b064-31390d25f364</t>
  </si>
  <si>
    <t>436024f7-4981-4303-af0b-23bb39fef173</t>
  </si>
  <si>
    <t>7217</t>
  </si>
  <si>
    <t>e42d9d3c-32cc-45fb-848b-c5994ff9292a</t>
  </si>
  <si>
    <t>9662</t>
  </si>
  <si>
    <t>2ba4fafa-d108-41a9-83d6-da0933f32519</t>
  </si>
  <si>
    <t>4681</t>
  </si>
  <si>
    <t>de726e5b-9327-4a46-a8d9-cc37f4f07c85</t>
  </si>
  <si>
    <t>7282</t>
  </si>
  <si>
    <t>0b48ba75-a52a-4515-98ea-c1954aadd1e9</t>
  </si>
  <si>
    <t>4193</t>
  </si>
  <si>
    <t>598bf771-d3ce-43a2-9875-4ad698af5dd2</t>
  </si>
  <si>
    <t>2846</t>
  </si>
  <si>
    <t>ece53db0-510a-437b-8407-fb5e1a3e63a6</t>
  </si>
  <si>
    <t>5755</t>
  </si>
  <si>
    <t>d6edaceb-d944-4c22-960c-a9449163115b</t>
  </si>
  <si>
    <t>d31b85c9-ddec-4a54-9949-d2717850cdd5</t>
  </si>
  <si>
    <t>eaad0ed1-5066-4b95-a26f-3923516fc2d9</t>
  </si>
  <si>
    <t>8319</t>
  </si>
  <si>
    <t>a781ab84-01ff-4aa6-9952-af8adb5753dc</t>
  </si>
  <si>
    <t>3674</t>
  </si>
  <si>
    <t>fe757851-c437-493b-bf58-76cddf8b4249</t>
  </si>
  <si>
    <t>A loja abrirá mais tarde</t>
  </si>
  <si>
    <t>6054</t>
  </si>
  <si>
    <t>3175fd3c-242c-424e-8fba-2bce7a204d0f</t>
  </si>
  <si>
    <t>O pedido foi feito fora do horário de funcionamento da loja</t>
  </si>
  <si>
    <t>7629</t>
  </si>
  <si>
    <t>35c456bd-705b-41ab-8d5b-39203e33546c</t>
  </si>
  <si>
    <t>6866</t>
  </si>
  <si>
    <t>7c90638f-02e2-4595-a956-fb7d0d7b488e</t>
  </si>
  <si>
    <t>5186</t>
  </si>
  <si>
    <t>3b395fb8-5963-4880-be74-be89caee46a2</t>
  </si>
  <si>
    <t>6924</t>
  </si>
  <si>
    <t>9743439c-4fe1-4726-852c-c71287c8ca0b</t>
  </si>
  <si>
    <t>6575</t>
  </si>
  <si>
    <t>ba358b9c-39d6-4661-89b0-8f640aa4c1f8</t>
  </si>
  <si>
    <t>4601</t>
  </si>
  <si>
    <t>606127d9-21a4-4750-9a12-5bd67f6a54bd</t>
  </si>
  <si>
    <t>0528</t>
  </si>
  <si>
    <t>29e86336-e048-45fd-8fcb-9974f9d27a44</t>
  </si>
  <si>
    <t>4719</t>
  </si>
  <si>
    <t>9fb2d4c9-c583-479e-b704-306dc47dc017</t>
  </si>
  <si>
    <t>5464</t>
  </si>
  <si>
    <t>3d98559e-7479-4f06-8262-29ec88db9697</t>
  </si>
  <si>
    <t>5822</t>
  </si>
  <si>
    <t>2d54d8ed-d782-44fc-a76d-601725a187a2</t>
  </si>
  <si>
    <t>8452</t>
  </si>
  <si>
    <t>18eef135-55c0-4b04-a1e7-806e03748bfb</t>
  </si>
  <si>
    <t>1723</t>
  </si>
  <si>
    <t>f440b4d8-a3f7-4269-bd2d-275a9ebde418</t>
  </si>
  <si>
    <t>3b89d367-388c-41ee-966c-378fd8e514a5</t>
  </si>
  <si>
    <t>5641</t>
  </si>
  <si>
    <t>2d3c61d5-c34b-4c1e-bafa-45dd8c0a15d1</t>
  </si>
  <si>
    <t>7901</t>
  </si>
  <si>
    <t>7d837b06-21a8-4299-b712-d52105ca2ef8</t>
  </si>
  <si>
    <t>0403</t>
  </si>
  <si>
    <t>2ab26518-f0f7-4d90-b2b5-14cb5083a64e</t>
  </si>
  <si>
    <t>2662</t>
  </si>
  <si>
    <t>9333fc20-54ee-45c4-9220-5ccb0e6e3a8f</t>
  </si>
  <si>
    <t>7428</t>
  </si>
  <si>
    <t>15250b1f-2542-4b44-83d2-868d93651cc8</t>
  </si>
  <si>
    <t>0010</t>
  </si>
  <si>
    <t>7a1073b9-68c4-4752-92c4-14d97c984a32</t>
  </si>
  <si>
    <t>a8b6a30f-e648-4ddc-9632-257819b669ec</t>
  </si>
  <si>
    <t>6495</t>
  </si>
  <si>
    <t>6e7d2e0d-a782-46f5-9b10-9d14a47534ed</t>
  </si>
  <si>
    <t>183c01b5-060f-4bce-8ae0-505d18005b33</t>
  </si>
  <si>
    <t>8416</t>
  </si>
  <si>
    <t>98a30a85-3365-47c1-9d9b-f05e55006727</t>
  </si>
  <si>
    <t>ccc08534-097f-4aac-83d6-c6f11ad919c3</t>
  </si>
  <si>
    <t>2764</t>
  </si>
  <si>
    <t>dc000d26-bf5d-42fb-b606-ae49535c16fc</t>
  </si>
  <si>
    <t>1947</t>
  </si>
  <si>
    <t>66b19a67-b159-45fb-83f3-8315b5c465cd</t>
  </si>
  <si>
    <t>3065</t>
  </si>
  <si>
    <t>088da4ba-ef2b-4004-80b2-db425690455a</t>
  </si>
  <si>
    <t>9106</t>
  </si>
  <si>
    <t>0fd303a1-4241-4b69-8241-59bd39d6e43b</t>
  </si>
  <si>
    <t>3664</t>
  </si>
  <si>
    <t>6096c261-8d85-4b20-8369-9aa83f6e8e2a</t>
  </si>
  <si>
    <t>02326cbc-2472-44db-94c8-0e7a9225b3f3</t>
  </si>
  <si>
    <t>2360</t>
  </si>
  <si>
    <t>f00530f6-60f3-4dff-a089-6432c537c5bc</t>
  </si>
  <si>
    <t>2802</t>
  </si>
  <si>
    <t>e18846e3-df6f-4545-b10a-c7259246d159</t>
  </si>
  <si>
    <t>3802</t>
  </si>
  <si>
    <t>f9bd4509-bef5-4c13-a0fe-43766497ef3d</t>
  </si>
  <si>
    <t>0429fca9-60f2-4dc8-a9ac-f098b32e74d8</t>
  </si>
  <si>
    <t>2389</t>
  </si>
  <si>
    <t>d8e3de30-92b3-4cc7-b5b7-6d6ddb1a0894</t>
  </si>
  <si>
    <t>4425</t>
  </si>
  <si>
    <t>c978dc64-6fa2-4f8e-9e3b-4e513c243e57</t>
  </si>
  <si>
    <t>0212</t>
  </si>
  <si>
    <t>ed5755e1-643f-4f7b-95be-5074dd67ac27</t>
  </si>
  <si>
    <t>6974</t>
  </si>
  <si>
    <t>3cafb3cf-1a6e-47f7-9317-f436fdb8de9e</t>
  </si>
  <si>
    <t>4214</t>
  </si>
  <si>
    <t>6861ff17-6739-4264-a5d7-24dabc25ea4b</t>
  </si>
  <si>
    <t>1068</t>
  </si>
  <si>
    <t>5e53671e-e146-4e23-97c1-080472f20ee5</t>
  </si>
  <si>
    <t>A loja só abrirá mais tarde</t>
  </si>
  <si>
    <t>0655</t>
  </si>
  <si>
    <t>e2c2cf02-fbea-44b3-9696-7401c5850d12</t>
  </si>
  <si>
    <t>6382</t>
  </si>
  <si>
    <t>028d8053-7f8b-4dc2-8aa8-9a2d503010fc</t>
  </si>
  <si>
    <t>b329de9f-6344-4954-859b-6863f696c7c2</t>
  </si>
  <si>
    <t>2999</t>
  </si>
  <si>
    <t>16b809e6-2f7e-422a-86cd-a6302b69df9c</t>
  </si>
  <si>
    <t>1af35d97-da7d-45d0-a90d-bb47d2479b4d</t>
  </si>
  <si>
    <t>5285</t>
  </si>
  <si>
    <t>b0ad0fa8-571b-4142-90f0-590a87f3a627</t>
  </si>
  <si>
    <t>2822</t>
  </si>
  <si>
    <t>54cadcd9-11f7-435b-8838-20f6f8da6e1d</t>
  </si>
  <si>
    <t>3537</t>
  </si>
  <si>
    <t>324f7df1-1d5d-4929-9021-bcfabbd4ac65</t>
  </si>
  <si>
    <t>9121</t>
  </si>
  <si>
    <t>196dd480-b90e-43f7-abb8-e3adaff3f386</t>
  </si>
  <si>
    <t>1453</t>
  </si>
  <si>
    <t>35fdd41f-8792-4039-a859-150df7c5871a</t>
  </si>
  <si>
    <t>3515</t>
  </si>
  <si>
    <t>eb54673e-4fdb-480f-b1ce-f93e62626a4a</t>
  </si>
  <si>
    <t>2966</t>
  </si>
  <si>
    <t>3a921733-d6e4-4c28-af2e-37a821efdfb0</t>
  </si>
  <si>
    <t>7036</t>
  </si>
  <si>
    <t>a9f834e4-8829-4e83-a28d-eccb7b7fa2c1</t>
  </si>
  <si>
    <t>4679</t>
  </si>
  <si>
    <t>c952bb0e-7beb-4131-b03c-552cdb693782</t>
  </si>
  <si>
    <t>4057</t>
  </si>
  <si>
    <t>b81aa850-ac78-40aa-ad6b-4782010d130e</t>
  </si>
  <si>
    <t>1761</t>
  </si>
  <si>
    <t>985f222b-563a-46c3-833b-4036bc6e2822</t>
  </si>
  <si>
    <t>1182</t>
  </si>
  <si>
    <t>2bb52b56-cbc5-41e0-9469-588d2b62f0c1</t>
  </si>
  <si>
    <t>0361</t>
  </si>
  <si>
    <t>47b22a5c-7602-4f9b-bb64-0ea623846813</t>
  </si>
  <si>
    <t>4541</t>
  </si>
  <si>
    <t>a07a1cd6-1309-46ee-8d4d-1fac23fd74f5</t>
  </si>
  <si>
    <t>2377</t>
  </si>
  <si>
    <t>e9c18fc7-4d43-49db-99d3-c15e90a30b26</t>
  </si>
  <si>
    <t>6466</t>
  </si>
  <si>
    <t>359765b7-586e-4f38-82c2-5b5014e34846</t>
  </si>
  <si>
    <t>0134</t>
  </si>
  <si>
    <t>c42c2163-34c6-4f5d-9016-d60ad170bcbf</t>
  </si>
  <si>
    <t>6107c455-cae7-48fb-8968-b42b88cef011</t>
  </si>
  <si>
    <t>5181</t>
  </si>
  <si>
    <t>7ce827c3-9312-4622-b9f0-1e708c5e3bc4</t>
  </si>
  <si>
    <t>8d86aecb-0d19-4600-a502-1a679d2410a2</t>
  </si>
  <si>
    <t>9751</t>
  </si>
  <si>
    <t>72cb7ba6-dbb6-43ef-8018-ff1f8e59f5c2</t>
  </si>
  <si>
    <t>9649</t>
  </si>
  <si>
    <t>b89231cd-2b14-481b-8ad4-cb5e49b0a464</t>
  </si>
  <si>
    <t>2087</t>
  </si>
  <si>
    <t>2f7b7260-176c-4e45-b5b6-a97e1c815c9b</t>
  </si>
  <si>
    <t>8087</t>
  </si>
  <si>
    <t>93cc7b3e-c55b-421b-a0f8-709510f1cd2c</t>
  </si>
  <si>
    <t>0704</t>
  </si>
  <si>
    <t>8775a39e-d2b6-49ff-b7df-66d4d4ef78d0</t>
  </si>
  <si>
    <t>1426</t>
  </si>
  <si>
    <t>12420ce2-9afa-4424-8d27-ddd1ab82d6ea</t>
  </si>
  <si>
    <t>9583</t>
  </si>
  <si>
    <t>2e711223-53cf-4633-9147-8cd1ee679f1f</t>
  </si>
  <si>
    <t>0955</t>
  </si>
  <si>
    <t>4d37a96c-23f5-49c4-81e9-ab89790058ae</t>
  </si>
  <si>
    <t>8151</t>
  </si>
  <si>
    <t>cdd5f10c-d7cd-4dc0-a02d-bb9a0d0f3c13</t>
  </si>
  <si>
    <t>6020</t>
  </si>
  <si>
    <t>da00064a-3d12-4072-b3b3-ffd84d23c335</t>
  </si>
  <si>
    <t>e7a494a4-9734-41d4-ab95-e12176a38660</t>
  </si>
  <si>
    <t>0869</t>
  </si>
  <si>
    <t>9d42b56f-9aba-4b38-80bb-4f814774280f</t>
  </si>
  <si>
    <t>4314</t>
  </si>
  <si>
    <t>7f57e90a-235d-476e-8153-b9af0b4ac961</t>
  </si>
  <si>
    <t>6318</t>
  </si>
  <si>
    <t>99fc2782-ffec-4480-8d04-015d6cb33739</t>
  </si>
  <si>
    <t>1071</t>
  </si>
  <si>
    <t>1bf37bb6-1d45-4a4a-8b56-8789e5fa0a02</t>
  </si>
  <si>
    <t>4805</t>
  </si>
  <si>
    <t>2c97f943-26dc-489b-967c-6121d5365f75</t>
  </si>
  <si>
    <t>0303</t>
  </si>
  <si>
    <t>e68b114f-b86c-4d62-9143-9e846ec954b5</t>
  </si>
  <si>
    <t>8020</t>
  </si>
  <si>
    <t>6006d476-2890-4e54-bf5f-516880d35744</t>
  </si>
  <si>
    <t>d83504d0-9a25-451f-a1dc-a7c42fc81a56</t>
  </si>
  <si>
    <t>2566</t>
  </si>
  <si>
    <t>157943a8-bd36-49b2-af4b-aac8a769e1b1</t>
  </si>
  <si>
    <t>5195</t>
  </si>
  <si>
    <t>01acd615-a548-41a9-8af8-817ea9138cbc</t>
  </si>
  <si>
    <t>7940</t>
  </si>
  <si>
    <t>a6720770-3b6d-45f3-81ca-579ddbf3c9e6</t>
  </si>
  <si>
    <t>4501</t>
  </si>
  <si>
    <t>fc116e49-ef3d-4541-a15c-16241d9905b4</t>
  </si>
  <si>
    <t>9050</t>
  </si>
  <si>
    <t>05f4a124-3a80-47ab-ab49-2da5ee9dd82b</t>
  </si>
  <si>
    <t>045a23dd-77d7-449e-8dc5-2341b4d15d39</t>
  </si>
  <si>
    <t>d67a879e-e1f6-4442-9cb4-871f8a88590f</t>
  </si>
  <si>
    <t>0b195db1-0608-4083-b0b4-c5f6fbd014b4</t>
  </si>
  <si>
    <t>4ab791ce-66d2-4a5d-bd96-18b7f84b3b21</t>
  </si>
  <si>
    <t>a4459e59-8232-4c47-ad48-dc22b0ac107b</t>
  </si>
  <si>
    <t>b732dd8e-cd36-4edb-8df8-5100ff0b6556</t>
  </si>
  <si>
    <t>923962a7-e7df-45d7-bd7b-20c437f36637</t>
  </si>
  <si>
    <t>daa34bbe-5000-43a5-9ea8-a55eb1c9989b</t>
  </si>
  <si>
    <t>5ea576be-278c-43ab-957d-9fef8c6cdf82</t>
  </si>
  <si>
    <t>7b85c0a4-73d7-46c2-b106-fc75d81145b0</t>
  </si>
  <si>
    <t>7678bc59-6dd1-4e87-9dca-d07aba3ac51c</t>
  </si>
  <si>
    <t>9b7f8f9b-e7d6-4efd-82c2-3c57b883f9a8</t>
  </si>
  <si>
    <t>c3a4c4e8-47f3-4d98-9d27-31bc783f3c89</t>
  </si>
  <si>
    <t>6487ae54-3044-46e1-a59a-3a880cd440fb</t>
  </si>
  <si>
    <t>d77ccdfc-4a57-4eef-a777-9820646d09eb</t>
  </si>
  <si>
    <t>d9bdec0a-e492-4796-8fda-352cf567dfdb</t>
  </si>
  <si>
    <t>6e7b3aac-ada4-4dab-b017-194682c602ab</t>
  </si>
  <si>
    <t>4e7b721e-765b-4419-aad4-82cf2d204757</t>
  </si>
  <si>
    <t>b7994fe9-6cb7-4bd8-b9b9-9278cad156ec</t>
  </si>
  <si>
    <t>f76f15c6-703e-4500-981d-dc273fdb5adc</t>
  </si>
  <si>
    <t>671fe740-2cbb-4b8b-b80c-26d09707d5b1</t>
  </si>
  <si>
    <t>2f948f8e-d118-498a-9a64-18e9ea4f6300</t>
  </si>
  <si>
    <t>5141c9ef-0806-4d8f-9d21-bc11dd2eae07</t>
  </si>
  <si>
    <t>7313e76b-d8bf-48be-a372-08045ce7f34d</t>
  </si>
  <si>
    <t>0069d665-d18e-4fa3-ac68-8b40034c3ac0</t>
  </si>
  <si>
    <t>e5129051-a04f-4e7a-bfae-8d3e861dd413</t>
  </si>
  <si>
    <t>6c7170de-a812-4f8d-8e53-47b30abf5c53</t>
  </si>
  <si>
    <t>3d25a04c-b146-45ad-95f4-9c8bda7e1927</t>
  </si>
  <si>
    <t>46c96198-c4f6-465f-8211-7ce2b97426e6</t>
  </si>
  <si>
    <t>502e9ade-88d3-4c56-83a1-d46ab55ffe31</t>
  </si>
  <si>
    <t>b64ca4b0-4b09-4d17-837b-0f062dc3ee98</t>
  </si>
  <si>
    <t>0c79297c-1bbf-4f16-8fdb-e177ab04432d</t>
  </si>
  <si>
    <t>fe18b0a8-48b9-4e64-a479-9e605270a116</t>
  </si>
  <si>
    <t>f08fc68e-e852-4c9c-afd9-5f4650f355a1</t>
  </si>
  <si>
    <t>862c3310-12e8-434b-9682-c0c7cf98d307</t>
  </si>
  <si>
    <t>c2bb4eea-ae53-47b8-8d3d-b3a5e9ace4ad</t>
  </si>
  <si>
    <t>2241</t>
  </si>
  <si>
    <t>5c089c5e-54a8-4af0-8ed9-bc9f8e9922c5</t>
  </si>
  <si>
    <t>1201</t>
  </si>
  <si>
    <t>2f3daf31-0ecb-4bb8-89a9-e3346afbef2b</t>
  </si>
  <si>
    <t>2972</t>
  </si>
  <si>
    <t>6de433dd-ee9e-4dbe-b476-90d3bfb52abf</t>
  </si>
  <si>
    <t>0988</t>
  </si>
  <si>
    <t>8ebde282-0e25-4151-9f79-30abeaf24f7b</t>
  </si>
  <si>
    <t>61145217-1c1d-4662-ae86-1885e6ed881e</t>
  </si>
  <si>
    <t>5272</t>
  </si>
  <si>
    <t>88e94ee5-ebe9-4821-a5ca-194a82010a0a</t>
  </si>
  <si>
    <t>0ec3b317-a0e2-4839-9652-4965c3a13fa2</t>
  </si>
  <si>
    <t>7223</t>
  </si>
  <si>
    <t>ab509fcf-9acf-42c1-adde-66d44911e7aa</t>
  </si>
  <si>
    <t>6248</t>
  </si>
  <si>
    <t>b14df833-e6a5-4e2d-a059-a6a41e02d37d</t>
  </si>
  <si>
    <t>eaa69254-566d-45cb-8db1-b6250939c86c</t>
  </si>
  <si>
    <t>4115</t>
  </si>
  <si>
    <t>777811d4-9a7a-40bb-b66e-f9dbf7dbee00</t>
  </si>
  <si>
    <t>9788</t>
  </si>
  <si>
    <t>7b4169eb-40ac-4f9c-9d10-f893dc913f6d</t>
  </si>
  <si>
    <t>2681</t>
  </si>
  <si>
    <t>62dde8fc-5517-45ab-aa67-35bbdf6e2619</t>
  </si>
  <si>
    <t>215505e6-9d75-4b88-bb4c-982806ec2d87</t>
  </si>
  <si>
    <t>5061</t>
  </si>
  <si>
    <t>9b9416cf-ca5a-4ca4-b1f7-5de87c58175a</t>
  </si>
  <si>
    <t>********, ********</t>
  </si>
  <si>
    <t>cdb0d2f7-c2a4-4d50-b53a-43d815ce461f</t>
  </si>
  <si>
    <t>4858</t>
  </si>
  <si>
    <t>197860e3-8baf-40d1-8c1f-eaea1b71e3ea</t>
  </si>
  <si>
    <t>9770</t>
  </si>
  <si>
    <t>2d516988-5600-43a0-90cd-1932d322b535</t>
  </si>
  <si>
    <t>6943</t>
  </si>
  <si>
    <t>f3226c6f-e6f5-4080-b083-e5b3d98fedb5</t>
  </si>
  <si>
    <t>0577</t>
  </si>
  <si>
    <t>50ea3108-0fb5-477f-ba0c-2defc0e7cd5b</t>
  </si>
  <si>
    <t>1276</t>
  </si>
  <si>
    <t>d452e2c2-8513-4773-b9f7-c7fea4a49208</t>
  </si>
  <si>
    <t>8507</t>
  </si>
  <si>
    <t>de7dd1c5-775d-4d6c-8c2d-e62fc996b7be</t>
  </si>
  <si>
    <t>1574</t>
  </si>
  <si>
    <t>6c5f45e8-ef49-4e60-bbd6-7182606d0621</t>
  </si>
  <si>
    <t>9507</t>
  </si>
  <si>
    <t>35310b1f-0f0f-454a-a5be-2180b91b177e</t>
  </si>
  <si>
    <t>1050</t>
  </si>
  <si>
    <t>3e501955-c0be-4492-bc57-44bc67103f5e</t>
  </si>
  <si>
    <t>3381</t>
  </si>
  <si>
    <t>24ca221d-6710-41b1-a1f7-2b94ef1d988c</t>
  </si>
  <si>
    <t>0518</t>
  </si>
  <si>
    <t>c44b2648-638c-4437-b20d-cb2a7e885f82</t>
  </si>
  <si>
    <t>Jeronimo &amp; Madero - Americana</t>
  </si>
  <si>
    <t>56e54d3e-e98a-4e9c-832c-63e83e06c84b</t>
  </si>
  <si>
    <t>4083</t>
  </si>
  <si>
    <t>f8f4977e-3de3-4379-835e-9928b7563c21</t>
  </si>
  <si>
    <t>2904</t>
  </si>
  <si>
    <t>97672c04-a4e0-43ec-89e8-04dd94cd33fa</t>
  </si>
  <si>
    <t>Pedido cancelado apesar de recusa da loja</t>
  </si>
  <si>
    <t>84e271bc-d019-4e41-97df-ff7a6cc109ce</t>
  </si>
  <si>
    <t>6699</t>
  </si>
  <si>
    <t>b2b5bf1f-c677-4ccf-ab67-5201d228c634</t>
  </si>
  <si>
    <t>3770</t>
  </si>
  <si>
    <t>cca1ee4e-07e1-40fe-9d4b-c3102bc0bbd7</t>
  </si>
  <si>
    <t>Débito (Elo) na entrega</t>
  </si>
  <si>
    <t>3729</t>
  </si>
  <si>
    <t>9f5f6fb8-bb8e-438a-8bdd-3e17ab32897c</t>
  </si>
  <si>
    <t>9822</t>
  </si>
  <si>
    <t>Pedido danificado no transporte</t>
  </si>
  <si>
    <t>db84f0f6-a331-4d80-8889-03b79cb06d04</t>
  </si>
  <si>
    <t>4085</t>
  </si>
  <si>
    <t>52603260-7625-457c-9b24-648650672537</t>
  </si>
  <si>
    <t>5009</t>
  </si>
  <si>
    <t>6cf0a32d-b1ff-4f75-94b3-105c780f1c1a</t>
  </si>
  <si>
    <t>7705</t>
  </si>
  <si>
    <t>ab17fe59-bc64-40eb-9cf1-90748342beeb</t>
  </si>
  <si>
    <t>b7ddccc5-d0f5-43e8-b5d5-a4de7219ad41</t>
  </si>
  <si>
    <t>1371</t>
  </si>
  <si>
    <t>4944c70d-40a2-4aa4-baef-e5c6481145c9</t>
  </si>
  <si>
    <t>7417</t>
  </si>
  <si>
    <t>982c6a9f-e9e4-4792-94ee-ba712b893b4e</t>
  </si>
  <si>
    <t>2297</t>
  </si>
  <si>
    <t>a42554ac-18a0-4472-8a34-39ec4e2a446a</t>
  </si>
  <si>
    <t>4190</t>
  </si>
  <si>
    <t>2c5f426b-64c5-4d8b-94cd-317c44c25a3f</t>
  </si>
  <si>
    <t>6717</t>
  </si>
  <si>
    <t>3145b88a-65aa-4918-8609-723c2453e1e2</t>
  </si>
  <si>
    <t>1770</t>
  </si>
  <si>
    <t>ff0ebb83-84d2-4ac8-a3e8-8e249bef328c</t>
  </si>
  <si>
    <t>8929</t>
  </si>
  <si>
    <t>2f1d0fd5-506d-4f16-b029-24f5cadbfa02</t>
  </si>
  <si>
    <t>3488</t>
  </si>
  <si>
    <t>8188ba4c-19e8-458f-9c00-b65cb8ca4608</t>
  </si>
  <si>
    <t>5742</t>
  </si>
  <si>
    <t>1167074a-7ee7-466c-b876-cd5a8d2f30c1</t>
  </si>
  <si>
    <t>3899</t>
  </si>
  <si>
    <t>f675bf69-c42f-4809-bb05-865d72ab5571</t>
  </si>
  <si>
    <t>5066</t>
  </si>
  <si>
    <t>5ea47cb7-18e9-44be-9c51-0f609053ca56</t>
  </si>
  <si>
    <t>70c32402-b83a-4378-87b6-e3d980425363</t>
  </si>
  <si>
    <t>2125</t>
  </si>
  <si>
    <t>da7e578c-c468-4189-968d-9b4bbf73f18d</t>
  </si>
  <si>
    <t>4384</t>
  </si>
  <si>
    <t>6b115bce-3931-41c7-af57-0735c268d103</t>
  </si>
  <si>
    <t>7703</t>
  </si>
  <si>
    <t>00204820-cb36-44d8-8d6c-572d0951e8ac</t>
  </si>
  <si>
    <t>4052</t>
  </si>
  <si>
    <t>87259855-d39c-45a1-8986-184ba20226f8</t>
  </si>
  <si>
    <t>8311</t>
  </si>
  <si>
    <t>4c7e8ee6-24b9-499b-80d9-89ac340fafab</t>
  </si>
  <si>
    <t>bc8528b6-240a-4950-938f-daf56286bdeb</t>
  </si>
  <si>
    <t>3680</t>
  </si>
  <si>
    <t>6550b454-c063-4c6b-987e-7939e947546f</t>
  </si>
  <si>
    <t>ccbf35b9-014c-4c96-8a9d-fa5ffb91a04e</t>
  </si>
  <si>
    <t>9b268041-41fd-4c05-a627-6d3b4d9166a5</t>
  </si>
  <si>
    <t>0279</t>
  </si>
  <si>
    <t>b04f643f-5543-46fa-915b-0b09876ccf3c</t>
  </si>
  <si>
    <t>4299</t>
  </si>
  <si>
    <t>14f119a9-323f-43f5-b69d-be042e1a1249</t>
  </si>
  <si>
    <t>99a49dca-c3e8-4852-841e-3dbb1b6d029c</t>
  </si>
  <si>
    <t>.0028</t>
  </si>
  <si>
    <t>fd3363e7-8fe5-467a-ab95-b1bbc886ecc8</t>
  </si>
  <si>
    <t>8438</t>
  </si>
  <si>
    <t>2d6d2dec-55c0-4365-b47c-5926ebd157a4</t>
  </si>
  <si>
    <t>0272</t>
  </si>
  <si>
    <t>5156fd79-7f1a-4cf8-9d6f-6e2f0345f0ca</t>
  </si>
  <si>
    <t>0149</t>
  </si>
  <si>
    <t>2a3e0adb-bee6-4e69-b1ec-ed367fb070d9</t>
  </si>
  <si>
    <t>5419</t>
  </si>
  <si>
    <t>927451d8-e322-4332-adf3-f80f167ed40d</t>
  </si>
  <si>
    <t>e3b8bb77-345b-4f5f-a33d-178be138807d</t>
  </si>
  <si>
    <t>7809</t>
  </si>
  <si>
    <t>82ff2ec2-fdca-4cc8-bc0b-f0d6d5a77a85</t>
  </si>
  <si>
    <t>1176</t>
  </si>
  <si>
    <t>4c9c91f3-a5d9-4cab-961b-a93060f624e8</t>
  </si>
  <si>
    <t>2269</t>
  </si>
  <si>
    <t>b57fa364-99cb-4ff8-a6ba-efc9a3170ddf</t>
  </si>
  <si>
    <t>0401</t>
  </si>
  <si>
    <t>4acf1f9b-30b2-4361-a7a2-8f589d96d2a8</t>
  </si>
  <si>
    <t>0457</t>
  </si>
  <si>
    <t>e015337a-5595-44fd-bb64-785a8d6377de</t>
  </si>
  <si>
    <t>7159</t>
  </si>
  <si>
    <t>13f36552-4fe4-4977-a585-6573b74e5adc</t>
  </si>
  <si>
    <t>8117</t>
  </si>
  <si>
    <t>45c60dd3-11ec-495a-b427-be88b985230a</t>
  </si>
  <si>
    <t>9061</t>
  </si>
  <si>
    <t>1052a38b-2793-42fd-9db9-f36084137fff</t>
  </si>
  <si>
    <t>0656</t>
  </si>
  <si>
    <t>bb648a8b-54f6-4afe-8720-d6672f42f256</t>
  </si>
  <si>
    <t>041cbc10-1100-411b-8bfd-aecc700507f9</t>
  </si>
  <si>
    <t>9793</t>
  </si>
  <si>
    <t>4b32ee66-ed68-4204-b63c-e894493cdcc2</t>
  </si>
  <si>
    <t>Apple Pay (Elo)</t>
  </si>
  <si>
    <t>1200185a-5209-4148-95c5-aba6bdc99630</t>
  </si>
  <si>
    <t>36cb4847-5cb2-41ee-a5f1-bfe5b90e731c</t>
  </si>
  <si>
    <t>5881c271-b14d-4c9a-b8bc-062e1d62f3ce</t>
  </si>
  <si>
    <t>3172</t>
  </si>
  <si>
    <t>f14f6031-680f-4fe2-8c2e-9b90afdc6aa2</t>
  </si>
  <si>
    <t>9895</t>
  </si>
  <si>
    <t>0c37ba27-79e4-403e-b351-5399db40336c</t>
  </si>
  <si>
    <t>5125</t>
  </si>
  <si>
    <t>f1a34f14-0af0-4a85-9463-d6f5c6c1e9b7</t>
  </si>
  <si>
    <t>2254</t>
  </si>
  <si>
    <t>8605447e-2fa2-4a58-b146-7c58d3cea574</t>
  </si>
  <si>
    <t>7359</t>
  </si>
  <si>
    <t>91d6a261-8463-4639-97e7-fa45458c40f4</t>
  </si>
  <si>
    <t>f0a339b4-0594-4496-ba3a-9e2481480651</t>
  </si>
  <si>
    <t>8338</t>
  </si>
  <si>
    <t>ed3f47c6-e456-4d18-9836-512ef2ea6325</t>
  </si>
  <si>
    <t>4940</t>
  </si>
  <si>
    <t>441a0df0-ce4f-48ea-a64e-760fa11be0f1</t>
  </si>
  <si>
    <t>01b1313b-e785-4ef3-b232-b1b046440820</t>
  </si>
  <si>
    <t>3175</t>
  </si>
  <si>
    <t>8d8c03a7-503d-46ab-b9a7-31f560582235</t>
  </si>
  <si>
    <t>1782</t>
  </si>
  <si>
    <t>c6e6d4e0-dda1-4ec1-84e8-3db205ced50b</t>
  </si>
  <si>
    <t>24c6c0e1-25e1-4f6f-8a59-caaa7dfa9e1b</t>
  </si>
  <si>
    <t>3130323b-b4ba-471c-8b9d-b1b981e0f59e</t>
  </si>
  <si>
    <t>3992</t>
  </si>
  <si>
    <t>7ee42e6f-75c3-4d3c-9190-81d470c4d3b4</t>
  </si>
  <si>
    <t>2277</t>
  </si>
  <si>
    <t>e7eae2a2-1b83-45fb-9e3d-e95f47ac101a</t>
  </si>
  <si>
    <t>9588</t>
  </si>
  <si>
    <t>Vó Maria Durski - Laçador</t>
  </si>
  <si>
    <t>ef8cec9a-e113-4363-8915-755e6a08507d</t>
  </si>
  <si>
    <t>7977</t>
  </si>
  <si>
    <t>d52f0bfc-8353-4a81-8903-5bbdf4eeb87c</t>
  </si>
  <si>
    <t>4406</t>
  </si>
  <si>
    <t>a54e12ee-c236-4bd8-b002-b83a23dfb52c</t>
  </si>
  <si>
    <t>3064</t>
  </si>
  <si>
    <t>0ef0bbde-be09-4841-96c3-665637f64925</t>
  </si>
  <si>
    <t>2664</t>
  </si>
  <si>
    <t>5bcfe2f1-d50a-47c9-9f35-a5b15bd7067a</t>
  </si>
  <si>
    <t>71fd560b-96a1-4183-ab77-3947943bb8f4</t>
  </si>
  <si>
    <t>7936</t>
  </si>
  <si>
    <t>21037b40-d583-4d6f-8a5e-cb3e7c3174cf</t>
  </si>
  <si>
    <t>4817</t>
  </si>
  <si>
    <t>9433ac63-cf84-4a94-8606-5a56804c5ca9</t>
  </si>
  <si>
    <t>5875</t>
  </si>
  <si>
    <t>728dfc07-bfa0-402e-9e78-349aacf84c7f</t>
  </si>
  <si>
    <t>4cb6b1ee-0ec6-41f6-85eb-95460d42037d</t>
  </si>
  <si>
    <t>1524</t>
  </si>
  <si>
    <t>9ae006dc-da6e-487d-a555-31b9d213646a</t>
  </si>
  <si>
    <t>5406</t>
  </si>
  <si>
    <t>a96395f3-f03a-4945-82ff-d977a8059f48</t>
  </si>
  <si>
    <t>a4aa4c71-f202-4215-9bdb-7ad027c755bc</t>
  </si>
  <si>
    <t>4bceb454-088c-4440-81ba-ae1f5f29f164</t>
  </si>
  <si>
    <t>98c20b05-9152-474b-b8f9-1b46639264bc</t>
  </si>
  <si>
    <t>2010</t>
  </si>
  <si>
    <t>3045dcf8-91da-4d58-8248-8fc0f5166046</t>
  </si>
  <si>
    <t>0541</t>
  </si>
  <si>
    <t>db3d6cc7-1799-42c1-9ead-eed6d2ff3c0a</t>
  </si>
  <si>
    <t>fd747cc0-1d49-4624-98a4-a9ae8b3f1328</t>
  </si>
  <si>
    <t>8974</t>
  </si>
  <si>
    <t>afc613bf-d583-439d-8d3d-0e91ff6a8afb</t>
  </si>
  <si>
    <t>ec925880-f629-4ebb-b1ce-ed3fbf15bf73</t>
  </si>
  <si>
    <t>6330</t>
  </si>
  <si>
    <t>7d434bfb-1c7a-421d-ad55-a49b0a36e285</t>
  </si>
  <si>
    <t>6142</t>
  </si>
  <si>
    <t>512742f7-da88-42df-bfb1-99596f5a6c8f</t>
  </si>
  <si>
    <t>5405</t>
  </si>
  <si>
    <t>20e4714e-f965-4e0f-86bf-c50e97a66255</t>
  </si>
  <si>
    <t>3270</t>
  </si>
  <si>
    <t>9b5710bb-9062-45a1-96de-1cda2c0f26fc</t>
  </si>
  <si>
    <t>5725</t>
  </si>
  <si>
    <t>8f9ccee8-f866-4fe2-a3f7-9472ce30ee05</t>
  </si>
  <si>
    <t>7603</t>
  </si>
  <si>
    <t>53ec7736-5899-45bd-9bd9-bc6886b29c41</t>
  </si>
  <si>
    <t>84288578-7555-479f-99e3-cb7f6ca85650</t>
  </si>
  <si>
    <t>5622</t>
  </si>
  <si>
    <t>8d737747-3ae5-408d-8eae-e831fb52bf87</t>
  </si>
  <si>
    <t>9487</t>
  </si>
  <si>
    <t>415751eb-54a4-418e-b18d-3ec5d5531686</t>
  </si>
  <si>
    <t>56d8f409-22d0-48ad-a966-f480603ef5b2</t>
  </si>
  <si>
    <t>0114</t>
  </si>
  <si>
    <t>b999c6a0-4ccb-4500-be4d-eeb880f2d98d</t>
  </si>
  <si>
    <t>6827</t>
  </si>
  <si>
    <t>18611db4-02c1-4f23-a26c-4a4fc3e73106</t>
  </si>
  <si>
    <t>2905</t>
  </si>
  <si>
    <t>244eade7-a7ca-4735-9083-7d93e4fd1b74</t>
  </si>
  <si>
    <t>5571</t>
  </si>
  <si>
    <t>d5bb6ebf-fbd2-455d-9d57-6935ed57c978</t>
  </si>
  <si>
    <t>2102</t>
  </si>
  <si>
    <t>32ecf3e2-5a67-408d-b1a5-62289df5b617</t>
  </si>
  <si>
    <t>4731</t>
  </si>
  <si>
    <t>6c02892b-dd70-452c-a9c2-ec1b91eea58d</t>
  </si>
  <si>
    <t>7108</t>
  </si>
  <si>
    <t>c659df3f-2bcc-48fd-9871-7b6a391950be</t>
  </si>
  <si>
    <t>3903</t>
  </si>
  <si>
    <t>6b5b86b1-2f61-4e1e-8c24-794f98aeee2e</t>
  </si>
  <si>
    <t>8015</t>
  </si>
  <si>
    <t>ee656c2f-4702-466e-8bfb-ba2f6828612f</t>
  </si>
  <si>
    <t>7204</t>
  </si>
  <si>
    <t>4c7fe4df-aac9-41b7-a5aa-1d220d8a53ff</t>
  </si>
  <si>
    <t>f39a435e-5c23-40cb-865a-c9b0190b725e</t>
  </si>
  <si>
    <t>0973</t>
  </si>
  <si>
    <t>b36fc578-d69b-404f-9d98-e0b105fe73cf</t>
  </si>
  <si>
    <t>3634</t>
  </si>
  <si>
    <t>2a36a6b9-1599-44a3-a24c-434385502e15</t>
  </si>
  <si>
    <t>2150</t>
  </si>
  <si>
    <t>632e001d-4796-4bc6-97c0-33ea2d1ea3e6</t>
  </si>
  <si>
    <t>7971a2ff-dd19-487f-b0e1-f5aaf40420b7</t>
  </si>
  <si>
    <t>6175</t>
  </si>
  <si>
    <t>4466fd1b-17e5-4c69-9651-c4e0c5b8aa4a</t>
  </si>
  <si>
    <t>6769</t>
  </si>
  <si>
    <t>020b7e72-f002-4b19-91f9-f5553e4320f9</t>
  </si>
  <si>
    <t>1645</t>
  </si>
  <si>
    <t>d873c3c3-e218-4c43-9d8b-222bdc6d6a26</t>
  </si>
  <si>
    <t>1529</t>
  </si>
  <si>
    <t>bb8d8e90-c492-4736-b944-c764e727f3e9</t>
  </si>
  <si>
    <t>7501</t>
  </si>
  <si>
    <t>516940ef-f84e-4b6f-83dc-d8606b6873f3</t>
  </si>
  <si>
    <t>47d695a3-d2c9-4a4a-8a63-8e786d4e9787</t>
  </si>
  <si>
    <t>9532</t>
  </si>
  <si>
    <t>d1c8080b-4c02-4503-8d7c-eb895a6538c6</t>
  </si>
  <si>
    <t>9d9adfae-5fba-4723-958d-d9452eb5be8b</t>
  </si>
  <si>
    <t>7c97fd59-c3a1-474a-8ac0-0c5c2b0e69df</t>
  </si>
  <si>
    <t>8044</t>
  </si>
  <si>
    <t>3925c53f-7d74-4c5e-8dbb-ee8417e0cd5e</t>
  </si>
  <si>
    <t>3068</t>
  </si>
  <si>
    <t>d1fe3c7f-b033-4057-afa7-c5f841e17690</t>
  </si>
  <si>
    <t>b66b3435-3bd7-4256-a011-8dd395d14eff</t>
  </si>
  <si>
    <t>6615</t>
  </si>
  <si>
    <t>a198af14-2b7b-40a3-bcd7-2509b6edd355</t>
  </si>
  <si>
    <t>7621</t>
  </si>
  <si>
    <t>705fec9d-320f-4a81-9cb2-11ad97f074d6</t>
  </si>
  <si>
    <t>4ce47e17-305a-4002-952f-bc281ae219ee</t>
  </si>
  <si>
    <t>7275</t>
  </si>
  <si>
    <t>97879384-681f-4418-b504-85d6da9fb04a</t>
  </si>
  <si>
    <t>1045</t>
  </si>
  <si>
    <t>e2cb869b-9f46-4914-a84b-c4af670b4757</t>
  </si>
  <si>
    <t>4035</t>
  </si>
  <si>
    <t>e6194a16-b62d-4bca-a892-14c60a55f22b</t>
  </si>
  <si>
    <t>4926</t>
  </si>
  <si>
    <t>6fe69771-a2d7-496d-bd69-b9cc75488242</t>
  </si>
  <si>
    <t>1914</t>
  </si>
  <si>
    <t>b49ed030-9de7-4061-9a8e-a6755aabc702</t>
  </si>
  <si>
    <t>0787</t>
  </si>
  <si>
    <t>9ffe5905-f4c8-4112-be02-a87695b91875</t>
  </si>
  <si>
    <t>1928</t>
  </si>
  <si>
    <t>14697d1b-84ea-49af-8c63-81b5f8e55d31</t>
  </si>
  <si>
    <t>7263</t>
  </si>
  <si>
    <t>35ca19ec-03ce-460d-bd59-f82131c2f933</t>
  </si>
  <si>
    <t>6355</t>
  </si>
  <si>
    <t>07db3466-af8c-4602-92fb-8d9a71526aef</t>
  </si>
  <si>
    <t>6830</t>
  </si>
  <si>
    <t>b3d9ad4b-8d1e-47fe-a1b5-1db7ed026401</t>
  </si>
  <si>
    <t>6bf7728d-a4e9-4965-831f-4f8f021403ec</t>
  </si>
  <si>
    <t>6463</t>
  </si>
  <si>
    <t>8fc1abb3-28dc-460c-8af4-a9149f84ce30</t>
  </si>
  <si>
    <t>7399</t>
  </si>
  <si>
    <t>da513c08-cdb3-42af-a523-5cefe3ecb1f2</t>
  </si>
  <si>
    <t>1861</t>
  </si>
  <si>
    <t>9b11585b-6f7d-4c76-ab02-07a39a7fd078</t>
  </si>
  <si>
    <t>17868d77-b3c9-40d3-bf52-bf84dd89898f</t>
  </si>
  <si>
    <t>6703</t>
  </si>
  <si>
    <t>6808300e-fc05-486e-ac89-2905d8796258</t>
  </si>
  <si>
    <t>0835</t>
  </si>
  <si>
    <t>78ada2f8-371d-44ba-9d09-b97d8ec9ecec</t>
  </si>
  <si>
    <t>9099</t>
  </si>
  <si>
    <t>ccc20205-c7a8-45ae-a7ee-e8c18a742bfd</t>
  </si>
  <si>
    <t>eb95674d-9c60-415e-be75-bb72374f0aa3</t>
  </si>
  <si>
    <t>3777</t>
  </si>
  <si>
    <t>9aa0761e-1b0a-49aa-bed3-e5845cb40979</t>
  </si>
  <si>
    <t>a1a3c2c5-3d7b-4271-95ed-f41909abeaa6</t>
  </si>
  <si>
    <t>6440</t>
  </si>
  <si>
    <t>fea21c50-d953-4a01-8235-70b9592a0859</t>
  </si>
  <si>
    <t>2971</t>
  </si>
  <si>
    <t>4e7cd6cb-0624-4ac8-b815-8a3df75ff5fc</t>
  </si>
  <si>
    <t>5287</t>
  </si>
  <si>
    <t>0d7d7889-22f7-4325-a4c9-981c86622688</t>
  </si>
  <si>
    <t>e4c4c000-ace0-4221-8edb-e16aa5fd687b</t>
  </si>
  <si>
    <t>7289</t>
  </si>
  <si>
    <t>454a2e2d-7176-4513-95d0-57fbf434b34b</t>
  </si>
  <si>
    <t>5824</t>
  </si>
  <si>
    <t>fe94ed34-eeed-494e-89a9-c4c41796da0c</t>
  </si>
  <si>
    <t>2ceb8624-5db0-4b95-9fec-e6841d7f0653</t>
  </si>
  <si>
    <t>b0612214-5464-46f2-a4a1-a9abf5ba0171</t>
  </si>
  <si>
    <t>a8ab2d9e-67f4-4318-8022-f2f8f71f1a10</t>
  </si>
  <si>
    <t>0966</t>
  </si>
  <si>
    <t>110715e8-33ba-45a1-bb2b-4227a9b2db38</t>
  </si>
  <si>
    <t>0287</t>
  </si>
  <si>
    <t>24acfcc9-223f-4710-945c-8bbe3a40bcd5</t>
  </si>
  <si>
    <t>5442</t>
  </si>
  <si>
    <t>9668fe0b-5524-4b9f-abdf-566f4e804ef8</t>
  </si>
  <si>
    <t>8068</t>
  </si>
  <si>
    <t>8dba0974-0c41-4386-ab83-30bc2f97397e</t>
  </si>
  <si>
    <t>0083</t>
  </si>
  <si>
    <t>26124884-d20e-4491-9fa2-78b187667f7f</t>
  </si>
  <si>
    <t>4529</t>
  </si>
  <si>
    <t>1d9392d7-fa9b-4004-a34c-d0a7dfae2272</t>
  </si>
  <si>
    <t>5737</t>
  </si>
  <si>
    <t>f82052cd-6a43-40d8-9d8d-13d50e58a251</t>
  </si>
  <si>
    <t>7496</t>
  </si>
  <si>
    <t>c1f62020-e85b-4fbd-ac19-7974c48a4887</t>
  </si>
  <si>
    <t>5540</t>
  </si>
  <si>
    <t>33968792-3585-4b57-bf7b-4cbc3f17160f</t>
  </si>
  <si>
    <t>9725</t>
  </si>
  <si>
    <t>1ce2da62-4ad0-4c0f-9960-5b02a51c6a9c</t>
  </si>
  <si>
    <t>2584</t>
  </si>
  <si>
    <t>653c9a99-88ae-4e9f-890d-97f3ca308a67</t>
  </si>
  <si>
    <t>7867</t>
  </si>
  <si>
    <t>Jeronimo &amp; Madero - Posto Sia</t>
  </si>
  <si>
    <t>70dbfc00-dc8e-494b-a239-e2fd29000c2b</t>
  </si>
  <si>
    <t>3f18771e-fbc4-4d45-9758-8f58ee6c14ab</t>
  </si>
  <si>
    <t>0167</t>
  </si>
  <si>
    <t>25727c8e-07cf-4673-a713-a611d1ea3633</t>
  </si>
  <si>
    <t>96c64cdb-0d74-49d0-9b6f-287b448261d9</t>
  </si>
  <si>
    <t>7356</t>
  </si>
  <si>
    <t>292ebf5e-32b8-4b40-a339-d12bd1dee2c2</t>
  </si>
  <si>
    <t>8037</t>
  </si>
  <si>
    <t>375bfe6d-d4a7-4a93-9873-7a544cfec4a5</t>
  </si>
  <si>
    <t>2945</t>
  </si>
  <si>
    <t>788c9c3f-5844-491e-941b-b9cd507bcb62</t>
  </si>
  <si>
    <t>1154</t>
  </si>
  <si>
    <t>134a1b79-26a1-40e9-9e65-060fac96b381</t>
  </si>
  <si>
    <t>52f2f121-f1a4-4028-ab86-d3c4ef1813f5</t>
  </si>
  <si>
    <t>3202</t>
  </si>
  <si>
    <t>c18ddfd6-6a21-4edf-82ca-ff2f62352226</t>
  </si>
  <si>
    <t>8197</t>
  </si>
  <si>
    <t>a642b7a3-8259-413f-855d-dc2f9759cf27</t>
  </si>
  <si>
    <t>2380</t>
  </si>
  <si>
    <t>1def838d-69f3-4e6b-990e-c33016e33458</t>
  </si>
  <si>
    <t>1082</t>
  </si>
  <si>
    <t>8efaef89-cdfa-452f-9c29-2de42b097262</t>
  </si>
  <si>
    <t>9624</t>
  </si>
  <si>
    <t>10a729a3-2d19-4448-8c82-f3fcc74c3579</t>
  </si>
  <si>
    <t>9460</t>
  </si>
  <si>
    <t>b763c7cf-38ea-43c0-9240-46066c577d25</t>
  </si>
  <si>
    <t>8717</t>
  </si>
  <si>
    <t>Jeronimo &amp; Madero - Canoas</t>
  </si>
  <si>
    <t>f37db123-0393-4042-8444-b5fcb5f238ce</t>
  </si>
  <si>
    <t>1434</t>
  </si>
  <si>
    <t>ec282295-76fc-46a1-bf24-3b6acc2f49fb</t>
  </si>
  <si>
    <t>0660</t>
  </si>
  <si>
    <t>2e9144f9-f1eb-4d21-9cf8-8677f923f6a0</t>
  </si>
  <si>
    <t>4904</t>
  </si>
  <si>
    <t>4c6d69b1-90e3-4f92-896e-b3944fe28401</t>
  </si>
  <si>
    <t>8799</t>
  </si>
  <si>
    <t>e52dbc54-a34b-45b5-980f-a46f6fd9a9c7</t>
  </si>
  <si>
    <t>4e33ab31-5a7e-4af0-9def-6db796b0aae5</t>
  </si>
  <si>
    <t>e5ef4dd7-5437-4356-a2d6-a1e5c678d3c9</t>
  </si>
  <si>
    <t>2276</t>
  </si>
  <si>
    <t>21067a83-1a82-41df-a0f7-40a1cc26632b</t>
  </si>
  <si>
    <t>5902</t>
  </si>
  <si>
    <t>ce7a8127-a40a-44ce-a048-381af4af0acc</t>
  </si>
  <si>
    <t>2772c3eb-9342-45e8-947a-976da104d2eb</t>
  </si>
  <si>
    <t>2244</t>
  </si>
  <si>
    <t>0d3ac6c9-b0ec-4618-b216-b36c67e56b7f</t>
  </si>
  <si>
    <t>3291</t>
  </si>
  <si>
    <t>b9d97370-5023-4da6-bc00-feee875da21f</t>
  </si>
  <si>
    <t>7d9bed20-8525-416c-9ad5-b1a63ecf722f</t>
  </si>
  <si>
    <t>1386</t>
  </si>
  <si>
    <t>611b6daf-a4d1-45fc-8c59-937898fe32e7</t>
  </si>
  <si>
    <t>9748</t>
  </si>
  <si>
    <t>d009e4eb-a191-4e76-844d-e9b76e59b222</t>
  </si>
  <si>
    <t>9798</t>
  </si>
  <si>
    <t>ab816d0b-a716-4c13-8f90-7165e659633c</t>
  </si>
  <si>
    <t>6970</t>
  </si>
  <si>
    <t>f5af083a-ada8-4102-bb4b-fd3e71ea8422</t>
  </si>
  <si>
    <t>f3b6e97f-7478-4ee9-862b-0f3d1d73969f</t>
  </si>
  <si>
    <t>4196</t>
  </si>
  <si>
    <t>f1714056-a73b-445d-aace-e604e9b890c5</t>
  </si>
  <si>
    <t>0bed6d78-0079-4324-968f-9f0c65602fff</t>
  </si>
  <si>
    <t>0922</t>
  </si>
  <si>
    <t>5c5e2aab-9cdc-49e7-a694-56154bd08dd8</t>
  </si>
  <si>
    <t>077cd98a-d2a7-40a2-8aa2-d75c7dbba6a2</t>
  </si>
  <si>
    <t>7954</t>
  </si>
  <si>
    <t>16c086b8-c46a-4573-99cb-5d8cb3ca7288</t>
  </si>
  <si>
    <t>e512d319-950f-4ee4-a25b-00a67c7ba5a0</t>
  </si>
  <si>
    <t>7642</t>
  </si>
  <si>
    <t>10db821e-1246-4069-a897-42f8750c9f50</t>
  </si>
  <si>
    <t>7582</t>
  </si>
  <si>
    <t>dd5f3af1-3b74-49c8-9ead-b882c630ef5d</t>
  </si>
  <si>
    <t>6667</t>
  </si>
  <si>
    <t>ff9f4c4c-2f4c-41b1-ac4d-f282cad75dad</t>
  </si>
  <si>
    <t>448608ef-10fc-4f3a-a346-c7fd07cd590e</t>
  </si>
  <si>
    <t>5027</t>
  </si>
  <si>
    <t>df6b7f3f-3879-412e-8f9c-bda22fad5e8c</t>
  </si>
  <si>
    <t>3151</t>
  </si>
  <si>
    <t>48325211-5e17-4d24-9ecb-2f958b9b4fb0</t>
  </si>
  <si>
    <t>5f288c3a-d220-494e-a4b9-012c788d4e1a</t>
  </si>
  <si>
    <t>ab36b9c5-88a3-4504-a772-90a6a8062f43</t>
  </si>
  <si>
    <t>0611</t>
  </si>
  <si>
    <t>6b737ca2-0451-4885-b269-ebf6a5377902</t>
  </si>
  <si>
    <t>9579fe1e-b3c7-4413-979b-ce6dd366aa80</t>
  </si>
  <si>
    <t>c98cfa36-aab9-4f38-8b1b-9f79ecdf6679</t>
  </si>
  <si>
    <t>9281</t>
  </si>
  <si>
    <t>b68d7472-9eda-473b-8bbd-10dfce97c69f</t>
  </si>
  <si>
    <t>5140</t>
  </si>
  <si>
    <t>ef767365-1b84-4e70-a48f-83c906441193</t>
  </si>
  <si>
    <t>7429</t>
  </si>
  <si>
    <t>9d53f8ee-4227-41fc-a10b-9d78a9be6a79</t>
  </si>
  <si>
    <t>4038</t>
  </si>
  <si>
    <t>661d1f6b-8180-462c-95bb-d0011adc9d0b</t>
  </si>
  <si>
    <t>9581</t>
  </si>
  <si>
    <t>43544b75-f6dc-4293-a504-e2c8a1bd6cda</t>
  </si>
  <si>
    <t>b35b507d-cf62-4abd-bec5-2c455812f3b0</t>
  </si>
  <si>
    <t>9577</t>
  </si>
  <si>
    <t>d5faa075-c9a3-43c9-ae27-ce7156fa5654</t>
  </si>
  <si>
    <t>4613</t>
  </si>
  <si>
    <t>4b7cb2d4-51c8-42e0-ab8d-eb4465c13037</t>
  </si>
  <si>
    <t>6013</t>
  </si>
  <si>
    <t>88b03d30-e09e-4bf4-a6b9-57cd4740d1da</t>
  </si>
  <si>
    <t>2080</t>
  </si>
  <si>
    <t>8b04c5fd-de5a-427f-9255-0f2779f2096a</t>
  </si>
  <si>
    <t>9932</t>
  </si>
  <si>
    <t>4a7730d2-474e-42c8-9188-8f45b54a3290</t>
  </si>
  <si>
    <t>2606</t>
  </si>
  <si>
    <t>50b70759-a575-4c08-84a5-dd94405b273d</t>
  </si>
  <si>
    <t>2212</t>
  </si>
  <si>
    <t>788ca926-5f6d-4305-9233-4de49b03f011</t>
  </si>
  <si>
    <t>7593</t>
  </si>
  <si>
    <t>dd4a5f82-35bc-4a76-abe0-8d277ed60618</t>
  </si>
  <si>
    <t>9359</t>
  </si>
  <si>
    <t>80015e1e-3459-498c-b778-0850063bf431</t>
  </si>
  <si>
    <t>8ebf377a-8c25-44b9-9f4b-1a5b2c8cdb8d</t>
  </si>
  <si>
    <t>8867</t>
  </si>
  <si>
    <t>f53bc6d2-9266-421d-a8b9-8d78a49a2c7a</t>
  </si>
  <si>
    <t>04b9e15a-d51b-4b8c-885e-21742449d27d</t>
  </si>
  <si>
    <t>5076</t>
  </si>
  <si>
    <t>9ef9ee48-5f38-4315-aeda-dbb4d9a850de</t>
  </si>
  <si>
    <t>3878</t>
  </si>
  <si>
    <t>d86b8d47-2ca4-4b66-aaed-ad80674b32f9</t>
  </si>
  <si>
    <t>9279</t>
  </si>
  <si>
    <t>7610746b-9991-4d52-a536-22839167769c</t>
  </si>
  <si>
    <t>8771</t>
  </si>
  <si>
    <t>cca35871-dcc3-45f0-bb08-94869bf07dc8</t>
  </si>
  <si>
    <t>9272</t>
  </si>
  <si>
    <t>10ad1a12-2831-48e9-89a1-91a86d8c226b</t>
  </si>
  <si>
    <t>5194</t>
  </si>
  <si>
    <t>12eaf9bb-a179-48b0-9598-9ef84958bb1a</t>
  </si>
  <si>
    <t>9299</t>
  </si>
  <si>
    <t>1312b1cb-aeca-4d6f-aa7d-c6d2821f9259</t>
  </si>
  <si>
    <t>cd2a65c5-9dd3-438c-bbb5-64cc2c0d6c8a</t>
  </si>
  <si>
    <t>5429</t>
  </si>
  <si>
    <t>2b46cd25-3a41-4726-aa4b-ae23ca1b4a8c</t>
  </si>
  <si>
    <t>3134</t>
  </si>
  <si>
    <t>964fe378-135d-44d9-8093-9d5dbf519aca</t>
  </si>
  <si>
    <t>7879</t>
  </si>
  <si>
    <t>b285103d-e94c-4581-a22a-c0a37688fe82</t>
  </si>
  <si>
    <t>7632</t>
  </si>
  <si>
    <t>cb92ba25-b1c0-4db2-9f4b-7cc75f094e51</t>
  </si>
  <si>
    <t>2481</t>
  </si>
  <si>
    <t>a726c7c6-798e-4c50-a674-1145e4d3cfa7</t>
  </si>
  <si>
    <t>1273</t>
  </si>
  <si>
    <t>cec56f41-51c9-4399-90e1-1f617d919fba</t>
  </si>
  <si>
    <t>2709</t>
  </si>
  <si>
    <t>197f4187-ed12-484d-9d32-83f9124b521b</t>
  </si>
  <si>
    <t>8455</t>
  </si>
  <si>
    <t>91ca6e55-8a29-45d4-9303-d09d0ce5745c</t>
  </si>
  <si>
    <t>1080</t>
  </si>
  <si>
    <t>f0d8d2b8-e316-4292-8cec-1be91802ef56</t>
  </si>
  <si>
    <t>9855</t>
  </si>
  <si>
    <t>fa8cc09d-69d4-45df-8852-f45e8095470b</t>
  </si>
  <si>
    <t>9570</t>
  </si>
  <si>
    <t>24e866e6-87f5-4d85-aa10-8c5b8b126c79</t>
  </si>
  <si>
    <t>5888</t>
  </si>
  <si>
    <t>CHECKOUT_HANDSHAKE_DECIDED</t>
  </si>
  <si>
    <t>c13800af-9ecd-405a-a460-f250257d92d1</t>
  </si>
  <si>
    <t>961dea8b-9b6f-431e-a0e9-6d0f7bbe891d</t>
  </si>
  <si>
    <t>1707</t>
  </si>
  <si>
    <t>abe259ba-db4f-46f2-92cd-abbaeab2ca18</t>
  </si>
  <si>
    <t>0926</t>
  </si>
  <si>
    <t>1cf489de-3aef-4306-863a-c973c27e6a6e</t>
  </si>
  <si>
    <t>93c8f926-ccbf-45c2-bc7d-b5d937a32c76</t>
  </si>
  <si>
    <t>7fbc372f-7edd-48f0-afa5-f6b518e3eb8f</t>
  </si>
  <si>
    <t>1474</t>
  </si>
  <si>
    <t>8045554f-3a9e-4bee-9267-56e2af2699c7</t>
  </si>
  <si>
    <t>4378</t>
  </si>
  <si>
    <t>e7c357e3-5aa4-42a3-9c89-cd609827a87d</t>
  </si>
  <si>
    <t>5022</t>
  </si>
  <si>
    <t>8f1dd07d-9368-44e9-9a1e-831e65bba9ed</t>
  </si>
  <si>
    <t>0937</t>
  </si>
  <si>
    <t>3ffcc8b7-a818-4230-8dc3-e3455b98753f</t>
  </si>
  <si>
    <t>5784</t>
  </si>
  <si>
    <t>f4a853be-8621-428e-86a7-02d17cecdb9b</t>
  </si>
  <si>
    <t>6109</t>
  </si>
  <si>
    <t>92bc12a3-71dc-45cc-ab0e-ce37fe3fd5cd</t>
  </si>
  <si>
    <t>3334</t>
  </si>
  <si>
    <t>c3a9edad-efee-4a81-bfa7-f12fdd3e4bf0</t>
  </si>
  <si>
    <t>0838</t>
  </si>
  <si>
    <t>dd1eecc1-8e36-4bf0-831d-720c7fcba886</t>
  </si>
  <si>
    <t>9977</t>
  </si>
  <si>
    <t>42494e16-d478-45b1-b7af-01e0547c1032</t>
  </si>
  <si>
    <t>bbd6c6c7-b5de-4929-bcbf-93055df98f98</t>
  </si>
  <si>
    <t>9377</t>
  </si>
  <si>
    <t>3c131410-26d2-40c6-a7ba-300863f01582</t>
  </si>
  <si>
    <t>7cfc689d-3304-4e8e-883e-108642cc3584</t>
  </si>
  <si>
    <t>1242</t>
  </si>
  <si>
    <t>f72aca99-29ba-44b3-9128-dd8fd88c9e1e</t>
  </si>
  <si>
    <t>0935</t>
  </si>
  <si>
    <t>72ee6b74-f5ee-415f-b8fa-e38e148ba815</t>
  </si>
  <si>
    <t>9159</t>
  </si>
  <si>
    <t>6798eade-b6d0-4acf-9e7f-f15a6d326f7f</t>
  </si>
  <si>
    <t>8421</t>
  </si>
  <si>
    <t>0b83c782-1ea3-40a4-8faf-2f54f8a25517</t>
  </si>
  <si>
    <t>8435</t>
  </si>
  <si>
    <t>5c5ebd60-7f85-4a57-ab63-b8bde67e2fc9</t>
  </si>
  <si>
    <t>3628</t>
  </si>
  <si>
    <t>956a6549-98e4-4192-bafb-b0b62f04bbc6</t>
  </si>
  <si>
    <t>ecdb83b1-d019-49ad-a17f-ad93a32f1060</t>
  </si>
  <si>
    <t>1235</t>
  </si>
  <si>
    <t>c85bc1a9-955f-457c-b7de-283797672495</t>
  </si>
  <si>
    <t>0231</t>
  </si>
  <si>
    <t>e75ee462-8434-4ed9-afac-ede351f1b6cc</t>
  </si>
  <si>
    <t>75df3e10-6ab6-4ee4-9e23-2404f65aeec6</t>
  </si>
  <si>
    <t>2550</t>
  </si>
  <si>
    <t>19a72b9b-389d-425e-b7ca-17ca3ee0ba88</t>
  </si>
  <si>
    <t>f1297a1b-d35c-4fe4-ae2c-d80b5b3626db</t>
  </si>
  <si>
    <t>8317</t>
  </si>
  <si>
    <t>e6bfcc01-19cb-458e-a66f-03f700e6b49e</t>
  </si>
  <si>
    <t>9761</t>
  </si>
  <si>
    <t>0d8a2d98-b323-4307-97bf-32e180fe261e</t>
  </si>
  <si>
    <t>0754</t>
  </si>
  <si>
    <t>7827dd1e-6911-4291-abb7-f8e2c2dcf7a0</t>
  </si>
  <si>
    <t>897876ff-9d10-42b5-8003-810b85461b87</t>
  </si>
  <si>
    <t>6493</t>
  </si>
  <si>
    <t>407463e3-276a-4979-8c6a-288995bc405e</t>
  </si>
  <si>
    <t>2661</t>
  </si>
  <si>
    <t>7aae13c5-f655-4e6d-a058-b79a7c4f574f</t>
  </si>
  <si>
    <t>179235cb-e35c-4aed-b3ab-dd5959305d05</t>
  </si>
  <si>
    <t>bca38c14-1b6c-4b7a-8459-1c153d8a7df5</t>
  </si>
  <si>
    <t>b9fe1c8c-b9a3-4d97-b6a7-ab23024383fb</t>
  </si>
  <si>
    <t>0108</t>
  </si>
  <si>
    <t>4dde34a5-460e-4b7e-a21c-164ef38c6ebe</t>
  </si>
  <si>
    <t>044252ea-5d2c-4825-915e-870ca158b6e1</t>
  </si>
  <si>
    <t>9d61a4fb-7fbb-4444-b5e3-9d92645a33b3</t>
  </si>
  <si>
    <t>7911</t>
  </si>
  <si>
    <t>131f56d2-7e04-4b4e-b822-769c313e4c8b</t>
  </si>
  <si>
    <t>0727</t>
  </si>
  <si>
    <t>e315eb37-58d1-4e55-aa84-38107f36a995</t>
  </si>
  <si>
    <t>4060</t>
  </si>
  <si>
    <t>5a9c8a3a-ea0d-4e79-b8ea-dc4b6b8e964e</t>
  </si>
  <si>
    <t>5386</t>
  </si>
  <si>
    <t>88bd6521-ae56-4487-a3f1-e6b8bd7fa759</t>
  </si>
  <si>
    <t>4927</t>
  </si>
  <si>
    <t>044478dd-6074-4d4a-9a10-f81a924768ad</t>
  </si>
  <si>
    <t>0533</t>
  </si>
  <si>
    <t>67295578-af5b-49df-a77f-2ea023eb8234</t>
  </si>
  <si>
    <t>4239</t>
  </si>
  <si>
    <t>c412998f-c672-412b-a1fa-27183743e4ba</t>
  </si>
  <si>
    <t>3432</t>
  </si>
  <si>
    <t>30bfc2f6-9163-4056-b4d7-aa83289e32e7</t>
  </si>
  <si>
    <t>5478</t>
  </si>
  <si>
    <t>97ece412-726d-4d43-a636-3ab09d8ef1cd</t>
  </si>
  <si>
    <t>9912</t>
  </si>
  <si>
    <t>1da22dc3-3ab2-4639-8def-4a80dcaa1b15</t>
  </si>
  <si>
    <t>5252</t>
  </si>
  <si>
    <t>c3c55cfa-5e0b-45c2-b513-8eeebf60d9e7</t>
  </si>
  <si>
    <t>6723</t>
  </si>
  <si>
    <t>c24ab1ec-d59d-4c15-96e6-b3be8a6f2fac</t>
  </si>
  <si>
    <t>945a4ad6-40c9-48c8-88a1-bad7ffeeb528</t>
  </si>
  <si>
    <t>0719f0f2-923e-4eb4-9161-2b5062388078</t>
  </si>
  <si>
    <t>abe06109-ee98-4d50-aca3-96a0146ea649</t>
  </si>
  <si>
    <t>8346</t>
  </si>
  <si>
    <t>279a8e22-b94c-472f-b1f2-251c595582a1</t>
  </si>
  <si>
    <t>9880</t>
  </si>
  <si>
    <t>b774e475-8a7f-4584-a53b-71bc810c341d</t>
  </si>
  <si>
    <t>d120917b-979e-47f0-bfe3-c90c03a6d8bc</t>
  </si>
  <si>
    <t>4469</t>
  </si>
  <si>
    <t>d93f3419-cbcf-44e0-9573-05e81a5e7747</t>
  </si>
  <si>
    <t>1304</t>
  </si>
  <si>
    <t>21689b46-c2eb-4382-b68f-a817e4dc96ad</t>
  </si>
  <si>
    <t>0208</t>
  </si>
  <si>
    <t>06cdefeb-f562-4f13-8b6d-5c8e344ad1db</t>
  </si>
  <si>
    <t>b8e71c04-a2c8-4c83-8ab9-c91fe6479ba3</t>
  </si>
  <si>
    <t>8804</t>
  </si>
  <si>
    <t>65944d8a-7445-485c-81a2-f78fb9418c9d</t>
  </si>
  <si>
    <t>122e5ed2-4899-429c-a0b9-4c7b7d20aeab</t>
  </si>
  <si>
    <t>9858</t>
  </si>
  <si>
    <t>41206fc8-0a80-460b-aa69-a304eb8cc49d</t>
  </si>
  <si>
    <t>8396</t>
  </si>
  <si>
    <t>a2a6f87a-95d3-4a20-a7df-aead6d6a13d4</t>
  </si>
  <si>
    <t>c9f1a09d-00d3-4748-8f81-e7614504c679</t>
  </si>
  <si>
    <t>3502</t>
  </si>
  <si>
    <t>1cc88c52-9c21-49bc-9a2e-15e6ebf82026</t>
  </si>
  <si>
    <t>7244</t>
  </si>
  <si>
    <t>e35e4536-2e2d-4e64-ac53-492569f9bd77</t>
  </si>
  <si>
    <t>4769</t>
  </si>
  <si>
    <t>1ccff433-7bec-48e5-8157-f9dbde7a1b70</t>
  </si>
  <si>
    <t>5935</t>
  </si>
  <si>
    <t>a6ab2911-0ed3-4f23-a918-72f4df1a54c5</t>
  </si>
  <si>
    <t>1775</t>
  </si>
  <si>
    <t>d49ae972-df47-4f12-9969-fbee779f618a</t>
  </si>
  <si>
    <t>4806</t>
  </si>
  <si>
    <t>9d1c556b-acb0-4523-b850-5eb4e529d6a1</t>
  </si>
  <si>
    <t>5857</t>
  </si>
  <si>
    <t>bff54fce-877c-44d4-9235-9080ffcf186c</t>
  </si>
  <si>
    <t>4724</t>
  </si>
  <si>
    <t>76752d09-7cc4-425f-a1eb-8a3e8944268f</t>
  </si>
  <si>
    <t>8367</t>
  </si>
  <si>
    <t>0da917c7-0c3f-4f70-813d-56f702cfd43f</t>
  </si>
  <si>
    <t>822d54e4-4bb5-4973-9845-2cf171252e0e</t>
  </si>
  <si>
    <t>1812</t>
  </si>
  <si>
    <t>1f4defcc-8919-4bbb-843d-9f0d8f793426</t>
  </si>
  <si>
    <t>8900</t>
  </si>
  <si>
    <t>61e86df5-a33e-4eb4-be2d-23dd9fe77269</t>
  </si>
  <si>
    <t>8377</t>
  </si>
  <si>
    <t>8f5f6a2f-013c-42fe-9f41-892ab85bca0d</t>
  </si>
  <si>
    <t>b4e14fab-2d7e-4cd0-b786-9601a42b08ff</t>
  </si>
  <si>
    <t>3937</t>
  </si>
  <si>
    <t>716c3e45-8d1f-49a5-a07f-a686d4667a0c</t>
  </si>
  <si>
    <t>6354</t>
  </si>
  <si>
    <t>479cf3ad-0731-4f52-8b7d-e9c121d2bd33</t>
  </si>
  <si>
    <t>cea7dbd4-2fa2-4a66-bd93-f8e972706615</t>
  </si>
  <si>
    <t>3752</t>
  </si>
  <si>
    <t>87bf68f4-f224-4aa8-b546-ec0b994a1414</t>
  </si>
  <si>
    <t>6925</t>
  </si>
  <si>
    <t>44490bd7-3143-4a4f-a017-af3bb0c63953</t>
  </si>
  <si>
    <t>9b64d0f9-e3cb-4baa-bf99-5f475c5e801f</t>
  </si>
  <si>
    <t>8156</t>
  </si>
  <si>
    <t>f1d95672-53d1-4cb2-bf26-9902786ea8c3</t>
  </si>
  <si>
    <t>7818</t>
  </si>
  <si>
    <t>40a375ca-d732-4b65-9939-8f8691b3a7ec</t>
  </si>
  <si>
    <t>c23c86a1-1bc1-4cbc-bc58-7f7fbbb5afdb</t>
  </si>
  <si>
    <t>9b870439-34a3-43dd-ba53-4450c6a4528f</t>
  </si>
  <si>
    <t>8315</t>
  </si>
  <si>
    <t>e606b76d-ff6f-452d-ada0-078e4710708c</t>
  </si>
  <si>
    <t>7588</t>
  </si>
  <si>
    <t>2bf6a541-e436-41b6-9353-38d2274d5895</t>
  </si>
  <si>
    <t>5278</t>
  </si>
  <si>
    <t>c0e2a8cd-d795-4b1e-b408-aeca24fe656d</t>
  </si>
  <si>
    <t>2596</t>
  </si>
  <si>
    <t>e157b352-778c-49e4-b57d-af9ebc9138b2</t>
  </si>
  <si>
    <t>9775</t>
  </si>
  <si>
    <t>42541610-66d1-4afa-8ce2-575b31778ec7</t>
  </si>
  <si>
    <t>6159</t>
  </si>
  <si>
    <t>40da5220-8dad-4fea-bf1e-b7bd6cf32bb8</t>
  </si>
  <si>
    <t>ead284df-f84e-4db9-a9b6-43ee4d21f98b</t>
  </si>
  <si>
    <t>2183</t>
  </si>
  <si>
    <t>7fcff81c-f9e4-4b12-83dc-caaa419b2686</t>
  </si>
  <si>
    <t>f1ed9133-2ab1-4b25-ae00-fb64133e6f8d</t>
  </si>
  <si>
    <t>3180</t>
  </si>
  <si>
    <t>0ec57833-8354-438a-9726-b494cd77a39a</t>
  </si>
  <si>
    <t>1942</t>
  </si>
  <si>
    <t>99f86a5d-8bbb-4419-8350-f47014acb870</t>
  </si>
  <si>
    <t>1908</t>
  </si>
  <si>
    <t>af4ca91e-7b0a-4400-8884-fc867b21a8a3</t>
  </si>
  <si>
    <t>9119</t>
  </si>
  <si>
    <t>480680fb-7d92-4e32-87b1-cfa09f14247a</t>
  </si>
  <si>
    <t>1471</t>
  </si>
  <si>
    <t>0035be04-ecde-4296-b87f-508b31303c10</t>
  </si>
  <si>
    <t>1901</t>
  </si>
  <si>
    <t>eef4a836-a623-42c3-95ea-dd351c3d5b17</t>
  </si>
  <si>
    <t>Crédito (Elo) na entrega</t>
  </si>
  <si>
    <t>9269</t>
  </si>
  <si>
    <t>be2bccd3-e45d-4d69-b6f5-f6bac8ab8862</t>
  </si>
  <si>
    <t>6442</t>
  </si>
  <si>
    <t>Madero &amp; Jeronimo Agua Verde</t>
  </si>
  <si>
    <t>c674886d-e1a6-44a2-8f66-9d5222973707</t>
  </si>
  <si>
    <t>6f3b7259-da3f-4abf-9939-a2116d798eb8</t>
  </si>
  <si>
    <t>5628</t>
  </si>
  <si>
    <t>Casos críticos</t>
  </si>
  <si>
    <t>eb260476-a7d7-4abc-a99c-5b1ceeeddfef</t>
  </si>
  <si>
    <t>1951</t>
  </si>
  <si>
    <t>d01bc455-a9d5-4b45-8303-ba3bb1220d22</t>
  </si>
  <si>
    <t>1487</t>
  </si>
  <si>
    <t>3c430cd1-655d-42f9-bc85-bf935a746922</t>
  </si>
  <si>
    <t>22d23999-d98e-4519-a253-94685d1994c7</t>
  </si>
  <si>
    <t>f2f24a81-29f1-421a-8576-264ee5f90fe8</t>
  </si>
  <si>
    <t>4742</t>
  </si>
  <si>
    <t>5061620d-f746-4e1d-a1a5-7178f15e6898</t>
  </si>
  <si>
    <t>7783</t>
  </si>
  <si>
    <t>45a9c2fc-0cec-4d6b-9a48-1c426778564e</t>
  </si>
  <si>
    <t>a868b1c9-43b1-4ac9-9507-3be678496b84</t>
  </si>
  <si>
    <t>55b6344a-3077-4d2b-af2e-68f2a399f0f0</t>
  </si>
  <si>
    <t>0989</t>
  </si>
  <si>
    <t>9f047426-0cb0-4a8c-9da2-3a920aea3e79</t>
  </si>
  <si>
    <t>1fab4c88-9496-4224-8a14-38139f345ba4</t>
  </si>
  <si>
    <t>4158</t>
  </si>
  <si>
    <t>ba8a6bff-11c7-44f6-a3eb-c5dc4920cd18</t>
  </si>
  <si>
    <t>4253</t>
  </si>
  <si>
    <t>920c526e-f51a-4cfe-8318-577710330da0</t>
  </si>
  <si>
    <t>5202</t>
  </si>
  <si>
    <t>9e14b9c9-29ca-4aba-815c-414336fb43d9</t>
  </si>
  <si>
    <t>7038</t>
  </si>
  <si>
    <t>056432ae-4022-4630-95c5-99a4886a866e</t>
  </si>
  <si>
    <t>8432</t>
  </si>
  <si>
    <t>ad0606b8-684d-4ac6-b66c-54cc8f472f1c</t>
  </si>
  <si>
    <t>2887</t>
  </si>
  <si>
    <t>2b060eea-f7d9-493f-b9b7-49a80d3c917f</t>
  </si>
  <si>
    <t>8503ea79-45b1-46c1-9c0c-d61c2cf70f95</t>
  </si>
  <si>
    <t>9559</t>
  </si>
  <si>
    <t>5a9de556-0052-4a19-8159-966b6e7f3e21</t>
  </si>
  <si>
    <t>e5d00d70-e6c4-4ad0-a560-7a01b1782106</t>
  </si>
  <si>
    <t>7897738f-d8fc-4fa6-903d-ef00e84f7c07</t>
  </si>
  <si>
    <t>6640</t>
  </si>
  <si>
    <t>b6273088-001c-48d6-894e-2ebbe75b3e4a</t>
  </si>
  <si>
    <t>2974</t>
  </si>
  <si>
    <t>5d516f8b-befc-4f4d-9e0d-9507d8762048</t>
  </si>
  <si>
    <t>6774</t>
  </si>
  <si>
    <t>739b88c9-c211-4550-b19c-32557cd9e4b5</t>
  </si>
  <si>
    <t>21f65046-f697-46bd-9e8e-bd683e458867</t>
  </si>
  <si>
    <t>f7888181-eb30-4d11-beef-dea8fbd1fc64</t>
  </si>
  <si>
    <t>5126</t>
  </si>
  <si>
    <t>ce669210-2082-4595-adeb-20f6c16f4b00</t>
  </si>
  <si>
    <t>0691</t>
  </si>
  <si>
    <t>616b77c9-74b1-47a7-80a3-d19ef0908785</t>
  </si>
  <si>
    <t>5226</t>
  </si>
  <si>
    <t>3063a5e9-9686-46e6-9723-688568db5e32</t>
  </si>
  <si>
    <t>2553</t>
  </si>
  <si>
    <t>0207f7d9-57b3-44a6-a389-36a38cfdd8ca</t>
  </si>
  <si>
    <t>ccde0480-f256-4ee2-aeeb-b8cc4a81d121</t>
  </si>
  <si>
    <t>3841</t>
  </si>
  <si>
    <t>Vó Maria Durski -  Shopping Plaza Sul</t>
  </si>
  <si>
    <t>19780f06-4cce-41e3-99a2-a2651ba77d98</t>
  </si>
  <si>
    <t>a64f8798-5f4e-4eba-9c05-a389af869ef5</t>
  </si>
  <si>
    <t>8675</t>
  </si>
  <si>
    <t>ae9ecf3f-d66d-4d54-a7d7-beea6bf2ea0c</t>
  </si>
  <si>
    <t>b4dcbd5d-fe65-492e-94a9-a072f0303dbe</t>
  </si>
  <si>
    <t>9766</t>
  </si>
  <si>
    <t>cdcea352-c7c8-4ab8-a55b-97252ff51860</t>
  </si>
  <si>
    <t>5289</t>
  </si>
  <si>
    <t>ac52d0ce-4f02-4eba-a2cd-c1fefe29b49d</t>
  </si>
  <si>
    <t>9731</t>
  </si>
  <si>
    <t>81d59b3a-0964-4ed9-bd6d-6045f1c9a36b</t>
  </si>
  <si>
    <t>f6fcaa48-13d6-43d9-96ce-87cdf02118ec</t>
  </si>
  <si>
    <t>4857</t>
  </si>
  <si>
    <t>a5867de1-a1d2-42d6-be07-b240bd85c3a7</t>
  </si>
  <si>
    <t>f0b6ac88-4724-4ed8-a965-89519d756ca6</t>
  </si>
  <si>
    <t>4331</t>
  </si>
  <si>
    <t>d5408f40-f4c1-4e66-8256-7b01baf49aee</t>
  </si>
  <si>
    <t>7386</t>
  </si>
  <si>
    <t>1dd8ca46-7a8d-44fa-84f1-21d493940fe2</t>
  </si>
  <si>
    <t>5583</t>
  </si>
  <si>
    <t>77e60ca7-9ed7-40b7-876c-0db292805fe9</t>
  </si>
  <si>
    <t>8047</t>
  </si>
  <si>
    <t>4d033dd7-46f5-4c7b-b160-6fe10fab025f</t>
  </si>
  <si>
    <t>8943</t>
  </si>
  <si>
    <t>8f8ba584-130f-4e21-a581-260fd00d76c5</t>
  </si>
  <si>
    <t>7258</t>
  </si>
  <si>
    <t>6d5d229c-b029-47f3-a95f-915b62f21916</t>
  </si>
  <si>
    <t>d5defb02-06f5-4cf7-9b20-ba6775ef5305</t>
  </si>
  <si>
    <t>8877</t>
  </si>
  <si>
    <t>baaf6b2e-4694-450b-89bd-a415e5679624</t>
  </si>
  <si>
    <t>0990</t>
  </si>
  <si>
    <t>ddfac442-ddfb-471e-b2a7-e5ea84deaddd</t>
  </si>
  <si>
    <t>c8f8fc36-06a7-4cbb-a4ae-833233f0712d</t>
  </si>
  <si>
    <t>d84adba8-d0cd-4ac0-afcc-8612668185bb</t>
  </si>
  <si>
    <t>3929</t>
  </si>
  <si>
    <t>90cd4623-c92e-49e9-a427-449d5e122f0c</t>
  </si>
  <si>
    <t>9413</t>
  </si>
  <si>
    <t>b2e6e5ea-9c19-4bc7-9ce2-5320cd123cc1</t>
  </si>
  <si>
    <t>3545</t>
  </si>
  <si>
    <t>3964bca7-5b18-4a5e-b4bf-aeef8ec3dfd4</t>
  </si>
  <si>
    <t>5483</t>
  </si>
  <si>
    <t>753e2cb9-427d-4661-a25f-31cb2a391079</t>
  </si>
  <si>
    <t>1414</t>
  </si>
  <si>
    <t>c3ad28a5-8a8f-4279-ab49-d3fe6b6a3774</t>
  </si>
  <si>
    <t>3462</t>
  </si>
  <si>
    <t>2508435f-6036-4569-8c14-260edf6ab8e0</t>
  </si>
  <si>
    <t>3142</t>
  </si>
  <si>
    <t>a3055eea-086a-448a-9fa1-f3909ea230e7</t>
  </si>
  <si>
    <t>d33f8a94-f2a2-4eef-9983-933f06db7d45</t>
  </si>
  <si>
    <t>1de3a625-876c-4ffa-b6c5-4b2b0f9bb35a</t>
  </si>
  <si>
    <t>3034</t>
  </si>
  <si>
    <t>3322b3d3-2325-4234-9ee6-93efaa756783</t>
  </si>
  <si>
    <t>0091</t>
  </si>
  <si>
    <t>f79abceb-1c9b-45db-8d25-698b98c243ac</t>
  </si>
  <si>
    <t>8157</t>
  </si>
  <si>
    <t>31ed9e30-1a30-45d3-8c6e-ab7bc603c375</t>
  </si>
  <si>
    <t>2195</t>
  </si>
  <si>
    <t>de825709-5684-4a59-8d4f-b1eb32e3aa91</t>
  </si>
  <si>
    <t>3454</t>
  </si>
  <si>
    <t>24122def-e7b7-4952-a271-6aff21245418</t>
  </si>
  <si>
    <t>8977</t>
  </si>
  <si>
    <t>013f3bf6-a007-466b-91a0-a053792213e0</t>
  </si>
  <si>
    <t>0e68fac3-a66e-4373-89a9-fc416bd72919</t>
  </si>
  <si>
    <t>3548</t>
  </si>
  <si>
    <t>73329d39-bf6a-4483-9939-6fc3d0b222c2</t>
  </si>
  <si>
    <t>8df9a569-97aa-4542-ad4d-438676b20335</t>
  </si>
  <si>
    <t>3cee1e3e-0167-4008-aec5-daa8a9bdd9ad</t>
  </si>
  <si>
    <t>5455</t>
  </si>
  <si>
    <t>1ecdd855-4337-4bf5-a517-37032f536b78</t>
  </si>
  <si>
    <t>8018</t>
  </si>
  <si>
    <t>e3536228-75bf-43c1-a64f-cdbee0b11808</t>
  </si>
  <si>
    <t>975c0489-a931-4023-b98c-9453aca7fbe9</t>
  </si>
  <si>
    <t>0054</t>
  </si>
  <si>
    <t>d1a4ce0b-c5c2-43a8-a2b7-256b8379c516</t>
  </si>
  <si>
    <t>7337</t>
  </si>
  <si>
    <t>3b901b9d-b00d-4b13-a516-634f772a3be0</t>
  </si>
  <si>
    <t>1d3f3acd-56c0-438b-ad97-a6cea7796fda</t>
  </si>
  <si>
    <t>1820</t>
  </si>
  <si>
    <t>f39b2b09-a478-4652-92e9-8bd83b3edc01</t>
  </si>
  <si>
    <t>e521329e-d765-4478-bf57-858bb22a30bf</t>
  </si>
  <si>
    <t>9317</t>
  </si>
  <si>
    <t>775a46fe-5e34-43c8-9bfb-ded37be23843</t>
  </si>
  <si>
    <t>6846</t>
  </si>
  <si>
    <t>e7aee571-eb9b-4ef6-a41e-7cccc669d246</t>
  </si>
  <si>
    <t>8226</t>
  </si>
  <si>
    <t>b2859b48-4d23-49c1-aa6f-ccfcabe0d330</t>
  </si>
  <si>
    <t>1392</t>
  </si>
  <si>
    <t>fbc50a2c-734b-497f-82cf-108c0c7b0455</t>
  </si>
  <si>
    <t>68e6d054-e826-4b82-a783-afba43133636</t>
  </si>
  <si>
    <t>8620</t>
  </si>
  <si>
    <t>be121417-a862-4624-9e48-1bb43cef8da8</t>
  </si>
  <si>
    <t>2415</t>
  </si>
  <si>
    <t>Enchentes/Alagamentos</t>
  </si>
  <si>
    <t>c99a9a8a-9ebb-4e11-8a0f-ac7d05dee76e</t>
  </si>
  <si>
    <t>6312</t>
  </si>
  <si>
    <t>dd4c46c6-8f1d-404a-a502-318fc0cf61d2</t>
  </si>
  <si>
    <t>6967</t>
  </si>
  <si>
    <t>acbc97f2-83c6-49c2-98f1-5350aeb16099</t>
  </si>
  <si>
    <t>fc5d9253-a07a-4ade-81a2-d39f33a4bf9e</t>
  </si>
  <si>
    <t>8614</t>
  </si>
  <si>
    <t>f92b0705-0ed0-4736-b9f4-a618dc106758</t>
  </si>
  <si>
    <t>7248</t>
  </si>
  <si>
    <t>5948c5f7-677a-455a-b0f7-c462cc1b0396</t>
  </si>
  <si>
    <t>8832</t>
  </si>
  <si>
    <t>09855e9e-7ef7-43ed-bfb7-ad9317e16a8f</t>
  </si>
  <si>
    <t>6121</t>
  </si>
  <si>
    <t>84a8e3e1-107c-442e-af98-224d4e97ec3e</t>
  </si>
  <si>
    <t>1815</t>
  </si>
  <si>
    <t>5cdce59f-09a2-430f-99fc-406258b22bc3</t>
  </si>
  <si>
    <t>7339</t>
  </si>
  <si>
    <t>4edd494a-38ce-419f-86d8-50fcb7c47973</t>
  </si>
  <si>
    <t>3209</t>
  </si>
  <si>
    <t>211d0c14-437b-49da-9ad4-2b0cc24e262a</t>
  </si>
  <si>
    <t>3809</t>
  </si>
  <si>
    <t>7ad0ac17-9a73-40e7-8218-de8b530c8709</t>
  </si>
  <si>
    <t>0731</t>
  </si>
  <si>
    <t>5496b204-463c-4691-a781-3068df351829</t>
  </si>
  <si>
    <t>ab305b18-43a3-416b-b10d-b8e8330289d0</t>
  </si>
  <si>
    <t>6843</t>
  </si>
  <si>
    <t>99a051ec-aea1-4db8-be12-d6997c25e350</t>
  </si>
  <si>
    <t>3366</t>
  </si>
  <si>
    <t>21e0cc9f-a437-4f3e-a1d7-21aa22a438ac</t>
  </si>
  <si>
    <t>9267</t>
  </si>
  <si>
    <t>bf0763ac-e3ec-4076-b1a5-51b11e53c951</t>
  </si>
  <si>
    <t>5344</t>
  </si>
  <si>
    <t>09ee52f3-2a69-48f7-a8a2-5cb67fa7e7fc</t>
  </si>
  <si>
    <t>a9d38533-d567-4b75-8044-2d4a054c9b1e</t>
  </si>
  <si>
    <t>9088</t>
  </si>
  <si>
    <t>3df786d5-0ab2-4b4f-a135-8e1cf190e8ad</t>
  </si>
  <si>
    <t>8914</t>
  </si>
  <si>
    <t>fcd54d09-0323-4802-97da-12c1ee616372</t>
  </si>
  <si>
    <t>8148</t>
  </si>
  <si>
    <t>4bed266e-14f3-4b25-96b1-4acd4a7efc9c</t>
  </si>
  <si>
    <t>7993</t>
  </si>
  <si>
    <t>ab7559d1-48c6-41ba-bbfe-3556a86c24a4</t>
  </si>
  <si>
    <t>8726</t>
  </si>
  <si>
    <t>b9298c48-8303-4e79-99ef-ac4eea8a9252</t>
  </si>
  <si>
    <t>d59558b1-3e88-45c2-bd86-4e119f985d57</t>
  </si>
  <si>
    <t>5284</t>
  </si>
  <si>
    <t>a62c3157-d734-4060-914d-8dfe1a79c787</t>
  </si>
  <si>
    <t>3171</t>
  </si>
  <si>
    <t>293f9133-186c-4c46-bf27-42190491c342</t>
  </si>
  <si>
    <t>5239</t>
  </si>
  <si>
    <t>4dc21f76-5d2a-4c9f-9bcd-51fef93b311a</t>
  </si>
  <si>
    <t>1081</t>
  </si>
  <si>
    <t>37e1192c-fa13-4216-b4e0-020f1d01c099</t>
  </si>
  <si>
    <t>7983</t>
  </si>
  <si>
    <t>69a44155-a39e-4034-93ab-5e5bcb2bdb89</t>
  </si>
  <si>
    <t>67f77d94-cfab-46bf-a0a5-131b59acaab8</t>
  </si>
  <si>
    <t>2134</t>
  </si>
  <si>
    <t>5bfd3a7c-9ed3-47a3-a88f-013feaf65a27</t>
  </si>
  <si>
    <t>1598</t>
  </si>
  <si>
    <t>291af356-bc03-4ff7-9674-8c19114790bd</t>
  </si>
  <si>
    <t>2592</t>
  </si>
  <si>
    <t>c3ac7e73-d981-41a6-b3fd-a8961867ee71</t>
  </si>
  <si>
    <t>4971af05-78c1-4008-a944-a18b8388a011</t>
  </si>
  <si>
    <t>0307</t>
  </si>
  <si>
    <t>55711243-b0ef-4a0c-9512-a6ba0889c4f7</t>
  </si>
  <si>
    <t>3295</t>
  </si>
  <si>
    <t>984a28e5-42c9-42b1-a720-2a8e0a708177</t>
  </si>
  <si>
    <t>6735</t>
  </si>
  <si>
    <t>3db87916-e284-4104-a41e-9bfb91b4c43d</t>
  </si>
  <si>
    <t>6595</t>
  </si>
  <si>
    <t>7e149305-7919-4b52-b22d-a20b0b2ffd06</t>
  </si>
  <si>
    <t>9057</t>
  </si>
  <si>
    <t>d2815dc8-e135-42a5-8a3d-51fa93458d70</t>
  </si>
  <si>
    <t>7550</t>
  </si>
  <si>
    <t>de15186c-efe7-41cb-be36-6f228c5f6865</t>
  </si>
  <si>
    <t>7883</t>
  </si>
  <si>
    <t>e523b692-fe88-4eea-bd61-0b0023ac11a8</t>
  </si>
  <si>
    <t>6789</t>
  </si>
  <si>
    <t>55f4e2ce-d854-40f2-88b2-8f686a36b106</t>
  </si>
  <si>
    <t>2320</t>
  </si>
  <si>
    <t>aab5118b-4c87-4ef0-9e3a-07cf53553674</t>
  </si>
  <si>
    <t>1070</t>
  </si>
  <si>
    <t>b165a5a4-7e18-46d5-9b33-868c519e0de9</t>
  </si>
  <si>
    <t>12b6640a-b6d9-4c66-8b45-b2b56a6eba00</t>
  </si>
  <si>
    <t>4023</t>
  </si>
  <si>
    <t>5be9eac9-7e51-4a6f-a878-86409ed99238</t>
  </si>
  <si>
    <t>7b0f39ad-3b69-435b-879e-b6ed27ad1a36</t>
  </si>
  <si>
    <t>9a793389-9939-4e8f-b4d9-c7fc83a44b4d</t>
  </si>
  <si>
    <t>Saldo da carteira, Crédito (Visa) pelo app</t>
  </si>
  <si>
    <t>cee9a880-700a-4b2b-8bb4-fd2d07632094</t>
  </si>
  <si>
    <t>6224</t>
  </si>
  <si>
    <t>425e3e01-5e28-40cc-8da8-053c0f217e40</t>
  </si>
  <si>
    <t>1389</t>
  </si>
  <si>
    <t>c14fea02-a8c8-43ba-b00e-9127f62ae3c3</t>
  </si>
  <si>
    <t>4959</t>
  </si>
  <si>
    <t>d90f5ace-2afa-4aae-8e8e-3fb4bd5fcc02</t>
  </si>
  <si>
    <t>5716</t>
  </si>
  <si>
    <t>0ce01c6a-9a8b-4b81-ae48-97d6ca9eacaf</t>
  </si>
  <si>
    <t>2597</t>
  </si>
  <si>
    <t>51893a20-b3d8-4df8-8ff9-a234f2e39ab7</t>
  </si>
  <si>
    <t>0645</t>
  </si>
  <si>
    <t>06dbd781-2a27-4fbb-b9b6-9e68a8b4721e</t>
  </si>
  <si>
    <t>7801</t>
  </si>
  <si>
    <t>be05731b-76e7-4c47-8882-dfb1d1332787</t>
  </si>
  <si>
    <t>8906</t>
  </si>
  <si>
    <t>32464d91-c714-4e9b-9c32-738771437911</t>
  </si>
  <si>
    <t>1976</t>
  </si>
  <si>
    <t>c7f65862-ea08-457e-8fc2-14b8ae716452</t>
  </si>
  <si>
    <t>ddd438f5-77c0-4979-9570-3e1471c98226</t>
  </si>
  <si>
    <t>5476</t>
  </si>
  <si>
    <t>57f41d0f-f7f3-40c1-8db9-b74fd4d0b75c</t>
  </si>
  <si>
    <t>77490964-210a-4e15-9572-bd1536952a4d</t>
  </si>
  <si>
    <t>43da613e-2b3b-4a48-9a52-b6a207225dba</t>
  </si>
  <si>
    <t>0274</t>
  </si>
  <si>
    <t>d02b1e6b-9963-4938-a528-4e824d3fa16c</t>
  </si>
  <si>
    <t>e9fd79b8-c6fa-4c53-8dc1-717b4b601d2b</t>
  </si>
  <si>
    <t>ffab1d31-ced4-46ff-b95d-9735c3dd7b4c</t>
  </si>
  <si>
    <t>e6b184c0-ee3e-495b-8e16-d47806adcc10</t>
  </si>
  <si>
    <t>4626</t>
  </si>
  <si>
    <t>577719ab-c604-4c28-966f-9d3a3ae8f851</t>
  </si>
  <si>
    <t>aab4a5e8-5577-45e3-be69-8da6ead43ebf</t>
  </si>
  <si>
    <t>8019</t>
  </si>
  <si>
    <t>f1721a1b-cb30-45e7-b6f8-54709e3a95a4</t>
  </si>
  <si>
    <t>9959</t>
  </si>
  <si>
    <t>Madero &amp; Jeronimo - Franca</t>
  </si>
  <si>
    <t>60024455-c206-4be2-99c6-6e7600d7cc4c</t>
  </si>
  <si>
    <t>4675</t>
  </si>
  <si>
    <t>A loja fechou mais cedo</t>
  </si>
  <si>
    <t>46c37ec1-8626-4614-a27c-66720fa1b875</t>
  </si>
  <si>
    <t>6431</t>
  </si>
  <si>
    <t>588f9808-3cfc-4fd8-9d0e-1949459f2e25</t>
  </si>
  <si>
    <t>8529</t>
  </si>
  <si>
    <t>f1eb01c8-55b1-4708-b0b5-9d05b56c84d8</t>
  </si>
  <si>
    <t>9498119e-b13e-4497-8acb-10e30470f0cd</t>
  </si>
  <si>
    <t>9262</t>
  </si>
  <si>
    <t>Madero -Shopping Taubate</t>
  </si>
  <si>
    <t>43fe2d3d-3c40-4542-98f8-29f45bd23879</t>
  </si>
  <si>
    <t>1014</t>
  </si>
  <si>
    <t>d41a6059-31d4-4313-9d99-13954921fe53</t>
  </si>
  <si>
    <t>8420</t>
  </si>
  <si>
    <t>a2682e67-585d-426c-b779-9e5070c197b0</t>
  </si>
  <si>
    <t>fa787bd8-2ff3-4cdc-b396-3918f4130d8b</t>
  </si>
  <si>
    <t>7452</t>
  </si>
  <si>
    <t>1747cd5d-0f83-4da9-b279-cb54dcdec0c5</t>
  </si>
  <si>
    <t>db7e5dee-f889-4540-ae82-a2930e291bc8</t>
  </si>
  <si>
    <t>6997</t>
  </si>
  <si>
    <t>44b0412f-23a4-465e-9392-a1d14ebf0ead</t>
  </si>
  <si>
    <t>3735</t>
  </si>
  <si>
    <t>Cancelamento pós análise interna</t>
  </si>
  <si>
    <t>43157538-7e89-4dd8-8c0e-9b31cb23d65a</t>
  </si>
  <si>
    <t>7918</t>
  </si>
  <si>
    <t>a9c5fda4-5da3-4284-a3af-5fa4d24e0956</t>
  </si>
  <si>
    <t>7222</t>
  </si>
  <si>
    <t>454be59f-30e8-4e0a-a980-7c5bb582bbf2</t>
  </si>
  <si>
    <t>7403</t>
  </si>
  <si>
    <t>66145e58-31dc-49ce-a3eb-cd730dc3c46f</t>
  </si>
  <si>
    <t>0862</t>
  </si>
  <si>
    <t>Dundee Chicken - Franca</t>
  </si>
  <si>
    <t>dc8be622-5e8b-443c-83ae-0b4c8135b115</t>
  </si>
  <si>
    <t>3073</t>
  </si>
  <si>
    <t>f00692a9-4606-4042-9fa7-cc96c86a38dd</t>
  </si>
  <si>
    <t>097de9a3-e020-4e75-b08c-16203ece7ef1</t>
  </si>
  <si>
    <t>bb596045-69da-4512-b71c-eb4b19cfef95</t>
  </si>
  <si>
    <t>3505</t>
  </si>
  <si>
    <t>830e772a-5023-44d2-97a4-91df1154cd67</t>
  </si>
  <si>
    <t>c4efb3a7-c531-49df-a6f7-986eae35bbe9</t>
  </si>
  <si>
    <t>2b637ba7-9658-4eeb-b1bf-8bee17c0b2f5</t>
  </si>
  <si>
    <t>3901</t>
  </si>
  <si>
    <t>224077af-8b6e-4de2-95b9-10b394f25254</t>
  </si>
  <si>
    <t>a650ad60-c193-43b9-b630-92364dd9eded</t>
  </si>
  <si>
    <t>7700</t>
  </si>
  <si>
    <t>4c53b043-c7e3-4888-a6c7-bd38df9ed80c</t>
  </si>
  <si>
    <t>1302</t>
  </si>
  <si>
    <t>85a39e4b-65b7-4c24-9f14-2aed9012bbd7</t>
  </si>
  <si>
    <t>8667</t>
  </si>
  <si>
    <t>9e363a07-c08f-4662-8976-5fdaac044bf0</t>
  </si>
  <si>
    <t>9689</t>
  </si>
  <si>
    <t>2c2f8fca-1011-40a2-9bc5-f9023640af21</t>
  </si>
  <si>
    <t>ead896b6-682e-4efd-8541-f47ba162ed19</t>
  </si>
  <si>
    <t>6796</t>
  </si>
  <si>
    <t>155685c8-7438-449a-856f-2f611fdd49bd</t>
  </si>
  <si>
    <t>4892</t>
  </si>
  <si>
    <t>f174908c-55ea-4a4a-9a74-ce3c172913f5</t>
  </si>
  <si>
    <t>6073</t>
  </si>
  <si>
    <t>cad0fdb4-a497-4306-9c0e-b4bf1513cf72</t>
  </si>
  <si>
    <t>2795</t>
  </si>
  <si>
    <t>d892b8d8-de47-49dd-b052-10938c61ac86</t>
  </si>
  <si>
    <t>5179</t>
  </si>
  <si>
    <t>dddd4c24-76cd-43f6-9091-4e8ead393ef5</t>
  </si>
  <si>
    <t>8743</t>
  </si>
  <si>
    <t>93319a2b-fe1e-4b3a-ad10-a4e5981cfdb9</t>
  </si>
  <si>
    <t>2255</t>
  </si>
  <si>
    <t>8111c84f-8d30-4228-918a-a2a49f6d3977</t>
  </si>
  <si>
    <t>2844</t>
  </si>
  <si>
    <t>441b6384-977a-4dde-a9ea-b0758b7cadba</t>
  </si>
  <si>
    <t>9642</t>
  </si>
  <si>
    <t>bdc0506e-5ceb-4821-830b-387db76a5645</t>
  </si>
  <si>
    <t>5560</t>
  </si>
  <si>
    <t>7845b753-ccf7-4d8c-b42f-d8ff60d5b463</t>
  </si>
  <si>
    <t>5402</t>
  </si>
  <si>
    <t>8252686a-8db5-48d5-8e32-f35305fdd133</t>
  </si>
  <si>
    <t>7468</t>
  </si>
  <si>
    <t>692d0565-c380-4dd1-818d-39c2a7ab2ec2</t>
  </si>
  <si>
    <t>0229</t>
  </si>
  <si>
    <t>5b9ff24d-fb6a-467d-8ac1-f710fb03cf14</t>
  </si>
  <si>
    <t>6f80aa4d-1988-4809-94f9-cdeacc5709b5</t>
  </si>
  <si>
    <t>5481</t>
  </si>
  <si>
    <t>0c6eb66a-f334-4781-bb65-fb2d7194d0f9</t>
  </si>
  <si>
    <t>2f39cba4-266a-47e3-8d7f-db72e5629165</t>
  </si>
  <si>
    <t>3532</t>
  </si>
  <si>
    <t>43f2ebb7-07de-406c-8107-446f59c3866d</t>
  </si>
  <si>
    <t>6517</t>
  </si>
  <si>
    <t>1938e371-4791-4c70-9d3a-97fbe03f8370</t>
  </si>
  <si>
    <t>6552</t>
  </si>
  <si>
    <t>781c1d4f-da9e-4052-9b4b-fc565bff761d</t>
  </si>
  <si>
    <t>9968</t>
  </si>
  <si>
    <t>2459bc7a-f3ec-4916-a55e-668a49588e18</t>
  </si>
  <si>
    <t>7065</t>
  </si>
  <si>
    <t>6ff34a9b-c1ae-464f-b990-51236c38ffe8</t>
  </si>
  <si>
    <t>a0374db3-03ec-4d6e-a002-b1e7212180cf</t>
  </si>
  <si>
    <t>4832</t>
  </si>
  <si>
    <t>fae120e1-9601-4cef-a251-04c6de683087</t>
  </si>
  <si>
    <t>5403</t>
  </si>
  <si>
    <t>69e46c66-ab32-4b76-83e7-b86eeab20d44</t>
  </si>
  <si>
    <t>ea82c296-7522-43e0-9fdf-1cbbbabbe9fd</t>
  </si>
  <si>
    <t>3392</t>
  </si>
  <si>
    <t>b0d74008-a6d3-4092-9b78-fcee1a5fe95c</t>
  </si>
  <si>
    <t>7613</t>
  </si>
  <si>
    <t>e68f0a36-913f-4d30-afff-42e03ecb11cf</t>
  </si>
  <si>
    <t>1760</t>
  </si>
  <si>
    <t>5fc687ec-23dd-4b35-86b4-053b2cc8de48</t>
  </si>
  <si>
    <t>7558</t>
  </si>
  <si>
    <t>32eaa1b7-3f27-48b4-9fd8-878c377c760c</t>
  </si>
  <si>
    <t>0757</t>
  </si>
  <si>
    <t>d273ab04-9dee-48a2-a9e2-a1e98d513fae</t>
  </si>
  <si>
    <t>4d3166a7-d3f6-430c-9beb-63dd324eefcf</t>
  </si>
  <si>
    <t>1104</t>
  </si>
  <si>
    <t>9a729d87-51ee-4562-a7cc-3e22030ef233</t>
  </si>
  <si>
    <t>4424</t>
  </si>
  <si>
    <t>25ab53f8-d1db-468b-b4cb-6043bfeecc51</t>
  </si>
  <si>
    <t>6024</t>
  </si>
  <si>
    <t>fc001ecb-74c3-4080-a1cf-88a83098cb96</t>
  </si>
  <si>
    <t>8262</t>
  </si>
  <si>
    <t>e94c1683-b692-403b-b6b8-9dceddab6dd8</t>
  </si>
  <si>
    <t>0506</t>
  </si>
  <si>
    <t>456a69bf-f293-4fb7-a5e6-627bdcf96d6b</t>
  </si>
  <si>
    <t>3516</t>
  </si>
  <si>
    <t>911dccbe-b84f-4b08-825c-87dab0889e99</t>
  </si>
  <si>
    <t>4263</t>
  </si>
  <si>
    <t>01fd6ccc-0958-4eda-a7bf-1d8a0a56fd6b</t>
  </si>
  <si>
    <t>6315</t>
  </si>
  <si>
    <t>3e931483-8d78-4dfe-a864-1f9187ab9392</t>
  </si>
  <si>
    <t>4750</t>
  </si>
  <si>
    <t>fae7ff89-94db-4642-80b1-b841d36343b1</t>
  </si>
  <si>
    <t>4438</t>
  </si>
  <si>
    <t>364ce1e2-1b2b-49ca-9648-b898675e08fa</t>
  </si>
  <si>
    <t>3204</t>
  </si>
  <si>
    <t>Madero &amp; Jeronimo - Mauá Plaza</t>
  </si>
  <si>
    <t>51e6e2a7-b8ee-47ad-bbab-ad7dfc9655b1</t>
  </si>
  <si>
    <t>8621</t>
  </si>
  <si>
    <t>a6c98198-1fda-4eb6-8366-b4cf301b7b46</t>
  </si>
  <si>
    <t>3837</t>
  </si>
  <si>
    <t>Madero Barra Velha</t>
  </si>
  <si>
    <t>87c63967-5987-4770-8efb-11f82b253619</t>
  </si>
  <si>
    <t>6444</t>
  </si>
  <si>
    <t>d292f407-92e0-4195-ac99-9a69eff2ac92</t>
  </si>
  <si>
    <t>7e809c12-521b-47ed-9b55-bfcced138bbc</t>
  </si>
  <si>
    <t>5879</t>
  </si>
  <si>
    <t>282281b7-6522-47e8-8ab9-cb19b1b3619e</t>
  </si>
  <si>
    <t>addf0c56-5216-481f-91f7-91ce18a73d0e</t>
  </si>
  <si>
    <t>07b2ebce-8751-42b8-9d8d-0c1e1ee3bec5</t>
  </si>
  <si>
    <t>8280</t>
  </si>
  <si>
    <t>da7a066d-9701-45d2-822f-460277097b56</t>
  </si>
  <si>
    <t>3272</t>
  </si>
  <si>
    <t>06a8c6c6-8dbb-44f5-91ff-4a68ebe2b71d</t>
  </si>
  <si>
    <t>5721</t>
  </si>
  <si>
    <t>a299631f-5bfa-422f-b74c-7f44c39b1336</t>
  </si>
  <si>
    <t>1286</t>
  </si>
  <si>
    <t>00214fd4-f64a-4a82-962c-79add70687cd</t>
  </si>
  <si>
    <t>0794</t>
  </si>
  <si>
    <t>ec02da61-4adc-4168-99a3-1253cfa507f9</t>
  </si>
  <si>
    <t>1545</t>
  </si>
  <si>
    <t>14888ca7-afce-42dd-8788-68a591aae2c5</t>
  </si>
  <si>
    <t>8417</t>
  </si>
  <si>
    <t>efc53ca5-b9d0-4c18-a895-a9a1eab65838</t>
  </si>
  <si>
    <t>1237</t>
  </si>
  <si>
    <t>cd9a056e-4ca8-4444-a55e-f8e045211beb</t>
  </si>
  <si>
    <t>0129</t>
  </si>
  <si>
    <t>7b8d769a-86b9-4932-adbb-d09adfd0889d</t>
  </si>
  <si>
    <t>6930</t>
  </si>
  <si>
    <t>8606e475-a767-41b2-a5a2-e2f49c8b7897</t>
  </si>
  <si>
    <t>4492</t>
  </si>
  <si>
    <t>1816d2c6-f7be-40e2-92be-6fb78a3185ec</t>
  </si>
  <si>
    <t>1256</t>
  </si>
  <si>
    <t>208308f3-c1a3-4477-b662-14416d376983</t>
  </si>
  <si>
    <t>8732</t>
  </si>
  <si>
    <t>3e4a6073-e41a-4284-b7e0-3e52374b5483</t>
  </si>
  <si>
    <t>2668</t>
  </si>
  <si>
    <t>9eb01931-b226-427f-b6f5-88b589d0c6a8</t>
  </si>
  <si>
    <t>68f5712c-9444-4b95-851f-d68de5f88a7d</t>
  </si>
  <si>
    <t>2546</t>
  </si>
  <si>
    <t>2f2d3bee-fab4-4022-89ab-500f8ce3b472</t>
  </si>
  <si>
    <t>5728</t>
  </si>
  <si>
    <t>8f20e336-a17f-46be-b790-bc7d58e6a862</t>
  </si>
  <si>
    <t>7779</t>
  </si>
  <si>
    <t>b7f89eba-3c53-42e1-b083-21e8ecf0c489</t>
  </si>
  <si>
    <t>3775</t>
  </si>
  <si>
    <t>71d7f0e9-d7fd-42a2-9580-0a401ed71dc6</t>
  </si>
  <si>
    <t>9524</t>
  </si>
  <si>
    <t>f31b5461-732c-42d3-9891-362289833927</t>
  </si>
  <si>
    <t>5351</t>
  </si>
  <si>
    <t>7640b902-afdb-46c1-8879-59c8ed8ec4b2</t>
  </si>
  <si>
    <t>0072</t>
  </si>
  <si>
    <t>dd477d1a-9aed-4e55-849b-572fc17f6ba4</t>
  </si>
  <si>
    <t>1983</t>
  </si>
  <si>
    <t>b58a8722-2bfd-43dc-8645-61e4b7a7371b</t>
  </si>
  <si>
    <t>9586</t>
  </si>
  <si>
    <t>3b3aae7f-2fdf-4b2a-8106-fc7abf83bdf9</t>
  </si>
  <si>
    <t>8407</t>
  </si>
  <si>
    <t>c04ca75a-c625-4bbc-9d0f-75599ae658fc</t>
  </si>
  <si>
    <t>7537</t>
  </si>
  <si>
    <t>9d3d5860-3c4f-468f-8c6d-a23c6b1d0155</t>
  </si>
  <si>
    <t>1420</t>
  </si>
  <si>
    <t>1ed76b64-6108-4524-b850-3663c981a177</t>
  </si>
  <si>
    <t>6716</t>
  </si>
  <si>
    <t>6f10dc11-b5cb-4fbe-b823-f531acf84619</t>
  </si>
  <si>
    <t>9258</t>
  </si>
  <si>
    <t>51b8c4f3-a716-4e3a-9cb8-14161c8c5549</t>
  </si>
  <si>
    <t>3130</t>
  </si>
  <si>
    <t>fdde9aa5-8efb-4db2-9620-a4e2c9b05c41</t>
  </si>
  <si>
    <t>dc8b6565-19d7-437f-ab16-27ecb27a8d61</t>
  </si>
  <si>
    <t>9572</t>
  </si>
  <si>
    <t>c246245d-688b-4a70-b8e7-6422911e4382</t>
  </si>
  <si>
    <t>5485</t>
  </si>
  <si>
    <t>b4fb217b-3809-4694-b25f-c7fa48deb13c</t>
  </si>
  <si>
    <t>0658</t>
  </si>
  <si>
    <t>14620114-abc3-4aa1-b615-4d65a47531a2</t>
  </si>
  <si>
    <t>9185</t>
  </si>
  <si>
    <t>0e53379d-8417-4339-8bbe-19cf511d2808</t>
  </si>
  <si>
    <t>0744</t>
  </si>
  <si>
    <t>709fa6d3-9e33-4553-97fe-714d2aff7427</t>
  </si>
  <si>
    <t>9955</t>
  </si>
  <si>
    <t>635656c5-8385-4732-9004-d7797be6e53d</t>
  </si>
  <si>
    <t>0478</t>
  </si>
  <si>
    <t>59ab6e7b-fdc0-41a9-a11e-74f12a7a053b</t>
  </si>
  <si>
    <t>2441</t>
  </si>
  <si>
    <t>861afed6-92ef-42e4-9163-3912d9f71cd6</t>
  </si>
  <si>
    <t>6616a1d3-bfab-401a-a313-6e77e9a6f66c</t>
  </si>
  <si>
    <t>4034</t>
  </si>
  <si>
    <t>c78da0e7-2951-4a3d-8a3a-8c101f975748</t>
  </si>
  <si>
    <t>1006</t>
  </si>
  <si>
    <t>fc9d5690-f067-4292-b68d-ec24cadcc9b2</t>
  </si>
  <si>
    <t>1934</t>
  </si>
  <si>
    <t>7c3b7b03-c5a9-49af-8a35-0b0e6478ce7b</t>
  </si>
  <si>
    <t>1517</t>
  </si>
  <si>
    <t>4939a796-ade6-43e3-9e65-721d6b95a8a0</t>
  </si>
  <si>
    <t>cabd4f9e-75fd-432c-94c7-b2568ceb0c87</t>
  </si>
  <si>
    <t>4544</t>
  </si>
  <si>
    <t>991d18cc-f552-472d-b1f9-c966b9e177a6</t>
  </si>
  <si>
    <t>0543</t>
  </si>
  <si>
    <t>d1b552ce-2abb-442d-9316-79d6d182b44c</t>
  </si>
  <si>
    <t>9864</t>
  </si>
  <si>
    <t>70176c8e-54ab-45da-b613-8d22dc6e4be8</t>
  </si>
  <si>
    <t>3813</t>
  </si>
  <si>
    <t>b6d4fb1b-f8f9-4061-a26f-0f5150741b25</t>
  </si>
  <si>
    <t>9680</t>
  </si>
  <si>
    <t>01e113d3-a14a-4a07-89ec-1a511e0724a9</t>
  </si>
  <si>
    <t>0135</t>
  </si>
  <si>
    <t>10bcd0ba-20c3-49d3-a776-9e74a22cdd0d</t>
  </si>
  <si>
    <t>6219</t>
  </si>
  <si>
    <t>50a57905-1c89-4d6f-b34d-1f1bf277aa18</t>
  </si>
  <si>
    <t>9322</t>
  </si>
  <si>
    <t>6c0a7a2e-44b4-4067-8eff-8392b0a3a25d</t>
  </si>
  <si>
    <t>5763</t>
  </si>
  <si>
    <t>052cf296-8ce3-4a14-9cf8-7757fd784958</t>
  </si>
  <si>
    <t>3499</t>
  </si>
  <si>
    <t>b3c4b109-ca5a-4f19-8bae-7e4774dc9175</t>
  </si>
  <si>
    <t>cad29b9a-7767-49bc-8877-0d8f5cb9140f</t>
  </si>
  <si>
    <t>6083</t>
  </si>
  <si>
    <t>da4b25bf-6cbe-45b3-95ae-d266e5500cf0</t>
  </si>
  <si>
    <t>4926db32-3532-4a3b-9cc5-5340bd23341b</t>
  </si>
  <si>
    <t>3711</t>
  </si>
  <si>
    <t>23da1008-6711-445d-8bf8-dba5d8460570</t>
  </si>
  <si>
    <t>4453</t>
  </si>
  <si>
    <t>5ceffdda-d69f-4b0c-850a-9f2e2d0bb28c</t>
  </si>
  <si>
    <t>7383</t>
  </si>
  <si>
    <t>8650ed2a-c730-4e5e-92fb-64552f346c75</t>
  </si>
  <si>
    <t>9431</t>
  </si>
  <si>
    <t>bf348959-d68a-496f-8333-ca521ad76cdc</t>
  </si>
  <si>
    <t>7960</t>
  </si>
  <si>
    <t>4e599617-249d-4c3e-8eda-08c5e99c1f84</t>
  </si>
  <si>
    <t>5794859b-2080-4480-a026-59773fa9f0e8</t>
  </si>
  <si>
    <t>3947</t>
  </si>
  <si>
    <t>2c0b73f4-113b-4103-a6bb-11eabe3ac52a</t>
  </si>
  <si>
    <t>f56b8f5e-1752-4216-95f7-7ea3aece5dd1</t>
  </si>
  <si>
    <t>f9ea4886-d71b-4f50-8250-0b3c9a3fba53</t>
  </si>
  <si>
    <t>3542</t>
  </si>
  <si>
    <t>02d19d07-2795-4f64-8db0-d2417d08ddfb</t>
  </si>
  <si>
    <t>5367</t>
  </si>
  <si>
    <t>b291112c-7a35-437e-956e-1c4ab13f1f40</t>
  </si>
  <si>
    <t>8332</t>
  </si>
  <si>
    <t>914cd9a1-66cf-498a-9f39-e2f6f0429b26</t>
  </si>
  <si>
    <t>5219</t>
  </si>
  <si>
    <t>0a4c76be-385e-4a94-afed-9f12c3203c28</t>
  </si>
  <si>
    <t>8134</t>
  </si>
  <si>
    <t>c1135cf3-38f6-4c7c-8d22-149da4783b4f</t>
  </si>
  <si>
    <t>e4efc723-bfa9-443e-af24-2a0c471d9bc5</t>
  </si>
  <si>
    <t>8394</t>
  </si>
  <si>
    <t>083178e9-e505-4cad-bb3b-ebeae04d2d96</t>
  </si>
  <si>
    <t>2623</t>
  </si>
  <si>
    <t>c8d298bd-3b40-4934-a42f-f1e821739085</t>
  </si>
  <si>
    <t>0121</t>
  </si>
  <si>
    <t>098d551a-d523-48e6-8966-e8562b8c96ec</t>
  </si>
  <si>
    <t>3959</t>
  </si>
  <si>
    <t>d0e51c66-dd9b-4145-8f7d-d51b313e27ad</t>
  </si>
  <si>
    <t>3718</t>
  </si>
  <si>
    <t>ec944b63-58fb-4950-9107-6f304ca6072d</t>
  </si>
  <si>
    <t>0705</t>
  </si>
  <si>
    <t>700b54ae-0484-4d8c-8dbe-bc8916223a67</t>
  </si>
  <si>
    <t>5092</t>
  </si>
  <si>
    <t>36028be5-4a15-4647-9662-c79b72508e3d</t>
  </si>
  <si>
    <t>7939</t>
  </si>
  <si>
    <t>c70f7a64-cd69-4f7e-a697-62098e8db0f0</t>
  </si>
  <si>
    <t>9514</t>
  </si>
  <si>
    <t>a47c4442-b1c6-4161-b5c5-ed353407bd6c</t>
  </si>
  <si>
    <t>5942</t>
  </si>
  <si>
    <t>7b11bdde-e7d7-40ac-afb5-d019137a114b</t>
  </si>
  <si>
    <t>9103</t>
  </si>
  <si>
    <t>06443530-9535-4eaa-8ccf-60deecb38a79</t>
  </si>
  <si>
    <t>5688</t>
  </si>
  <si>
    <t>1036aeed-d030-4eba-ba9e-140bf3ac6cdf</t>
  </si>
  <si>
    <t>1156</t>
  </si>
  <si>
    <t>16a7d7a1-e0b2-4063-8f92-a1817e73fed9</t>
  </si>
  <si>
    <t>5301</t>
  </si>
  <si>
    <t>291289d6-9da6-47cf-aeaa-1d1bf73e763a</t>
  </si>
  <si>
    <t>222a4410-54b5-4488-ae71-b27607f99700</t>
  </si>
  <si>
    <t>2351</t>
  </si>
  <si>
    <t>99a8f63b-8ad2-4758-bbd0-ef6baca4ba0b</t>
  </si>
  <si>
    <t>0936</t>
  </si>
  <si>
    <t>1f66e327-6e21-4fc4-af09-f148a24e0b62</t>
  </si>
  <si>
    <t>8548</t>
  </si>
  <si>
    <t>d82651ba-67c2-4905-9579-cad0808564b1</t>
  </si>
  <si>
    <t>9307</t>
  </si>
  <si>
    <t>06e4073b-b500-42fd-9fc0-dae0e0af95d2</t>
  </si>
  <si>
    <t>7cc88b14-2687-4541-bde6-abf1a0269aef</t>
  </si>
  <si>
    <t>3731</t>
  </si>
  <si>
    <t>8c14cc4c-2c4f-431d-978d-213f32629519</t>
  </si>
  <si>
    <t>386e799a-851b-4720-9479-6222047b4ceb</t>
  </si>
  <si>
    <t>dd04b695-a165-4f29-aed8-c414798eecd0</t>
  </si>
  <si>
    <t>1193</t>
  </si>
  <si>
    <t>7a371ee1-0cfa-43f0-b8fc-51a72a87a7fd</t>
  </si>
  <si>
    <t>4013</t>
  </si>
  <si>
    <t>94ce1eda-1df5-4326-afb3-46d318bd7db0</t>
  </si>
  <si>
    <t>8116</t>
  </si>
  <si>
    <t>6f2bd479-e9f0-459c-a2f7-5f5456271a89</t>
  </si>
  <si>
    <t>7351</t>
  </si>
  <si>
    <t>695e7a03-19e7-4657-b714-1bb32ab4a5b6</t>
  </si>
  <si>
    <t>227f5cfb-5773-496c-a2c5-0849f301169c</t>
  </si>
  <si>
    <t>1300</t>
  </si>
  <si>
    <t>b4f4d646-643a-4d79-b950-2b6556c720b0</t>
  </si>
  <si>
    <t>5802</t>
  </si>
  <si>
    <t>9fd39584-69a9-4a46-86da-75b423473176</t>
  </si>
  <si>
    <t>5897</t>
  </si>
  <si>
    <t>57b91134-02e0-41e9-8cb0-eff42b8af881</t>
  </si>
  <si>
    <t>4611</t>
  </si>
  <si>
    <t>30d57df2-4447-4525-9fcb-3a1db7896b54</t>
  </si>
  <si>
    <t>3583</t>
  </si>
  <si>
    <t>86e8e6f0-c1ba-4474-b492-5303cbac874b</t>
  </si>
  <si>
    <t>2435</t>
  </si>
  <si>
    <t>90adc7d7-861c-4e73-b70c-cb5406ea71a5</t>
  </si>
  <si>
    <t>088ae732-2438-4f52-bd2b-df8960fa623c</t>
  </si>
  <si>
    <t>6649</t>
  </si>
  <si>
    <t>2af70af6-4cbb-4381-b503-2bc11fbcaaec</t>
  </si>
  <si>
    <t>0f897879-07a9-4d90-9b0e-158659da1f34</t>
  </si>
  <si>
    <t>8406</t>
  </si>
  <si>
    <t>bc5a9b4e-f02a-4dd5-a404-0d0fa6ec4f1a</t>
  </si>
  <si>
    <t>7660</t>
  </si>
  <si>
    <t>36b8146a-8280-4346-82c2-cfb93a770355</t>
  </si>
  <si>
    <t>4160</t>
  </si>
  <si>
    <t>a8eb0632-221f-4029-a36a-4a0fd69007ab</t>
  </si>
  <si>
    <t>8187</t>
  </si>
  <si>
    <t>b31164a6-b3c6-4cee-96a4-165cc279ffcc</t>
  </si>
  <si>
    <t>2891</t>
  </si>
  <si>
    <t>941de371-74d7-47c1-927c-91f0af3ce657</t>
  </si>
  <si>
    <t>4986</t>
  </si>
  <si>
    <t>e4e91176-ebe3-4bca-b26c-fc25dece31c3</t>
  </si>
  <si>
    <t>3455</t>
  </si>
  <si>
    <t>370ad60c-ed76-41a1-8bc6-5bada5cc6b69</t>
  </si>
  <si>
    <t>8114</t>
  </si>
  <si>
    <t>cc9f83f5-d131-47d4-b5a4-e4fcb01a97a4</t>
  </si>
  <si>
    <t>8992</t>
  </si>
  <si>
    <t>bbeca35b-e01f-43da-98ca-63722b626ad3</t>
  </si>
  <si>
    <t>3645</t>
  </si>
  <si>
    <t>416dd2eb-12f0-4b52-877a-7307bf2b04fe</t>
  </si>
  <si>
    <t>8178</t>
  </si>
  <si>
    <t>682708e2-a0cc-458a-beaa-e01c80db7619</t>
  </si>
  <si>
    <t>8167</t>
  </si>
  <si>
    <t>3efee716-e084-44cb-b1c0-6e7bc8c257cc</t>
  </si>
  <si>
    <t>1289</t>
  </si>
  <si>
    <t>25f4307f-7802-4029-8936-97b077855308</t>
  </si>
  <si>
    <t>1329</t>
  </si>
  <si>
    <t>8ad65d0d-8081-4076-8271-ba753089dcc6</t>
  </si>
  <si>
    <t>500d9c16-2b3d-4498-bded-1625355a2f27</t>
  </si>
  <si>
    <t>0857</t>
  </si>
  <si>
    <t>7a5da847-2013-424a-84d4-a6c31600a955</t>
  </si>
  <si>
    <t>2667</t>
  </si>
  <si>
    <t>bd9cf91d-6847-4c9f-8feb-b111cdb19e5f</t>
  </si>
  <si>
    <t>1929</t>
  </si>
  <si>
    <t>1625eef0-bc83-400d-91b4-ba4a396ce506</t>
  </si>
  <si>
    <t>6446</t>
  </si>
  <si>
    <t>Madero &amp; Jeronimo - Itapema</t>
  </si>
  <si>
    <t>c87801f9-8bd2-407f-b2b5-d659371e2a73</t>
  </si>
  <si>
    <t>6570</t>
  </si>
  <si>
    <t>d2d5615b-3d99-4b0f-aed9-81ec6a796eb9</t>
  </si>
  <si>
    <t>0613</t>
  </si>
  <si>
    <t>e2d44d20-9f55-4ede-a4ab-a1913b12338b</t>
  </si>
  <si>
    <t>8527</t>
  </si>
  <si>
    <t>1abe3cbd-fd7b-4497-9fca-eab937372888</t>
  </si>
  <si>
    <t>5849</t>
  </si>
  <si>
    <t>4c08e728-f334-43cb-af98-7f164840ca70</t>
  </si>
  <si>
    <t>3307</t>
  </si>
  <si>
    <t>0cd78181-94ec-4cb3-bbe8-1019ce9144e8</t>
  </si>
  <si>
    <t>3273</t>
  </si>
  <si>
    <t>b0a38678-ca52-4793-aee9-e505d0639ae9</t>
  </si>
  <si>
    <t>6498</t>
  </si>
  <si>
    <t>890d97f8-3f47-4c23-b991-ba342f6da655</t>
  </si>
  <si>
    <t>1181</t>
  </si>
  <si>
    <t>f913e5fa-c6cb-4a43-9b0e-02fa92b79546</t>
  </si>
  <si>
    <t>7906</t>
  </si>
  <si>
    <t>ce5e7222-64e2-48e6-92db-20b54ac1fb36</t>
  </si>
  <si>
    <t>1882</t>
  </si>
  <si>
    <t>Madero &amp; Jeronimo - Marilia</t>
  </si>
  <si>
    <t>888fadd5-05a3-466e-a988-d0c9aef0849a</t>
  </si>
  <si>
    <t>9874</t>
  </si>
  <si>
    <t>6ce5a427-9bae-4509-8617-0464e9445036</t>
  </si>
  <si>
    <t>2217</t>
  </si>
  <si>
    <t>fa464201-a18a-477c-8e8c-838c2181489b</t>
  </si>
  <si>
    <t>5621</t>
  </si>
  <si>
    <t>72184a6d-9368-45b4-b40a-49074c7c93d3</t>
  </si>
  <si>
    <t>ae24af2a-256e-4e6f-8efc-8d7def3793cc</t>
  </si>
  <si>
    <t>8f162c29-ee18-4661-aa7f-c8b9ac8f21e2</t>
  </si>
  <si>
    <t>1806</t>
  </si>
  <si>
    <t>172f8718-8ba6-4928-922e-584f13f92691</t>
  </si>
  <si>
    <t>b569efa0-67c1-43b3-9476-9a41981a190f</t>
  </si>
  <si>
    <t>2884</t>
  </si>
  <si>
    <t>67387015-d45d-4c8d-a880-b578d38962c1</t>
  </si>
  <si>
    <t>4162</t>
  </si>
  <si>
    <t>755353e5-dc09-4593-9c57-ccdb7a2c0461</t>
  </si>
  <si>
    <t>9781</t>
  </si>
  <si>
    <t>cb43a7b7-bf70-4d18-8b91-79eb29dfc75d</t>
  </si>
  <si>
    <t>ba990901-dbd3-4f22-b819-fe6b4043c0dc</t>
  </si>
  <si>
    <t>7601</t>
  </si>
  <si>
    <t>b100e40c-ba8d-44e7-a60f-b84b822a2865</t>
  </si>
  <si>
    <t>87ccbb6f-da1f-492e-be1f-d231b8f5c335</t>
  </si>
  <si>
    <t>1658</t>
  </si>
  <si>
    <t>f24df1a9-7751-4e99-87e9-b417f2b91682</t>
  </si>
  <si>
    <t>4767</t>
  </si>
  <si>
    <t>04f7d89e-7fa3-4c20-9614-86d08f4101f8</t>
  </si>
  <si>
    <t>2156</t>
  </si>
  <si>
    <t>44b17c2d-3c09-43c6-8822-f9cc5ebfabe2</t>
  </si>
  <si>
    <t>5241</t>
  </si>
  <si>
    <t>f1b01aef-0e33-4d36-a11a-fb759effe9c0</t>
  </si>
  <si>
    <t>6297</t>
  </si>
  <si>
    <t>09969c74-a865-46f6-b2e1-9da94d99fe7d</t>
  </si>
  <si>
    <t>9210</t>
  </si>
  <si>
    <t>c4c460b5-a606-4920-b358-6ad3a9fe288e</t>
  </si>
  <si>
    <t>2748</t>
  </si>
  <si>
    <t>785e49ca-a039-490c-82cf-24f082289707</t>
  </si>
  <si>
    <t>0928</t>
  </si>
  <si>
    <t>911c90d1-c22f-4574-9bd5-4357d1553c42</t>
  </si>
  <si>
    <t>9c5d42c9-efe1-4b73-8842-d21217cabc58</t>
  </si>
  <si>
    <t>6646</t>
  </si>
  <si>
    <t>887d9c3b-04ae-4f73-826d-2cbe479b8d43</t>
  </si>
  <si>
    <t>f0053af4-1ad6-421f-9213-def6a8ceca90</t>
  </si>
  <si>
    <t>c2225c02-a084-468a-b70a-b250566c03d2</t>
  </si>
  <si>
    <t>7120</t>
  </si>
  <si>
    <t>1a697d4f-d26d-4bd4-8d4c-fd7086b38fe5</t>
  </si>
  <si>
    <t>4954</t>
  </si>
  <si>
    <t>9fc3ebb9-40e5-4e9e-acbc-851a606f0a7c</t>
  </si>
  <si>
    <t>eb93f5bd-cc99-4929-871e-67d9bfa9f3d1</t>
  </si>
  <si>
    <t>7084</t>
  </si>
  <si>
    <t>73597db7-a619-4838-8f9f-26798f23a8fe</t>
  </si>
  <si>
    <t>6706</t>
  </si>
  <si>
    <t>760895d8-fe66-4b98-ad3b-45ee6b510296</t>
  </si>
  <si>
    <t>3328</t>
  </si>
  <si>
    <t>5ab5987f-91f8-4a11-98e9-38234568d692</t>
  </si>
  <si>
    <t>4253f365-4fd4-4913-97ba-aafe5b9ec416</t>
  </si>
  <si>
    <t>5577</t>
  </si>
  <si>
    <t>1330f061-e336-44bc-ba6a-8b70e5fa887a</t>
  </si>
  <si>
    <t>1715</t>
  </si>
  <si>
    <t>c1c04fe2-33db-428d-9dba-a68879c8efa8</t>
  </si>
  <si>
    <t>7731</t>
  </si>
  <si>
    <t>957c1c85-ec1e-42c7-a869-42dd5e46f33a</t>
  </si>
  <si>
    <t>2477</t>
  </si>
  <si>
    <t>7dd88c9c-6883-44ba-ab04-53f1ff38f7b0</t>
  </si>
  <si>
    <t>2588</t>
  </si>
  <si>
    <t>6a6ed14c-429e-4d27-be5e-6b050f23096d</t>
  </si>
  <si>
    <t>7706</t>
  </si>
  <si>
    <t>714ce96b-ba53-47a8-99ce-4ba974336a12</t>
  </si>
  <si>
    <t>74b342ba-88fb-48de-9629-649ce2461cb4</t>
  </si>
  <si>
    <t>1433</t>
  </si>
  <si>
    <t>3cae24af-e720-4f9f-aada-abadc3d67a70</t>
  </si>
  <si>
    <t>8071</t>
  </si>
  <si>
    <t>e4c10320-28b5-42c0-8000-cf57e561c7d3</t>
  </si>
  <si>
    <t>47d31840-f99e-4eba-8032-fb73c18669a7</t>
  </si>
  <si>
    <t>73d89654-6695-48c6-ad2b-91bc7ebfaf9d</t>
  </si>
  <si>
    <t>5e9e1618-71ad-48ea-b6ce-4e8c0cf1da35</t>
  </si>
  <si>
    <t>3610</t>
  </si>
  <si>
    <t>367a75e2-5feb-45c6-9d42-fb125aeee99c</t>
  </si>
  <si>
    <t>0734</t>
  </si>
  <si>
    <t>0e58e669-a9d3-4909-a183-c52c654c734b</t>
  </si>
  <si>
    <t>8195</t>
  </si>
  <si>
    <t>f48c9f89-7b52-4bea-8d48-61e9067fdb8c</t>
  </si>
  <si>
    <t>53d36a08-798c-4589-be72-9729a802f203</t>
  </si>
  <si>
    <t>a205a1a1-2e72-4601-a477-f66a501d80a8</t>
  </si>
  <si>
    <t>c3b23ef4-5897-4bc7-9b91-56ff467768ec</t>
  </si>
  <si>
    <t>e578e943-c8e5-4ea6-82a0-13fcc4e0a0de</t>
  </si>
  <si>
    <t>2ab8d1eb-eecc-4e0c-bd8d-4f72288983b8</t>
  </si>
  <si>
    <t>4dc8073a-b20a-46ea-a3cc-3e51da3ad0f5</t>
  </si>
  <si>
    <t>94359f98-c366-4c3c-9b5b-4c8e273242ba</t>
  </si>
  <si>
    <t>6efafa6b-f035-4264-b4bf-45254170f0a1</t>
  </si>
  <si>
    <t>4c4347bd-bc63-4ebb-a5aa-f347d9815389</t>
  </si>
  <si>
    <t>3cef32d6-da40-49ac-85b9-a565126402c1</t>
  </si>
  <si>
    <t>3f98db3e-3444-493a-a8b1-f72d1904c157</t>
  </si>
  <si>
    <t>95e10994-449f-431c-9a2e-78f5a9bd6955</t>
  </si>
  <si>
    <t>c3666939-40c7-4eea-a1f6-45f66f5f403b</t>
  </si>
  <si>
    <t>c3c4c968-e8b3-4b3a-9df1-8167bde8a552</t>
  </si>
  <si>
    <t>4eb004f9-b5df-45df-9e8c-9f40bc2bdc5f</t>
  </si>
  <si>
    <t>b6e63814-9883-4ff6-a797-4b01d65c0bf0</t>
  </si>
  <si>
    <t>b1154435-9f7e-44b8-a595-1645f7755a22</t>
  </si>
  <si>
    <t>0cdc95b5-ec68-4891-af66-7b071e23d292</t>
  </si>
  <si>
    <t>fe8828c2-7bfa-40b0-8dbc-95e45d13da28</t>
  </si>
  <si>
    <t>4472d425-8fde-4398-976c-c99077eaca3f</t>
  </si>
  <si>
    <t>4c888482-244e-4cc0-bacd-7652fabd90e6</t>
  </si>
  <si>
    <t>ed733c35-f8b2-47aa-90a8-991ac25cec87</t>
  </si>
  <si>
    <t>957c5340-6fbf-4f2a-89f5-9e1168b7be72</t>
  </si>
  <si>
    <t>491dde59-9917-4d5b-93d4-3c25d8d99673</t>
  </si>
  <si>
    <t>48ff8360-018b-45c8-b45a-2c686e2770a1</t>
  </si>
  <si>
    <t>3b81b553-18c5-43f8-8880-af01a83dba91</t>
  </si>
  <si>
    <t>5eb52066-ad5c-4f98-9f79-3f92b6063d08</t>
  </si>
  <si>
    <t>aa9ed9b7-9164-4ed1-8144-c2fb41d57478</t>
  </si>
  <si>
    <t>1b8b61f8-22e1-480e-bc36-6536d15457a3</t>
  </si>
  <si>
    <t>1ae56502-25af-41a9-b07d-18f90262fea9</t>
  </si>
  <si>
    <t>e13b91d5-d493-4543-8050-8dc77f5e132c</t>
  </si>
  <si>
    <t>9370f977-7173-4d4f-9697-1f4abfd951b2</t>
  </si>
  <si>
    <t>2b163772-06e0-4d41-a75c-21d27acd703a</t>
  </si>
  <si>
    <t>dde5c848-963c-422d-b054-658faecf0a38</t>
  </si>
  <si>
    <t>62d0c3f1-1c31-46a4-b29b-ab11257dea96</t>
  </si>
  <si>
    <t>a0625d01-c58b-4343-9f44-f187e1d8b1ba</t>
  </si>
  <si>
    <t>0a458938-1f16-474c-955a-f4bebd2eecbb</t>
  </si>
  <si>
    <t>403dbbde-0a4f-40e0-b94b-4e8e576a787c</t>
  </si>
  <si>
    <t>92646888-d878-4918-8293-4c10a7adde89</t>
  </si>
  <si>
    <t>44061bde-f2ee-40d6-b6fd-04126fe4f9dd</t>
  </si>
  <si>
    <t>59c06ba3-5a7c-424b-848b-19e17744c2aa</t>
  </si>
  <si>
    <t>Jeronimo &amp; Madero - Litoral Plaza</t>
  </si>
  <si>
    <t>fd2af361-3a45-4763-868e-aa2a64a6a1dd</t>
  </si>
  <si>
    <t>8df0f32a-6e3e-4a68-b2c4-52f4bdad7e3d</t>
  </si>
  <si>
    <t>4908781b-85db-4f9a-8301-686ab5aa0eba</t>
  </si>
  <si>
    <t>86f75d17-fdde-4db1-b2d0-3ffe107db27c</t>
  </si>
  <si>
    <t>Cancelamento excepcional por característica de qualidade</t>
  </si>
  <si>
    <t>14664687-4af6-4e77-b534-37c7f6678a2d</t>
  </si>
  <si>
    <t>f578a6aa-851f-4e2a-8fb0-025a5f283517</t>
  </si>
  <si>
    <t>90f9e42c-42d3-4631-b895-6363512fb585</t>
  </si>
  <si>
    <t>a3e2f622-8c4b-41a1-9e3a-2107457ca369</t>
  </si>
  <si>
    <t>8cdd0f1a-4193-422c-94b0-f148b278544f</t>
  </si>
  <si>
    <t>930dabcb-fbf5-4aeb-b7b1-c49dc02df6f1</t>
  </si>
  <si>
    <t>eded5333-eb40-42dc-a383-91e73668d42a</t>
  </si>
  <si>
    <t>132d8e1d-f6f6-408f-be0f-885d9f7936dc</t>
  </si>
  <si>
    <t>03139c95-2a86-4976-8563-2d00afeb59b3</t>
  </si>
  <si>
    <t>16de2d38-5bbb-4928-9e4f-59e114b6f5d3</t>
  </si>
  <si>
    <t>4328</t>
  </si>
  <si>
    <t>36b32cc8-833c-4f55-ada1-b82f3f40519f</t>
  </si>
  <si>
    <t>1544938a-b6e9-44b2-af6c-562232c68260</t>
  </si>
  <si>
    <t>9488</t>
  </si>
  <si>
    <t>f7ccaff5-bbf2-4be7-9ba5-d1e9059ce957</t>
  </si>
  <si>
    <t>1224</t>
  </si>
  <si>
    <t>8241c1e5-6307-4137-879a-28710cd14317</t>
  </si>
  <si>
    <t>6738</t>
  </si>
  <si>
    <t>e941fe53-2252-4417-a114-6eddac059770</t>
  </si>
  <si>
    <t>6410</t>
  </si>
  <si>
    <t>952f4a4f-17dc-4051-a335-6b2cd5508939</t>
  </si>
  <si>
    <t>5188</t>
  </si>
  <si>
    <t>8d7cf3e3-eef2-40ca-b5b7-b4eed4dfec71</t>
  </si>
  <si>
    <t>8716</t>
  </si>
  <si>
    <t>8945fbca-4a95-477c-8c68-203a711f9341</t>
  </si>
  <si>
    <t>49d60a55-e090-4250-b8c9-fc8174a7facd</t>
  </si>
  <si>
    <t>2643</t>
  </si>
  <si>
    <t>cc227543-1502-4a27-ad50-97165869177d</t>
  </si>
  <si>
    <t>8517</t>
  </si>
  <si>
    <t>a8931ae6-8c5a-4af8-b11d-bc26e8ea1f5d</t>
  </si>
  <si>
    <t>7298</t>
  </si>
  <si>
    <t>10b698be-aefa-498a-926e-24b896bf89e3</t>
  </si>
  <si>
    <t>8337</t>
  </si>
  <si>
    <t>f0294c20-43e7-465d-9e37-94d2268ea80f</t>
  </si>
  <si>
    <t>083d5dde-f9b7-4484-92b2-d46090e8a0fb</t>
  </si>
  <si>
    <t>3447</t>
  </si>
  <si>
    <t>21add1df-3c27-415f-afb4-60542ae16608</t>
  </si>
  <si>
    <t>1077</t>
  </si>
  <si>
    <t>924ebfec-0897-434f-8292-8e4ee10750b9</t>
  </si>
  <si>
    <t>2790</t>
  </si>
  <si>
    <t>7cb7cdec-f551-4099-971f-a854f1b7c506</t>
  </si>
  <si>
    <t>ca4ae53e-5594-46be-a4dd-09710cbe7e87</t>
  </si>
  <si>
    <t>0365</t>
  </si>
  <si>
    <t>b0347f47-92c5-4c0d-8771-c1aad630923b</t>
  </si>
  <si>
    <t>6365</t>
  </si>
  <si>
    <t>8ea9bb48-0d6a-491c-9bb9-3208f842ce6f</t>
  </si>
  <si>
    <t>1780</t>
  </si>
  <si>
    <t>ee69cbbd-b74f-49dd-ba33-6ca74290cf38</t>
  </si>
  <si>
    <t>e8ef4b4c-c842-4a35-b169-5847a51916b0</t>
  </si>
  <si>
    <t>47198de0-5a96-4f1d-889b-b4eeeb07c77a</t>
  </si>
  <si>
    <t>d309832f-82f1-45bd-b770-7b4b31d6aaad</t>
  </si>
  <si>
    <t>56ef1f12-df58-48a3-ac4c-c3541a987147</t>
  </si>
  <si>
    <t>9465</t>
  </si>
  <si>
    <t>88d2b8fb-ef5b-4a41-8ba1-7dd5f2561782</t>
  </si>
  <si>
    <t>7b7a9295-6569-4d75-9572-4ba8e1851ce1</t>
  </si>
  <si>
    <t>070e7810-c5e7-476d-b9cb-9182b740fffd</t>
  </si>
  <si>
    <t>7743</t>
  </si>
  <si>
    <t>e56b2e88-807a-43fd-ab45-e211561c2b8e</t>
  </si>
  <si>
    <t>7885</t>
  </si>
  <si>
    <t>f677165e-6698-4bc0-9377-b9d223ecdc33</t>
  </si>
  <si>
    <t>915b07ce-80a5-482f-ae1d-ca01d66ee881</t>
  </si>
  <si>
    <t>8cb9f23d-3582-414f-83ca-d04244670ce7</t>
  </si>
  <si>
    <t>d998dcc8-e861-4872-a95b-f41814fe7284</t>
  </si>
  <si>
    <t>9899</t>
  </si>
  <si>
    <t>cfd93e5b-47ab-45a8-b0a0-88ce43fab1da</t>
  </si>
  <si>
    <t>4133</t>
  </si>
  <si>
    <t>44a1863a-b2eb-4a84-a40f-b5026c067e53</t>
  </si>
  <si>
    <t>3322</t>
  </si>
  <si>
    <t>e2764ef2-7e0b-4d9f-be04-a95399b86a27</t>
  </si>
  <si>
    <t>5490</t>
  </si>
  <si>
    <t>344547df-4c4d-414a-85c8-0557c9e32482</t>
  </si>
  <si>
    <t>5500</t>
  </si>
  <si>
    <t>59a4b1fd-2e97-4af5-8241-5493bcdc2cb3</t>
  </si>
  <si>
    <t>7671</t>
  </si>
  <si>
    <t>2ca65b9f-629a-4a73-9341-8da7dc69eb3f</t>
  </si>
  <si>
    <t>7281</t>
  </si>
  <si>
    <t>9f7cbc7a-66f2-44a8-a39b-ad48b085f268</t>
  </si>
  <si>
    <t>9138</t>
  </si>
  <si>
    <t>6553213b-8989-49e9-b4d5-6a2e7d8e3669</t>
  </si>
  <si>
    <t>34cad825-5d56-4dc9-969f-44f2e88690f6</t>
  </si>
  <si>
    <t>5780</t>
  </si>
  <si>
    <t>90c1eb33-deee-4304-bfa7-ac6d92ad1ef1</t>
  </si>
  <si>
    <t>3346</t>
  </si>
  <si>
    <t>172113e8-d84f-43e0-9229-aa8754396b5e</t>
  </si>
  <si>
    <t>4788</t>
  </si>
  <si>
    <t>1c6811b9-f5cf-4dad-82ed-b50ff3b74130</t>
  </si>
  <si>
    <t>1955</t>
  </si>
  <si>
    <t>c279a55e-1f79-4ce3-a41b-3753f399bc58</t>
  </si>
  <si>
    <t>3300</t>
  </si>
  <si>
    <t>b744438a-98e7-4f8d-9770-04233a699e2a</t>
  </si>
  <si>
    <t>ac745ff3-bed5-4e38-b791-92148ac7375b</t>
  </si>
  <si>
    <t>5475</t>
  </si>
  <si>
    <t>f360d392-1fb4-4b85-b0d4-517a15cf50bf</t>
  </si>
  <si>
    <t>5c57f6bc-a758-4992-bf14-560e482c9b22</t>
  </si>
  <si>
    <t>5273</t>
  </si>
  <si>
    <t>c6bd1127-20e8-4393-a824-317369803fef</t>
  </si>
  <si>
    <t>6101</t>
  </si>
  <si>
    <t>e29f2729-2c70-406d-a38d-73d79aac66c2</t>
  </si>
  <si>
    <t>1075</t>
  </si>
  <si>
    <t>3d83885b-b481-4218-97fe-19032ca07b68</t>
  </si>
  <si>
    <t>3900</t>
  </si>
  <si>
    <t>f46f24ab-e48d-45f9-8f40-d1ea80840a9c</t>
  </si>
  <si>
    <t>9612</t>
  </si>
  <si>
    <t>34a76669-43be-44fd-b044-ee75dfc9303f</t>
  </si>
  <si>
    <t>45e69beb-d4c6-4ef8-b38b-7501e53ced9b</t>
  </si>
  <si>
    <t>7215</t>
  </si>
  <si>
    <t>229d0c29-1bc8-4767-97bc-4b30c6b4ea56</t>
  </si>
  <si>
    <t>4073</t>
  </si>
  <si>
    <t>c4ca949e-527f-4317-93c6-03a1aed49a35</t>
  </si>
  <si>
    <t>7598</t>
  </si>
  <si>
    <t>237f0559-950c-4b6e-9e7d-8be8f6bf9f25</t>
  </si>
  <si>
    <t>0174</t>
  </si>
  <si>
    <t>e3c1e0e0-20e2-401b-8abb-bc9288b0d80a</t>
  </si>
  <si>
    <t>7720</t>
  </si>
  <si>
    <t>476463eb-63c5-4898-bae4-33e7c654e604</t>
  </si>
  <si>
    <t>3740</t>
  </si>
  <si>
    <t>f46bfe66-f16d-4585-a76e-2b42c7b8304f</t>
  </si>
  <si>
    <t>1709</t>
  </si>
  <si>
    <t>63a98c9a-e1ce-4af9-8c8f-ce5538882093</t>
  </si>
  <si>
    <t>30f4592f-c6a7-4876-9bb0-039822810f81</t>
  </si>
  <si>
    <t>5318</t>
  </si>
  <si>
    <t>2820634d-52fe-4be2-a800-1497bbf192a0</t>
  </si>
  <si>
    <t>ac4fd90f-2042-4a80-902f-79da8fdc4e46</t>
  </si>
  <si>
    <t>1101</t>
  </si>
  <si>
    <t>fb5aeec9-78e5-42a2-b890-2904dc5adf8f</t>
  </si>
  <si>
    <t>3309</t>
  </si>
  <si>
    <t>2e9bc364-b00c-43d6-b9a2-d855178fc292</t>
  </si>
  <si>
    <t>9521</t>
  </si>
  <si>
    <t>0157a52f-7cd7-4071-b41a-bb9e8506f560</t>
  </si>
  <si>
    <t>7732</t>
  </si>
  <si>
    <t>ba72e51f-586d-4256-9a73-31c7a28d088e</t>
  </si>
  <si>
    <t>5133</t>
  </si>
  <si>
    <t>304cff2a-b64e-44e2-9543-a11314001c22</t>
  </si>
  <si>
    <t>5172</t>
  </si>
  <si>
    <t>b1c85333-b329-4a74-b388-8f608b0d6fe8</t>
  </si>
  <si>
    <t>8c0bae0d-f895-4244-a7f8-66292d8ea3e9</t>
  </si>
  <si>
    <t>0604</t>
  </si>
  <si>
    <t>6bf519a7-57ff-4467-9aae-066dfcb6fb08</t>
  </si>
  <si>
    <t>2210</t>
  </si>
  <si>
    <t>18fe6d2e-63c5-4452-a3b2-8bb071bd9ecb</t>
  </si>
  <si>
    <t>8dd6e524-67bf-4f3d-abee-56474ff05559</t>
  </si>
  <si>
    <t>3518</t>
  </si>
  <si>
    <t>ddb76770-192e-43df-87c6-6f183b0c0b49</t>
  </si>
  <si>
    <t>3719</t>
  </si>
  <si>
    <t>69f5dea8-ebf5-472b-b678-ff6c70438651</t>
  </si>
  <si>
    <t>afd79d62-17e4-4753-b32f-06bdfb196c16</t>
  </si>
  <si>
    <t>c6ebd373-7a89-48c8-b994-e76517c6c541</t>
  </si>
  <si>
    <t>657e40c5-e7b9-4b9f-8f3b-b40b473cb6ea</t>
  </si>
  <si>
    <t>0662</t>
  </si>
  <si>
    <t>4f89ab5f-2319-49e7-b039-5aae96e98a5f</t>
  </si>
  <si>
    <t>a2804f33-0d46-45fa-934c-ec45d0fc568d</t>
  </si>
  <si>
    <t>8941</t>
  </si>
  <si>
    <t>a331d92e-f52e-45b2-9035-253d85f2cf9e</t>
  </si>
  <si>
    <t>7481</t>
  </si>
  <si>
    <t>922d0452-b756-43b1-8816-fd73cfe28a81</t>
  </si>
  <si>
    <t>866afa70-b7b9-4aa4-8f8f-f7d68b77e190</t>
  </si>
  <si>
    <t>2749</t>
  </si>
  <si>
    <t>f60e7cbd-5003-43be-8b21-f534e16dc5d5</t>
  </si>
  <si>
    <t>49a9c31c-515c-40ec-a6d3-d2462a4623dd</t>
  </si>
  <si>
    <t>5d52838e-bd96-4ff3-b2de-90df448c8bf1</t>
  </si>
  <si>
    <t>b80309da-12de-4cfa-80b4-56d9cc1e9330</t>
  </si>
  <si>
    <t>9018</t>
  </si>
  <si>
    <t>Madero &amp; Jeronimo - Santo Amaro</t>
  </si>
  <si>
    <t>e91eb015-2e24-4d2a-b078-f0d8c185fa2b</t>
  </si>
  <si>
    <t>0507</t>
  </si>
  <si>
    <t>c9b3903d-c248-4589-8ffd-f9d7ebe8e6b4</t>
  </si>
  <si>
    <t>3062</t>
  </si>
  <si>
    <t>f06f1372-d638-456e-bc12-419df0881fb3</t>
  </si>
  <si>
    <t>6160</t>
  </si>
  <si>
    <t>c2a422ee-2963-4bc0-9837-388a961d79df</t>
  </si>
  <si>
    <t>4014</t>
  </si>
  <si>
    <t>3f9581f2-320f-4a71-a9aa-a42ebbaa43e5</t>
  </si>
  <si>
    <t>c9005bfe-dba5-4cf1-8c8f-642c53bedef8</t>
  </si>
  <si>
    <t>0646</t>
  </si>
  <si>
    <t>Legno - Italiano do Madero (Cidade BH)</t>
  </si>
  <si>
    <t>be1fe8c9-daee-4dc4-8e56-1fd92342c3a9</t>
  </si>
  <si>
    <t>e5fbd95f-56dc-4c3a-b901-a55995851715</t>
  </si>
  <si>
    <t>e2ee0abb-b88c-4ed7-95fd-eee7ba005afd</t>
  </si>
  <si>
    <t>3522</t>
  </si>
  <si>
    <t>f00902fc-7123-4134-b367-126af01efe73</t>
  </si>
  <si>
    <t>5893</t>
  </si>
  <si>
    <t>f445bd29-d8b0-4118-aeab-5feef181f4d2</t>
  </si>
  <si>
    <t>dec741fd-7864-4c6e-a304-b8947917986a</t>
  </si>
  <si>
    <t>6e30b198-a6be-4fa2-a5a8-f53ec5509d11</t>
  </si>
  <si>
    <t>5227b68e-3449-4dd7-99c1-8828a924b669</t>
  </si>
  <si>
    <t>5462</t>
  </si>
  <si>
    <t>4221ea2f-e1ef-4582-bf8b-e366b7b66e56</t>
  </si>
  <si>
    <t>7553</t>
  </si>
  <si>
    <t>f8127f2f-a5d5-4f87-822d-8cee1793666b</t>
  </si>
  <si>
    <t>e93ee56b-2688-4ea0-9f3e-31090a270e2e</t>
  </si>
  <si>
    <t>d965fef5-6a15-4a84-b0dc-3dff4aa7ff5b</t>
  </si>
  <si>
    <t>58faa794-b220-4feb-8d19-7d8e0bc30ce4</t>
  </si>
  <si>
    <t>4210</t>
  </si>
  <si>
    <t>e7aead86-7a65-467a-a504-d7ed3de82f08</t>
  </si>
  <si>
    <t>6145</t>
  </si>
  <si>
    <t>81ddae00-ede5-47b4-9e9e-b038a41b687a</t>
  </si>
  <si>
    <t>0343</t>
  </si>
  <si>
    <t>52e40016-b8cc-42ec-9d76-28044d5372b4</t>
  </si>
  <si>
    <t>4702d5e0-c5ce-4d1f-a9e0-c24e8a4d8b5f</t>
  </si>
  <si>
    <t>887be924-62f8-42d2-921e-180e7efd3ff6</t>
  </si>
  <si>
    <t>39d11bca-8c4f-4e35-91f0-2accc8ae1235</t>
  </si>
  <si>
    <t>0235</t>
  </si>
  <si>
    <t>9d15aa24-ec4e-4eba-a424-590c99b045f1</t>
  </si>
  <si>
    <t>e4477872-5e2a-43f9-a80e-c9da0af113de</t>
  </si>
  <si>
    <t>92405800-9239-49ff-838a-e2273c6efb71</t>
  </si>
  <si>
    <t>45c5c8c4-8814-4559-9b5b-94728ccff488</t>
  </si>
  <si>
    <t>32d6ef2d-55fe-4f3b-b0ca-0e2b216af6c1</t>
  </si>
  <si>
    <t>6063f8c9-d211-4d31-af85-51b0155580ae</t>
  </si>
  <si>
    <t>9e1da4e6-207b-4a94-80f7-66997cd384a2</t>
  </si>
  <si>
    <t>02d77772-5716-4f21-b928-4da3d4cc4296</t>
  </si>
  <si>
    <t>b530c5ef-ac48-4696-947f-eee910b31b04</t>
  </si>
  <si>
    <t>b33f0d6e-8262-4db7-993e-7d139dc05b22</t>
  </si>
  <si>
    <t>66eccabb-11c8-415b-83df-0e5d2f872ccf</t>
  </si>
  <si>
    <t>79ab1691-5b21-44dc-96f0-df484ae0e415</t>
  </si>
  <si>
    <t>df186894-f93a-4bf2-836b-3e5b6d9eeb8d</t>
  </si>
  <si>
    <t>239e41a7-ad08-4fb0-ad11-3ab997e164ae</t>
  </si>
  <si>
    <t>9322340c-fd7e-4f1b-af2f-257e53a252e6</t>
  </si>
  <si>
    <t>296c31aa-09c4-4113-82e6-43ef5497378b</t>
  </si>
  <si>
    <t>25181ee2-c61d-4f81-9952-c7a8db4cc253</t>
  </si>
  <si>
    <t>927cf086-391c-4c01-8c76-a4926eab774a</t>
  </si>
  <si>
    <t>44a9f225-0d01-4d28-a9b7-9eb90e59377c</t>
  </si>
  <si>
    <t>cffa649c-5a1f-4b75-805a-0da4767f2a54</t>
  </si>
  <si>
    <t>87f20cfe-606c-44cd-a642-4c859663daa6</t>
  </si>
  <si>
    <t>bd48600e-cae1-43cb-af50-8b8468e68d9d</t>
  </si>
  <si>
    <t>4403b316-9992-4b97-b2df-4f1253399474</t>
  </si>
  <si>
    <t>10b2984b-80fb-493b-8768-f7e0207dd782</t>
  </si>
  <si>
    <t>c266ae38-4c0c-4d66-9768-cb3ea6acf365</t>
  </si>
  <si>
    <t>7574d125-5c50-4f4e-8235-8e03ab1221df</t>
  </si>
  <si>
    <t>a7fd054e-8cb2-4368-82a3-b3e74bee46a5</t>
  </si>
  <si>
    <t>bbaad6e4-8f47-4c74-9d22-58b115f0e1f0</t>
  </si>
  <si>
    <t>8403</t>
  </si>
  <si>
    <t>788fb182-b538-4900-96c7-00da522a2add</t>
  </si>
  <si>
    <t>b70520e9-4e45-4d35-adbc-e9e65aa2a52f</t>
  </si>
  <si>
    <t>bb128b34-2037-4232-95d0-6f788944a964</t>
  </si>
  <si>
    <t>d610f46e-c276-42fd-b556-1b06f36c6256</t>
  </si>
  <si>
    <t>3308ff82-82b1-45a1-9c66-53c91f50850d</t>
  </si>
  <si>
    <t>da9240ef-56a0-4d6c-8e8b-5bfc48797781</t>
  </si>
  <si>
    <t>2458</t>
  </si>
  <si>
    <t>4151142b-2f62-4546-9d72-8c8dcfedf7f2</t>
  </si>
  <si>
    <t>f9604ea4-3cc0-4872-8a05-4c522d988720</t>
  </si>
  <si>
    <t>15c5bbdd-143c-4279-9c6a-6a1db5c39dbe</t>
  </si>
  <si>
    <t>60722fb2-3c98-45b4-90d8-d7f1dda56787</t>
  </si>
  <si>
    <t>5dd5e856-5551-4b61-94d5-83986058cd76</t>
  </si>
  <si>
    <t>8d679044-557c-4259-9821-36b4ea8d4c53</t>
  </si>
  <si>
    <t>4b60fc53-1ef6-4ac6-80a0-ecc750df1eba</t>
  </si>
  <si>
    <t>713297f1-e72c-455a-827f-d355b7e68082</t>
  </si>
  <si>
    <t>123329f8-79df-4a12-beb4-3b247d7479f3</t>
  </si>
  <si>
    <t>9d37b96f-6b99-4e9a-a39a-013baf877e65</t>
  </si>
  <si>
    <t>f983b459-74eb-47ab-ba72-731f82a91691</t>
  </si>
  <si>
    <t>c52b2671-10af-478a-97cd-b743aa8bc00b</t>
  </si>
  <si>
    <t>4813</t>
  </si>
  <si>
    <t>769fc763-842c-4aef-aab4-2f8c58ab7629</t>
  </si>
  <si>
    <t>efdc07c4-8992-40ae-84a0-2fbb7b3aa410</t>
  </si>
  <si>
    <t>eccee320-cd16-4a6c-af77-610bfd228da9</t>
  </si>
  <si>
    <t>8fe9a52a-7d5e-42a3-b384-1caa191bc36b</t>
  </si>
  <si>
    <t>505a804f-8412-4a75-bf30-3604ec565a59</t>
  </si>
  <si>
    <t>04783915-1f08-49c2-a751-f2e64f0e4128</t>
  </si>
  <si>
    <t>001c7357-3b2c-497d-a1a9-cc30e1823b33</t>
  </si>
  <si>
    <t>ce178397-9701-4fbe-8dd2-5635407b8292</t>
  </si>
  <si>
    <t>6001</t>
  </si>
  <si>
    <t>84b71587-fc30-4b7c-a9b7-0e93b45c937e</t>
  </si>
  <si>
    <t>d453aa71-7b68-48a7-8cdf-1d25a768ab79</t>
  </si>
  <si>
    <t>16d36d80-531f-4683-af01-9184474535d5</t>
  </si>
  <si>
    <t>1a28bed2-11c3-42f1-9a79-112d53e1ed64</t>
  </si>
  <si>
    <t>b59baade-66a5-4592-ae28-45bfb339f295</t>
  </si>
  <si>
    <t>ed2cba8e-a28c-4036-b89d-ef85ddae42a2</t>
  </si>
  <si>
    <t>1c2d0916-f85e-4962-ba33-2eb233b8b785</t>
  </si>
  <si>
    <t>8d911e6c-9d48-40f1-aa46-4e6ab9d2a7fc</t>
  </si>
  <si>
    <t>08389417-fbec-4b2e-9ec6-1252f47af8bd</t>
  </si>
  <si>
    <t>023f769b-311f-44d3-9291-ef56ac0f0795</t>
  </si>
  <si>
    <t>558ad281-dfa2-4916-94f3-411392cdb20d</t>
  </si>
  <si>
    <t>49767b40-a55a-4fe0-8c51-49eae435b446</t>
  </si>
  <si>
    <t>83f8e39e-eeb9-4219-82ca-e2e272cdade1</t>
  </si>
  <si>
    <t>705f26d8-ac53-4a48-b326-a8bd96400d45</t>
  </si>
  <si>
    <t>e874742f-2f50-4a3c-94ad-65f2660c3e0f</t>
  </si>
  <si>
    <t>cd1e05be-ea78-4df8-8e20-4061a4780be0</t>
  </si>
  <si>
    <t>bcf0dca6-7695-430f-96dc-e02dd0784f70</t>
  </si>
  <si>
    <t>6e0cbe5f-fdac-4149-94d7-f11d5e3574fa</t>
  </si>
  <si>
    <t>5244ef1a-306f-42c3-ae9e-b45a76b68c28</t>
  </si>
  <si>
    <t>3387f1ad-5841-4532-acdf-885edee08b7d</t>
  </si>
  <si>
    <t>f5755b1f-b318-4324-bedc-f810d4160116</t>
  </si>
  <si>
    <t>9dbbe7a0-24da-4bfd-8f94-24ba09670131</t>
  </si>
  <si>
    <t>7c9948fa-3121-4ff8-a016-0c0a01c12b55</t>
  </si>
  <si>
    <t>196e322d-b6c2-41cc-b70a-8a602a4c48db</t>
  </si>
  <si>
    <t>3187be88-6fc6-4b40-bdfd-e207bf321823</t>
  </si>
  <si>
    <t>f2ecad2e-c6c6-44b3-b1b3-15f385e7368d</t>
  </si>
  <si>
    <t>3f0f2cc3-24e7-42f2-9fd0-14db72aeb79c</t>
  </si>
  <si>
    <t>9c24e267-797d-466e-9a10-184ce95e5f94</t>
  </si>
  <si>
    <t>72523ea2-1f7a-42ac-a9ea-17a1ee6e1ecb</t>
  </si>
  <si>
    <t>ddf5994f-a481-4ee2-a48a-b5719405c321</t>
  </si>
  <si>
    <t>fc3c140f-d73e-4d2a-b100-017553c761c0</t>
  </si>
  <si>
    <t>fabca332-71ed-42e3-a485-73e14f128f95</t>
  </si>
  <si>
    <t>cd3ea1f1-563f-4164-b96f-734a308e2951</t>
  </si>
  <si>
    <t>c7fbf982-44a1-4e96-8bf6-1a6d54afe89d</t>
  </si>
  <si>
    <t>d53f50ef-5ed8-4bca-9bff-ccea9f1ea565</t>
  </si>
  <si>
    <t>5416</t>
  </si>
  <si>
    <t>3106d056-cb66-46f2-b518-932cfd30beb1</t>
  </si>
  <si>
    <t>718467c1-3ae0-4d97-8b1b-595261ee933c</t>
  </si>
  <si>
    <t>7cdadbf1-2009-4870-98ce-8f8dbb4e9ef8</t>
  </si>
  <si>
    <t>94702282-61ad-403b-b782-74cbc758fb87</t>
  </si>
  <si>
    <t>f032072a-f7d2-4279-9b57-d0ad17a99b17</t>
  </si>
  <si>
    <t>dbcd4386-5da4-4f08-9dcc-9f18cbee07b8</t>
  </si>
  <si>
    <t>02c5716a-fb2e-4ea6-bd75-9a606fb99f9d</t>
  </si>
  <si>
    <t>6005</t>
  </si>
  <si>
    <t>90515334-9cf9-42f8-a058-250df6cb4d79</t>
  </si>
  <si>
    <t>829bffe2-a7f3-4475-b32d-ad8baca68e01</t>
  </si>
  <si>
    <t>af8b8209-18a7-4705-896b-cfa5dbd6dff1</t>
  </si>
  <si>
    <t>9142c631-5f43-4cab-8ef6-c427dfe815a7</t>
  </si>
  <si>
    <t>6a623723-57a6-4d52-b9d6-68c19f17c6e4</t>
  </si>
  <si>
    <t>6ac973c3-37f2-42e6-88f7-d2a2909cdeb4</t>
  </si>
  <si>
    <t>6093c43b-fa37-404b-b68f-29955df67fc7</t>
  </si>
  <si>
    <t>fa8e54f2-55bf-47ac-b18a-dee0adeaad1b</t>
  </si>
  <si>
    <t>c99de230-f084-47ff-aa97-6f96cac8694f</t>
  </si>
  <si>
    <t>5864</t>
  </si>
  <si>
    <t>2ba6042e-cf11-4393-bf66-0039c88777f4</t>
  </si>
  <si>
    <t>8881</t>
  </si>
  <si>
    <t>753be9b7-955b-47d0-99e2-cc5b7d273790</t>
  </si>
  <si>
    <t>73d0ea78-dc37-472b-8bfc-2af43131773f</t>
  </si>
  <si>
    <t>6051</t>
  </si>
  <si>
    <t>fefa26a8-7de1-47fc-846a-5a4c5c41067d</t>
  </si>
  <si>
    <t>0435</t>
  </si>
  <si>
    <t>22fcc976-519a-441c-a022-5d2ec21f2a19</t>
  </si>
  <si>
    <t>5823</t>
  </si>
  <si>
    <t>2729f81d-e881-46f9-82d1-b686a066ca3b</t>
  </si>
  <si>
    <t>2187</t>
  </si>
  <si>
    <t>12e5e0e3-803d-45bb-87e3-a8c409fb6c11</t>
  </si>
  <si>
    <t>7766</t>
  </si>
  <si>
    <t>ccf75993-3357-4cd2-95e3-c01e85347bc1</t>
  </si>
  <si>
    <t>6594</t>
  </si>
  <si>
    <t>ac49c3bb-cd0f-4352-8692-b979525e81ee</t>
  </si>
  <si>
    <t>c2e5fecb-5859-4765-bb23-1c564214335e</t>
  </si>
  <si>
    <t>bc16419e-f8c2-4753-8e98-c1e350ecfe95</t>
  </si>
  <si>
    <t>dfaa59f1-981f-43d9-93a4-5c26018578f1</t>
  </si>
  <si>
    <t>8830</t>
  </si>
  <si>
    <t>9218510d-c4fe-43ff-945d-125f414dcb86</t>
  </si>
  <si>
    <t>1542fb5a-8eed-42c9-bb4e-9ba3ec687f34</t>
  </si>
  <si>
    <t>c9ed4b73-ba6b-4c75-a097-9e625911427c</t>
  </si>
  <si>
    <t>b018a098-b119-4c7c-b51c-417d650d5e36</t>
  </si>
  <si>
    <t>c3707aac-bfbd-48f0-b37d-fbad253cf694</t>
  </si>
  <si>
    <t>476b55cb-534c-4952-a742-5d5994d2e99b</t>
  </si>
  <si>
    <t>1af11eb9-af8b-44d8-b9b5-6ee01190f1ce</t>
  </si>
  <si>
    <t>291be25e-4d02-4b3c-a9e0-8aaf9006ec77</t>
  </si>
  <si>
    <t>8f17ca9e-35e9-4f63-b2b5-82fb20787c09</t>
  </si>
  <si>
    <t>811b9fc7-f2b6-4cec-b4b3-1ca322613512</t>
  </si>
  <si>
    <t>41707375-abea-4bfd-b7ca-fd3868c238f7</t>
  </si>
  <si>
    <t>1f26b2e9-cfd7-4063-b9d0-a87709defd3c</t>
  </si>
  <si>
    <t>567b8ebf-71bb-44be-b449-2212ebd12567</t>
  </si>
  <si>
    <t>6c154e0c-6e0c-4aa2-8b88-f17b9317faa3</t>
  </si>
  <si>
    <t>bd6e0ed9-990d-4de3-96ba-4fcf85825c9a</t>
  </si>
  <si>
    <t>55af47c4-a4ee-4735-92c3-6701107dbe16</t>
  </si>
  <si>
    <t>3d41d990-1a58-4664-b3ba-1560fccf4712</t>
  </si>
  <si>
    <t>6abbb904-9f1d-4a22-8259-e29d868ba15f</t>
  </si>
  <si>
    <t>f197d50e-62ce-476d-ae15-46e3636e0a68</t>
  </si>
  <si>
    <t>a4eefcf8-7a11-4238-9d73-d9e3d59e75ae</t>
  </si>
  <si>
    <t>2215</t>
  </si>
  <si>
    <t>8c154ee7-7b90-418c-8abf-1465032c27aa</t>
  </si>
  <si>
    <t>d613ff0a-7f6c-40a0-a745-a11273189c8a</t>
  </si>
  <si>
    <t>8dc01d30-9481-4729-8cfb-797d361b4e08</t>
  </si>
  <si>
    <t>8439</t>
  </si>
  <si>
    <t>c31a3703-fa50-4438-8513-dac41b8435ea</t>
  </si>
  <si>
    <t>8046</t>
  </si>
  <si>
    <t>6a1a303f-9c11-456c-99a9-c9c682420ff3</t>
  </si>
  <si>
    <t>70de5696-f27a-4e8b-9ee6-b85ec02fbc30</t>
  </si>
  <si>
    <t>b36b4218-e218-4593-b342-fc9ba43b9f8b</t>
  </si>
  <si>
    <t>3874</t>
  </si>
  <si>
    <t>6b20d9c6-f945-4bbb-946e-470c7a68c78f</t>
  </si>
  <si>
    <t>4b654d51-1082-4e99-af63-0bf571b6f539</t>
  </si>
  <si>
    <t>9e6efab6-98b9-43dd-afda-c66b16389445</t>
  </si>
  <si>
    <t>0ba0eaa3-5a1b-4bc5-93dc-4cb2af8426d9</t>
  </si>
  <si>
    <t>9d86ce53-009f-4012-801c-334c0b6ef635</t>
  </si>
  <si>
    <t>976cd65d-d7ae-4755-9462-572f21d652cc</t>
  </si>
  <si>
    <t>b1b0b8fb-9053-4d1d-95b4-d90985328be4</t>
  </si>
  <si>
    <t>2a55ee32-30da-46db-a307-8e9d7fe411a3</t>
  </si>
  <si>
    <t>3648dbf7-f7fa-464c-b634-4d3e9d742306</t>
  </si>
  <si>
    <t>398c4bfa-cdcc-4b89-ad6f-92754c1f3086</t>
  </si>
  <si>
    <t>b025bf72-5d9d-44a0-862c-0f30a9d95ce0</t>
  </si>
  <si>
    <t>cef466fc-baa6-48fa-b360-c521e45e390c</t>
  </si>
  <si>
    <t>cfbd9735-c8f0-471f-8c4c-cdd705ba1398</t>
  </si>
  <si>
    <t>8e75eba9-5b2f-4587-a44f-4d093bde9bcf</t>
  </si>
  <si>
    <t>b499ab76-e85c-49ff-82df-bbb2784e34d8</t>
  </si>
  <si>
    <t>3780</t>
  </si>
  <si>
    <t>cdf1b6fb-ef09-4742-91a4-53105292c709</t>
  </si>
  <si>
    <t>73b0d644-0c7b-4da4-873e-8dc5dcc3cd47</t>
  </si>
  <si>
    <t>c8f63b5a-1266-4140-afd7-b03bd6253b6d</t>
  </si>
  <si>
    <t>3bf55570-076c-4cde-9a56-7f0ea371ca40</t>
  </si>
  <si>
    <t>921494e5-2d77-4937-b2f2-4ae38dbf31f6</t>
  </si>
  <si>
    <t>8902</t>
  </si>
  <si>
    <t>e941ee36-b109-4c8c-8bbe-f0546434894a</t>
  </si>
  <si>
    <t>903c7d4b-0021-4873-acd3-a90665e51e7e</t>
  </si>
  <si>
    <t>3ac214d9-53d4-437c-8c05-7278bf87a946</t>
  </si>
  <si>
    <t>e3d5c145-c8a4-440f-9b00-3204591ca9c3</t>
  </si>
  <si>
    <t>04e9f6e9-2157-49d8-8e90-fadfbd1d7d42</t>
  </si>
  <si>
    <t>6ba6cfe2-2fbb-436d-8b91-5e61205fe2ec</t>
  </si>
  <si>
    <t>c59a8f8f-680c-4d28-930c-056b9e3cb471</t>
  </si>
  <si>
    <t>346eb562-8434-4939-9480-66f03ec2b804</t>
  </si>
  <si>
    <t>fcfd0142-215b-4e7e-aeb1-ed97d4575667</t>
  </si>
  <si>
    <t>32d68dd8-7197-4d48-baa5-2fca6b3afdf4</t>
  </si>
  <si>
    <t>018a1664-f231-4555-ac21-4727cb2a49ac</t>
  </si>
  <si>
    <t>5b8e8a01-f76c-45ce-a53c-9278a79efd9d</t>
  </si>
  <si>
    <t>3975</t>
  </si>
  <si>
    <t>7bf16e7d-0b48-4886-bb94-18e7ff595b03</t>
  </si>
  <si>
    <t>87b20e88-985a-41ff-b6b9-f5dba4e812b7</t>
  </si>
  <si>
    <t>051e72cd-0f8d-4635-83ad-ee27f560d639</t>
  </si>
  <si>
    <t>386f67a1-6481-4014-b954-354ac1e17841</t>
  </si>
  <si>
    <t>97366ca1-a844-4c17-91bf-d0f6f4da725e</t>
  </si>
  <si>
    <t>3067</t>
  </si>
  <si>
    <t>bbd1a121-9f98-4bd1-8e5b-ce0d4ef585b0</t>
  </si>
  <si>
    <t>2407</t>
  </si>
  <si>
    <t>b0101cd3-bfed-4fd2-8ab2-0e723e051d11</t>
  </si>
  <si>
    <t>59c42ffc-bc2e-4f5f-96da-4bb2a3bca973</t>
  </si>
  <si>
    <t>ea167a4d-349b-45ca-baee-bdd1adeaa6fe</t>
  </si>
  <si>
    <t>f7ec23da-3b28-4ad1-8afa-87e08f9cc01c</t>
  </si>
  <si>
    <t>d4739d42-7166-4178-ace7-6538c3ef3dfa</t>
  </si>
  <si>
    <t>c02d40cd-932d-4d56-bf83-3f26ec204c31</t>
  </si>
  <si>
    <t>8c48ec5e-d41b-4daf-80d2-0f4af0440d1f</t>
  </si>
  <si>
    <t>c01d1b22-85e7-47ce-951b-0895c75cb89f</t>
  </si>
  <si>
    <t>5916</t>
  </si>
  <si>
    <t>58f507df-a145-4da1-8025-fbdbeceb620d</t>
  </si>
  <si>
    <t>c4cab8d0-cc3e-481a-a9d0-055b00cea270</t>
  </si>
  <si>
    <t>1654</t>
  </si>
  <si>
    <t>b86bc460-4337-4263-b079-e9be28ffebb8</t>
  </si>
  <si>
    <t>cf94f6e3-4a1c-465a-be12-ca21e871c99c</t>
  </si>
  <si>
    <t>c4d707de-c78b-4278-ac2e-db4c6911936b</t>
  </si>
  <si>
    <t>6445</t>
  </si>
  <si>
    <t>9f5b39d8-61e0-473c-a8f0-b9d9fb2966f9</t>
  </si>
  <si>
    <t>db3d808e-33b4-4446-aa5a-06f41e9388aa</t>
  </si>
  <si>
    <t>c9d7c9e4-061b-475c-b0dc-577f10bc0d75</t>
  </si>
  <si>
    <t>5a4f4027-55d5-4b17-85ce-a472c3abaabe</t>
  </si>
  <si>
    <t>0236a5c7-456a-4b08-a735-5f7c5f391780</t>
  </si>
  <si>
    <t>7877</t>
  </si>
  <si>
    <t>b42ddff9-b26e-4d5a-9d1e-092280e17f9d</t>
  </si>
  <si>
    <t>9dfd3cbe-86f8-4e66-9a62-dedc44c6ebf9</t>
  </si>
  <si>
    <t>85a34fd3-194c-4510-a18a-417be1d969f7</t>
  </si>
  <si>
    <t>517520da-ba5a-49aa-9900-21d6ddb32738</t>
  </si>
  <si>
    <t>d3664bff-b599-477e-85d1-0d6222b3c23f</t>
  </si>
  <si>
    <t>2356</t>
  </si>
  <si>
    <t>f454d992-d5d4-4da6-b2e6-9ae91f47aea3</t>
  </si>
  <si>
    <t>b8987123-a5d9-4802-a330-2c01f698515c</t>
  </si>
  <si>
    <t>9e6d7e70-e8fb-4d2f-a459-bf5246ec074b</t>
  </si>
  <si>
    <t>5959</t>
  </si>
  <si>
    <t>1374b390-1506-46ac-8670-ef2251ee02b5</t>
  </si>
  <si>
    <t>f01e599b-cef7-4d4e-87b5-fd5b70b2de7d</t>
  </si>
  <si>
    <t>472a3309-0139-49f3-a8c0-78c7c741966f</t>
  </si>
  <si>
    <t>180d02f2-08e5-49c2-95b9-af0d2ade0842</t>
  </si>
  <si>
    <t>45857d4a-1c6a-4c7d-8483-aed5c2c453d7</t>
  </si>
  <si>
    <t>6257</t>
  </si>
  <si>
    <t>edfcbb5e-4c07-4f5c-93db-18442f00f7ff</t>
  </si>
  <si>
    <t>f140dc6f-4c38-4d2a-93b3-59516408a6e1</t>
  </si>
  <si>
    <t>3b999f91-a05a-4d97-b0ac-586c271927bf</t>
  </si>
  <si>
    <t>64346424-08e5-4793-81a3-ec773cacfd70</t>
  </si>
  <si>
    <t>a29ab84f-d2a4-4545-ac17-39a2c73a4232</t>
  </si>
  <si>
    <t>b4b52dcc-7f74-4269-bbb2-667b2f90887b</t>
  </si>
  <si>
    <t>f52c0253-7a05-4d11-8597-147479773f80</t>
  </si>
  <si>
    <t>e2cc88c0-ccb4-44b8-b3d1-b30e5be088a9</t>
  </si>
  <si>
    <t>473cd6d7-dcc0-41f3-9f55-03ef3356765d</t>
  </si>
  <si>
    <t>cbe2e01e-836a-4ea3-8a1e-a0362ef0aca3</t>
  </si>
  <si>
    <t>f32f08af-8e00-4c20-957f-f97032433fbb</t>
  </si>
  <si>
    <t>f95b4895-4f3f-4f3a-ab4b-cafe71e8923e</t>
  </si>
  <si>
    <t>df5f374a-5029-44cb-a362-2edf659f334d</t>
  </si>
  <si>
    <t>c8c80469-274c-46be-8024-0a01797a2c79</t>
  </si>
  <si>
    <t>ae5af05c-1c24-42c1-9164-0bbd55074fb8</t>
  </si>
  <si>
    <t>3a1ca6ef-e737-437c-b3e6-a39e702a511d</t>
  </si>
  <si>
    <t>4295</t>
  </si>
  <si>
    <t>4f3e8117-4bf6-4645-8044-1c7742e0206f</t>
  </si>
  <si>
    <t>2529c6f2-02df-4cf1-9b7c-d0e9f8ff800a</t>
  </si>
  <si>
    <t>58741fbd-b097-4753-9d5d-47a54472c9cd</t>
  </si>
  <si>
    <t>b1f44de4-d439-4a88-b419-883179ccda79</t>
  </si>
  <si>
    <t>d37999e1-9156-4cfd-b464-2b4ea72b67a3</t>
  </si>
  <si>
    <t>708e264d-db4d-4aa2-80d7-6b0d966858b4</t>
  </si>
  <si>
    <t>f10ec141-eb44-44ef-9557-8411b02b492a</t>
  </si>
  <si>
    <t>1edb7b3b-413e-4c9c-83a2-be8d7e8af1f3</t>
  </si>
  <si>
    <t>193084a2-8da3-46ce-a683-e179b20eee62</t>
  </si>
  <si>
    <t>7ec47a37-6418-4087-8e37-b9c1a0f9be52</t>
  </si>
  <si>
    <t>3a42e609-1bbf-453c-9f97-ae21bac94465</t>
  </si>
  <si>
    <t>274e86e6-55e5-4563-aa5a-3201b4425f32</t>
  </si>
  <si>
    <t>1f9d92a5-b551-48da-95cb-8a5437789917</t>
  </si>
  <si>
    <t>b0428b19-1749-46fc-a9fd-e37bf4972e08</t>
  </si>
  <si>
    <t>1ad87094-294d-4068-ab6e-a9175669c631</t>
  </si>
  <si>
    <t>b71f6150-10f5-45ed-bcbc-c48b2bf9b9da</t>
  </si>
  <si>
    <t>5bb15937-e238-407c-acd1-bb5da3ad9fa0</t>
  </si>
  <si>
    <t>c1f8e109-2fb9-4e28-add7-85bb7c7f62cd</t>
  </si>
  <si>
    <t>20cfb784-ac56-4afb-91b8-714795fc6354</t>
  </si>
  <si>
    <t>12b9089c-0020-4bd9-bbdf-46ffbcd4d5ec</t>
  </si>
  <si>
    <t>a98416fb-8d8b-4275-828c-146d12dc7e14</t>
  </si>
  <si>
    <t>433c5765-c3aa-4b54-8cda-97a4fb135273</t>
  </si>
  <si>
    <t>0270</t>
  </si>
  <si>
    <t>4711c439-0455-4c34-9750-fedf19372b9f</t>
  </si>
  <si>
    <t>6053</t>
  </si>
  <si>
    <t>edc39cbe-7b62-4d98-bd48-55878d3317e5</t>
  </si>
  <si>
    <t>9222d94f-fcff-4c5a-bb8e-64dd1764b1d5</t>
  </si>
  <si>
    <t>3077b5a2-7c51-437d-8a9a-3a4f3f5635b8</t>
  </si>
  <si>
    <t>4b3b28d9-6e67-4c4b-b509-f5c2d46eafe1</t>
  </si>
  <si>
    <t>489ee21d-d507-4e83-b1c9-47d1c72edb15</t>
  </si>
  <si>
    <t>1469a47a-4e6c-4aad-992d-724d188dbfda</t>
  </si>
  <si>
    <t>a14e2b49-16ac-4fa3-a9a5-1952d71172c6</t>
  </si>
  <si>
    <t>7393d6ab-3415-48f8-bc34-5fbca0b3bb98</t>
  </si>
  <si>
    <t>818b226d-b8c5-4fa8-9aa4-029599cfc21a</t>
  </si>
  <si>
    <t>4657</t>
  </si>
  <si>
    <t>3e2dadb8-5be8-4697-bb13-98569d25b2ed</t>
  </si>
  <si>
    <t>073b3356-5d52-4e93-a705-b37b7b8e01f2</t>
  </si>
  <si>
    <t>eaaff953-9ea3-42e3-9553-5ef84cc117b1</t>
  </si>
  <si>
    <t>3ce2f796-7786-492a-981b-0d63d90e8d4d</t>
  </si>
  <si>
    <t>bfc7d268-7813-4658-8c70-ba105f82bb10</t>
  </si>
  <si>
    <t>c11a505e-2ffc-4735-adb0-58b8fc91c665</t>
  </si>
  <si>
    <t>9c0b2678-2d42-42cf-af5e-2253edbfb181</t>
  </si>
  <si>
    <t>356ded09-af51-48bb-817d-86b5c1e85bb4</t>
  </si>
  <si>
    <t>a7f5b012-1044-4e17-9bc7-57467afe69a6</t>
  </si>
  <si>
    <t>cfdcf00f-c016-48cb-8ab2-ede77d23b331</t>
  </si>
  <si>
    <t>ff2ef57b-2a78-4fab-8051-8652ae1f3413</t>
  </si>
  <si>
    <t>ee06e8b7-b634-4eba-bbe3-d03821438228</t>
  </si>
  <si>
    <t>5dc397f4-e142-4e36-b756-5b6708b569a1</t>
  </si>
  <si>
    <t>66893842-1210-4fcb-806f-682829461155</t>
  </si>
  <si>
    <t>ff45cb4a-6d91-4a45-ab47-29eec8570ee7</t>
  </si>
  <si>
    <t>c16d894e-bd41-486f-b772-fd15ada746c0</t>
  </si>
  <si>
    <t>06e79395-3aff-4983-b2f0-4208c96457a6</t>
  </si>
  <si>
    <t>a693c3a8-ca31-45e7-8db7-0ea20897ca50</t>
  </si>
  <si>
    <t>66f332c1-9ddc-4feb-9f35-d9cecc690a9e</t>
  </si>
  <si>
    <t>bf2bcace-5255-4490-96c0-dd9fdcfa0dce</t>
  </si>
  <si>
    <t>d436479d-8faf-4575-a1e0-3ff3a8e62309</t>
  </si>
  <si>
    <t>453af17a-cf32-47e8-8f81-ff81cedcf7bc</t>
  </si>
  <si>
    <t>8aee8e85-f220-481c-924a-d84c0195e377</t>
  </si>
  <si>
    <t>37b7143a-9002-47f3-b8bb-a8830f1f3159</t>
  </si>
  <si>
    <t>5e43d9e6-eea5-4970-9977-b4517c1b6426</t>
  </si>
  <si>
    <t>541d12fc-7ca5-461b-9f6a-694cc1566284</t>
  </si>
  <si>
    <t>6ea3112f-9220-4f35-baf9-3b81370dde9e</t>
  </si>
  <si>
    <t>291d08a4-916d-465a-9dca-d95250304514</t>
  </si>
  <si>
    <t>45b3c4b4-a3ed-48e7-b9d2-3dea356700b3</t>
  </si>
  <si>
    <t>2894</t>
  </si>
  <si>
    <t>ef88005f-2f4a-4ac5-b357-9294412dc169</t>
  </si>
  <si>
    <t>9592</t>
  </si>
  <si>
    <t>1d17a2a7-114b-46b6-8a55-393b802ecfe1</t>
  </si>
  <si>
    <t>9615</t>
  </si>
  <si>
    <t>a169b072-5068-4498-a50e-672ac9ba3911</t>
  </si>
  <si>
    <t>4485</t>
  </si>
  <si>
    <t>0cee9e59-b924-4336-9b19-6a49536c3457</t>
  </si>
  <si>
    <t>4830</t>
  </si>
  <si>
    <t>431cca56-e0bd-45d1-b83b-75b792fc9ad6</t>
  </si>
  <si>
    <t>a16427e1-7378-47c2-bdf0-ab6e6c82a483</t>
  </si>
  <si>
    <t>0797db3a-b2ab-410c-9f39-dd6dad69b532</t>
  </si>
  <si>
    <t>f8e20435-bc62-45ac-b347-88c1b60f31e0</t>
  </si>
  <si>
    <t>4611fba9-a82c-4dac-9a82-8e27c6b75b97</t>
  </si>
  <si>
    <t>7046d0d9-98ba-4941-8482-88f5d4378dc4</t>
  </si>
  <si>
    <t>31f90958-3663-404d-b626-169087cd8b9e</t>
  </si>
  <si>
    <t>d08c6856-df32-4327-bf95-0dfd57e4d4e4</t>
  </si>
  <si>
    <t>f811fa32-3adc-4553-872c-b7c431e924ff</t>
  </si>
  <si>
    <t>8e034098-12d3-40a5-8cf9-c1d9eda8c97d</t>
  </si>
  <si>
    <t>d9833e3a-06b6-42d8-97f4-961842ec15ca</t>
  </si>
  <si>
    <t>2e4858c3-a63f-46fb-96dd-b1c6c21d1902</t>
  </si>
  <si>
    <t>305e92b6-da4f-463a-8b1d-5364a7771428</t>
  </si>
  <si>
    <t>0c85fd69-e230-4e4d-b3b7-da3a8c3bf901</t>
  </si>
  <si>
    <t>a73db141-48aa-4da3-a5be-40086dd171a1</t>
  </si>
  <si>
    <t>7643</t>
  </si>
  <si>
    <t>dcd7c440-acc7-40aa-a856-ed333c064c0a</t>
  </si>
  <si>
    <t>4264</t>
  </si>
  <si>
    <t>4217b982-ad83-4aab-b494-d3dd01ac0d57</t>
  </si>
  <si>
    <t>2760</t>
  </si>
  <si>
    <t>48831ea5-5df1-4177-890c-db274af2bfef</t>
  </si>
  <si>
    <t>1044</t>
  </si>
  <si>
    <t>001a4ffe-a695-4de7-b805-7b7f96988200</t>
  </si>
  <si>
    <t>b823a288-ea2a-4588-b1e0-80fe27f1650a</t>
  </si>
  <si>
    <t>1187</t>
  </si>
  <si>
    <t>206f7c92-5312-4327-8bb8-b9bd91d084ff</t>
  </si>
  <si>
    <t>4b9c2052-767e-4b83-a6a4-2910a46ad83b</t>
  </si>
  <si>
    <t>9425</t>
  </si>
  <si>
    <t>Madero &amp; Jeronimo - 18 do Forte</t>
  </si>
  <si>
    <t>f529dc44-816a-40ff-861f-b7b32676da43</t>
  </si>
  <si>
    <t>1553</t>
  </si>
  <si>
    <t>3d83cb85-4ddd-4189-b491-a13e9aeea5bb</t>
  </si>
  <si>
    <t>9017</t>
  </si>
  <si>
    <t>457e6455-b686-4660-a79e-dc34dc179a1e</t>
  </si>
  <si>
    <t>9416</t>
  </si>
  <si>
    <t>014f4c1a-2fcf-4cab-8f3f-f942184ee234</t>
  </si>
  <si>
    <t>1706</t>
  </si>
  <si>
    <t>995f039b-1c3f-4ea8-8c03-67cd206fb05f</t>
  </si>
  <si>
    <t>4121</t>
  </si>
  <si>
    <t>eb250f9a-6309-4e46-adf0-04902c7a8990</t>
  </si>
  <si>
    <t>4d1a15b9-2cbc-4d39-97cf-52d8f2dcbeae</t>
  </si>
  <si>
    <t>5563</t>
  </si>
  <si>
    <t>8f11011c-3f74-4ff8-a153-c4d90344bb22</t>
  </si>
  <si>
    <t>2027f79a-689e-463f-987d-cecfbc6026cd</t>
  </si>
  <si>
    <t>cfa3198a-ca50-4bdd-bc99-70701b89ef3c</t>
  </si>
  <si>
    <t>1811</t>
  </si>
  <si>
    <t>cdef99e6-2e5c-4b61-aed0-31e1b5f3c4fe</t>
  </si>
  <si>
    <t>9812</t>
  </si>
  <si>
    <t>04ea6330-a640-4a79-a697-1305296b6240</t>
  </si>
  <si>
    <t>399134f6-ef9e-406d-a8a0-77619a1b5f06</t>
  </si>
  <si>
    <t>4104</t>
  </si>
  <si>
    <t>ee5dc6b7-0809-4d2b-81aa-83be01f30301</t>
  </si>
  <si>
    <t>5153</t>
  </si>
  <si>
    <t>b7299b11-cf03-4292-a82c-7bfed453617c</t>
  </si>
  <si>
    <t>447d412f-8988-4f04-a919-6e9aff3a0e06</t>
  </si>
  <si>
    <t>463562ec-c8e1-4540-8fdf-ce80190c9c71</t>
  </si>
  <si>
    <t>c8af7c51-0a2e-471d-be4c-cb4424a5288e</t>
  </si>
  <si>
    <t>c389cb7a-748c-4c1d-a32e-309b2f24727a</t>
  </si>
  <si>
    <t>3855</t>
  </si>
  <si>
    <t>b3f32d45-e6d4-422d-b455-64e6533722ce</t>
  </si>
  <si>
    <t>7534</t>
  </si>
  <si>
    <t>f2ff81d3-045d-45c1-b920-aa5478cc7604</t>
  </si>
  <si>
    <t>8126</t>
  </si>
  <si>
    <t>ede65ee7-fc45-462a-8eee-581bac88878a</t>
  </si>
  <si>
    <t>6869</t>
  </si>
  <si>
    <t>6b6c747a-cbc3-46db-816f-f30fb2378369</t>
  </si>
  <si>
    <t>4741</t>
  </si>
  <si>
    <t>3a8a0a8b-052f-4604-a171-487723b57508</t>
  </si>
  <si>
    <t>8b7d26bd-1fe5-494b-81a1-a28366a3051e</t>
  </si>
  <si>
    <t>0203</t>
  </si>
  <si>
    <t>4b71e9c8-b3ac-4f33-917f-891ca5729e2f</t>
  </si>
  <si>
    <t>6726</t>
  </si>
  <si>
    <t>44788895-2aca-4d76-bb6a-a3e1ec309da8</t>
  </si>
  <si>
    <t>0254</t>
  </si>
  <si>
    <t>90f35545-8c95-462b-bfcc-1531f30f40bf</t>
  </si>
  <si>
    <t>8932</t>
  </si>
  <si>
    <t>a095ce2e-9e30-4948-a503-106c625c423e</t>
  </si>
  <si>
    <t>7d74bb67-4670-4ae5-8c4a-b51bc226c91e</t>
  </si>
  <si>
    <t>f32fb219-a269-4a15-9973-ccd7927d3f6a</t>
  </si>
  <si>
    <t>e93a5280-90e1-458e-9867-4b52a5a5053d</t>
  </si>
  <si>
    <t>ac71f586-5bed-4de4-a748-8c5f999ca853</t>
  </si>
  <si>
    <t>1098</t>
  </si>
  <si>
    <t>b863f779-94ec-4be6-9a28-f7208145d568</t>
  </si>
  <si>
    <t>1577</t>
  </si>
  <si>
    <t>f5dec720-fc9e-463d-a235-b0c7050212c8</t>
  </si>
  <si>
    <t>0200</t>
  </si>
  <si>
    <t>6be2550f-1fb6-45eb-9a87-80545f8606b3</t>
  </si>
  <si>
    <t>266cf318-fe58-4522-ac9b-54667c8a81f2</t>
  </si>
  <si>
    <t>2800</t>
  </si>
  <si>
    <t>fcf00a7a-dccb-4406-b355-350fd4c4f9d9</t>
  </si>
  <si>
    <t>6919</t>
  </si>
  <si>
    <t>3fc20bc8-c0eb-4145-9cad-d94b36f66e14</t>
  </si>
  <si>
    <t>9441</t>
  </si>
  <si>
    <t>ee8f2ed8-77cf-473c-bfb3-72d136748ec8</t>
  </si>
  <si>
    <t>0363</t>
  </si>
  <si>
    <t>42ff623a-2c30-40e7-a104-8860151caecc</t>
  </si>
  <si>
    <t>6258</t>
  </si>
  <si>
    <t>57ca8ca0-6024-451c-82cf-f0272dd66af4</t>
  </si>
  <si>
    <t>4595</t>
  </si>
  <si>
    <t>38aa26f8-a445-4a90-a710-cbd4690e2f55</t>
  </si>
  <si>
    <t>6042</t>
  </si>
  <si>
    <t>e97add9b-66fc-400e-a55d-1fb899268dbe</t>
  </si>
  <si>
    <t>3201</t>
  </si>
  <si>
    <t>1d70d7be-174e-4b85-b7d0-d97aef35afa3</t>
  </si>
  <si>
    <t>a34d71fd-c021-4ed1-85e6-5b45bbb9562e</t>
  </si>
  <si>
    <t>3de364cc-12b6-417a-a6ff-78622c391f3a</t>
  </si>
  <si>
    <t>1110</t>
  </si>
  <si>
    <t>3cc86b3f-046c-4cc3-beec-e7c9903f7aae</t>
  </si>
  <si>
    <t>4124</t>
  </si>
  <si>
    <t>98c63dad-4c8d-4dcc-9c28-0c8eb79ac31f</t>
  </si>
  <si>
    <t>0996</t>
  </si>
  <si>
    <t>a70772ea-49ac-415f-a39b-2bc378f231f8</t>
  </si>
  <si>
    <t>1026</t>
  </si>
  <si>
    <t>53fee7dc-add1-46ad-a054-1d5aa4a0d5a2</t>
  </si>
  <si>
    <t>71b37b6f-ad88-424d-932e-6d3aa59c69fa</t>
  </si>
  <si>
    <t>59a3a0f2-46d0-46e1-89b7-f8028be83249</t>
  </si>
  <si>
    <t>4372</t>
  </si>
  <si>
    <t>0e5007da-2c3a-4ea0-991b-2f426b84a336</t>
  </si>
  <si>
    <t>6291</t>
  </si>
  <si>
    <t>60611504-26d7-437e-acf8-17ff21bf685b</t>
  </si>
  <si>
    <t>e65d2f80-3601-4424-963d-c051a8a1153d</t>
  </si>
  <si>
    <t>6979</t>
  </si>
  <si>
    <t>ea8db04c-f3b9-4c4d-9fe3-133942d7b737</t>
  </si>
  <si>
    <t>1349</t>
  </si>
  <si>
    <t>3719edad-e4e7-431f-9ffb-2226f3ca11a4</t>
  </si>
  <si>
    <t>1022281a-4b7d-48a3-b972-f2f722f28e85</t>
  </si>
  <si>
    <t>0342</t>
  </si>
  <si>
    <t>01f81131-b14b-485b-be07-115e163189bb</t>
  </si>
  <si>
    <t>d2340962-841a-4db6-8e57-53853658058a</t>
  </si>
  <si>
    <t>2be14a22-d570-4e6a-a948-e25319966e5e</t>
  </si>
  <si>
    <t>e35d198c-171b-4595-bedf-360143abfc2c</t>
  </si>
  <si>
    <t>e1390934-aba8-4117-a4dd-10d2db572fab</t>
  </si>
  <si>
    <t>58146d41-641c-47bc-ac69-977f48f844d9</t>
  </si>
  <si>
    <t>8180</t>
  </si>
  <si>
    <t>538eea21-6493-4539-b2dd-df8fc02ed547</t>
  </si>
  <si>
    <t>b81ff013-9b42-4213-9a58-f2cf5de54ad5</t>
  </si>
  <si>
    <t>08f2e863-16f5-4a53-b00d-8ee3a498c6aa</t>
  </si>
  <si>
    <t>4122</t>
  </si>
  <si>
    <t>d9890166-e4bc-43fd-957c-fccb3b5dafdf</t>
  </si>
  <si>
    <t>eadc7161-16eb-447f-b615-77afc8c94942</t>
  </si>
  <si>
    <t>4223f4ee-04c2-40ed-bb07-b18c90e12e7f</t>
  </si>
  <si>
    <t>6a9313d2-b033-417b-bb82-04935267a1a3</t>
  </si>
  <si>
    <t>37b8b364-edb1-42cd-9bb0-982a4a4b7e4e</t>
  </si>
  <si>
    <t>0765</t>
  </si>
  <si>
    <t>4436abb2-c6fe-454e-ad18-9edf3d059be9</t>
  </si>
  <si>
    <t>8327</t>
  </si>
  <si>
    <t>3520622b-e0b4-416b-815a-bcb3c6021105</t>
  </si>
  <si>
    <t>53f192ce-07a5-4f72-8b46-edad68e68a68</t>
  </si>
  <si>
    <t>5441</t>
  </si>
  <si>
    <t>9d073c24-83dd-4ed1-97b4-b2b5cb208299</t>
  </si>
  <si>
    <t>5457</t>
  </si>
  <si>
    <t>b9f22b77-fbad-4485-8d52-082a6df18239</t>
  </si>
  <si>
    <t>6577</t>
  </si>
  <si>
    <t>513d019d-3337-4125-ba4c-f16a409d8cf8</t>
  </si>
  <si>
    <t>05f4077a-41b9-4689-9218-093c2b64878c</t>
  </si>
  <si>
    <t>eb53dd26-0e5e-4ddc-a19e-1e78585efa0c</t>
  </si>
  <si>
    <t>08db4897-7609-4dd6-b1d8-9ec17b03345f</t>
  </si>
  <si>
    <t>7219</t>
  </si>
  <si>
    <t>42d3a8df-9ae8-4a90-81f7-ede22e7b4c1a</t>
  </si>
  <si>
    <t>5489</t>
  </si>
  <si>
    <t>2bafd5b8-8ee9-4d50-80e3-5e0074be7c2d</t>
  </si>
  <si>
    <t>6709</t>
  </si>
  <si>
    <t>dcec2835-3c9c-4638-bcb9-b4f2238089e9</t>
  </si>
  <si>
    <t>2398</t>
  </si>
  <si>
    <t>ed68a2e9-ac57-4110-87c4-94a738117f8c</t>
  </si>
  <si>
    <t>3513</t>
  </si>
  <si>
    <t>56f2f616-d4f7-46dd-ac37-a554533193cb</t>
  </si>
  <si>
    <t>2678</t>
  </si>
  <si>
    <t>5c0cf0db-ade2-487f-b56d-6a22968b0772</t>
  </si>
  <si>
    <t>bc8e96a4-5818-48d1-91e1-82e29cc68139</t>
  </si>
  <si>
    <t>97786196-30e6-4e1a-8337-8ad3bec85546</t>
  </si>
  <si>
    <t>6522</t>
  </si>
  <si>
    <t>d8ba4c05-4666-4e73-8bf9-4bf89fdfff42</t>
  </si>
  <si>
    <t>9890</t>
  </si>
  <si>
    <t>dce417b6-9f44-47bc-99a7-b5e8bc3001fe</t>
  </si>
  <si>
    <t>d081ad12-8092-4594-8b6e-abd68600d336</t>
  </si>
  <si>
    <t>9d2a7191-66d6-4166-b6e6-360237065319</t>
  </si>
  <si>
    <t>8078</t>
  </si>
  <si>
    <t>9b2fa7a5-0289-4264-b77a-fdc861d60d8e</t>
  </si>
  <si>
    <t>932f47cd-14ca-4477-9ca1-699fef8db85f</t>
  </si>
  <si>
    <t>2419</t>
  </si>
  <si>
    <t>55d2740f-c7f5-4e89-9a92-1980f7dfd655</t>
  </si>
  <si>
    <t>Saldo da carteira, Crédito (Elo) pelo app</t>
  </si>
  <si>
    <t>9445</t>
  </si>
  <si>
    <t>883c87d3-cafb-4e78-8ab0-c0db608a56c2</t>
  </si>
  <si>
    <t>7876</t>
  </si>
  <si>
    <t>69444c1e-a6aa-4158-8eff-374a164edb23</t>
  </si>
  <si>
    <t>0608</t>
  </si>
  <si>
    <t>7c486b7e-f14e-41a2-bca7-ea0ae6c761b8</t>
  </si>
  <si>
    <t>3918</t>
  </si>
  <si>
    <t>4f3a0e4d-f4a6-4bef-ba76-3966b4e96b09</t>
  </si>
  <si>
    <t>d2cd2999-a27e-476d-b401-6295345eb477</t>
  </si>
  <si>
    <t>dfef7fdc-ee69-423a-880a-ea6e11c3ec7e</t>
  </si>
  <si>
    <t>1190d3cc-4e76-421b-a163-9cbe2952f384</t>
  </si>
  <si>
    <t>e42f6a23-435d-4ee5-850e-49a020b71b94</t>
  </si>
  <si>
    <t>8601</t>
  </si>
  <si>
    <t>7ef41dc5-58e0-402a-a5b2-7659fe6afab7</t>
  </si>
  <si>
    <t>0099</t>
  </si>
  <si>
    <t>8941d78a-2afd-4a9f-9916-93b650c5c143</t>
  </si>
  <si>
    <t>5192</t>
  </si>
  <si>
    <t>518e6855-550f-43cf-be8c-4223850a69ab</t>
  </si>
  <si>
    <t>6308</t>
  </si>
  <si>
    <t>2226861d-d9ae-4179-aa33-445a12b199e7</t>
  </si>
  <si>
    <t>5561</t>
  </si>
  <si>
    <t>c8af8abb-4c53-4733-8131-894098a9cc72</t>
  </si>
  <si>
    <t>8132</t>
  </si>
  <si>
    <t>ba94a9a5-a234-4aa7-a453-dc09a5d9ce9f</t>
  </si>
  <si>
    <t>633875e7-0d58-4ec3-9b4d-20d7ce1beafa</t>
  </si>
  <si>
    <t>3b3092ee-1110-469e-a539-6d45075f38b1</t>
  </si>
  <si>
    <t>3113</t>
  </si>
  <si>
    <t>b21f1d43-2055-4889-80bb-02a1dfb1d125</t>
  </si>
  <si>
    <t>2691</t>
  </si>
  <si>
    <t>4874b982-f69a-4f47-8dbe-846b8da56d79</t>
  </si>
  <si>
    <t>8103</t>
  </si>
  <si>
    <t>393e4e6e-7856-46fd-b207-d32a9bf54c2c</t>
  </si>
  <si>
    <t>32ba7c4a-f71f-48dd-b318-8b7dc7d6a2d8</t>
  </si>
  <si>
    <t>1515</t>
  </si>
  <si>
    <t>62941fa3-e573-4576-90f6-8b58147c9874</t>
  </si>
  <si>
    <t>1380</t>
  </si>
  <si>
    <t>c6ab059e-64cb-4427-8084-ad3360f4f30d</t>
  </si>
  <si>
    <t>7031</t>
  </si>
  <si>
    <t>477a2571-fd22-463a-973d-7669eb32b7fe</t>
  </si>
  <si>
    <t>5361</t>
  </si>
  <si>
    <t>741fcf5d-1f9e-44d1-9381-7dc396ce887a</t>
  </si>
  <si>
    <t>04aa3558-12b2-4d3e-8e06-fae2d17dabd4</t>
  </si>
  <si>
    <t>4a648832-a8cd-4c76-a464-a2fab56d8338</t>
  </si>
  <si>
    <t>7637</t>
  </si>
  <si>
    <t>0144476e-bf96-4409-90df-d166a13ea1a9</t>
  </si>
  <si>
    <t>d35a93ac-8bd6-457d-a897-04febd02b83b</t>
  </si>
  <si>
    <t>e749eaca-851d-46c6-b2e2-d63e56fd7d77</t>
  </si>
  <si>
    <t>4535</t>
  </si>
  <si>
    <t>c4765f36-1bf3-4851-88ee-01cec80eed7f</t>
  </si>
  <si>
    <t>962c90cd-0aa4-40d7-9301-f620d2f5d0a0</t>
  </si>
  <si>
    <t>1865</t>
  </si>
  <si>
    <t>e59e19b0-9c9d-4d5e-8564-69308d78bf8e</t>
  </si>
  <si>
    <t>8823</t>
  </si>
  <si>
    <t>063c4a6c-f827-4c94-a314-733c33a39b5b</t>
  </si>
  <si>
    <t>4795304d-bc8c-4fcb-81fc-f94c30eb8a20</t>
  </si>
  <si>
    <t>ed132b4e-b620-40a5-a096-a04d7add500f</t>
  </si>
  <si>
    <t>6094</t>
  </si>
  <si>
    <t>0a58a3b5-2cdc-4c19-8dc3-57c51fbce66f</t>
  </si>
  <si>
    <t>4247</t>
  </si>
  <si>
    <t>37fbe8db-df0c-403d-a8ca-7336f130a31c</t>
  </si>
  <si>
    <t>0551</t>
  </si>
  <si>
    <t>2488539a-9883-4deb-9da1-63f1a5cc5ecd</t>
  </si>
  <si>
    <t>2368</t>
  </si>
  <si>
    <t>259bfe42-a167-4922-b950-968b0fbe5c8a</t>
  </si>
  <si>
    <t>3760</t>
  </si>
  <si>
    <t>bb29f7bd-e05a-4a25-9485-77bc625b5b60</t>
  </si>
  <si>
    <t>15c1f36c-0d98-48b8-a829-c0dcd0fbe763</t>
  </si>
  <si>
    <t>95c91c54-f2e7-4323-a79e-a46a8e6e446c</t>
  </si>
  <si>
    <t>3761</t>
  </si>
  <si>
    <t>3748a38e-8fec-4a0d-976d-53c3a2ce0bfc</t>
  </si>
  <si>
    <t>5555</t>
  </si>
  <si>
    <t>9b69160b-46ef-42b0-ae64-8a4d4367d140</t>
  </si>
  <si>
    <t>196fd479-4d04-4648-a760-abd042ab659d</t>
  </si>
  <si>
    <t>9851</t>
  </si>
  <si>
    <t>5d654fab-75d6-4e09-a02f-74be01b7583e</t>
  </si>
  <si>
    <t>c9390876-fdd6-4974-a9cd-db83fc5963fd</t>
  </si>
  <si>
    <t>1523</t>
  </si>
  <si>
    <t>27c23d61-bba8-45b1-9626-fba10cf17150</t>
  </si>
  <si>
    <t>7612</t>
  </si>
  <si>
    <t>73c57c18-7a6d-409f-b1e6-0a6b81a10e01</t>
  </si>
  <si>
    <t>5616</t>
  </si>
  <si>
    <t>325b3f74-6d4c-4a0b-a554-08b5359f9c08</t>
  </si>
  <si>
    <t>a65edf64-9543-4d2d-9e6b-36575a8e604e</t>
  </si>
  <si>
    <t>8982</t>
  </si>
  <si>
    <t>7b2122a8-c6ec-431b-b634-4d9aaaa2ceab</t>
  </si>
  <si>
    <t>9301</t>
  </si>
  <si>
    <t>ef7e9f6c-bf91-4e6f-9315-2c6540361ac8</t>
  </si>
  <si>
    <t>7770</t>
  </si>
  <si>
    <t>14a3fbb7-6fa0-444a-b6b1-03f4542089d9</t>
  </si>
  <si>
    <t>6580</t>
  </si>
  <si>
    <t>10e4efd2-d330-4e54-b507-e450e1bd5228</t>
  </si>
  <si>
    <t>3654</t>
  </si>
  <si>
    <t>6b3736bb-a2d4-4b24-bcf2-ca37456f79d9</t>
  </si>
  <si>
    <t>2336</t>
  </si>
  <si>
    <t>b4b583a2-bb44-4e94-827f-ad0df495225d</t>
  </si>
  <si>
    <t>6668</t>
  </si>
  <si>
    <t>a7f9db7c-233e-48ee-b1d5-61a3a6baaa61</t>
  </si>
  <si>
    <t>5735</t>
  </si>
  <si>
    <t>2f3cb604-b440-4c3e-b1ac-dc3b241719e8</t>
  </si>
  <si>
    <t>83715d56-d834-4214-b0e4-0f2cdcdebe2b</t>
  </si>
  <si>
    <t>f343c0b8-61f4-4185-a977-ea7fabce0aaa</t>
  </si>
  <si>
    <t>45590d01-ea3b-44ae-be89-b7cd7f5afc7a</t>
  </si>
  <si>
    <t>5608</t>
  </si>
  <si>
    <t>11a005dc-4473-43ca-bd35-343c05054623</t>
  </si>
  <si>
    <t>7849</t>
  </si>
  <si>
    <t>740a0f2f-6bcd-46fa-ae3e-c1651b130661</t>
  </si>
  <si>
    <t>8574</t>
  </si>
  <si>
    <t>1b5cf3a0-9444-4f7a-93d3-72b4eca0cbfc</t>
  </si>
  <si>
    <t>2e82df35-4957-4d8e-920c-f7957d9a6f6e</t>
  </si>
  <si>
    <t>b1578ebf-e4d6-44d0-815b-2986bd7e82a8</t>
  </si>
  <si>
    <t>7645</t>
  </si>
  <si>
    <t>be7a5e7e-1d9f-4e67-a818-59fe2838c1be</t>
  </si>
  <si>
    <t>587acbf5-c5fd-4a02-8639-e763f73624cd</t>
  </si>
  <si>
    <t>3622</t>
  </si>
  <si>
    <t>36428850-d4ce-4115-a967-1d82ba9b55de</t>
  </si>
  <si>
    <t>7495</t>
  </si>
  <si>
    <t>2c522e3d-0869-440b-a984-a8e2a948294a</t>
  </si>
  <si>
    <t>7288</t>
  </si>
  <si>
    <t>b8795e51-9df5-4a7a-a5d6-2ac3b23cecab</t>
  </si>
  <si>
    <t>4859</t>
  </si>
  <si>
    <t>7c7d5d0d-0d1e-4963-a018-6e9a1f5b6c36</t>
  </si>
  <si>
    <t>7915</t>
  </si>
  <si>
    <t>02eeb342-313c-4f3b-8a49-78d44f980e2b</t>
  </si>
  <si>
    <t>6008</t>
  </si>
  <si>
    <t>14146ccf-5832-4a0a-9562-db18eabaea72</t>
  </si>
  <si>
    <t>6456</t>
  </si>
  <si>
    <t>71d3713c-49b5-4a38-893c-7a0abc801ae5</t>
  </si>
  <si>
    <t>6459</t>
  </si>
  <si>
    <t>2604d9bd-f36a-4db9-b711-0206762a3473</t>
  </si>
  <si>
    <t>7be49fed-8506-46b6-b141-de49391f1b3d</t>
  </si>
  <si>
    <t>5424</t>
  </si>
  <si>
    <t>2eabc80e-6e7c-4c08-8e20-67923b0de666</t>
  </si>
  <si>
    <t>a8214bb5-a8d7-4f87-bc41-8c7929ea3998</t>
  </si>
  <si>
    <t>5056</t>
  </si>
  <si>
    <t>ba7ce91a-d5b3-4a2d-ba87-bffe19e10e3c</t>
  </si>
  <si>
    <t>5394</t>
  </si>
  <si>
    <t>59e6246e-bf56-4c03-86db-3a6f2e8f10e8</t>
  </si>
  <si>
    <t>7813</t>
  </si>
  <si>
    <t>dced3704-207e-4194-8208-fc293bd5c391</t>
  </si>
  <si>
    <t>8254</t>
  </si>
  <si>
    <t>3ad5c8f3-12f8-4798-9261-6b03631f7abc</t>
  </si>
  <si>
    <t>5069</t>
  </si>
  <si>
    <t>9ba03f54-23ba-493a-8a87-ca702c82c944</t>
  </si>
  <si>
    <t>3750</t>
  </si>
  <si>
    <t>067a6514-e216-45b2-b9b7-497ff418daaa</t>
  </si>
  <si>
    <t>4208</t>
  </si>
  <si>
    <t>a317485e-bd24-4fe7-82e9-e49ff943228b</t>
  </si>
  <si>
    <t>1038</t>
  </si>
  <si>
    <t>0eee0a2b-f0a9-4410-8c4d-ac7bdaaab0d7</t>
  </si>
  <si>
    <t>3e35fc2e-8bdb-4a95-b4ae-0598d329875f</t>
  </si>
  <si>
    <t>2685</t>
  </si>
  <si>
    <t>64763ea7-7297-4c2e-b965-11b6e9711c3f</t>
  </si>
  <si>
    <t>9678</t>
  </si>
  <si>
    <t>ec6c1860-aec2-46cf-9699-67be240d6ed6</t>
  </si>
  <si>
    <t>1366</t>
  </si>
  <si>
    <t>c70cddc6-dda9-498a-a6e1-cd9df89f9ae2</t>
  </si>
  <si>
    <t>58273c3e-615a-4aad-a2f1-83d1bf569ca1</t>
  </si>
  <si>
    <t>e3e09fc7-3653-4774-a93b-38b6d934479a</t>
  </si>
  <si>
    <t>1809</t>
  </si>
  <si>
    <t>57fe7582-35ab-470e-b57c-24a56a466c3f</t>
  </si>
  <si>
    <t>fec02166-6d69-430b-a7f5-df7d8fcd32a5</t>
  </si>
  <si>
    <t>116087ac-fb7f-4c75-8c2b-de6158ea86d0</t>
  </si>
  <si>
    <t>6938</t>
  </si>
  <si>
    <t>b3491afb-dd7b-4796-8294-4a83e678eea0</t>
  </si>
  <si>
    <t>662eb2d8-6769-4c18-b72f-fd9dc1b84244</t>
  </si>
  <si>
    <t>2341</t>
  </si>
  <si>
    <t>795025f1-0356-4486-9424-1083349f3c49</t>
  </si>
  <si>
    <t>9986</t>
  </si>
  <si>
    <t>4d1a83e0-3c16-404b-b49b-c4f23350e9c1</t>
  </si>
  <si>
    <t>2810</t>
  </si>
  <si>
    <t>2411f513-e535-46fb-9604-f8282f975edb</t>
  </si>
  <si>
    <t>5b82ffc2-6290-47c7-be63-c6785060ab88</t>
  </si>
  <si>
    <t>3a7ccb3d-8ac0-4f81-bb6f-17366925706c</t>
  </si>
  <si>
    <t>8a6d4837-feee-4f56-a123-29ebd6e8f2d8</t>
  </si>
  <si>
    <t>7546</t>
  </si>
  <si>
    <t>Legno - Italiano do Madero (grand Plaza)</t>
  </si>
  <si>
    <t>6fbe17be-c2b2-421f-af28-13ff1321a310</t>
  </si>
  <si>
    <t>5f9ef9ff-a082-4095-a21c-2e08ee7e76e5</t>
  </si>
  <si>
    <t>8616</t>
  </si>
  <si>
    <t>c3581060-6c77-4303-af28-b83e06b6386b</t>
  </si>
  <si>
    <t>4475</t>
  </si>
  <si>
    <t>ef75c8f1-fea4-4ad0-a688-b34ba9312fda</t>
  </si>
  <si>
    <t>4058</t>
  </si>
  <si>
    <t>d1c0f985-e3d9-4ed0-938f-aa4b6429d941</t>
  </si>
  <si>
    <t>8915</t>
  </si>
  <si>
    <t>a7b60adf-4c43-44ca-8f42-12613e380ec8</t>
  </si>
  <si>
    <t>4007</t>
  </si>
  <si>
    <t>a6c01c74-5e92-46c1-bc24-d6a6bdd6582d</t>
  </si>
  <si>
    <t>88986034-52f6-4d77-b371-aa5e19d833af</t>
  </si>
  <si>
    <t>7760</t>
  </si>
  <si>
    <t>7b2de516-3e1c-4da7-83d5-9c2aaa754922</t>
  </si>
  <si>
    <t>c09b8487-8701-441c-9d97-3d646e6e6d0a</t>
  </si>
  <si>
    <t>7474</t>
  </si>
  <si>
    <t>46e0d7e5-b77d-4352-aea6-7e44991e5559</t>
  </si>
  <si>
    <t>2214</t>
  </si>
  <si>
    <t>0c74b001-cb68-4756-9614-a1da71166020</t>
  </si>
  <si>
    <t>8551</t>
  </si>
  <si>
    <t>4bd81dc2-1fc4-4592-9576-49a6466fa818</t>
  </si>
  <si>
    <t>3010</t>
  </si>
  <si>
    <t>30657b47-5c48-4fb5-89c8-046167480b3e</t>
  </si>
  <si>
    <t>d03854d6-ece2-4825-a2aa-192b8591d27b</t>
  </si>
  <si>
    <t>7308</t>
  </si>
  <si>
    <t>e22ac4ad-f61c-4e3f-a807-65767fe44c82</t>
  </si>
  <si>
    <t>7691be96-eb0c-4130-9abc-a5e570b47d5f</t>
  </si>
  <si>
    <t>4333</t>
  </si>
  <si>
    <t>a8a39a57-4583-4944-acc3-c530e283c575</t>
  </si>
  <si>
    <t>5703</t>
  </si>
  <si>
    <t>d7e3298b-4221-4a05-9550-7d056b408bf9</t>
  </si>
  <si>
    <t>0663</t>
  </si>
  <si>
    <t>1f98865f-307e-4a31-bd41-a77ac948ced4</t>
  </si>
  <si>
    <t>8661</t>
  </si>
  <si>
    <t>b9c8efdb-ae93-4d09-b632-24748d71c9b9</t>
  </si>
  <si>
    <t>5894</t>
  </si>
  <si>
    <t>cd910394-be68-4e05-a45a-584c9bcd3ef8</t>
  </si>
  <si>
    <t>0119</t>
  </si>
  <si>
    <t>38b8d66b-e3f3-4b26-8503-58b3e79aada0</t>
  </si>
  <si>
    <t>7048</t>
  </si>
  <si>
    <t>4e52e237-9b03-4416-bd16-17b93a562e56</t>
  </si>
  <si>
    <t>3862</t>
  </si>
  <si>
    <t>ea1f498f-6c81-4f75-a6c8-4ecaed1c2c27</t>
  </si>
  <si>
    <t>7622</t>
  </si>
  <si>
    <t>945969f6-f9ac-412c-88e6-08824c0291c2</t>
  </si>
  <si>
    <t>55438525-7d92-4702-860e-228625c4ec7f</t>
  </si>
  <si>
    <t>9154</t>
  </si>
  <si>
    <t>20cfd58a-0bc8-4c36-8b2b-4ca2c155ef5b</t>
  </si>
  <si>
    <t>0718</t>
  </si>
  <si>
    <t>87904b55-3a96-4f6d-ba39-cd971c2762cb</t>
  </si>
  <si>
    <t>3603</t>
  </si>
  <si>
    <t>23ab4e0d-ec98-4a72-9740-bee16e97d43a</t>
  </si>
  <si>
    <t>6301</t>
  </si>
  <si>
    <t>4c01003f-5a8a-4fd0-9cdd-75abfae62d21</t>
  </si>
  <si>
    <t>4c3e7510-777f-407c-ba1f-66c59a8ca888</t>
  </si>
  <si>
    <t>5687</t>
  </si>
  <si>
    <t>d0d0fd35-a742-42da-b71c-d458eb8938c9</t>
  </si>
  <si>
    <t>64e6337e-3fa6-46a5-8780-7b667550ad3a</t>
  </si>
  <si>
    <t>6413</t>
  </si>
  <si>
    <t>17be7ab1-22fc-434c-a1c4-73b20c301555</t>
  </si>
  <si>
    <t>5286</t>
  </si>
  <si>
    <t>77c6d4be-7e60-4aa0-8254-74ec91990738</t>
  </si>
  <si>
    <t>4976</t>
  </si>
  <si>
    <t>5ee0ec16-4795-4452-a23c-68ca3d24198c</t>
  </si>
  <si>
    <t>2018</t>
  </si>
  <si>
    <t>e2ba7eee-1e55-4326-9ee4-71f51128d287</t>
  </si>
  <si>
    <t>5146</t>
  </si>
  <si>
    <t>3c7f51b2-a81f-4aba-b3e4-685c769cc9cf</t>
  </si>
  <si>
    <t>2789</t>
  </si>
  <si>
    <t>84f0e201-2717-48cd-a102-84e4edf0785f</t>
  </si>
  <si>
    <t>7232</t>
  </si>
  <si>
    <t>7de93ec0-d458-4ad3-b046-75b78508bf8b</t>
  </si>
  <si>
    <t>0450</t>
  </si>
  <si>
    <t>05987090-1617-43ee-8f61-04124342a23d</t>
  </si>
  <si>
    <t>7001</t>
  </si>
  <si>
    <t>674fd12c-95bb-4c44-b950-d60aa52869d4</t>
  </si>
  <si>
    <t>91afc259-ce82-4207-b9d8-a77134a26c71</t>
  </si>
  <si>
    <t>2727</t>
  </si>
  <si>
    <t>e98c2f68-e58f-4b57-a1ac-95ec024d29c2</t>
  </si>
  <si>
    <t>56d6a714-d325-4098-a729-8b1cb05000d4</t>
  </si>
  <si>
    <t>3348</t>
  </si>
  <si>
    <t>9c79eb5c-944c-44ff-87c6-32bc58d4fdae</t>
  </si>
  <si>
    <t>7279</t>
  </si>
  <si>
    <t>9e81e64e-80d8-492a-9093-22d10c569ac0</t>
  </si>
  <si>
    <t>b7bfea1f-7391-4e4a-b390-adc1b011913a</t>
  </si>
  <si>
    <t>2184</t>
  </si>
  <si>
    <t>6c5c33b0-ce08-4761-8f6b-4dcfacb43435</t>
  </si>
  <si>
    <t>0b62ae49-6b02-4f89-b821-edaf5f2ec4ca</t>
  </si>
  <si>
    <t>90e63faf-f48c-48f2-8171-082f33cfec97</t>
  </si>
  <si>
    <t>5dcafd69-448d-4aab-93ec-22404948e6c9</t>
  </si>
  <si>
    <t>f0c2b516-74e5-4eb3-b3d3-4abbb001365e</t>
  </si>
  <si>
    <t>6680</t>
  </si>
  <si>
    <t>00875efd-832b-447d-b0b4-a9bb7ecd4745</t>
  </si>
  <si>
    <t>2372</t>
  </si>
  <si>
    <t>64ce4c83-e00e-4a4b-88e2-8bffc4287c7a</t>
  </si>
  <si>
    <t>1322</t>
  </si>
  <si>
    <t>65f0272c-ce49-4d53-be55-0f6d385a9221</t>
  </si>
  <si>
    <t>9898c6b4-e89f-4faa-8c35-f13e92d30a1b</t>
  </si>
  <si>
    <t>7451</t>
  </si>
  <si>
    <t>886398bc-0f4a-4960-8592-5b54eb88feb7</t>
  </si>
  <si>
    <t>8754</t>
  </si>
  <si>
    <t>6ba53683-2893-4f52-ba32-a323f38b8158</t>
  </si>
  <si>
    <t>4371</t>
  </si>
  <si>
    <t>8824c5a3-fdd7-42e4-b0fa-c6548a7995da</t>
  </si>
  <si>
    <t>3616</t>
  </si>
  <si>
    <t>2fae6cff-1057-4943-b84e-d6cb66602f91</t>
  </si>
  <si>
    <t>7405</t>
  </si>
  <si>
    <t>55765dd9-cb04-4543-89ef-edd08e8ec44a</t>
  </si>
  <si>
    <t>Conta Digital (iFood Conta Digital), Saldo da carteira</t>
  </si>
  <si>
    <t>7119</t>
  </si>
  <si>
    <t>9a4d5cf1-eea8-41d9-b350-66862d08f67f</t>
  </si>
  <si>
    <t>2088</t>
  </si>
  <si>
    <t>134961bd-7397-4002-82c7-14ea545ff5dc</t>
  </si>
  <si>
    <t>6133</t>
  </si>
  <si>
    <t>d4562ae2-1d1f-4297-bcb1-df4203ec5f2b</t>
  </si>
  <si>
    <t>0b96c16b-32b5-4e1b-8ad1-ce31f927b9eb</t>
  </si>
  <si>
    <t>0961</t>
  </si>
  <si>
    <t>c27b0103-c560-4f57-8cfe-1aa1cc6bf1de</t>
  </si>
  <si>
    <t>5632</t>
  </si>
  <si>
    <t>2d4f2ff3-1a6d-4db4-9d05-608edaa3d024</t>
  </si>
  <si>
    <t>2182</t>
  </si>
  <si>
    <t>5ad485bc-5227-47dd-a39c-14d67746a33c</t>
  </si>
  <si>
    <t>6113</t>
  </si>
  <si>
    <t>e5691ee0-9d4e-419b-b8a0-00a299b62e63</t>
  </si>
  <si>
    <t>0329</t>
  </si>
  <si>
    <t>d75db88c-6193-4dce-9016-c817011b52a0</t>
  </si>
  <si>
    <t>4c85acf3-f70a-4236-b878-82446a1e6bb3</t>
  </si>
  <si>
    <t>dc0edd31-49c9-4e93-be62-167d36e365b3</t>
  </si>
  <si>
    <t>1586</t>
  </si>
  <si>
    <t>a4481d41-7c2b-44dc-b0b2-7c39a704f2de</t>
  </si>
  <si>
    <t>9776</t>
  </si>
  <si>
    <t>36575fa1-596b-49ad-8d37-8c85fef663e1</t>
  </si>
  <si>
    <t>7156</t>
  </si>
  <si>
    <t>ca4f0aa7-968e-4f4f-a6c2-059828e4feb4</t>
  </si>
  <si>
    <t>9960</t>
  </si>
  <si>
    <t>1723dd05-aca4-4d0a-8665-cd96ad2e8542</t>
  </si>
  <si>
    <t>64d4356c-3e89-4008-97b8-8ca0eff53902</t>
  </si>
  <si>
    <t>cfce74c6-4e2f-453a-9e5b-eeca47102ec1</t>
  </si>
  <si>
    <t>3122</t>
  </si>
  <si>
    <t>178addce-1456-4cad-b95f-b4ef624c562d</t>
  </si>
  <si>
    <t>8281</t>
  </si>
  <si>
    <t>3b7cc9b4-3f5e-44d2-b331-c099f254623d</t>
  </si>
  <si>
    <t>6339</t>
  </si>
  <si>
    <t>5a78685f-9582-4ec8-b3c8-fcca1083a160</t>
  </si>
  <si>
    <t>4241</t>
  </si>
  <si>
    <t>ac05230c-4e0e-4a53-bcb1-8c5e217efb68</t>
  </si>
  <si>
    <t>1143</t>
  </si>
  <si>
    <t>10adb2d4-ed55-4691-a1a8-def08ab63391</t>
  </si>
  <si>
    <t>52aca910-b4d4-4161-8d12-552a9cfcc872</t>
  </si>
  <si>
    <t>2043</t>
  </si>
  <si>
    <t>b2f3f624-2d3f-4fe6-b202-49a214f9c574</t>
  </si>
  <si>
    <t>8770</t>
  </si>
  <si>
    <t>562157b1-1123-4093-9592-632a648610e1</t>
  </si>
  <si>
    <t>8238</t>
  </si>
  <si>
    <t>8396b583-3b42-42ce-b22c-1e6d1e4d5421</t>
  </si>
  <si>
    <t>1114</t>
  </si>
  <si>
    <t>0d26cdc4-049b-4a44-8ab9-adbcb660df03</t>
  </si>
  <si>
    <t>8589</t>
  </si>
  <si>
    <t>59a14d0f-6fe2-4621-9323-970811d6107f</t>
  </si>
  <si>
    <t>1030</t>
  </si>
  <si>
    <t>6ed3c5a9-e52b-4e6c-bc51-6121e63bfb46</t>
  </si>
  <si>
    <t>0290</t>
  </si>
  <si>
    <t>68b4823e-5f1f-49ad-aeb9-e371760a9208</t>
  </si>
  <si>
    <t>5215</t>
  </si>
  <si>
    <t>47c5679b-7280-4d43-adad-f56713e990e2</t>
  </si>
  <si>
    <t>5564</t>
  </si>
  <si>
    <t>7d5e6b4c-c397-4fc5-a263-0f1ebe3dd214</t>
  </si>
  <si>
    <t>6515</t>
  </si>
  <si>
    <t>660984c9-83d4-4df8-99d7-c64208643ce2</t>
  </si>
  <si>
    <t>ec1354d5-dbcd-4bb2-8ccf-b1bdb8bc6c71</t>
  </si>
  <si>
    <t>9646</t>
  </si>
  <si>
    <t>20789fe7-f71e-45c3-9d80-015744e5d1b0</t>
  </si>
  <si>
    <t>5362</t>
  </si>
  <si>
    <t>fe1ebd0f-a1ad-4a29-ad88-395c799772d7</t>
  </si>
  <si>
    <t>1d762b94-d7a0-41dd-9ede-603f810e8b8d</t>
  </si>
  <si>
    <t>6887</t>
  </si>
  <si>
    <t>f9953787-befa-4620-bcce-a75394213345</t>
  </si>
  <si>
    <t>7768</t>
  </si>
  <si>
    <t>a4217100-c373-4c7d-a469-406e4a2ac37f</t>
  </si>
  <si>
    <t>0565</t>
  </si>
  <si>
    <t>aebfaaa4-96d0-4ecc-bd60-d064085c599b</t>
  </si>
  <si>
    <t>17a4a323-1603-41f0-90ec-84f300319964</t>
  </si>
  <si>
    <t>0867</t>
  </si>
  <si>
    <t>bf2700d3-1200-4456-93e1-6adace2f2d71</t>
  </si>
  <si>
    <t>4089</t>
  </si>
  <si>
    <t>d49bbc7a-e0ee-477c-98a3-5069cda9836a</t>
  </si>
  <si>
    <t>dc850d66-5803-4fdf-b80c-8bd3eba986e0</t>
  </si>
  <si>
    <t>bccdd945-267c-4879-9a7b-f1d0f15a3eee</t>
  </si>
  <si>
    <t>8230</t>
  </si>
  <si>
    <t>3ab5ac23-f83c-472f-a955-6f0a507ac0f9</t>
  </si>
  <si>
    <t>Dinheiro</t>
  </si>
  <si>
    <t>0035</t>
  </si>
  <si>
    <t>4a11b0fa-a609-4608-815e-95475c743b7d</t>
  </si>
  <si>
    <t>5610</t>
  </si>
  <si>
    <t>e81758ca-d61a-46f2-81f4-6169d9142227</t>
  </si>
  <si>
    <t>1743</t>
  </si>
  <si>
    <t>dd99b67b-bc5e-407f-88fc-aa175418b5fb</t>
  </si>
  <si>
    <t>9451</t>
  </si>
  <si>
    <t>7e5cc4c3-57d5-4b2a-a465-1e77269003f1</t>
  </si>
  <si>
    <t>6614</t>
  </si>
  <si>
    <t>0824135c-775b-42e0-a7ba-74b61f0cab37</t>
  </si>
  <si>
    <t>3838</t>
  </si>
  <si>
    <t>6a0dcac0-a1ba-4cd2-97cc-0b32fa104fc5</t>
  </si>
  <si>
    <t>66f8529b-362e-44ac-b532-98d31c6eb001</t>
  </si>
  <si>
    <t>1664</t>
  </si>
  <si>
    <t>0b64c020-7e39-4416-a1a2-8d061410632b</t>
  </si>
  <si>
    <t>3452</t>
  </si>
  <si>
    <t>db746f9e-c0b7-4f6e-a509-4d8105d71926</t>
  </si>
  <si>
    <t>4ed29ab1-5a63-4628-99ca-89d502f8fe77</t>
  </si>
  <si>
    <t>9212</t>
  </si>
  <si>
    <t>5e80de96-7717-4e03-aae9-afedd3e1d16d</t>
  </si>
  <si>
    <t>6732</t>
  </si>
  <si>
    <t>b2628273-8d6b-4aec-88f4-b67b7044d75a</t>
  </si>
  <si>
    <t>7213</t>
  </si>
  <si>
    <t>11c649a2-e0b1-41de-88f8-3a44e1824f8d</t>
  </si>
  <si>
    <t>2329bdef-b095-4c63-a1ce-798ae63d7e79</t>
  </si>
  <si>
    <t>2e1648b6-9fae-449e-ae71-ecc0cee00826</t>
  </si>
  <si>
    <t>1135</t>
  </si>
  <si>
    <t>c73c85eb-5711-4a8d-8ae9-360d4e4f6789</t>
  </si>
  <si>
    <t>0931</t>
  </si>
  <si>
    <t>e4345af8-22f5-461c-8231-c7b6af1ae00d</t>
  </si>
  <si>
    <t>4e311b0a-3421-405d-b1a2-b15e3c9cbf86</t>
  </si>
  <si>
    <t>4400</t>
  </si>
  <si>
    <t>915b4ae9-8008-40ec-a1c9-7cfd3b7d9c63</t>
  </si>
  <si>
    <t>0851</t>
  </si>
  <si>
    <t>f44f2dfb-f2c5-4dbf-881b-3a33661f59af</t>
  </si>
  <si>
    <t>0638</t>
  </si>
  <si>
    <t>5276fd63-7750-417c-9fab-e34e193a9eb3</t>
  </si>
  <si>
    <t>1468</t>
  </si>
  <si>
    <t>6c30f2c0-f595-455d-a62d-4069baa7c657</t>
  </si>
  <si>
    <t>4419</t>
  </si>
  <si>
    <t>ee99fe2d-f416-4c93-966f-0fe3734244b9</t>
  </si>
  <si>
    <t>7126</t>
  </si>
  <si>
    <t>e78a66c1-a96c-409c-a7c1-f21e9192cc60</t>
  </si>
  <si>
    <t>0282</t>
  </si>
  <si>
    <t>456811a4-2ed3-4269-a843-63cd1560efb3</t>
  </si>
  <si>
    <t>6016</t>
  </si>
  <si>
    <t>355a0920-6787-4bbe-bec8-0b53a39bf86d</t>
  </si>
  <si>
    <t>9604</t>
  </si>
  <si>
    <t>2a5e33e1-4ab7-4c85-b3fd-17733ba7698c</t>
  </si>
  <si>
    <t>0426</t>
  </si>
  <si>
    <t>a3c31df5-89bf-44f4-8ec2-7b2ea6493fcf</t>
  </si>
  <si>
    <t>2950</t>
  </si>
  <si>
    <t>230e4f0f-9f07-45d6-966c-c61e8aa60e7c</t>
  </si>
  <si>
    <t>4211</t>
  </si>
  <si>
    <t>79ed2c39-5e13-4673-ac4d-2c6a7230f470</t>
  </si>
  <si>
    <t>7649</t>
  </si>
  <si>
    <t>3dc58506-3403-4005-ab78-841bc242cd61</t>
  </si>
  <si>
    <t>4971</t>
  </si>
  <si>
    <t>de4a54cb-f222-45b2-b75e-26eb5479e469</t>
  </si>
  <si>
    <t>2185</t>
  </si>
  <si>
    <t>ecada157-a73f-4944-8142-830fd2ff6168</t>
  </si>
  <si>
    <t>3066</t>
  </si>
  <si>
    <t>50801e6e-6de2-4178-9292-712fc14783ea</t>
  </si>
  <si>
    <t>3161</t>
  </si>
  <si>
    <t>29452331-bc6a-451f-a09e-c4fe637e47e0</t>
  </si>
  <si>
    <t>5103</t>
  </si>
  <si>
    <t>3beaf0b3-21f8-46dd-b53b-34938896125a</t>
  </si>
  <si>
    <t>5479</t>
  </si>
  <si>
    <t>15a62d54-65ad-4ecd-b547-86e68674c792</t>
  </si>
  <si>
    <t>2591</t>
  </si>
  <si>
    <t>e5532b3e-2173-4903-aa53-500b6ca853a0</t>
  </si>
  <si>
    <t>2d491ef5-b0bc-4db8-8599-ae32e6fe19ef</t>
  </si>
  <si>
    <t>1333</t>
  </si>
  <si>
    <t>d4315342-9353-4d87-98a9-ca9fdad1482a</t>
  </si>
  <si>
    <t>1400</t>
  </si>
  <si>
    <t>68db482d-5fd0-481f-a51c-2e6ee6205655</t>
  </si>
  <si>
    <t>35d0123a-1469-4954-bf43-df13c31f5f28</t>
  </si>
  <si>
    <t>8807</t>
  </si>
  <si>
    <t>34712d12-06b1-4be1-82e4-625896ba8d59</t>
  </si>
  <si>
    <t>4303</t>
  </si>
  <si>
    <t>9f432c98-1b83-4b20-96db-4f07bdb12516</t>
  </si>
  <si>
    <t>0434</t>
  </si>
  <si>
    <t>a184d292-ae53-4dec-b818-681ad87da169</t>
  </si>
  <si>
    <t>3644</t>
  </si>
  <si>
    <t>186ec210-6263-4789-b0b4-d9438731043c</t>
  </si>
  <si>
    <t>6944</t>
  </si>
  <si>
    <t>3b05f53e-a5b3-4c0b-85d7-35cad5b94124</t>
  </si>
  <si>
    <t>8585</t>
  </si>
  <si>
    <t>c7b9d07e-2706-47e3-817d-52bdf82c27fa</t>
  </si>
  <si>
    <t>0997</t>
  </si>
  <si>
    <t>2604b9d8-29b5-4755-802f-3c8899ef34c9</t>
  </si>
  <si>
    <t>0671</t>
  </si>
  <si>
    <t>be432542-fd9f-4720-940b-1b4af00d2e82</t>
  </si>
  <si>
    <t>2115</t>
  </si>
  <si>
    <t>83d0f69e-066c-4a94-9b88-70bbbc089611</t>
  </si>
  <si>
    <t>c836f669-30b3-4893-a1cd-5b9102377ddb</t>
  </si>
  <si>
    <t>3514</t>
  </si>
  <si>
    <t>45e0d232-a4f2-486f-a62a-07a919926c33</t>
  </si>
  <si>
    <t>5246</t>
  </si>
  <si>
    <t>c74af3e0-9ac5-4d08-9eb7-8850c22a9953</t>
  </si>
  <si>
    <t>5399</t>
  </si>
  <si>
    <t>87134382-4abd-4268-9a59-9bccc9566228</t>
  </si>
  <si>
    <t>6541</t>
  </si>
  <si>
    <t>a49249d8-8c92-4313-9d5d-3be644102a9c</t>
  </si>
  <si>
    <t>6477</t>
  </si>
  <si>
    <t>bd7aea40-898e-4c49-a109-0a08af8f9987</t>
  </si>
  <si>
    <t>0309</t>
  </si>
  <si>
    <t>4de3c5e7-e171-4f95-97dc-acc0dd278c9f</t>
  </si>
  <si>
    <t>2815</t>
  </si>
  <si>
    <t>5163eb45-403c-4804-9549-5dacb71dfc4a</t>
  </si>
  <si>
    <t>448c2aa8-656c-46af-82b4-fffd6a8337f3</t>
  </si>
  <si>
    <t>5059</t>
  </si>
  <si>
    <t>39b1ca5a-a230-4fa0-a247-6eebb9f85b4e</t>
  </si>
  <si>
    <t>8638</t>
  </si>
  <si>
    <t>2a968d88-f08c-45e2-ae70-854afcba43bf</t>
  </si>
  <si>
    <t>5379</t>
  </si>
  <si>
    <t>7c4bce4d-3d46-4fda-b2dc-a3f6444cb03a</t>
  </si>
  <si>
    <t>3832</t>
  </si>
  <si>
    <t>a25a8e5a-2a99-4ad0-a44f-93d09188f2d1</t>
  </si>
  <si>
    <t>0829</t>
  </si>
  <si>
    <t>b934b6c1-f07e-4517-b39b-2c04054dfd2e</t>
  </si>
  <si>
    <t>0534</t>
  </si>
  <si>
    <t>54022fab-73eb-4c21-8c4d-6e2cfdc145d7</t>
  </si>
  <si>
    <t>0afcda2e-1977-4aec-8ce7-9b49e82565f7</t>
  </si>
  <si>
    <t>c8e68b6b-83cb-429a-b6bd-02f5b18e1d1f</t>
  </si>
  <si>
    <t>292613e9-4908-4763-bb31-843a83ca8301</t>
  </si>
  <si>
    <t>Legno - Italiano do Madero (cuiaba)</t>
  </si>
  <si>
    <t>6ccb6935-4c3d-4dc5-bbc7-5b8a6e1724ac</t>
  </si>
  <si>
    <t>114ad8eb-1d3a-45ba-bd4f-33a7d06ed855</t>
  </si>
  <si>
    <t>ceb560b2-c2c4-4f73-9f57-e4b207322d22</t>
  </si>
  <si>
    <t>9adc775c-81a4-4405-91bd-c916b50d709f</t>
  </si>
  <si>
    <t>c27f4775-e4fd-4369-b1ea-40570be5a4ff</t>
  </si>
  <si>
    <t>4696598c-efc9-4fbe-b629-7cb99de7aa99</t>
  </si>
  <si>
    <t>23839eb1-b464-4987-98a6-c815d1ef96e9</t>
  </si>
  <si>
    <t>4a934192-b674-493a-8ba7-10cb1310272a</t>
  </si>
  <si>
    <t>488e3de1-3cda-4e3a-bf51-0c2776749f7a</t>
  </si>
  <si>
    <t>1d80f605-18da-4bef-a63e-967cc2b433d9</t>
  </si>
  <si>
    <t>e40f1b7d-68e3-48e6-8c42-ee7c79abb152</t>
  </si>
  <si>
    <t>1e7ffdc5-011e-4395-a54a-895c80be7e5e</t>
  </si>
  <si>
    <t>2ca6f41e-a8a7-4304-888d-00212960e692</t>
  </si>
  <si>
    <t>cc956c8e-5928-409e-a016-4f89ef5fcd50</t>
  </si>
  <si>
    <t>f8f0962a-59c2-427f-89de-7566fe757060</t>
  </si>
  <si>
    <t>71e5568e-3be3-4e33-99d9-aff9b301a0ad</t>
  </si>
  <si>
    <t>6644ee66-5bb4-4dc2-91de-2e3fcc68bc4e</t>
  </si>
  <si>
    <t>b1cd2839-114d-45f5-b631-05211faf512d</t>
  </si>
  <si>
    <t>244b1655-5e5d-4d89-94d3-f7bf2810fc91</t>
  </si>
  <si>
    <t>be1fa164-0b90-43d5-a2d9-872ca6fc3b45</t>
  </si>
  <si>
    <t>0ad0bbce-ae03-4b43-b6e9-a86d545db2d0</t>
  </si>
  <si>
    <t>33ec1548-1137-4d9f-9a26-72d71d1dc067</t>
  </si>
  <si>
    <t>08faa4a1-21ec-438e-b36c-9d7f4473a476</t>
  </si>
  <si>
    <t>e04730dd-e865-4ab5-9f5f-74f4cce63d4f</t>
  </si>
  <si>
    <t>f8d0cbf5-0ec5-4f95-ad1e-47e329c16eb3</t>
  </si>
  <si>
    <t>3f219a3a-8080-4631-a659-6a1979fc3ae5</t>
  </si>
  <si>
    <t>6a420d35-0252-4b90-97f7-e127b4d30b99</t>
  </si>
  <si>
    <t>7b89c2dd-5d7c-4749-8afb-c5a1f5ea8c43</t>
  </si>
  <si>
    <t>9e5e981a-7e91-4cb5-b0e3-aa93a8e63b61</t>
  </si>
  <si>
    <t>796f7f9e-4430-4e4c-924b-c3f9568f7f69</t>
  </si>
  <si>
    <t>4323f16c-aa0c-4246-9fb9-17ebb5d753e4</t>
  </si>
  <si>
    <t>774509ae-6834-4150-9a32-f81fedb5152c</t>
  </si>
  <si>
    <t>85a0963e-6297-4c1c-a361-20b957bcb6b2</t>
  </si>
  <si>
    <t>f27d2ebe-f753-4b4e-940d-8f5c4b3b617c</t>
  </si>
  <si>
    <t>6d805adf-f2cc-4f32-8613-94805df8569a</t>
  </si>
  <si>
    <t>bed69b8b-2342-4182-b8c7-6d424e28cb15</t>
  </si>
  <si>
    <t>ad2db0c0-f72d-4786-a541-e112f50eb4f2</t>
  </si>
  <si>
    <t>b035f0e9-f63c-499d-989d-2b64d91458f5</t>
  </si>
  <si>
    <t>ffb0a971-8692-4e90-9b3e-87e1431852aa</t>
  </si>
  <si>
    <t>392f021d-bf83-4b38-80c0-97668a217dc0</t>
  </si>
  <si>
    <t>4494b6e0-869d-41c4-b602-21edc64e265a</t>
  </si>
  <si>
    <t>02b7501c-fbb1-4037-9fff-4a3b1779b944</t>
  </si>
  <si>
    <t>b2780423-5038-4988-9358-04c0fa469a8e</t>
  </si>
  <si>
    <t>d6e1524b-4d46-43cf-91ae-df8a264b5100</t>
  </si>
  <si>
    <t>d9c9f0bb-61b8-48c6-af24-da894337178e</t>
  </si>
  <si>
    <t>606f1018-de17-4f88-a2ce-26de12db4e66</t>
  </si>
  <si>
    <t>8908</t>
  </si>
  <si>
    <t>044dbd0f-994d-478e-86f8-854fed658411</t>
  </si>
  <si>
    <t>4093</t>
  </si>
  <si>
    <t>3613d6ad-9a85-4fd6-abbb-2e9f32fc5e49</t>
  </si>
  <si>
    <t>8639</t>
  </si>
  <si>
    <t>06a3cc1e-6cf2-413f-b7e5-df7128cb07b9</t>
  </si>
  <si>
    <t>6c62cb8f-16b8-4687-bffb-e638694b4ecc</t>
  </si>
  <si>
    <t>dcdb6250-1426-42c3-9481-83555d83fba7</t>
  </si>
  <si>
    <t>ccaf6545-66cd-4d41-8f84-8fce477fa605</t>
  </si>
  <si>
    <t>1fb1d7e7-29c3-4a02-b264-4315782a6ea0</t>
  </si>
  <si>
    <t>b95ef9b0-b0b5-4200-baf1-fc2df01fe594</t>
  </si>
  <si>
    <t>4820</t>
  </si>
  <si>
    <t>4b27bd46-5f9c-4344-a105-6b4d3abe7868</t>
  </si>
  <si>
    <t>2366</t>
  </si>
  <si>
    <t>0d83a639-f450-40d1-a1fc-81ebdb815354</t>
  </si>
  <si>
    <t>2ced6c4c-f7a6-4845-8812-320092603957</t>
  </si>
  <si>
    <t>1726</t>
  </si>
  <si>
    <t>90f4d5ac-0688-4b43-8e20-a98ec76ff268</t>
  </si>
  <si>
    <t>6444a550-f51a-44d1-80c0-038968c6b1e9</t>
  </si>
  <si>
    <t>9028</t>
  </si>
  <si>
    <t>8b07ec9c-632f-4283-8d6a-08cf6c6ca251</t>
  </si>
  <si>
    <t>8791</t>
  </si>
  <si>
    <t>edda310e-1564-4363-aadc-a44be99c4a4d</t>
  </si>
  <si>
    <t>9652</t>
  </si>
  <si>
    <t>749bfa7b-3a9a-4919-96d1-50b2ed0d6cd9</t>
  </si>
  <si>
    <t>2508337e-b098-415b-84c4-c3c1d4a3044d</t>
  </si>
  <si>
    <t>d9f2633a-efc8-4f8c-8279-2073815dbdf8</t>
  </si>
  <si>
    <t>3dd590b1-439c-449d-95a0-47205c88965e</t>
  </si>
  <si>
    <t>c6fa7a63-53f8-4742-8ffe-bfb0be8b37eb</t>
  </si>
  <si>
    <t>a39f1a0f-e70b-4256-ae4d-2131ef2d9f20</t>
  </si>
  <si>
    <t>9963</t>
  </si>
  <si>
    <t>f5ee76a5-4914-46a0-b94d-ae19327b6cd4</t>
  </si>
  <si>
    <t>8003</t>
  </si>
  <si>
    <t>cd0ae4fb-5410-4f3f-9667-82eb6ee6acb1</t>
  </si>
  <si>
    <t>e9da747f-7bbc-458d-b748-ddf2b66754de</t>
  </si>
  <si>
    <t>d6c585a9-4629-4bff-a22b-058b48c8f877</t>
  </si>
  <si>
    <t>35be7983-7006-4a89-89d7-ac46a307700a</t>
  </si>
  <si>
    <t>63326e96-ac57-4866-b773-5e3fb7ea9746</t>
  </si>
  <si>
    <t>afead540-c97c-477a-b9a4-1a1814e23181</t>
  </si>
  <si>
    <t>7855</t>
  </si>
  <si>
    <t>32eef1c2-7035-4d8d-b3fd-fecc7b9bea32</t>
  </si>
  <si>
    <t>21d2c2e9-9a59-472b-9c43-854de3fc94ad</t>
  </si>
  <si>
    <t>ecef2704-e62c-4f9e-a992-0b4b4d0520d7</t>
  </si>
  <si>
    <t>f813d9f9-5608-4ed5-b8cd-1129c98493bc</t>
  </si>
  <si>
    <t>c55e3385-de47-472f-846b-448a212efca5</t>
  </si>
  <si>
    <t>753c2697-b987-4fe3-809e-b0a7aaf15604</t>
  </si>
  <si>
    <t>ae9c57d9-0a06-4704-9919-2931eea4c72e</t>
  </si>
  <si>
    <t>9124</t>
  </si>
  <si>
    <t>175f40e3-f7f0-44ed-882b-5a9997749686</t>
  </si>
  <si>
    <t>91878c9e-7f1f-4bf6-ae34-2b2ff020439c</t>
  </si>
  <si>
    <t>c544903c-896e-4bf1-8fd0-435f80ee9e4f</t>
  </si>
  <si>
    <t>946460bf-dfc2-489f-93e1-9340c62bf39e</t>
  </si>
  <si>
    <t>5d615ff1-5c86-43f2-83e6-956a651a362d</t>
  </si>
  <si>
    <t>2052</t>
  </si>
  <si>
    <t>8ee5a03f-b968-499f-9215-4507e3594892</t>
  </si>
  <si>
    <t>5180</t>
  </si>
  <si>
    <t>f2ee5897-cda6-4e74-97e2-452303de4eb8</t>
  </si>
  <si>
    <t>9633</t>
  </si>
  <si>
    <t>671463a5-bb1a-4a01-b2b8-05c4821f6b45</t>
  </si>
  <si>
    <t>0f00bd34-bf40-4f23-8ea6-a010129fe9a7</t>
  </si>
  <si>
    <t>4149</t>
  </si>
  <si>
    <t>4d283b9d-3799-42bb-ac96-afb46fde4793</t>
  </si>
  <si>
    <t>b9947e32-ce4b-4188-b068-095fde8a46f4</t>
  </si>
  <si>
    <t>5554</t>
  </si>
  <si>
    <t>1d8587d5-cb05-443d-bf7a-498f88cd01a3</t>
  </si>
  <si>
    <t>4335ba70-9987-47d5-8280-9293917ed346</t>
  </si>
  <si>
    <t>3684</t>
  </si>
  <si>
    <t>5ad16aac-e909-4556-ba52-2071a032e9a9</t>
  </si>
  <si>
    <t>32bd7a94-bec4-4b65-ac4e-50d85342da39</t>
  </si>
  <si>
    <t>9734af2a-9e23-4d5c-bd3e-cd94cce661e3</t>
  </si>
  <si>
    <t>7029</t>
  </si>
  <si>
    <t>850f0a7e-18ca-40e3-b6cc-81b011edb79d</t>
  </si>
  <si>
    <t>7389</t>
  </si>
  <si>
    <t>5e79df48-9686-433c-94ce-b91b529eee60</t>
  </si>
  <si>
    <t>6576c3b9-9dfd-41ab-ad06-a745f9f918a9</t>
  </si>
  <si>
    <t>3033</t>
  </si>
  <si>
    <t>f22df9b5-c2d6-47e0-9e58-ba351d229dbd</t>
  </si>
  <si>
    <t>7326</t>
  </si>
  <si>
    <t>b3d41b4a-6799-4f0c-865e-0239605a14bf</t>
  </si>
  <si>
    <t>ebb9411e-8fb3-4edb-9989-7414a2570e1a</t>
  </si>
  <si>
    <t>9bcea904-bf70-478d-85d2-aa68fcbc38ef</t>
  </si>
  <si>
    <t>7345</t>
  </si>
  <si>
    <t>13a31bad-152a-42ef-8d72-fc662ae87252</t>
  </si>
  <si>
    <t>d6b5d041-8e79-4f7b-a2e9-a5dbf31060d0</t>
  </si>
  <si>
    <t>7859</t>
  </si>
  <si>
    <t>5b8926ca-aeff-4c13-bfc5-9ef0ad194a00</t>
  </si>
  <si>
    <t>0334</t>
  </si>
  <si>
    <t>9e4ac4ca-797d-414b-bdb4-f1113b1a1271</t>
  </si>
  <si>
    <t>4120</t>
  </si>
  <si>
    <t>3fc496d3-6a02-4c7e-a114-6ada40dfb88f</t>
  </si>
  <si>
    <t>3785</t>
  </si>
  <si>
    <t>65766181-a25b-4c51-a04a-01b1898c5bd5</t>
  </si>
  <si>
    <t>3393</t>
  </si>
  <si>
    <t>87066a59-057a-443f-b732-6fd3e1f258e9</t>
  </si>
  <si>
    <t>0188</t>
  </si>
  <si>
    <t>4a745138-c527-4aee-a44d-5c913510cb02</t>
  </si>
  <si>
    <t>6601</t>
  </si>
  <si>
    <t>fa489a9b-0ade-4c41-99ce-9cc6870a4ee0</t>
  </si>
  <si>
    <t>d7c3bcbd-2266-4e67-8a68-93165b9079ac</t>
  </si>
  <si>
    <t>ad2a9c0a-3cce-45b3-a0e6-fb431706c0e4</t>
  </si>
  <si>
    <t>3538</t>
  </si>
  <si>
    <t>9486b0c3-ebf3-4a31-a2de-4110cd125870</t>
  </si>
  <si>
    <t>30ea6a80-5154-4f53-9444-8788bc1563b7</t>
  </si>
  <si>
    <t>8b5f8d83-6c94-486d-92eb-8f9d9cd1efe1</t>
  </si>
  <si>
    <t>8919</t>
  </si>
  <si>
    <t>80c30b78-96e0-49ea-8467-fc6fbcd8ebc0</t>
  </si>
  <si>
    <t>dc384bc4-d4ab-447f-89c5-01b4446cb7ba</t>
  </si>
  <si>
    <t>6155</t>
  </si>
  <si>
    <t>7100af92-f8a3-4e2f-ae59-9adeef738a6d</t>
  </si>
  <si>
    <t>6030</t>
  </si>
  <si>
    <t>998530ca-7dc1-468b-b0f7-e99a5757bd77</t>
  </si>
  <si>
    <t>3c9b9333-0e30-4bd8-bf04-3151d314b195</t>
  </si>
  <si>
    <t>e0a8e6c3-9491-4628-a00d-293704e852fe</t>
  </si>
  <si>
    <t>5547</t>
  </si>
  <si>
    <t>d555594d-dbaf-4fae-bd87-a1da7056ec72</t>
  </si>
  <si>
    <t>5952</t>
  </si>
  <si>
    <t>aeddad7b-5f8d-4123-a94d-766bc8da1c62</t>
  </si>
  <si>
    <t>0d140138-cc2b-4976-aa3f-cf52a682346c</t>
  </si>
  <si>
    <t>4913</t>
  </si>
  <si>
    <t>b36cba51-4fd5-44ab-8fc1-a72a47d84137</t>
  </si>
  <si>
    <t>2500</t>
  </si>
  <si>
    <t>72c59fb5-bcee-4b81-9625-0ff5f9adc64c</t>
  </si>
  <si>
    <t>c4fa273a-4064-411e-afbe-ed4a2c6edef5</t>
  </si>
  <si>
    <t>55369b3a-b938-4e42-8e02-ba1bc1f7e5b4</t>
  </si>
  <si>
    <t>65f01edf-370e-49a0-899a-8b781af31985</t>
  </si>
  <si>
    <t>2313</t>
  </si>
  <si>
    <t>c9bb9e9c-6f51-478d-bcf9-022ef68569c2</t>
  </si>
  <si>
    <t>9815</t>
  </si>
  <si>
    <t>12135a8d-5673-4178-9a36-19bfad9e7fe9</t>
  </si>
  <si>
    <t>7944</t>
  </si>
  <si>
    <t>0be2f1ff-35dc-453b-868a-73ec08bc1c18</t>
  </si>
  <si>
    <t>0861</t>
  </si>
  <si>
    <t>A forma de pagamento está errada</t>
  </si>
  <si>
    <t>3a0000f5-990d-4d9f-a6c9-352e4e02e3d9</t>
  </si>
  <si>
    <t>b8d97c78-2b06-4764-966e-e0f988f9b405</t>
  </si>
  <si>
    <t>c9632199-1513-4104-86a3-45218afdf713</t>
  </si>
  <si>
    <t>1938</t>
  </si>
  <si>
    <t>bddd73e4-e444-4664-8471-411096aafa11</t>
  </si>
  <si>
    <t>31474922-efdf-4016-be07-ccda272c4f21</t>
  </si>
  <si>
    <t>78fad8a1-5057-42ea-83c6-1edc2468f198</t>
  </si>
  <si>
    <t>3191</t>
  </si>
  <si>
    <t>33c0c037-248d-47ab-af91-9a246e1e064c</t>
  </si>
  <si>
    <t>2952</t>
  </si>
  <si>
    <t>42a9ff8d-f6b7-4cc2-8b66-060dfa427c08</t>
  </si>
  <si>
    <t>7325</t>
  </si>
  <si>
    <t>d9fb6f00-30c0-4785-8ba1-d1287cdd3aca</t>
  </si>
  <si>
    <t>6478</t>
  </si>
  <si>
    <t>8e34708c-5c3b-45d5-bedd-89a33b42f72e</t>
  </si>
  <si>
    <t>8190</t>
  </si>
  <si>
    <t>3e5ca798-441a-4c7e-b2ab-0d5bcb674bc2</t>
  </si>
  <si>
    <t>6829</t>
  </si>
  <si>
    <t>d18df055-65c9-49e1-a2cd-7323348a2571</t>
  </si>
  <si>
    <t>59dc0530-a381-49e6-b609-8c77ddc340cd</t>
  </si>
  <si>
    <t>0053</t>
  </si>
  <si>
    <t>fd53559b-aa78-4133-bd89-1c569c9c3f85</t>
  </si>
  <si>
    <t>3698</t>
  </si>
  <si>
    <t>d93cfa24-236f-4b70-bbac-aacbae4ca73b</t>
  </si>
  <si>
    <t>9853</t>
  </si>
  <si>
    <t>d7234431-e2f8-4d12-8037-ba48bfa3359c</t>
  </si>
  <si>
    <t>82d4756f-ac79-445f-a184-12f0cfbac491</t>
  </si>
  <si>
    <t>4261</t>
  </si>
  <si>
    <t>b26daeab-849f-4ada-a405-cb0d4923f424</t>
  </si>
  <si>
    <t>9f1b7bed-22a4-451a-9173-d1e74d5c64da</t>
  </si>
  <si>
    <t>3961</t>
  </si>
  <si>
    <t>2a5455e7-ef09-45dd-96fc-980201229875</t>
  </si>
  <si>
    <t>2618</t>
  </si>
  <si>
    <t>aeed6a77-4058-4aad-a782-09c66a5cd2e6</t>
  </si>
  <si>
    <t>1904</t>
  </si>
  <si>
    <t>98b50de9-d0c3-4f10-88b5-3c838797e22b</t>
  </si>
  <si>
    <t>3466</t>
  </si>
  <si>
    <t>7b569703-18fe-4e84-ab01-0f69e55b551c</t>
  </si>
  <si>
    <t>9833</t>
  </si>
  <si>
    <t>3a315c3c-8a25-4f34-a09a-84b5387a8354</t>
  </si>
  <si>
    <t>1299</t>
  </si>
  <si>
    <t>24d790ac-cf97-43e1-bf64-cba43c575f41</t>
  </si>
  <si>
    <t>9971</t>
  </si>
  <si>
    <t>d17ec42c-4780-4ee6-a78e-695d6c11c62e</t>
  </si>
  <si>
    <t>23fb636c-4dd7-468d-bce3-a85087326827</t>
  </si>
  <si>
    <t>c7136bd4-81c8-44e0-b196-9b7966605fd7</t>
  </si>
  <si>
    <t>611a7528-add8-42c1-b72d-2cdb5c313715</t>
  </si>
  <si>
    <t>1756</t>
  </si>
  <si>
    <t>6b4d52be-3506-4f63-af7a-ad8e24f801cc</t>
  </si>
  <si>
    <t>6966</t>
  </si>
  <si>
    <t>23eab41f-4e09-48c1-8b18-06b7d6bd6f5e</t>
  </si>
  <si>
    <t>8663</t>
  </si>
  <si>
    <t>32bc151a-5590-4095-a828-f0cf5f2aff9f</t>
  </si>
  <si>
    <t>1003</t>
  </si>
  <si>
    <t>a01dd3c1-8e82-427a-934f-bb136fc0ccba</t>
  </si>
  <si>
    <t>2216</t>
  </si>
  <si>
    <t>03020f4e-76e8-4701-8c9b-f5e901da82ba</t>
  </si>
  <si>
    <t>9779</t>
  </si>
  <si>
    <t>6fe78c04-5e5e-4567-8a8d-d56f24de980b</t>
  </si>
  <si>
    <t>f6cd4a16-460b-4a12-b912-78620370ecda</t>
  </si>
  <si>
    <t>b543915f-1e1f-4219-8948-f3f7e34c0ae9</t>
  </si>
  <si>
    <t>8972</t>
  </si>
  <si>
    <t>b706c6d9-6540-4bdf-885b-102cfe014959</t>
  </si>
  <si>
    <t>4209</t>
  </si>
  <si>
    <t>7b1f27aa-427f-4b33-b7dd-e521808ab19b</t>
  </si>
  <si>
    <t>3138</t>
  </si>
  <si>
    <t>d0dbde9f-7afc-451b-8d82-93f058752d20</t>
  </si>
  <si>
    <t>5108</t>
  </si>
  <si>
    <t>4f9e0a36-4fd8-4a39-9a1b-f3577ece01eb</t>
  </si>
  <si>
    <t>c01ad529-dfdf-4263-a397-014a1c1646da</t>
  </si>
  <si>
    <t>593052ea-a14b-4966-94b1-162878a3658d</t>
  </si>
  <si>
    <t>7214</t>
  </si>
  <si>
    <t>02846dad-b64c-4e6c-b100-1bb309a33935</t>
  </si>
  <si>
    <t>32fbeb49-065d-4ba6-b637-c44768e470ae</t>
  </si>
  <si>
    <t>1883</t>
  </si>
  <si>
    <t>2ddaf34f-1da6-4054-adff-c12bea7eb385</t>
  </si>
  <si>
    <t>6730</t>
  </si>
  <si>
    <t>9a683c77-295b-464f-8249-a974d498c066</t>
  </si>
  <si>
    <t>5aadd8a2-8dd6-471c-8f43-e3c0c05c56f5</t>
  </si>
  <si>
    <t>14373de7-5179-4899-ae80-e03fda44b5e7</t>
  </si>
  <si>
    <t>5876</t>
  </si>
  <si>
    <t>699e8481-6fbd-4039-b931-87cfa4d8bd68</t>
  </si>
  <si>
    <t>4495</t>
  </si>
  <si>
    <t>0e01aa4b-37a0-4ef2-ac87-b2071718f1b3</t>
  </si>
  <si>
    <t>4988</t>
  </si>
  <si>
    <t>f06471d5-e89e-42c6-8e9f-ee94021c19d7</t>
  </si>
  <si>
    <t>6892</t>
  </si>
  <si>
    <t>79e6bae2-18ad-45c5-b871-fc331c47674f</t>
  </si>
  <si>
    <t>f60e2ddb-f78e-4291-8fca-9f68ec22ebf5</t>
  </si>
  <si>
    <t>7023</t>
  </si>
  <si>
    <t>09262ed1-9edf-4817-b5e1-e22c8d4e959e</t>
  </si>
  <si>
    <t>5d9d2105-0a50-4e34-8f2c-7bfc7155ef7c</t>
  </si>
  <si>
    <t>6198</t>
  </si>
  <si>
    <t>9e38d6be-63b9-4862-99d8-cb5ccf7a5ec0</t>
  </si>
  <si>
    <t>9393</t>
  </si>
  <si>
    <t>bf42585d-542e-4776-adc4-7f4999f83064</t>
  </si>
  <si>
    <t>1531</t>
  </si>
  <si>
    <t>8b916ac1-74f0-427c-b3ba-d3d040e61889</t>
  </si>
  <si>
    <t>ca09e21a-a786-4269-a1cd-7f5aab8bbfd8</t>
  </si>
  <si>
    <t>7193</t>
  </si>
  <si>
    <t>6b3a3a61-c5af-4916-9a54-d4cf923a40f3</t>
  </si>
  <si>
    <t>7776</t>
  </si>
  <si>
    <t>ccadd384-4213-4daa-bbce-6db40fc92ee6</t>
  </si>
  <si>
    <t>0819</t>
  </si>
  <si>
    <t>0fded1f6-4fbc-4bb7-be78-93a59c06b22c</t>
  </si>
  <si>
    <t>d1d4db3a-7b55-4961-a2b8-2b756b9552a7</t>
  </si>
  <si>
    <t>1626</t>
  </si>
  <si>
    <t>3dc03f56-8b23-4982-86ca-b61744b9908e</t>
  </si>
  <si>
    <t>2842</t>
  </si>
  <si>
    <t>da775e2f-b2d7-418d-8c28-92d6ff87fb17</t>
  </si>
  <si>
    <t>c3949670-2f17-4fa2-8ca7-23b80092e22a</t>
  </si>
  <si>
    <t>5868d4d8-e2d0-4d09-9b5f-220243acb818</t>
  </si>
  <si>
    <t>0cb468d8-29a9-4fd7-a1c6-6de3b6e30bb2</t>
  </si>
  <si>
    <t>d334c703-1bd9-4168-96c8-e8c32e1e638d</t>
  </si>
  <si>
    <t>2683</t>
  </si>
  <si>
    <t>106ccfe3-d598-4f95-942c-961e2cea4ba4</t>
  </si>
  <si>
    <t>2631</t>
  </si>
  <si>
    <t>58d12486-5ec3-4e52-855a-e970488ff9a2</t>
  </si>
  <si>
    <t>2820</t>
  </si>
  <si>
    <t>a80b450f-4f5c-47c5-8da2-babdeaf8abab</t>
  </si>
  <si>
    <t>64d2b0c5-66de-4f10-92d2-64d46b2c05d8</t>
  </si>
  <si>
    <t>5460</t>
  </si>
  <si>
    <t>30f3b255-1413-462c-9b86-683fd6ceff4d</t>
  </si>
  <si>
    <t>32b5b495-9959-482e-b2ee-fd19add8b580</t>
  </si>
  <si>
    <t>a6d103a0-62c7-44c5-bcc4-1b85f56ad8d9</t>
  </si>
  <si>
    <t>1942aacb-5035-48c8-9d1e-1daebfe7cb7e</t>
  </si>
  <si>
    <t>6550</t>
  </si>
  <si>
    <t>a6ead364-1a2c-4cd1-a1b2-f3ba9b27af13</t>
  </si>
  <si>
    <t>85420177-76f2-4c0f-9c41-465856e7cd96</t>
  </si>
  <si>
    <t>2610</t>
  </si>
  <si>
    <t>b1177378-6e9e-4c5f-bcf7-945539a4a499</t>
  </si>
  <si>
    <t>7324</t>
  </si>
  <si>
    <t>555c8e37-ee32-4979-8ecd-f3b233e80bf0</t>
  </si>
  <si>
    <t>b19c7ff6-4d7b-4430-a657-944658beec8b</t>
  </si>
  <si>
    <t>ea78e9b1-4602-484b-b114-a7143c781e8a</t>
  </si>
  <si>
    <t>4881</t>
  </si>
  <si>
    <t>6f143119-c2b9-4b75-82f8-ce3c134725cf</t>
  </si>
  <si>
    <t>8c1674ac-48c6-424b-8a87-4727a130f098</t>
  </si>
  <si>
    <t>365d3a39-c2ff-45c0-a118-3d5d27ce8ec0</t>
  </si>
  <si>
    <t>6772</t>
  </si>
  <si>
    <t>86154956-6ab2-4bd7-bd83-be735fd00ea8</t>
  </si>
  <si>
    <t>0498</t>
  </si>
  <si>
    <t>40dff472-419b-4a2f-8e01-fb4c22203b1e</t>
  </si>
  <si>
    <t>6403</t>
  </si>
  <si>
    <t>98abd22a-f99c-45a3-a48d-dfc542f8bd10</t>
  </si>
  <si>
    <t>7642ed97-a003-4ee3-b660-1bc95ffad79f</t>
  </si>
  <si>
    <t>6174</t>
  </si>
  <si>
    <t>dc238625-6382-4b81-9b3c-f036846dbe4d</t>
  </si>
  <si>
    <t>4228</t>
  </si>
  <si>
    <t>5cbd02e2-7843-4049-8efc-c8ba5034e67a</t>
  </si>
  <si>
    <t>1350</t>
  </si>
  <si>
    <t>16e6440f-167b-42d8-80ee-94baea922b95</t>
  </si>
  <si>
    <t>1501</t>
  </si>
  <si>
    <t>9c1baabc-362c-4370-8318-a914aa42666c</t>
  </si>
  <si>
    <t>2686</t>
  </si>
  <si>
    <t>08276be9-1b3d-4d7b-bb07-dbb54f6accdb</t>
  </si>
  <si>
    <t>8045</t>
  </si>
  <si>
    <t>3e0e11b9-90ce-4b9d-bc6f-86a03e1f01d3</t>
  </si>
  <si>
    <t>6377</t>
  </si>
  <si>
    <t>d38bd1a4-ef07-4022-9509-280cd666a947</t>
  </si>
  <si>
    <t>b305d4e0-5e7b-4857-a977-9783d6133817</t>
  </si>
  <si>
    <t>8d537412-20ae-4a27-8356-f59342a74fa5</t>
  </si>
  <si>
    <t>6763</t>
  </si>
  <si>
    <t>9921b63a-0419-4fd5-b52c-b8cabaa83a77</t>
  </si>
  <si>
    <t>38839083-20bb-412c-ae82-5aa5b841d003</t>
  </si>
  <si>
    <t>9656</t>
  </si>
  <si>
    <t>9bca7e0e-adcf-45ce-87d6-c5c3947b1467</t>
  </si>
  <si>
    <t>4048</t>
  </si>
  <si>
    <t>a753e1e4-f45e-4a64-8bfa-919330c437e0</t>
  </si>
  <si>
    <t>3933</t>
  </si>
  <si>
    <t>7cd242cf-f4c9-4145-887c-7e431af29f9e</t>
  </si>
  <si>
    <t>9294</t>
  </si>
  <si>
    <t>48ad32f4-ead0-4ccd-a3b3-761fc948fcc5</t>
  </si>
  <si>
    <t>d6e3160e-08e0-4639-8d8c-a7b6bbc00fd8</t>
  </si>
  <si>
    <t>6041</t>
  </si>
  <si>
    <t>ead4f451-c09e-44cf-bc9d-edb9a69f3c09</t>
  </si>
  <si>
    <t>3703dadd-3598-4ebf-933b-3a2245aed42e</t>
  </si>
  <si>
    <t>04c0057f-5efd-45b2-ab14-0c5356559106</t>
  </si>
  <si>
    <t>5f2ed10d-7d9c-48fa-b46b-c84434be4c28</t>
  </si>
  <si>
    <t>2cf6fd8d-bfd1-4bc1-972f-6a6c75c8b0e7</t>
  </si>
  <si>
    <t>2626</t>
  </si>
  <si>
    <t>22180c29-c252-489d-87c7-255b8525af3f</t>
  </si>
  <si>
    <t>6148</t>
  </si>
  <si>
    <t>7a43282a-4d0d-4a66-9d1a-cf2a23f13cad</t>
  </si>
  <si>
    <t>3146</t>
  </si>
  <si>
    <t>1a44c9dd-78ec-452b-b9e8-9e1978afb9f0</t>
  </si>
  <si>
    <t>2b1b078b-d77a-4dd5-a257-37ae64f3de34</t>
  </si>
  <si>
    <t>8834</t>
  </si>
  <si>
    <t>4367ab2b-6790-42a1-ab04-6536d4fd0c86</t>
  </si>
  <si>
    <t>7922</t>
  </si>
  <si>
    <t>8a68a024-4e5b-4d6e-9cd1-fd3dc8b0ef99</t>
  </si>
  <si>
    <t>4776</t>
  </si>
  <si>
    <t>520d656f-a8a8-453e-89b9-f8b5f4305486</t>
  </si>
  <si>
    <t>7336</t>
  </si>
  <si>
    <t>baec22a5-41fc-4098-910d-16bc621228b6</t>
  </si>
  <si>
    <t>39138e25-0cd0-4b26-8697-481c14bfb584</t>
  </si>
  <si>
    <t>1d4b2dd7-dbcf-4664-a2b1-174c532db2f8</t>
  </si>
  <si>
    <t>48759db5-910d-45c9-8aca-655ddd5cee74</t>
  </si>
  <si>
    <t>9262589b-b965-45c5-b6e9-44c5627a5e1d</t>
  </si>
  <si>
    <t>8991</t>
  </si>
  <si>
    <t>4f79dc4e-eaeb-4394-99c4-d3307e72336b</t>
  </si>
  <si>
    <t>5400</t>
  </si>
  <si>
    <t>e2a0addc-0a4a-43b0-b344-fe851790b18f</t>
  </si>
  <si>
    <t>415d5aca-dffa-4727-84fd-b5605db3e664</t>
  </si>
  <si>
    <t>4615</t>
  </si>
  <si>
    <t>b3a7a9a2-b100-4f52-a556-30404a39c784</t>
  </si>
  <si>
    <t>7085</t>
  </si>
  <si>
    <t>b6dbdf7f-d6eb-4c95-b6ea-c0b5839cafae</t>
  </si>
  <si>
    <t>1781be3a-44c5-44ff-acb7-dd354036509a</t>
  </si>
  <si>
    <t>24bc8d05-bde4-4ff0-b7ff-7d84f48e72af</t>
  </si>
  <si>
    <t>060fc38a-1f8c-4301-93ac-84954a107b68</t>
  </si>
  <si>
    <t>8461</t>
  </si>
  <si>
    <t>55654803-5165-40bc-9de6-cf5371d664d9</t>
  </si>
  <si>
    <t>dabdd856-3117-42ac-9458-1e18222078b9</t>
  </si>
  <si>
    <t>8f4a3799-76c6-4257-b65a-8a69dbdf6917</t>
  </si>
  <si>
    <t>dc1e8527-14f2-47d5-a808-ed262a9550cb</t>
  </si>
  <si>
    <t>b414ce69-5768-4e06-95cd-d0004a8770da</t>
  </si>
  <si>
    <t>5510</t>
  </si>
  <si>
    <t>cc923bc6-acc8-453f-8fae-c0cce21cc1f2</t>
  </si>
  <si>
    <t>7597</t>
  </si>
  <si>
    <t>b2a78ad5-cd35-421a-bd23-04e775eafe84</t>
  </si>
  <si>
    <t>0c0a720e-b7c9-46b3-b056-b9ce42049f25</t>
  </si>
  <si>
    <t>4d349b0d-2abc-439d-873a-a01f26f885fa</t>
  </si>
  <si>
    <t>6666</t>
  </si>
  <si>
    <t>8012c751-5ae7-44ba-b845-9b6140d6c8fa</t>
  </si>
  <si>
    <t>b3f30696-ecbf-445a-9bf4-9b0da24e1b36</t>
  </si>
  <si>
    <t>5231e64d-ab35-421f-8ed0-75da62b86a46</t>
  </si>
  <si>
    <t>8207</t>
  </si>
  <si>
    <t>650d36e5-c975-4c3e-89f1-7a91a3e465c8</t>
  </si>
  <si>
    <t>4293</t>
  </si>
  <si>
    <t>93d72ae7-72f4-4abf-9917-da60d26e1678</t>
  </si>
  <si>
    <t>8348</t>
  </si>
  <si>
    <t>efe0f5f7-6fbd-40b8-8fb0-1bac59fe3c46</t>
  </si>
  <si>
    <t>3118</t>
  </si>
  <si>
    <t>5bff592c-bc54-4c20-9811-12060b93c19a</t>
  </si>
  <si>
    <t>67bbc1de-520b-4554-a19c-2102724d8f32</t>
  </si>
  <si>
    <t>1fb8b94b-5ba2-476b-9ec8-e812d6739a88</t>
  </si>
  <si>
    <t>5090</t>
  </si>
  <si>
    <t>Jeronimo &amp; Madero - Santo Amaro</t>
  </si>
  <si>
    <t>c1150542-55ea-4a97-8b9e-ab92f216daf1</t>
  </si>
  <si>
    <t>2856</t>
  </si>
  <si>
    <t>1cfeb01a-9e78-43f7-ac2f-0a234b10a5d5</t>
  </si>
  <si>
    <t>1bc84c9b-b857-4deb-a59b-7656d0a27d40</t>
  </si>
  <si>
    <t>9137</t>
  </si>
  <si>
    <t>2916a698-b339-4a59-b418-b07d5262345f</t>
  </si>
  <si>
    <t>9292</t>
  </si>
  <si>
    <t>b566b13b-444a-453f-a8f4-96f7e880c930</t>
  </si>
  <si>
    <t>3734</t>
  </si>
  <si>
    <t>2852240a-7f6b-4c12-88b1-89d799573cbb</t>
  </si>
  <si>
    <t>98179a29-2a1e-4851-a8cf-2a545cd8ac2d</t>
  </si>
  <si>
    <t>05e34962-c9cb-4764-9c45-cbe694149f24</t>
  </si>
  <si>
    <t>c27403ea-199d-4080-a806-8dad98b12c1f</t>
  </si>
  <si>
    <t>9533</t>
  </si>
  <si>
    <t>64e6ab87-efe7-4f25-bc27-17915fa3cd8a</t>
  </si>
  <si>
    <t>8535</t>
  </si>
  <si>
    <t>Vó Maria Durski - Anchieta Garden</t>
  </si>
  <si>
    <t>8c6b1bfb-8e54-4288-a1ca-74415b186e6b</t>
  </si>
  <si>
    <t>004b0a26-d037-4345-8428-2b0750e5deb5</t>
  </si>
  <si>
    <t>b8beb554-7476-4b32-84f7-665c27848dcf</t>
  </si>
  <si>
    <t>b12a0770-bb66-4509-b428-3b42bb50ef1a</t>
  </si>
  <si>
    <t>c4da1b0a-73ed-4258-93b5-94b1a90152ae</t>
  </si>
  <si>
    <t>693e34c1-07d2-4784-918f-de8d6966319b</t>
  </si>
  <si>
    <t>06fba5ea-9386-4cd6-9817-4d4ed68bc450</t>
  </si>
  <si>
    <t>44062648-f4f6-4b70-9d5b-6c47c6c53c82</t>
  </si>
  <si>
    <t>3355</t>
  </si>
  <si>
    <t>b23dbb97-93e4-4012-9244-2fbb07158ae9</t>
  </si>
  <si>
    <t>7822</t>
  </si>
  <si>
    <t>3ac3b68b-e8f2-494e-86d4-5550fbd1142d</t>
  </si>
  <si>
    <t>5ce3562b-e206-4a0f-a866-722eb7e517c5</t>
  </si>
  <si>
    <t>0040</t>
  </si>
  <si>
    <t>Madero - Av. Mamore</t>
  </si>
  <si>
    <t>f5d38fd8-a9cf-45b8-9899-73e258f46cb5</t>
  </si>
  <si>
    <t>3504</t>
  </si>
  <si>
    <t>56f4bc83-ba7e-4351-a9b7-44647edbfd5b</t>
  </si>
  <si>
    <t>7101</t>
  </si>
  <si>
    <t>1f2469a6-6fec-405b-9418-3e8e714a1f13</t>
  </si>
  <si>
    <t>17246ad9-0648-410c-825a-530fdba0e92d</t>
  </si>
  <si>
    <t>8131f807-80c1-4af4-ade7-bc2576e4fa63</t>
  </si>
  <si>
    <t>4254</t>
  </si>
  <si>
    <t>ce5d4baf-0c3d-4ca4-828d-5d40395073c1</t>
  </si>
  <si>
    <t>2713</t>
  </si>
  <si>
    <t>24971622-9eca-4808-be38-d1e593b0de68</t>
  </si>
  <si>
    <t>2ae13ab3-28c4-40c1-8b8f-dfb777c42d84</t>
  </si>
  <si>
    <t>7200</t>
  </si>
  <si>
    <t>6f3eab03-6f9d-49d1-9f41-4138cf807f71</t>
  </si>
  <si>
    <t>cbfd9b92-1255-45da-946c-7e9c56dff49d</t>
  </si>
  <si>
    <t>2825</t>
  </si>
  <si>
    <t>c3e1b725-2f2e-4f18-8067-12ae0004c031</t>
  </si>
  <si>
    <t>379ba718-4315-4b91-a246-9f3ba3c9ee5d</t>
  </si>
  <si>
    <t>89bbaf13-b062-474a-a989-67fa630bebde</t>
  </si>
  <si>
    <t>5961</t>
  </si>
  <si>
    <t>40023907-70d9-4ab3-958d-8b2c4bd665e9</t>
  </si>
  <si>
    <t>185b645b-491f-4308-a0f8-2466d3245cfa</t>
  </si>
  <si>
    <t>7435</t>
  </si>
  <si>
    <t>f8e5117b-1569-40d7-9233-378e0a11c8ad</t>
  </si>
  <si>
    <t>bb80d29c-7f0e-4ae3-8d10-749a18d96e3a</t>
  </si>
  <si>
    <t>190ecc5c-af5c-44bf-a834-1c7a152930fb</t>
  </si>
  <si>
    <t>43a072ae-01b0-46ee-9832-a4490aba1117</t>
  </si>
  <si>
    <t>0554</t>
  </si>
  <si>
    <t>d454f349-df66-44db-acde-e379f3e413de</t>
  </si>
  <si>
    <t>6959</t>
  </si>
  <si>
    <t>fb264777-8e92-41a0-80ee-1df41d6f3566</t>
  </si>
  <si>
    <t>3437</t>
  </si>
  <si>
    <t>e90b9512-ae47-4c44-a2ff-ee35af935fa4</t>
  </si>
  <si>
    <t>9a928418-1934-456b-908f-8b32fd01d066</t>
  </si>
  <si>
    <t>e7300219-0acf-4ca5-adca-98c05ef7d767</t>
  </si>
  <si>
    <t>e9a5cbe4-b806-46af-8ec0-241773dd8fb6</t>
  </si>
  <si>
    <t>bd7c53d5-15f5-4a9d-8f5c-55c4f18abfad</t>
  </si>
  <si>
    <t>06586507-18dc-4402-9563-1997ad648e41</t>
  </si>
  <si>
    <t>Jeronimo &amp; Madero - Av. Araguaia</t>
  </si>
  <si>
    <t>f8c21ca0-2786-4bd8-a21b-79de6ef98b9d</t>
  </si>
  <si>
    <t>cffcd86f-fb28-4590-82ca-4de37b2e5713</t>
  </si>
  <si>
    <t>36a19cab-4362-4dd7-9c72-2031a7c25887</t>
  </si>
  <si>
    <t>5858</t>
  </si>
  <si>
    <t>696c1631-af93-4694-96b3-bdb7c733012a</t>
  </si>
  <si>
    <t>8321</t>
  </si>
  <si>
    <t>26777062-517f-47ed-89ee-ca9308f3dbc6</t>
  </si>
  <si>
    <t>5585</t>
  </si>
  <si>
    <t>50dd3f1f-c153-474b-b71a-b8c6cc1e415c</t>
  </si>
  <si>
    <t>eea158f8-3001-417e-9712-9dd6c38cab2a</t>
  </si>
  <si>
    <t>85b00281-a3df-44f9-af27-c4485a02c1a9</t>
  </si>
  <si>
    <t>2708</t>
  </si>
  <si>
    <t>1ba7b5d7-f3e2-47ba-bccf-6b2fc674b2e4</t>
  </si>
  <si>
    <t>599e00bc-c638-42ac-b65b-5a50be9b7923</t>
  </si>
  <si>
    <t>bf959a86-205c-4869-956a-4dae0528f47c</t>
  </si>
  <si>
    <t>6082</t>
  </si>
  <si>
    <t>5c5762ad-7dfd-48c6-bfe5-871d276dfe84</t>
  </si>
  <si>
    <t>6674</t>
  </si>
  <si>
    <t>f9f9ba57-6343-4135-a65e-25a6a9a70c85</t>
  </si>
  <si>
    <t>8596cdf9-a06d-4dcf-805c-f34821324220</t>
  </si>
  <si>
    <t>5717</t>
  </si>
  <si>
    <t>a337b610-b76e-4b4d-9cfc-fc8d6a828997</t>
  </si>
  <si>
    <t>7140</t>
  </si>
  <si>
    <t>edf4e824-28c1-472e-b6eb-511b89c842ab</t>
  </si>
  <si>
    <t>5a52d3e7-90fc-48d1-b471-34aa670540b2</t>
  </si>
  <si>
    <t>08b0ec1f-7a18-4783-8a0a-f06e301ba15d</t>
  </si>
  <si>
    <t>3793</t>
  </si>
  <si>
    <t>a523b635-bfb5-463d-864c-ee32914d1b9b</t>
  </si>
  <si>
    <t>87a5ca8d-2190-414e-9127-6281411f5a72</t>
  </si>
  <si>
    <t>0978</t>
  </si>
  <si>
    <t>dd3e1328-a693-4017-b585-82243d5ee635</t>
  </si>
  <si>
    <t>0116</t>
  </si>
  <si>
    <t>7fd4ccba-994c-4834-8042-2a310a4d9b72</t>
  </si>
  <si>
    <t>2044</t>
  </si>
  <si>
    <t>7487e72e-4042-4a13-8104-0289f0d03905</t>
  </si>
  <si>
    <t>9006</t>
  </si>
  <si>
    <t>10461649-a6b0-476a-9e67-6e9f1b47c88a</t>
  </si>
  <si>
    <t>7cc43408-9b24-4427-b0e6-50a488686156</t>
  </si>
  <si>
    <t>6d3b6aff-3ac0-4c6e-a509-cbf764153b31</t>
  </si>
  <si>
    <t>2842c261-7d1f-4365-8b07-fec33402595f</t>
  </si>
  <si>
    <t>2639</t>
  </si>
  <si>
    <t>2f256c64-17d2-4f15-a76b-0fca4ce2c5f1</t>
  </si>
  <si>
    <t>Legno - Italiano do Madero - West Plaza</t>
  </si>
  <si>
    <t>28949a4f-91e9-44b8-80ec-0f9930822f2f</t>
  </si>
  <si>
    <t>4bea4548-eba0-471f-91f8-d95eec10ef90</t>
  </si>
  <si>
    <t>3276</t>
  </si>
  <si>
    <t>cb690e54-2b0e-4071-bfaa-0147f87b536d</t>
  </si>
  <si>
    <t>84f516b1-3483-4d66-8381-f96e4d300986</t>
  </si>
  <si>
    <t>4374</t>
  </si>
  <si>
    <t>f96873f8-5ed0-404f-9a53-fe1c5c5bbc0b</t>
  </si>
  <si>
    <t>3408</t>
  </si>
  <si>
    <t>187f1a9f-9574-4b5e-90dd-e2976aaa4e81</t>
  </si>
  <si>
    <t>9268</t>
  </si>
  <si>
    <t>dbbb73e8-2e6a-4dee-a6ab-ada93290b117</t>
  </si>
  <si>
    <t>1183</t>
  </si>
  <si>
    <t>4f7db3f0-ca3d-4db1-ac5d-e7eadcc7e722</t>
  </si>
  <si>
    <t>7382</t>
  </si>
  <si>
    <t>d50d61aa-5ebe-4b20-b173-0f75fab50b63</t>
  </si>
  <si>
    <t>eba7067a-aa88-4036-9cf3-dad071b7b18b</t>
  </si>
  <si>
    <t>9667</t>
  </si>
  <si>
    <t>17d67144-ee01-4a58-bf11-6273af3a6afe</t>
  </si>
  <si>
    <t>3911</t>
  </si>
  <si>
    <t>a683f6c7-52d5-4754-b910-2f50a9bf2a9d</t>
  </si>
  <si>
    <t>16050125-541a-41e4-9436-9d5399a73d36</t>
  </si>
  <si>
    <t>3604</t>
  </si>
  <si>
    <t>80778d53-302d-47c7-9546-721cfeabb143</t>
  </si>
  <si>
    <t>9091</t>
  </si>
  <si>
    <t>b1d58752-a044-4508-b892-173c0e7931ad</t>
  </si>
  <si>
    <t>9b252b92-c76b-497b-a561-d668f20465c8</t>
  </si>
  <si>
    <t>8735</t>
  </si>
  <si>
    <t>974f8a0f-f88f-45e4-94b0-30ce68eab349</t>
  </si>
  <si>
    <t>4117</t>
  </si>
  <si>
    <t>39bddb64-5d5b-4b2f-b711-b9ad22e17d30</t>
  </si>
  <si>
    <t>d4b27917-f3bc-4e1d-9af9-9b80421d8520</t>
  </si>
  <si>
    <t>9139</t>
  </si>
  <si>
    <t>fe2a8508-98bc-46c0-98ee-8817cc27e001</t>
  </si>
  <si>
    <t>f65ec00d-c5e9-4967-b0f9-caf10b96b29e</t>
  </si>
  <si>
    <t>1175</t>
  </si>
  <si>
    <t>79c752a9-79ca-41ca-8e18-fa91cf4e71ff</t>
  </si>
  <si>
    <t>76f3c743-383c-4e80-aef3-3826ccee5ddd</t>
  </si>
  <si>
    <t>16c72875-ec3f-432b-ac03-6f549ba8085e</t>
  </si>
  <si>
    <t>8229d753-8c22-4dbb-babe-9c52a4366482</t>
  </si>
  <si>
    <t>69788db8-dc50-4484-a0fe-05a7e19919de</t>
  </si>
  <si>
    <t>c02ad857-a337-43ae-ad45-0880969000c2</t>
  </si>
  <si>
    <t>3208</t>
  </si>
  <si>
    <t>9e554376-f9c2-4967-a97a-a91b852b25a3</t>
  </si>
  <si>
    <t>3402</t>
  </si>
  <si>
    <t>7b4a9020-8713-41ed-bb27-b37f219ae79f</t>
  </si>
  <si>
    <t>6998</t>
  </si>
  <si>
    <t>6f16b486-a353-422f-bab0-6943d28e589b</t>
  </si>
  <si>
    <t>4271</t>
  </si>
  <si>
    <t>a91f9464-0013-470e-808a-03432dc166a0</t>
  </si>
  <si>
    <t>e5180b54-354f-46e6-90b0-2b610cc2a169</t>
  </si>
  <si>
    <t>7912</t>
  </si>
  <si>
    <t>6e828045-7c78-4d9b-85af-ebe3704ba6fe</t>
  </si>
  <si>
    <t>4999</t>
  </si>
  <si>
    <t>d6fdbbda-b115-4ce4-a0f8-de87f8f6c519</t>
  </si>
  <si>
    <t>7310</t>
  </si>
  <si>
    <t>f1e25d64-4e37-4523-992f-a424b70b4606</t>
  </si>
  <si>
    <t>8926</t>
  </si>
  <si>
    <t>801b7132-177a-48b7-911c-9beb90005ec8</t>
  </si>
  <si>
    <t>0e087e27-ab8b-45af-add0-fe94da71dd33</t>
  </si>
  <si>
    <t>5274</t>
  </si>
  <si>
    <t>a09da8cf-4179-4526-a725-b78bd716153e</t>
  </si>
  <si>
    <t>3e0d18df-c8de-4935-a02d-733dfff39695</t>
  </si>
  <si>
    <t>2079a3c7-27a5-46e1-bf51-cdacf591a704</t>
  </si>
  <si>
    <t>7105</t>
  </si>
  <si>
    <t>3ca093d2-56d4-4aa7-adc3-e93216d16183</t>
  </si>
  <si>
    <t>281b4b02-b5f1-418c-a36a-b0a3f3808dbc</t>
  </si>
  <si>
    <t>16cfdb47-2cf9-4ae8-b1ed-c3f731527d72</t>
  </si>
  <si>
    <t>2077</t>
  </si>
  <si>
    <t>1d24305f-4d02-4134-ace6-733e6149a2f4</t>
  </si>
  <si>
    <t>0a300a2e-e1fe-4ddb-a485-7357d31bed5e</t>
  </si>
  <si>
    <t>d31d8463-f0d6-4c7a-9a9b-b3059ce25264</t>
  </si>
  <si>
    <t>3833dd45-b10f-4d07-aeb5-086864f18aaa</t>
  </si>
  <si>
    <t>4690</t>
  </si>
  <si>
    <t>fc37971d-e175-42d1-87c9-35e19a8eae1e</t>
  </si>
  <si>
    <t>8631</t>
  </si>
  <si>
    <t>cda0e067-16ad-4f48-acd5-a64dac0e85ce</t>
  </si>
  <si>
    <t>1123</t>
  </si>
  <si>
    <t>a32a9767-3a51-41be-87bb-5badbdf38db1</t>
  </si>
  <si>
    <t>62bed628-7713-4e1e-8f49-9229b618decc</t>
  </si>
  <si>
    <t>5764</t>
  </si>
  <si>
    <t>dba63465-1f4d-424e-9828-1add9bbe7aa6</t>
  </si>
  <si>
    <t>e4da3e01-064b-4455-a6a2-147481a371e1</t>
  </si>
  <si>
    <t>7790</t>
  </si>
  <si>
    <t>153ea81d-2991-4374-945f-02bc1c533e32</t>
  </si>
  <si>
    <t>29daa2a4-e3b5-4332-9151-a80ae4da8e03</t>
  </si>
  <si>
    <t>b653c358-8fda-46bb-8648-2c685ceb6fe3</t>
  </si>
  <si>
    <t>0027</t>
  </si>
  <si>
    <t>ac524b33-4f0f-4e33-8a48-c6e85749b524</t>
  </si>
  <si>
    <t>6137</t>
  </si>
  <si>
    <t>50641f2d-391b-46c6-b385-dadc996d032f</t>
  </si>
  <si>
    <t>46c892c6-5953-494f-91f4-5c8657e9fa9b</t>
  </si>
  <si>
    <t>f1bef285-c816-4324-921b-046475d4caea</t>
  </si>
  <si>
    <t>dc02c2f4-c8a6-4091-965c-3dc83eee216d</t>
  </si>
  <si>
    <t>486acd0b-0867-4c7a-a1ac-d85820255ff4</t>
  </si>
  <si>
    <t>1bb52877-7d7f-4893-9b25-809c318c7ab2</t>
  </si>
  <si>
    <t>c887180b-235c-4a62-b61a-0603b2d1342f</t>
  </si>
  <si>
    <t>7bfa47ff-8872-4ef6-be17-3178a6810576</t>
  </si>
  <si>
    <t>bda9330b-e6b4-4d23-86e3-8f16c0eda1b4</t>
  </si>
  <si>
    <t>9f5080ec-f49d-4b71-bf0f-2b3fbf34ca1b</t>
  </si>
  <si>
    <t>eaf79897-5ee8-4e46-8576-5e7d846ef5a9</t>
  </si>
  <si>
    <t>ef8caf73-41b4-4ddf-8353-0976a8ec75d3</t>
  </si>
  <si>
    <t>450deb1f-84c0-47ec-98a1-164c79f0723d</t>
  </si>
  <si>
    <t>0442</t>
  </si>
  <si>
    <t>a48f2dd7-08e6-4315-9ec7-05430926f408</t>
  </si>
  <si>
    <t>a03422dd-657c-4a0c-957e-23d2f66e36f2</t>
  </si>
  <si>
    <t>8c0e1645-7b7c-4f65-bffc-bd090fb0cb97</t>
  </si>
  <si>
    <t>1ac48dc8-5e05-47ea-a669-4c62f2220c9b</t>
  </si>
  <si>
    <t>0d9e8c13-51c9-4ddf-bd73-1a54ccf633d4</t>
  </si>
  <si>
    <t>0beccd7d-2132-4bba-9ecd-be975e1cc7b2</t>
  </si>
  <si>
    <t>c0802756-5ab3-483e-b1c6-9724a7db4b55</t>
  </si>
  <si>
    <t>4798614e-56f0-4cd5-93ea-42eee5963f7d</t>
  </si>
  <si>
    <t>b8f6a87b-cca2-4317-896a-c22e7b9f2158</t>
  </si>
  <si>
    <t>3a3b6622-8bf8-4de2-8181-18b8488c56fa</t>
  </si>
  <si>
    <t>1316</t>
  </si>
  <si>
    <t>095affe7-d7ef-49b0-8b45-5f2ebccc8316</t>
  </si>
  <si>
    <t>e6926e93-3055-425b-b435-2a36a5f392de</t>
  </si>
  <si>
    <t>4d7ffa57-c9eb-4234-b2e5-0275fa0a5d75</t>
  </si>
  <si>
    <t>f9d192b4-0510-4ff9-8b63-2342f8d46367</t>
  </si>
  <si>
    <t>6110</t>
  </si>
  <si>
    <t>7b0494c8-f277-4a8c-ae79-a78be452ea39</t>
  </si>
  <si>
    <t>8898813a-5317-4427-a4ae-2a2398bc8973</t>
  </si>
  <si>
    <t>4622</t>
  </si>
  <si>
    <t>899821b6-ba61-4e45-81e4-73e4e8865746</t>
  </si>
  <si>
    <t>12d0fdfc-088e-49b5-b923-078a52587c00</t>
  </si>
  <si>
    <t>9cccd0cd-d60c-49d1-a1dd-60e867fa7ec7</t>
  </si>
  <si>
    <t>c1019199-6310-4e22-bba6-17a466710cce</t>
  </si>
  <si>
    <t>f5feae26-36cf-4f13-8799-5a6391f1d41e</t>
  </si>
  <si>
    <t>7e0f22fe-e88a-4a12-ad64-abb6f875c1ea</t>
  </si>
  <si>
    <t>d22609f9-23a9-4bde-babf-35004ad7ef7b</t>
  </si>
  <si>
    <t>4ad25dbb-dd54-4e0b-b961-05595791e816</t>
  </si>
  <si>
    <t>324df663-2228-4f3c-85eb-75bce0b2f844</t>
  </si>
  <si>
    <t>9e5b6b16-2529-4bb6-9448-70749985ee85</t>
  </si>
  <si>
    <t>a424babe-5a9e-4f72-861e-9797161e860b</t>
  </si>
  <si>
    <t>d0e02b3c-2f96-4ef5-8af1-ef5f71591020</t>
  </si>
  <si>
    <t>9824</t>
  </si>
  <si>
    <t>7b4be861-c551-4355-ab8a-adad0e12445d</t>
  </si>
  <si>
    <t>6dba4f2d-d6ea-49d2-a9fe-7fdb8fc21d85</t>
  </si>
  <si>
    <t>a3980940-ab0c-48d8-bba7-df84d4c281a6</t>
  </si>
  <si>
    <t>5a22206c-883f-4db7-808c-c8751f61c33e</t>
  </si>
  <si>
    <t>3420</t>
  </si>
  <si>
    <t>afb0fc28-615f-4e62-9d87-028949a9a6df</t>
  </si>
  <si>
    <t>0c502f0f-0790-4aaf-ac3a-f8271ea936ac</t>
  </si>
  <si>
    <t>6ada5c1d-8600-4ccc-badc-a382d1170824</t>
  </si>
  <si>
    <t>0648</t>
  </si>
  <si>
    <t>58a312e0-3ede-4c70-84db-b7c20da9c95c</t>
  </si>
  <si>
    <t>5db94cd8-43c7-404a-95b6-e4c2c6ecacef</t>
  </si>
  <si>
    <t>87361c89-bceb-4906-98ab-9bd7b0c90678</t>
  </si>
  <si>
    <t>6103</t>
  </si>
  <si>
    <t>4ef24304-c2d0-4179-9fb3-397f455928e5</t>
  </si>
  <si>
    <t>8260</t>
  </si>
  <si>
    <t>e3ad96b8-9c1e-4a8d-9f0f-ae82a41399dd</t>
  </si>
  <si>
    <t>8163</t>
  </si>
  <si>
    <t>ad64a3f5-4c88-4175-bb12-ffa9e1bce31c</t>
  </si>
  <si>
    <t>8473</t>
  </si>
  <si>
    <t>25efd45a-ed95-484d-86d2-ac48b4b851af</t>
  </si>
  <si>
    <t>7847</t>
  </si>
  <si>
    <t>bbf0688d-bc13-4e0a-a0ba-46fcefb4c98d</t>
  </si>
  <si>
    <t>e10bde31-1546-4f2f-8751-4bdebe4ff79c</t>
  </si>
  <si>
    <t>4823</t>
  </si>
  <si>
    <t>0b270af6-19df-4868-8467-fbe27a65503c</t>
  </si>
  <si>
    <t>1613</t>
  </si>
  <si>
    <t>c645e888-b891-48ea-9876-875480e0fa26</t>
  </si>
  <si>
    <t>35491904-5c20-4f58-8131-67a97c9429ea</t>
  </si>
  <si>
    <t>9508</t>
  </si>
  <si>
    <t>5a07d8a8-7355-45c4-bc0c-bcaff81b8181</t>
  </si>
  <si>
    <t>80249fba-c9e3-452a-a883-294463c34699</t>
  </si>
  <si>
    <t>b9ae270d-0592-416f-b27e-04788af14c9d</t>
  </si>
  <si>
    <t>789f9ed2-0b2f-4d27-92af-5cb22167dbee</t>
  </si>
  <si>
    <t>fd0ab422-3b75-4fbc-9ff8-562d23933058</t>
  </si>
  <si>
    <t>0923d5b4-a7a4-417c-b39e-37bcb4bdc34f</t>
  </si>
  <si>
    <t>a0999ee6-368e-44d9-b05d-974e64524838</t>
  </si>
  <si>
    <t>572e7526-d8b3-4fd2-9d00-291dad9e7905</t>
  </si>
  <si>
    <t>def459fe-9112-4212-ab46-0a8ba60668e7</t>
  </si>
  <si>
    <t>7448333e-f61b-4dfb-99b3-37d788af24e7</t>
  </si>
  <si>
    <t>3aa06fd1-b0a7-494e-bfbd-770ea13bc44d</t>
  </si>
  <si>
    <t>8ec6bbfc-0aff-455d-82e7-a1c905468079</t>
  </si>
  <si>
    <t>1724</t>
  </si>
  <si>
    <t>5c1c74c3-e9a5-4fe8-85f3-0ae2c0ad3828</t>
  </si>
  <si>
    <t>7195</t>
  </si>
  <si>
    <t>4a4b3c59-0e8d-4976-a667-bc244c176149</t>
  </si>
  <si>
    <t>4f03d60f-6892-4791-abe4-11a3354fa0e3</t>
  </si>
  <si>
    <t>9a525aaf-99af-49c8-b51a-cade3dadce2a</t>
  </si>
  <si>
    <t>d55ae875-9dca-474d-8de0-df851136d243</t>
  </si>
  <si>
    <t>9019</t>
  </si>
  <si>
    <t>4d9ea1f6-6cd7-4585-85a4-5941453cea38</t>
  </si>
  <si>
    <t>0d863c72-792d-412b-92ef-06e20c3041ef</t>
  </si>
  <si>
    <t>4166</t>
  </si>
  <si>
    <t>dd6d2f5f-0281-4983-9b0d-3e95b5ea8671</t>
  </si>
  <si>
    <t>9d07fabb-16ea-4b91-8254-bd1a4bdfdeef</t>
  </si>
  <si>
    <t>5370</t>
  </si>
  <si>
    <t>0b2fe012-c8f7-4e8d-8809-962a303c715a</t>
  </si>
  <si>
    <t>b86972a4-a7cb-426f-852b-f75a1afcf741</t>
  </si>
  <si>
    <t>6426</t>
  </si>
  <si>
    <t>465f5cc5-cceb-4941-944a-b3b156b78e2f</t>
  </si>
  <si>
    <t>14e0010f-8248-4636-bd5e-8e1e2204b043</t>
  </si>
  <si>
    <t>c225d1a9-5552-4eac-9289-36b527de2012</t>
  </si>
  <si>
    <t>1afaa723-5bf4-478f-b384-2dd064bbfc85</t>
  </si>
  <si>
    <t>7300a985-64d0-4ba9-9325-26b5e785ec25</t>
  </si>
  <si>
    <t>2c784b3f-73db-47fa-98bc-c0bb0b3cf302</t>
  </si>
  <si>
    <t>1555</t>
  </si>
  <si>
    <t>db03ea8f-a413-4ec9-b51c-9a16c22ba3be</t>
  </si>
  <si>
    <t>7092</t>
  </si>
  <si>
    <t>39a3d4d2-af77-4f79-8184-30880f010c49</t>
  </si>
  <si>
    <t>5408</t>
  </si>
  <si>
    <t>bae5b6d8-b275-45ef-ac60-0c1bcbb18d71</t>
  </si>
  <si>
    <t>dc854dc6-7ae3-489f-a962-b54e3fda96e1</t>
  </si>
  <si>
    <t>0816</t>
  </si>
  <si>
    <t>842375c1-3d5e-421c-90f2-969c760fa906</t>
  </si>
  <si>
    <t>3568</t>
  </si>
  <si>
    <t>6f22f073-f568-4a82-b63d-d718398cbd5f</t>
  </si>
  <si>
    <t>afd7e9e0-4f2e-436b-8665-710bc6b02070</t>
  </si>
  <si>
    <t>6274</t>
  </si>
  <si>
    <t>1f03fca1-ca99-4cd3-9e16-b394dd4ecc74</t>
  </si>
  <si>
    <t>8c6ac199-0c1d-4c9b-84c2-54c9b6040822</t>
  </si>
  <si>
    <t>3ad895a2-d36b-4095-a530-f8a5ed3dd972</t>
  </si>
  <si>
    <t>Madero &amp; Jeronimo - AV. Araguaia</t>
  </si>
  <si>
    <t>2b440678-6ab8-4493-b8cf-85351ee21d7b</t>
  </si>
  <si>
    <t>fa597dbb-8bb4-42ed-8594-05449bcd631e</t>
  </si>
  <si>
    <t>88c25d5b-425a-4835-9367-68ffc4e58d6c</t>
  </si>
  <si>
    <t>61c92d0b-03f8-4a5c-8a3a-b88ae81082d0</t>
  </si>
  <si>
    <t>4fa18a02-04f1-48ae-85a5-eb3a9e19684c</t>
  </si>
  <si>
    <t>26f705f0-59bc-4996-9922-3d1dcf2e84fa</t>
  </si>
  <si>
    <t>6900</t>
  </si>
  <si>
    <t>917f2145-d09d-4db6-9e66-aefd50c7f155</t>
  </si>
  <si>
    <t>1b06cf82-e0e6-4d35-9fc1-714fb75f528f</t>
  </si>
  <si>
    <t>e91ca035-a635-4e9a-8fc1-eafda87d881a</t>
  </si>
  <si>
    <t>5071</t>
  </si>
  <si>
    <t>d03ea687-b5ef-4015-a67c-47ab416694f3</t>
  </si>
  <si>
    <t>d2d42f90-4eee-4ced-bb55-54bd79040660</t>
  </si>
  <si>
    <t>Crédito (Amex) na entrega</t>
  </si>
  <si>
    <t>5887</t>
  </si>
  <si>
    <t>84ff977d-dbca-494e-9818-ab945761b531</t>
  </si>
  <si>
    <t>24d7d9a7-8960-400d-af9b-b000212f7609</t>
  </si>
  <si>
    <t>4c46feb2-8116-44f1-a836-3c973e5dbe74</t>
  </si>
  <si>
    <t>52b84977-083b-4d94-b2b1-a31f4c48acaf</t>
  </si>
  <si>
    <t>5ac5319d-f7b5-4553-9894-37f4ed9c6855</t>
  </si>
  <si>
    <t>6ce1d6e1-7dc3-414c-a11e-91b73854b650</t>
  </si>
  <si>
    <t>8205</t>
  </si>
  <si>
    <t>bf201af5-e19a-46d6-9d77-f50be16150de</t>
  </si>
  <si>
    <t>fe754f9d-e3e4-45ea-9fac-00120c4b3e1d</t>
  </si>
  <si>
    <t>1e0ca174-e854-4abd-a0d9-ad5df506e428</t>
  </si>
  <si>
    <t>cafac40c-afb5-4e4d-a166-ceae22b9f0c5</t>
  </si>
  <si>
    <t>6652</t>
  </si>
  <si>
    <t>65243faf-1c17-4ccd-a21f-68e3a13e9668</t>
  </si>
  <si>
    <t>b0d835ab-e0b0-488f-b5c7-9351a4edb2cf</t>
  </si>
  <si>
    <t>bb8d5eae-33e8-4b42-8519-ea22642696dd</t>
  </si>
  <si>
    <t>5666</t>
  </si>
  <si>
    <t>aadb0b0f-b498-4211-bd80-53922608e20b</t>
  </si>
  <si>
    <t>f1b20470-0dc9-426b-af1b-2fa8e3f0374b</t>
  </si>
  <si>
    <t>2279</t>
  </si>
  <si>
    <t>581d107a-cfdd-4dc7-a747-af300b070d57</t>
  </si>
  <si>
    <t>368b8f55-2871-4d5f-be20-c608b870acc4</t>
  </si>
  <si>
    <t>a035d1ee-c0e5-423d-90a2-689f354b7102</t>
  </si>
  <si>
    <t>5c4e4db8-8012-4cd8-b675-d1b7a8474b96</t>
  </si>
  <si>
    <t>bd66622d-6fed-4949-a552-8c93d85b5ef9</t>
  </si>
  <si>
    <t>f93de633-b7a3-4f32-8189-ad8c9e5b1465</t>
  </si>
  <si>
    <t>4552</t>
  </si>
  <si>
    <t>24dec50e-88b8-494d-83c2-dd927ad926bc</t>
  </si>
  <si>
    <t>4945</t>
  </si>
  <si>
    <t>ca5b6eba-44db-407b-9c1b-4d2ee38c1e56</t>
  </si>
  <si>
    <t>a891a5c8-c92b-49c5-9368-61caf0c0b020</t>
  </si>
  <si>
    <t>6665</t>
  </si>
  <si>
    <t>Vó Maria Durski - Shopping New York</t>
  </si>
  <si>
    <t>484a20b5-5350-40f0-a5f5-d8cd39319084</t>
  </si>
  <si>
    <t>49e887b3-cae5-47a1-a534-285962a87557</t>
  </si>
  <si>
    <t>1716</t>
  </si>
  <si>
    <t>474e2f88-5d85-4692-8f36-de7e1ea2af34</t>
  </si>
  <si>
    <t>6277</t>
  </si>
  <si>
    <t>468292cb-5496-4e80-9b52-4ac357e34ece</t>
  </si>
  <si>
    <t>23719aec-ec84-41f1-be60-22bf5e87ee5b</t>
  </si>
  <si>
    <t>2602</t>
  </si>
  <si>
    <t>7dfdadf4-9146-4374-870d-5c0a1e59ab1e</t>
  </si>
  <si>
    <t>5088</t>
  </si>
  <si>
    <t>2071639b-8737-4712-81bc-08eac7a7764e</t>
  </si>
  <si>
    <t>5796</t>
  </si>
  <si>
    <t>d23366b0-b8ff-4d0d-ba72-7e74eadb4024</t>
  </si>
  <si>
    <t>8143</t>
  </si>
  <si>
    <t>176ee3ec-43f7-4842-bcf4-7cc5386eeccd</t>
  </si>
  <si>
    <t>0633</t>
  </si>
  <si>
    <t>8ef0c012-b458-4e94-b913-65b9262f49d0</t>
  </si>
  <si>
    <t>0013</t>
  </si>
  <si>
    <t>c2b1b5a4-5d1b-42f2-b2e5-e12a03d3edc7</t>
  </si>
  <si>
    <t>1699</t>
  </si>
  <si>
    <t>425cd556-39f9-4af2-a793-7ae9bcaa75fd</t>
  </si>
  <si>
    <t>6949</t>
  </si>
  <si>
    <t>1edd011b-2572-4101-a7eb-0efc4dbb0c5a</t>
  </si>
  <si>
    <t>6883</t>
  </si>
  <si>
    <t>7fcab55d-aa95-4a28-9779-3bb985ae37d9</t>
  </si>
  <si>
    <t>0377</t>
  </si>
  <si>
    <t>0ff77e94-1ca5-45df-b82c-a86906238623</t>
  </si>
  <si>
    <t>5207</t>
  </si>
  <si>
    <t>6643aecb-409c-4475-9518-25c41ac276ec</t>
  </si>
  <si>
    <t>5238</t>
  </si>
  <si>
    <t>a7e7cc60-27b2-4a1c-9ddf-a19296480092</t>
  </si>
  <si>
    <t>6439733a-7e0e-42be-b60f-247633592564</t>
  </si>
  <si>
    <t>4598</t>
  </si>
  <si>
    <t>5cc004d3-5b21-4cd3-8bcb-379c0bb02d49</t>
  </si>
  <si>
    <t>bc47c414-f450-48cb-9a2e-d151a23b78f5</t>
  </si>
  <si>
    <t>0324</t>
  </si>
  <si>
    <t>5072260a-4a33-4501-a1b8-ce162bf5336d</t>
  </si>
  <si>
    <t>2340</t>
  </si>
  <si>
    <t>a46814e1-1b1f-4ede-9140-d80864842fd0</t>
  </si>
  <si>
    <t>98dccc62-735b-4c33-b330-d85de60d252d</t>
  </si>
  <si>
    <t>1acac1d5-5193-4527-bcf6-4e0293ef7b58</t>
  </si>
  <si>
    <t>0833</t>
  </si>
  <si>
    <t>ffa182d0-3aa1-487f-a923-2630ab502e6b</t>
  </si>
  <si>
    <t>9e112b52-d735-4a9c-8308-b13e1e43678a</t>
  </si>
  <si>
    <t>0804</t>
  </si>
  <si>
    <t>36514b87-c7f6-4ce3-af21-21ae05cdfe27</t>
  </si>
  <si>
    <t>5967</t>
  </si>
  <si>
    <t>c3a0e5c4-db61-42c2-bee7-9fafac39b862</t>
  </si>
  <si>
    <t>7160</t>
  </si>
  <si>
    <t>ec44b910-8332-4850-9182-4db19024db28</t>
  </si>
  <si>
    <t>5ff045d4-a160-46f2-8d81-ea56b7a16147</t>
  </si>
  <si>
    <t>1621</t>
  </si>
  <si>
    <t>dbf57212-1508-4a46-83e4-3c410fdd62fb</t>
  </si>
  <si>
    <t>922ea293-52aa-4f4c-805b-32c8e89548df</t>
  </si>
  <si>
    <t>25a86195-aa8b-4665-a993-3d0caca98b1b</t>
  </si>
  <si>
    <t>9008</t>
  </si>
  <si>
    <t>9c9e7a28-cb02-4a55-aaed-b66261a0c6ca</t>
  </si>
  <si>
    <t>6535</t>
  </si>
  <si>
    <t>dcb05649-6683-4a1d-974f-9990c98e0fd7</t>
  </si>
  <si>
    <t>240654dd-31f6-44f0-9d37-aba45ca9f237</t>
  </si>
  <si>
    <t>3799</t>
  </si>
  <si>
    <t>ecf61876-ef4c-454c-a2d6-3b931740f5bb</t>
  </si>
  <si>
    <t>5266</t>
  </si>
  <si>
    <t>a679f629-de20-439f-81ef-52b4a5362679</t>
  </si>
  <si>
    <t>5761</t>
  </si>
  <si>
    <t>7fc0bf0b-cb77-40a6-93be-b23f8aa00972</t>
  </si>
  <si>
    <t>5072</t>
  </si>
  <si>
    <t>9335ff4e-3b2c-4729-9ba9-5c962fff2d11</t>
  </si>
  <si>
    <t>aad5504c-2c06-4322-8742-644da025fa1a</t>
  </si>
  <si>
    <t>e65312b6-22af-4437-8e1a-2a1d4193a2bb</t>
  </si>
  <si>
    <t>2d6b80d3-0de1-4964-8c99-6cc9e606a2f9</t>
  </si>
  <si>
    <t>8562</t>
  </si>
  <si>
    <t>09622623-0bcd-4405-ad1e-273bd8235859</t>
  </si>
  <si>
    <t>0768</t>
  </si>
  <si>
    <t>4b099c4f-d8fa-455d-a417-4c6d32a8f143</t>
  </si>
  <si>
    <t>1565</t>
  </si>
  <si>
    <t>1e897d75-c11d-4eac-96dd-2a7a3d12f2ba</t>
  </si>
  <si>
    <t>4466</t>
  </si>
  <si>
    <t>108e4631-294d-410e-9c24-9baa986e9d9c</t>
  </si>
  <si>
    <t>5354</t>
  </si>
  <si>
    <t>5fbd6339-e6ce-4ba1-a012-50547ce31773</t>
  </si>
  <si>
    <t>4953</t>
  </si>
  <si>
    <t>ae9c0685-4b89-4aa0-aff4-fb38d0b3a2d4</t>
  </si>
  <si>
    <t>7273</t>
  </si>
  <si>
    <t>bf9ddeb5-a0bf-4b1a-b54b-8d6fd23d0b95</t>
  </si>
  <si>
    <t>ad7cb51a-0a19-4e75-b98b-eba952295e89</t>
  </si>
  <si>
    <t>d6d3546e-fea0-4bfb-9d23-18fa65218f89</t>
  </si>
  <si>
    <t>8681</t>
  </si>
  <si>
    <t>89c66df9-d234-4160-b806-91274417f973</t>
  </si>
  <si>
    <t>24483f23-f6c9-4413-a096-d623ddc09842</t>
  </si>
  <si>
    <t>3269</t>
  </si>
  <si>
    <t>bdac52af-dd76-4273-a5c7-0ada55710e9f</t>
  </si>
  <si>
    <t>787329bd-5d32-4182-873a-62a2faf242a9</t>
  </si>
  <si>
    <t>1911</t>
  </si>
  <si>
    <t>178aa997-0ee5-4255-bff2-f9d0a2bc54a7</t>
  </si>
  <si>
    <t>9821</t>
  </si>
  <si>
    <t>bfa78f09-ce20-46a7-8a10-8def793ccaa2</t>
  </si>
  <si>
    <t>6470</t>
  </si>
  <si>
    <t>ab3e6979-9de9-458d-afc8-d95f12c95ffa</t>
  </si>
  <si>
    <t>0540</t>
  </si>
  <si>
    <t>e41882fd-7e6c-4cee-8cc3-bc966e75d0d7</t>
  </si>
  <si>
    <t>5444</t>
  </si>
  <si>
    <t>Jeronimo &amp; Madero - Passo Fundo</t>
  </si>
  <si>
    <t>79239b13-e156-4a31-8e66-336c2b9292dd</t>
  </si>
  <si>
    <t>0635</t>
  </si>
  <si>
    <t>8a02cfc9-b69d-4677-bf01-df909b87247e</t>
  </si>
  <si>
    <t>1254</t>
  </si>
  <si>
    <t>420b2bb9-0104-46ce-b75f-2f283815b6cf</t>
  </si>
  <si>
    <t>0392</t>
  </si>
  <si>
    <t>75b00f06-c198-44f5-ac3d-33370e4cfdc8</t>
  </si>
  <si>
    <t>5805</t>
  </si>
  <si>
    <t>180baa96-16b6-4094-bd18-0c50f416a5df</t>
  </si>
  <si>
    <t>4412</t>
  </si>
  <si>
    <t>5311d9af-3362-4fd5-8697-e36e179ff4cc</t>
  </si>
  <si>
    <t>0605</t>
  </si>
  <si>
    <t>67eafcb1-f3ac-48dc-b786-bd4a9cbfa8c9</t>
  </si>
  <si>
    <t>f6e4d8eb-7261-481a-891c-c6f9d1068dc9</t>
  </si>
  <si>
    <t>3353</t>
  </si>
  <si>
    <t>32abbc47-ef4f-49c6-84a9-c4b93c494eca</t>
  </si>
  <si>
    <t>bae176e8-29a8-4334-8e80-89da03959e3d</t>
  </si>
  <si>
    <t>75237386-8d46-4f21-adac-c764542e0483</t>
  </si>
  <si>
    <t>8852</t>
  </si>
  <si>
    <t>03817ab7-16d8-4832-85ef-b84ce133d9b0</t>
  </si>
  <si>
    <t>e1c5d15c-7f06-444b-a3f2-90d9f057ce2c</t>
  </si>
  <si>
    <t>6daec359-8629-4203-a012-5a96669eaeb7</t>
  </si>
  <si>
    <t>4220</t>
  </si>
  <si>
    <t>32c1d43a-aada-4e49-b6e1-52d4c91f29b4</t>
  </si>
  <si>
    <t>6139</t>
  </si>
  <si>
    <t>bf6fcf77-3b1a-46b6-a544-2d0f91be66e3</t>
  </si>
  <si>
    <t>cafebaac-261e-435d-9891-4242884c91ad</t>
  </si>
  <si>
    <t>9e7975d7-1ec7-402c-bab7-eb4e4c8b0ff0</t>
  </si>
  <si>
    <t>7430</t>
  </si>
  <si>
    <t>778b9dd8-1a2f-443b-8c71-10edb3cac182</t>
  </si>
  <si>
    <t>8013</t>
  </si>
  <si>
    <t>efe7f33c-75d8-4005-a61b-277933f9c96b</t>
  </si>
  <si>
    <t>ca6de1c5-fbc0-48f4-9972-61db52d9985d</t>
  </si>
  <si>
    <t>2f63539b-f294-4947-99f2-e8771cba0c18</t>
  </si>
  <si>
    <t>3435</t>
  </si>
  <si>
    <t>2663b049-548e-48eb-a44e-88149866d955</t>
  </si>
  <si>
    <t>9380</t>
  </si>
  <si>
    <t>2dc6405f-38ef-491d-9e16-408c0d82e393</t>
  </si>
  <si>
    <t>1652</t>
  </si>
  <si>
    <t>03a9617e-52f7-4c6e-bc18-abb8cbcca41c</t>
  </si>
  <si>
    <t>3563</t>
  </si>
  <si>
    <t>9eb23fb0-4f1c-4159-b0e6-99336acedbc0</t>
  </si>
  <si>
    <t>8033</t>
  </si>
  <si>
    <t>e47e6229-ce8d-4f4f-a7fe-77ea82a23959</t>
  </si>
  <si>
    <t>0152</t>
  </si>
  <si>
    <t>e6540cff-2be8-44be-bd1b-d25a1098cbb4</t>
  </si>
  <si>
    <t>3519</t>
  </si>
  <si>
    <t>b25f6a91-0442-4759-97c0-d658604f594e</t>
  </si>
  <si>
    <t>3456</t>
  </si>
  <si>
    <t>c9bf2d1d-1172-4aa9-868e-d93af6fee9f3</t>
  </si>
  <si>
    <t>7470</t>
  </si>
  <si>
    <t>5aadaa94-4dc2-46b4-80c1-47001a6d14a1</t>
  </si>
  <si>
    <t>3413</t>
  </si>
  <si>
    <t>22998c07-5bdf-45b8-8722-8cf793292636</t>
  </si>
  <si>
    <t>4668</t>
  </si>
  <si>
    <t>fc581d55-6e36-4ab4-b20d-b6f272cc4c91</t>
  </si>
  <si>
    <t>62e3bf2e-b3bd-423c-8ba2-91d6c645faf4</t>
  </si>
  <si>
    <t>6264</t>
  </si>
  <si>
    <t>89299308-531f-49c8-92d1-5809e8f273b1</t>
  </si>
  <si>
    <t>5713</t>
  </si>
  <si>
    <t>b58b7467-f76a-44c9-88a6-66bab3a20e79</t>
  </si>
  <si>
    <t>1127</t>
  </si>
  <si>
    <t>ad3d1931-859b-4214-91a7-cd831888fc78</t>
  </si>
  <si>
    <t>7529</t>
  </si>
  <si>
    <t>6c930ba3-8a67-4347-bf1e-ae5f75726803</t>
  </si>
  <si>
    <t>0144</t>
  </si>
  <si>
    <t>3c572f00-555a-44a2-979d-90bd8cc668b9</t>
  </si>
  <si>
    <t>4623</t>
  </si>
  <si>
    <t>943f7d5d-80bd-4547-b303-b811eeed3605</t>
  </si>
  <si>
    <t>0058</t>
  </si>
  <si>
    <t>7aec1477-c5eb-44dd-8225-c95d998488ab</t>
  </si>
  <si>
    <t>171da642-a3c4-493d-9530-69728c4bbdae</t>
  </si>
  <si>
    <t>4240</t>
  </si>
  <si>
    <t>29f02dfc-424c-452e-b115-993599d06a1e</t>
  </si>
  <si>
    <t>9167</t>
  </si>
  <si>
    <t>778859c2-5158-4891-ac4d-7f26abc5a9eb</t>
  </si>
  <si>
    <t>5791</t>
  </si>
  <si>
    <t>45e57a1a-3343-44bb-a6ec-2bcf74705db8</t>
  </si>
  <si>
    <t>825e6f12-1344-462b-a322-b47923490eb0</t>
  </si>
  <si>
    <t>1916</t>
  </si>
  <si>
    <t>c0b24ea5-6dd5-4e45-9319-4d45e2573d9a</t>
  </si>
  <si>
    <t>0030</t>
  </si>
  <si>
    <t>0b20fc29-29d0-4721-b081-7867182a6eb1</t>
  </si>
  <si>
    <t>1834</t>
  </si>
  <si>
    <t>b39b7b3e-904d-4300-9173-a67ccb8f0daf</t>
  </si>
  <si>
    <t>f83a4d19-5ab3-432c-8a38-0447ee9244b5</t>
  </si>
  <si>
    <t>2410</t>
  </si>
  <si>
    <t>8ad8c745-31e5-4482-9513-28dec371ff08</t>
  </si>
  <si>
    <t>3ec700c4-c5df-4629-9ded-675a4caa6750</t>
  </si>
  <si>
    <t>4101</t>
  </si>
  <si>
    <t>592e151a-8cd9-4d05-9262-aaa8b7143585</t>
  </si>
  <si>
    <t>19b4b59c-c5d6-4e72-977f-31aaa7da8842</t>
  </si>
  <si>
    <t>a206b604-3102-4091-9031-a4d2305054c1</t>
  </si>
  <si>
    <t>19b0ef42-fe75-4d5e-af6f-bf13f3b6f736</t>
  </si>
  <si>
    <t>fce25710-1e95-4bb1-b2f9-210dfb5d4efd</t>
  </si>
  <si>
    <t>0828ed14-25e5-49f3-bf10-ccbd648526d9</t>
  </si>
  <si>
    <t>4440</t>
  </si>
  <si>
    <t>a2d46416-fd02-4ea1-9400-1a5cc2802054</t>
  </si>
  <si>
    <t>8083</t>
  </si>
  <si>
    <t>97ca8280-47db-439e-8f12-f84e373e1e8d</t>
  </si>
  <si>
    <t>0df10576-25d3-4c82-b182-8d85c87c23a9</t>
  </si>
  <si>
    <t>f6299098-60d2-4ce3-bf25-6b4635f6ba1a</t>
  </si>
  <si>
    <t>5303</t>
  </si>
  <si>
    <t>679d3312-0f6d-43c2-8b18-e320ab996b34</t>
  </si>
  <si>
    <t>4822</t>
  </si>
  <si>
    <t>c2c84307-f422-429d-aeca-2f2565540ad2</t>
  </si>
  <si>
    <t>6e9218cf-f4ea-4022-bb7a-28bd78f2090a</t>
  </si>
  <si>
    <t>8056</t>
  </si>
  <si>
    <t>fed2c4a8-2d0b-4c2c-96f7-bf1bc738aa62</t>
  </si>
  <si>
    <t>9993</t>
  </si>
  <si>
    <t>9d20c57e-677c-4990-8187-ffc8bd021340</t>
  </si>
  <si>
    <t>65425f0a-89b7-42ef-8e3d-557641593777</t>
  </si>
  <si>
    <t>9207</t>
  </si>
  <si>
    <t>99aa3833-0f9d-40c4-8aa7-f7b3c35aaa64</t>
  </si>
  <si>
    <t>7267</t>
  </si>
  <si>
    <t>d1a9b767-8103-4bca-ba22-57c4d5b6fb85</t>
  </si>
  <si>
    <t>bce88649-5b88-406c-afc3-bd29dae41365</t>
  </si>
  <si>
    <t>248a8497-1b48-4247-9008-e4eb97fd1691</t>
  </si>
  <si>
    <t>0305</t>
  </si>
  <si>
    <t>902c2a30-2e7e-4d2e-ab06-d957366df3d7</t>
  </si>
  <si>
    <t>4b9546e1-e011-4220-91d5-c60882f14081</t>
  </si>
  <si>
    <t>4153</t>
  </si>
  <si>
    <t>7e0afc38-0549-4d97-8a8d-9c0a92461ba8</t>
  </si>
  <si>
    <t>5131</t>
  </si>
  <si>
    <t>1805656f-76db-43ce-969a-06faf728cbe5</t>
  </si>
  <si>
    <t>9136fd59-a87e-4bc2-a3af-c4b122b15bb8</t>
  </si>
  <si>
    <t>2440</t>
  </si>
  <si>
    <t>ada129e8-baf0-45d3-bea8-97d1e447bce8</t>
  </si>
  <si>
    <t>5843</t>
  </si>
  <si>
    <t>ffe1322e-9437-452b-9110-058f182ad22e</t>
  </si>
  <si>
    <t>2776</t>
  </si>
  <si>
    <t>f93d42a3-bdd8-46fe-b263-0ea285773def</t>
  </si>
  <si>
    <t>7917</t>
  </si>
  <si>
    <t>138e71f9-80e7-45dc-8f91-39df0ece87d2</t>
  </si>
  <si>
    <t>9ef33ea3-501a-4ac4-a90a-da76046ed246</t>
  </si>
  <si>
    <t>6273</t>
  </si>
  <si>
    <t>26226b06-96af-4424-8365-8b5f2cbabbcd</t>
  </si>
  <si>
    <t>0530</t>
  </si>
  <si>
    <t>3e14ed03-10ac-4491-86fc-c0a48a8a91d4</t>
  </si>
  <si>
    <t>7062</t>
  </si>
  <si>
    <t>1968df81-5699-451f-8905-44a7128603b3</t>
  </si>
  <si>
    <t>0411</t>
  </si>
  <si>
    <t>d75fd2e1-e6f3-499d-93c9-123326eeee31</t>
  </si>
  <si>
    <t>3678</t>
  </si>
  <si>
    <t>c2e0ef68-41b8-4e8d-a55f-5a3b6b569ffa</t>
  </si>
  <si>
    <t>8763</t>
  </si>
  <si>
    <t>ca7f4a66-cf39-4f4f-bdd3-4c8bc99d9f2b</t>
  </si>
  <si>
    <t>2325</t>
  </si>
  <si>
    <t>e3d01984-8077-46ea-84f3-1fc5ac37ef31</t>
  </si>
  <si>
    <t>7392</t>
  </si>
  <si>
    <t>bcfe4064-36e1-4af7-bb2b-4d4526e740c2</t>
  </si>
  <si>
    <t>2439</t>
  </si>
  <si>
    <t>3551657d-3b8d-413a-bb30-20c7d429fabc</t>
  </si>
  <si>
    <t>b805dafe-2a68-44a5-976f-55c35ee62065</t>
  </si>
  <si>
    <t>2756e88b-9e0b-400e-8a8d-55d3d27af798</t>
  </si>
  <si>
    <t>d9fe20ff-326a-4257-8d8c-eb92e0ca4c9b</t>
  </si>
  <si>
    <t>80d8d9d2-d017-4b94-be04-450d0fe434da</t>
  </si>
  <si>
    <t>20aae8c7-4349-491a-ad9b-d1d135610b82</t>
  </si>
  <si>
    <t>2565</t>
  </si>
  <si>
    <t>27f4b025-9b38-45ca-8519-092027588db3</t>
  </si>
  <si>
    <t>4909</t>
  </si>
  <si>
    <t>f7c20a35-955f-4cbc-931e-b6cecdddef65</t>
  </si>
  <si>
    <t>0817</t>
  </si>
  <si>
    <t>146200e0-0907-401b-a17c-91012711b53f</t>
  </si>
  <si>
    <t>552a8766-0c65-4d03-ad5a-398f45c10d65</t>
  </si>
  <si>
    <t>4200</t>
  </si>
  <si>
    <t>126151bf-4496-4d03-9f95-408c991ad6d7</t>
  </si>
  <si>
    <t>da878560-ecb8-4ded-bc76-dc93425d81f9</t>
  </si>
  <si>
    <t>5890</t>
  </si>
  <si>
    <t>aa732c33-abf3-4343-90d1-dde0f6b9c88c</t>
  </si>
  <si>
    <t>8907</t>
  </si>
  <si>
    <t>396b6d35-f34c-419a-9105-b9731d831f9e</t>
  </si>
  <si>
    <t>9adcefb2-c448-45d3-b954-3d43b8fed97f</t>
  </si>
  <si>
    <t>1e513301-5122-4abd-8a49-b76ce3d2bf67</t>
  </si>
  <si>
    <t>3046</t>
  </si>
  <si>
    <t>18cd26fc-7ab5-4634-8b37-a524b61c0d1c</t>
  </si>
  <si>
    <t>2053</t>
  </si>
  <si>
    <t>46bc82e4-cac1-466e-a1e5-7860a6db148d</t>
  </si>
  <si>
    <t>7e929273-d44e-4263-b61c-7c8e16d4308f</t>
  </si>
  <si>
    <t>6268</t>
  </si>
  <si>
    <t>77c472f9-e4f0-4eab-975a-0ad28bbefaa4</t>
  </si>
  <si>
    <t>1703</t>
  </si>
  <si>
    <t>738154fe-af51-44b3-8400-98781e2ddc33</t>
  </si>
  <si>
    <t>2471</t>
  </si>
  <si>
    <t>2b9a2916-d2f0-4aae-b298-5174434a3d42</t>
  </si>
  <si>
    <t>a7b5c480-cb6d-4d60-a1cb-8a6f222f32ee</t>
  </si>
  <si>
    <t>7131</t>
  </si>
  <si>
    <t>76879751-efdc-4bbe-988a-38bfc0d6a46a</t>
  </si>
  <si>
    <t>8801</t>
  </si>
  <si>
    <t>81fa9d79-16a3-4182-98bf-9e13ab4fed8e</t>
  </si>
  <si>
    <t>8469</t>
  </si>
  <si>
    <t>3b780ea8-8777-4313-9522-ef9f40cf30e3</t>
  </si>
  <si>
    <t>9d94f0ae-4e46-4949-9c67-5d7ca94807f4</t>
  </si>
  <si>
    <t>0762</t>
  </si>
  <si>
    <t>7a1cca85-cd96-4aac-955b-f5fa5b7ee779</t>
  </si>
  <si>
    <t>5889</t>
  </si>
  <si>
    <t>28ec0d29-175c-4e0d-bd92-7ddc80f7f535</t>
  </si>
  <si>
    <t>7184</t>
  </si>
  <si>
    <t>ade9e752-b6dc-4d60-b881-b948c3b1a4f8</t>
  </si>
  <si>
    <t>1a939afd-bacd-4cee-9eda-12d51ab46254</t>
  </si>
  <si>
    <t>9721</t>
  </si>
  <si>
    <t>2b10fbc5-382e-4986-a510-8cfaf31bf202</t>
  </si>
  <si>
    <t>7491</t>
  </si>
  <si>
    <t>553ae43b-28c9-4b2e-9947-db8b83218f31</t>
  </si>
  <si>
    <t>3861267f-2611-4f4e-b040-a6554892baa3</t>
  </si>
  <si>
    <t>f33006cc-584c-4d8c-a2b1-538bffdf0b38</t>
  </si>
  <si>
    <t>8ee12ba0-dd91-4217-a757-38127fb18e63</t>
  </si>
  <si>
    <t>45eb8a4e-ccf8-4b21-a7c5-df3037a95857</t>
  </si>
  <si>
    <t>5a07193d-0c9b-4143-a0b9-5ee4ac15c3ef</t>
  </si>
  <si>
    <t>2ac4fa35-12da-445c-bf30-e2926805afed</t>
  </si>
  <si>
    <t>f9f3d451-1e16-4b28-8c24-3c7757593c80</t>
  </si>
  <si>
    <t>8dba49f2-c224-4e67-85d7-69fd39015feb</t>
  </si>
  <si>
    <t>1404d169-e690-4638-9720-472030da1f46</t>
  </si>
  <si>
    <t>7294fad8-faef-422d-b0f5-503c9bb131d1</t>
  </si>
  <si>
    <t>81d1629e-b99a-4468-8dde-fe8ed77809ec</t>
  </si>
  <si>
    <t>0ab88f85-49a5-4d3b-ab29-278fa0916f73</t>
  </si>
  <si>
    <t>088ace52-3a4c-4174-8cef-2633067199b0</t>
  </si>
  <si>
    <t>d6411540-da59-48e8-8e95-07d6059fe1d9</t>
  </si>
  <si>
    <t>12860285-1b60-4b10-ad07-f8384a6f4374</t>
  </si>
  <si>
    <t>6b310ab8-8d80-4958-aab7-1bd24ef212c5</t>
  </si>
  <si>
    <t>e72e34b6-0396-41c0-9893-ee3211122c87</t>
  </si>
  <si>
    <t>6755e13c-0e17-42e0-b53a-35e8fcaefc5e</t>
  </si>
  <si>
    <t>7f0b716e-663f-4927-a8cf-12212f61df3a</t>
  </si>
  <si>
    <t>42f80e18-52b6-47d7-8795-458f58b878f9</t>
  </si>
  <si>
    <t>8f272b7b-daee-45e8-a005-5fee02d50743</t>
  </si>
  <si>
    <t>9ee065da-95bb-4194-9869-23aebb7b8eda</t>
  </si>
  <si>
    <t>67a3bf1d-9a7b-4dc2-b3ee-bb2243268728</t>
  </si>
  <si>
    <t>f40009e4-b96f-4afa-81d0-65545813388f</t>
  </si>
  <si>
    <t>a5b625b1-08f0-438f-a821-a523674cd2ea</t>
  </si>
  <si>
    <t>57e48d4b-f17d-44a1-b685-b809a343e3e4</t>
  </si>
  <si>
    <t>ab27ccc7-202b-4ad0-8fa3-52dcf4b0b987</t>
  </si>
  <si>
    <t>80d6f2e3-e80c-4c2a-bc9e-ac8d2166e8ac</t>
  </si>
  <si>
    <t>a416b752-26d3-424c-8d2d-1a28f4c3158e</t>
  </si>
  <si>
    <t>c4f929a4-29b4-433f-9ebb-9b1be7e2297a</t>
  </si>
  <si>
    <t>79c2bde5-ee22-4f99-ba97-52b0b00e7685</t>
  </si>
  <si>
    <t>609ea628-07d7-4d3f-aa05-120fb69b2ff8</t>
  </si>
  <si>
    <t>31ed40ec-ccd1-4f2b-abf7-161850fb60bd</t>
  </si>
  <si>
    <t>928e8ed8-74f1-46a7-a034-e5132a273597</t>
  </si>
  <si>
    <t>5425b9f3-2e83-4c99-bd0c-f2c811c480e9</t>
  </si>
  <si>
    <t>71c9a4ed-ca29-446d-a7ff-68605f57b107</t>
  </si>
  <si>
    <t>72048142-9bf0-4e34-8dd8-dc2ab8081a86</t>
  </si>
  <si>
    <t>981e0c2f-41c3-492c-8f66-6dd95255a68c</t>
  </si>
  <si>
    <t>3e37fe68-efe1-438b-b65e-d2523353c126</t>
  </si>
  <si>
    <t>1481635a-ce62-401c-b155-bbfef5b09255</t>
  </si>
  <si>
    <t>089c670e-a429-4485-811c-034dfa820e7f</t>
  </si>
  <si>
    <t>4c5a8f9f-0631-4232-9125-00a815b994e4</t>
  </si>
  <si>
    <t>9890cf94-80a6-472c-a31c-ea87c2d7be48</t>
  </si>
  <si>
    <t>5df73f6b-41a3-40b1-bdcc-57cff6618815</t>
  </si>
  <si>
    <t>6a05fa11-48d3-4e53-8748-490660b06ff5</t>
  </si>
  <si>
    <t>5d4bec63-f0ed-42e6-9ada-28b558598fdc</t>
  </si>
  <si>
    <t>0452</t>
  </si>
  <si>
    <t>dda44267-3519-4788-a072-7d023153cd21</t>
  </si>
  <si>
    <t>1000</t>
  </si>
  <si>
    <t>c439421e-eed4-496f-9209-502d364d238e</t>
  </si>
  <si>
    <t>8629fb9e-f5d2-457a-a64c-8651c74e3f8e</t>
  </si>
  <si>
    <t>c029d1d0-7212-4692-8c5f-7f8e70c30d32</t>
  </si>
  <si>
    <t>3acaadf9-d8c7-499a-9699-2af782d3b880</t>
  </si>
  <si>
    <t>5184273d-590b-4d9d-acbf-b79596c8aab8</t>
  </si>
  <si>
    <t>16c51f58-63a1-4c09-b661-ba0dbf383693</t>
  </si>
  <si>
    <t>834c32a6-57d6-49e7-a54b-528675e5a20f</t>
  </si>
  <si>
    <t>2333</t>
  </si>
  <si>
    <t>c3f95ffd-ce97-41a2-962e-e3160b7e3da1</t>
  </si>
  <si>
    <t>4ba3f696-99fb-4831-8103-78b72b1cc54a</t>
  </si>
  <si>
    <t>0127</t>
  </si>
  <si>
    <t>6e1834b7-1823-485d-ae8d-64ec9aa4e5e3</t>
  </si>
  <si>
    <t>febb3930-a857-4621-ad9e-67678f35b253</t>
  </si>
  <si>
    <t>1614</t>
  </si>
  <si>
    <t>160b70c9-f492-4b89-bb50-ea6f1a634f78</t>
  </si>
  <si>
    <t>6381</t>
  </si>
  <si>
    <t>193d3060-3f7e-4423-bdc2-da37ddfe0713</t>
  </si>
  <si>
    <t>1684</t>
  </si>
  <si>
    <t>4d21ee30-ad8e-4e30-b4df-ae8491ecee47</t>
  </si>
  <si>
    <t>3292</t>
  </si>
  <si>
    <t>d89de8b7-908c-44ce-8a56-f4cb12f99f83</t>
  </si>
  <si>
    <t>7bfb27d4-70ba-404a-a79c-00386417b425</t>
  </si>
  <si>
    <t>3324</t>
  </si>
  <si>
    <t>d7dffa9d-a8f9-4ce9-9f1b-617f42f71979</t>
  </si>
  <si>
    <t>13766ec7-1373-46c9-970e-f963353a8146</t>
  </si>
  <si>
    <t>e8e7eb5c-3428-45a6-a995-fa8a24186b1b</t>
  </si>
  <si>
    <t>7436</t>
  </si>
  <si>
    <t>40937098-82f5-4e52-ba59-c8bd6b64f074</t>
  </si>
  <si>
    <t>4438600f-90a5-483a-85b3-61d79bca337a</t>
  </si>
  <si>
    <t>abbb55ad-6b9c-48fd-9d6b-3ab71309b781</t>
  </si>
  <si>
    <t>62c812c3-0f6d-45a9-8f18-901de7bc8326</t>
  </si>
  <si>
    <t>8138d3ad-363f-422f-b651-2088927d0355</t>
  </si>
  <si>
    <t>8499</t>
  </si>
  <si>
    <t>ca0392fa-6f5f-444f-961e-794e58cd0372</t>
  </si>
  <si>
    <t>5008</t>
  </si>
  <si>
    <t>d395a273-90b0-43e0-aa58-d7bf9714ab82</t>
  </si>
  <si>
    <t>5562</t>
  </si>
  <si>
    <t>092c041e-659d-4127-b61e-2e0804264a83</t>
  </si>
  <si>
    <t>0777</t>
  </si>
  <si>
    <t>d1e574ec-6956-475a-80ba-d94e965ded3f</t>
  </si>
  <si>
    <t>9885</t>
  </si>
  <si>
    <t>3d8564c7-072b-4096-8f0d-77b8c2bba890</t>
  </si>
  <si>
    <t>4470</t>
  </si>
  <si>
    <t>8a61d16c-e8fd-4859-bf5b-5e9cf0ec87d4</t>
  </si>
  <si>
    <t>2843</t>
  </si>
  <si>
    <t>8d6a8a55-48ca-4fff-9cc3-7dd67eda6372</t>
  </si>
  <si>
    <t>9b4aa27f-dafd-4311-96c5-754c5bedf267</t>
  </si>
  <si>
    <t>6338</t>
  </si>
  <si>
    <t>d06530a3-380d-4f31-a624-facbb5c5edb1</t>
  </si>
  <si>
    <t>2028</t>
  </si>
  <si>
    <t>43ba2f1f-8b90-4e8b-96af-cb88ea3dff50</t>
  </si>
  <si>
    <t>5205</t>
  </si>
  <si>
    <t>a71a6df4-1996-4b63-81ae-8fe8b310f14f</t>
  </si>
  <si>
    <t>dbef3e9f-3911-4f91-a055-af8887f0f624</t>
  </si>
  <si>
    <t>1407</t>
  </si>
  <si>
    <t>20e9c54a-9096-4208-951d-dbb85328e6b4</t>
  </si>
  <si>
    <t>2480</t>
  </si>
  <si>
    <t>e573d84d-905c-4594-ba63-71daf01116b8</t>
  </si>
  <si>
    <t>9690</t>
  </si>
  <si>
    <t>966d7c8c-a3df-4c04-83cc-e30c2464cb1a</t>
  </si>
  <si>
    <t>7956</t>
  </si>
  <si>
    <t>7adb35c2-7953-448d-9c92-3691343b12d9</t>
  </si>
  <si>
    <t>7920</t>
  </si>
  <si>
    <t>d19daf79-b3e6-4719-adcd-ee9112df98fd</t>
  </si>
  <si>
    <t>54ea7078-148f-4834-a891-6b172d09df7a</t>
  </si>
  <si>
    <t>4922</t>
  </si>
  <si>
    <t>2fcbd83e-63fa-4525-b26f-62dd7dfe794d</t>
  </si>
  <si>
    <t>9234</t>
  </si>
  <si>
    <t>082bdcf3-f48b-4f11-866a-d3e64a594fb2</t>
  </si>
  <si>
    <t>6932</t>
  </si>
  <si>
    <t>7f85127b-3a40-4843-a5e3-faa5a13b3abb</t>
  </si>
  <si>
    <t>4169</t>
  </si>
  <si>
    <t>55cee7f5-f5b9-4a63-a7e3-c8b0988ee756</t>
  </si>
  <si>
    <t>7826</t>
  </si>
  <si>
    <t>6fffc10c-75c7-41c4-8de0-2c6d588222ef</t>
  </si>
  <si>
    <t>5766</t>
  </si>
  <si>
    <t>622df1b6-8273-4683-b651-794a22c28ad3</t>
  </si>
  <si>
    <t>14d85745-e849-4951-a7d7-ef31d5755e6c</t>
  </si>
  <si>
    <t>5ba6ab03-dc51-459c-8b2b-12c4fc6a6f1c</t>
  </si>
  <si>
    <t>5308</t>
  </si>
  <si>
    <t>f1a25ff9-caa5-4ea7-baab-8223cfc0008f</t>
  </si>
  <si>
    <t>fe76ceff-376f-4c3b-a759-ebc920b15e4b</t>
  </si>
  <si>
    <t>8183</t>
  </si>
  <si>
    <t>76e8356b-1bc4-42d7-ac2c-e38bb40a2daa</t>
  </si>
  <si>
    <t>1125</t>
  </si>
  <si>
    <t>b19828aa-7349-4914-9fae-b4f8b9c1faf1</t>
  </si>
  <si>
    <t>e66ec8a0-ccfd-41f8-9e5f-e7c8e4e36e7e</t>
  </si>
  <si>
    <t>2034</t>
  </si>
  <si>
    <t>b54695c5-7ce1-4b20-921d-3d0e540e4fd3</t>
  </si>
  <si>
    <t>1431</t>
  </si>
  <si>
    <t>a46c58ff-a77d-4b8c-ae49-12c24dffc438</t>
  </si>
  <si>
    <t>1957</t>
  </si>
  <si>
    <t>1788a708-3d2d-4431-b49a-92216d0acfed</t>
  </si>
  <si>
    <t>6917</t>
  </si>
  <si>
    <t>5d2f99db-bc49-403b-8a07-144d457ec6e9</t>
  </si>
  <si>
    <t>5383</t>
  </si>
  <si>
    <t>94b1e035-dd73-4c05-8c8e-86fe4861d519</t>
  </si>
  <si>
    <t>2222</t>
  </si>
  <si>
    <t>b0f32af8-9b5a-4ff6-ad48-634fd4c0cc9f</t>
  </si>
  <si>
    <t>eee16428-0d41-475f-9cb6-f6162ac1d75f</t>
  </si>
  <si>
    <t>8e46d845-1f97-41cf-9d41-a55c517efa50</t>
  </si>
  <si>
    <t>12d2a0cf-5c6d-4da0-a15f-60163e59db6d</t>
  </si>
  <si>
    <t>044057f5-acda-4b2b-a58d-089b44f3a4b7</t>
  </si>
  <si>
    <t>1a556623-f95e-40d8-810f-27c1dba3a0ec</t>
  </si>
  <si>
    <t>de632625-81c2-4724-a88f-3445179d5f11</t>
  </si>
  <si>
    <t>9446</t>
  </si>
  <si>
    <t>b0baf4c7-e4ee-48ba-9394-a73495d4b982</t>
  </si>
  <si>
    <t>1562</t>
  </si>
  <si>
    <t>1e7cfd46-bbb6-45fd-8f7d-b4ea64e9c0f5</t>
  </si>
  <si>
    <t>66fca797-c062-4da9-bbda-f67ffe3c3b85</t>
  </si>
  <si>
    <t>5675</t>
  </si>
  <si>
    <t>f1203970-56bf-4240-a659-6e3b5ad4a8f1</t>
  </si>
  <si>
    <t>6537</t>
  </si>
  <si>
    <t>4259f5a7-5c10-47ef-8ea7-a92e0b29ce3c</t>
  </si>
  <si>
    <t>5ecb4ac7-d0e1-432e-a070-af8cba0c1d1b</t>
  </si>
  <si>
    <t>7c085917-f4aa-4b87-9da7-de925de806f8</t>
  </si>
  <si>
    <t>0845</t>
  </si>
  <si>
    <t>385c84ac-d0c4-4934-9fba-c5e57c65d16b</t>
  </si>
  <si>
    <t>8944</t>
  </si>
  <si>
    <t>d47f2e92-b36a-47b3-9d36-e80967553f77</t>
  </si>
  <si>
    <t>62fb7beb-4769-4777-bd9f-14018d989718</t>
  </si>
  <si>
    <t>9127</t>
  </si>
  <si>
    <t>d2e34efb-ff50-4da5-886c-93b203f78420</t>
  </si>
  <si>
    <t>3167</t>
  </si>
  <si>
    <t>43e65489-1d21-4468-98c9-c048bb3bd676</t>
  </si>
  <si>
    <t>f3b17fef-25d6-45e0-be93-ea6d677f7b1d</t>
  </si>
  <si>
    <t>5ae558da-ee64-4cba-9e25-8c964c92533f</t>
  </si>
  <si>
    <t>7551</t>
  </si>
  <si>
    <t>3a7ac9ce-b65a-4668-b25f-be8e3f9a4c18</t>
  </si>
  <si>
    <t>3789</t>
  </si>
  <si>
    <t>7d27fbec-4967-4a6f-adb6-7f7061c88663</t>
  </si>
  <si>
    <t>40c42f03-8fbd-4177-a4b2-56a1ab2c1aaf</t>
  </si>
  <si>
    <t>5210</t>
  </si>
  <si>
    <t>8680fc1f-0238-4a0e-852c-d0b4c47cdc57</t>
  </si>
  <si>
    <t>01863743-6cd5-4029-97d8-d9cd0be447ea</t>
  </si>
  <si>
    <t>5915</t>
  </si>
  <si>
    <t>01e6546c-e914-4d74-b3d5-0bb0292dda8e</t>
  </si>
  <si>
    <t>3472</t>
  </si>
  <si>
    <t>fe0c1f83-764d-4e11-b75c-d936e81fac15</t>
  </si>
  <si>
    <t>0181</t>
  </si>
  <si>
    <t>872b3e67-a1fa-4701-8b99-aace399943b8</t>
  </si>
  <si>
    <t>5723</t>
  </si>
  <si>
    <t>d2497575-088b-4781-851e-dce3408e32b8</t>
  </si>
  <si>
    <t>9541</t>
  </si>
  <si>
    <t>9c8ac59f-b858-42db-9ce6-01977a609a84</t>
  </si>
  <si>
    <t>3178</t>
  </si>
  <si>
    <t>554dc1d9-9e0e-447b-a10b-e3aeb5ba1555</t>
  </si>
  <si>
    <t>7380</t>
  </si>
  <si>
    <t>7c1142d4-1ac2-4c48-89c0-ad98f8b36b9e</t>
  </si>
  <si>
    <t>9746</t>
  </si>
  <si>
    <t>cfbe6d35-6d01-4fd0-b5da-3f4c4787cc9f</t>
  </si>
  <si>
    <t>4012</t>
  </si>
  <si>
    <t>01f77378-0d05-48d2-a630-90ad8408dbf6</t>
  </si>
  <si>
    <t>3071</t>
  </si>
  <si>
    <t>8977fe63-a436-4965-8702-835944229d68</t>
  </si>
  <si>
    <t>39433114-c3a6-494f-9ad1-1cc853622196</t>
  </si>
  <si>
    <t>6899</t>
  </si>
  <si>
    <t>5c38425a-0eed-47b0-a4b5-82a0eda3f659</t>
  </si>
  <si>
    <t>4793</t>
  </si>
  <si>
    <t>d7d8d83b-ad8b-474d-beff-9a1f725e42e8</t>
  </si>
  <si>
    <t>30e6dc0b-2f99-4ade-86a0-2f3aab2bea27</t>
  </si>
  <si>
    <t>62565275-49ae-4700-989c-e7a0bebe1eab</t>
  </si>
  <si>
    <t>4574</t>
  </si>
  <si>
    <t>bc36ecbf-acc3-4be0-bd30-77a95ab115f5</t>
  </si>
  <si>
    <t>61dbf442-9435-47bf-a91c-2bd6fb2947d8</t>
  </si>
  <si>
    <t>dd5e26a7-003b-44f9-952b-b6213a5aa405</t>
  </si>
  <si>
    <t>0493</t>
  </si>
  <si>
    <t>5ed870df-21ae-484e-9222-ad47c12b8126</t>
  </si>
  <si>
    <t>4110</t>
  </si>
  <si>
    <t>7ecf2cf8-6067-43c1-bae1-076fb340e3ee</t>
  </si>
  <si>
    <t>50f93c0d-7b51-478c-be7d-d965f9f44f6c</t>
  </si>
  <si>
    <t>2496</t>
  </si>
  <si>
    <t>413cec07-844c-4b66-a442-71333c64b9e0</t>
  </si>
  <si>
    <t>6528</t>
  </si>
  <si>
    <t>22114cad-7c04-48ab-bdb5-6d24045ec78d</t>
  </si>
  <si>
    <t>1755</t>
  </si>
  <si>
    <t>4b76b22d-d314-443b-8f2a-edb441b7cea2</t>
  </si>
  <si>
    <t>4242</t>
  </si>
  <si>
    <t>f79367c2-b7a9-4154-a407-a4c7092a4841</t>
  </si>
  <si>
    <t>9324</t>
  </si>
  <si>
    <t>699834f9-537e-4fc0-b5bf-b5620a3d3b92</t>
  </si>
  <si>
    <t>2098</t>
  </si>
  <si>
    <t>56979d5e-14ab-4bfe-8f3a-842a9a66590e</t>
  </si>
  <si>
    <t>8656</t>
  </si>
  <si>
    <t>daee14ce-143b-40e3-b9d1-03e6e914805b</t>
  </si>
  <si>
    <t>1aab7a96-9922-401c-8a7f-c9a028bf1c90</t>
  </si>
  <si>
    <t>5760</t>
  </si>
  <si>
    <t>e396b8cf-7081-4860-8a86-8dee3e43ba56</t>
  </si>
  <si>
    <t>b2a82509-d03e-4793-90ee-c7c6ad08bf74</t>
  </si>
  <si>
    <t>0956</t>
  </si>
  <si>
    <t>a6692d75-dbf9-4200-9a4f-f3b372f2d5bf</t>
  </si>
  <si>
    <t>259bf5e6-94d8-4ebb-b416-6f3846bf204b</t>
  </si>
  <si>
    <t>6897</t>
  </si>
  <si>
    <t>22b3c992-6aef-4393-a76b-27a982364d85</t>
  </si>
  <si>
    <t>0f4bc5dc-b751-48b8-974a-132a01b47012</t>
  </si>
  <si>
    <t>5010</t>
  </si>
  <si>
    <t>e632e6e1-2303-40e0-b8f3-91fb80584d7a</t>
  </si>
  <si>
    <t>1937</t>
  </si>
  <si>
    <t>8e0e624e-5359-4fe7-87d5-b8361d42efb4</t>
  </si>
  <si>
    <t>8476</t>
  </si>
  <si>
    <t>eddca7ec-c2a0-4521-b4fe-d926c5c8a8eb</t>
  </si>
  <si>
    <t>627c8f20-6428-465d-875c-faef3f7f091b</t>
  </si>
  <si>
    <t>e8cb7aa0-69d4-4fc0-a28c-d610cba4566c</t>
  </si>
  <si>
    <t>9213</t>
  </si>
  <si>
    <t>0c631968-54ad-44b3-b42e-d6f61ba6a0ef</t>
  </si>
  <si>
    <t>c4390a4d-acc9-4c86-9fef-cfae375eaf17</t>
  </si>
  <si>
    <t>0938</t>
  </si>
  <si>
    <t>756792ad-2f58-47c2-b665-997c1f96824c</t>
  </si>
  <si>
    <t>4732a8e4-59b9-4965-9d7c-47a0ad2669ed</t>
  </si>
  <si>
    <t>3526</t>
  </si>
  <si>
    <t>51468b91-25dc-472a-a366-d010cf039b0a</t>
  </si>
  <si>
    <t>58672bff-5770-48bd-96cd-e237286f3868</t>
  </si>
  <si>
    <t>5c68b292-45d4-4895-8272-447bd8ec62d4</t>
  </si>
  <si>
    <t>3081</t>
  </si>
  <si>
    <t>05f97437-3fee-45e6-b56b-344d90b1135a</t>
  </si>
  <si>
    <t>9232</t>
  </si>
  <si>
    <t>76392ff8-7bbd-45f3-aad0-822595b50f11</t>
  </si>
  <si>
    <t>6415</t>
  </si>
  <si>
    <t>25a86fb1-bb88-41ac-ae7a-ce5d0e937f5e</t>
  </si>
  <si>
    <t>9092</t>
  </si>
  <si>
    <t>d29ab468-6422-48a6-984e-948762f8f3a2</t>
  </si>
  <si>
    <t>1868</t>
  </si>
  <si>
    <t>b68850ac-018f-44a5-9b1a-9a00d6f90052</t>
  </si>
  <si>
    <t>9472</t>
  </si>
  <si>
    <t>5a677b53-e917-46a7-9a4a-e564e7e4a583</t>
  </si>
  <si>
    <t>1973</t>
  </si>
  <si>
    <t>b7a9f2c5-3a6f-4028-acd5-2c9365c686ad</t>
  </si>
  <si>
    <t>7182</t>
  </si>
  <si>
    <t>e3b1a985-4f06-44f0-9cf8-37298f3de591</t>
  </si>
  <si>
    <t>2145</t>
  </si>
  <si>
    <t>9b2723be-baf3-463e-9903-3d1071726aed</t>
  </si>
  <si>
    <t>b83e1d92-c9b4-4b5e-8f11-6cbaf93ea2b8</t>
  </si>
  <si>
    <t>1526</t>
  </si>
  <si>
    <t>a7dac81f-6ce8-4697-a7a1-7dcccb88e2a1</t>
  </si>
  <si>
    <t>4715</t>
  </si>
  <si>
    <t>5fc223ba-e66b-4e5b-825a-8e8717a913be</t>
  </si>
  <si>
    <t>8142</t>
  </si>
  <si>
    <t>e67ffcbf-7b81-4771-8e2a-d7c01d97a45c</t>
  </si>
  <si>
    <t>2072</t>
  </si>
  <si>
    <t>7d1df471-a184-4888-8822-112d93f71747</t>
  </si>
  <si>
    <t>9567</t>
  </si>
  <si>
    <t>d97d1a4c-9115-4f81-a218-3b564baadeda</t>
  </si>
  <si>
    <t>6669</t>
  </si>
  <si>
    <t>298d7f6f-d7e1-4b69-ae71-f36e00405f87</t>
  </si>
  <si>
    <t>1794</t>
  </si>
  <si>
    <t>5cc71d8c-ea91-4dc3-8e51-8ff0e4be14e3</t>
  </si>
  <si>
    <t>3446</t>
  </si>
  <si>
    <t>adf89033-adaa-4cdd-851b-d0e6c1e83afa</t>
  </si>
  <si>
    <t>0666</t>
  </si>
  <si>
    <t>c9f5b5fd-71b4-41cf-b72f-f15afa46986f</t>
  </si>
  <si>
    <t>7747</t>
  </si>
  <si>
    <t>f7db9ce0-f27b-435e-8272-f93783b92cd1</t>
  </si>
  <si>
    <t>0350</t>
  </si>
  <si>
    <t>b10df66f-cb18-4fb0-8361-d7c4e7b2890b</t>
  </si>
  <si>
    <t>01305044-edd1-407f-aa50-90268b9aa915</t>
  </si>
  <si>
    <t>1504</t>
  </si>
  <si>
    <t>422bcf19-e726-4197-b0a3-f3ca7a0e164d</t>
  </si>
  <si>
    <t>4653</t>
  </si>
  <si>
    <t>37189fbd-07c7-4215-93f4-5b4afc268338</t>
  </si>
  <si>
    <t>7054</t>
  </si>
  <si>
    <t>f602a449-d6bd-4601-b459-301b165a079a</t>
  </si>
  <si>
    <t>6e285d6a-ad70-40d9-a55d-414f1d4c1a69</t>
  </si>
  <si>
    <t>1816</t>
  </si>
  <si>
    <t>aa540822-8dca-474f-84cd-631e6ddd368d</t>
  </si>
  <si>
    <t>1178afe9-df8e-44dc-bb7e-039955e0948a</t>
  </si>
  <si>
    <t>3569</t>
  </si>
  <si>
    <t>fe55892c-4a4a-44db-953a-b192f0cc00b7</t>
  </si>
  <si>
    <t>5842</t>
  </si>
  <si>
    <t>9aaf9b6d-754f-452c-ba55-c86e650e4324</t>
  </si>
  <si>
    <t>8370</t>
  </si>
  <si>
    <t>9bae39b0-861c-499c-86d0-4127b922051b</t>
  </si>
  <si>
    <t>4847</t>
  </si>
  <si>
    <t>69191b6a-f86a-4902-89ba-dda3c615c651</t>
  </si>
  <si>
    <t>2907</t>
  </si>
  <si>
    <t>2b75a669-939f-4e7b-8424-b5c1a4a40b2d</t>
  </si>
  <si>
    <t>5629</t>
  </si>
  <si>
    <t>940976f2-980f-4239-8aec-2915287448a5</t>
  </si>
  <si>
    <t>6947</t>
  </si>
  <si>
    <t>41de1baa-3013-4e7b-a9af-7d34061a8396</t>
  </si>
  <si>
    <t>8536</t>
  </si>
  <si>
    <t>dbd0d49b-0afe-4c32-86e2-2be8d4e58aeb</t>
  </si>
  <si>
    <t>8812</t>
  </si>
  <si>
    <t>f132bda5-74ee-4cb9-9076-4e9c9638d2b4</t>
  </si>
  <si>
    <t>7409</t>
  </si>
  <si>
    <t>f09c1964-4005-40a4-a58c-18880089b005</t>
  </si>
  <si>
    <t>2399</t>
  </si>
  <si>
    <t>c67b23bb-5023-40bf-9d50-8227e3bce3c3</t>
  </si>
  <si>
    <t>675913a0-e074-4e3e-be37-98b69b25a04c</t>
  </si>
  <si>
    <t>ad9fac74-1b85-4525-8fa9-113df1dfe21f</t>
  </si>
  <si>
    <t>2403</t>
  </si>
  <si>
    <t>1e1d986e-7ae9-47dc-a40e-f20b7ce01cf1</t>
  </si>
  <si>
    <t>2e8c6e27-736b-4394-9a65-f3b7123ab974</t>
  </si>
  <si>
    <t>8089</t>
  </si>
  <si>
    <t>619c5607-8305-41bd-9929-9b0e38cdf283</t>
  </si>
  <si>
    <t>7148</t>
  </si>
  <si>
    <t>b353442e-43c9-4351-b676-aa584b126c9d</t>
  </si>
  <si>
    <t>194d2369-4c1a-47f3-9273-5a14cb93967c</t>
  </si>
  <si>
    <t>2622</t>
  </si>
  <si>
    <t>632a1eb0-02ab-4ee0-a879-025f855b0574</t>
  </si>
  <si>
    <t>6886</t>
  </si>
  <si>
    <t>b80a2bba-2237-4c00-8b79-365410691e16</t>
  </si>
  <si>
    <t>3061</t>
  </si>
  <si>
    <t>a8719200-6bb0-4b55-a3b1-cf4c7990fc25</t>
  </si>
  <si>
    <t>472408c3-3131-4b18-b7f3-17771a01e8a2</t>
  </si>
  <si>
    <t>1219</t>
  </si>
  <si>
    <t>a2da014e-e807-42f6-9c6c-29ee274e7387</t>
  </si>
  <si>
    <t>5fbf96e5-9020-4105-b8c7-0521ee937e1e</t>
  </si>
  <si>
    <t>3c22be98-d9d0-4d0d-bf2c-95129d11d158</t>
  </si>
  <si>
    <t>b9bfd3c0-02ee-4f5a-98c1-17395744f769</t>
  </si>
  <si>
    <t>6862</t>
  </si>
  <si>
    <t>026751c8-dcf2-4169-9f99-e1e20c1876a2</t>
  </si>
  <si>
    <t>4560064d-63d3-4729-a2ef-65d800bba64f</t>
  </si>
  <si>
    <t>5753</t>
  </si>
  <si>
    <t>ad80ecfc-5086-422b-94f6-dabf26b9fe6d</t>
  </si>
  <si>
    <t>9900</t>
  </si>
  <si>
    <t>2227be81-c3a3-468f-ab6d-c017cfed8171</t>
  </si>
  <si>
    <t>b0831c4d-bb0c-44ed-b894-afe2c10f7b82</t>
  </si>
  <si>
    <t>6622</t>
  </si>
  <si>
    <t>e4526f3b-15ab-48f6-a7ab-7240992c5adc</t>
  </si>
  <si>
    <t>0400</t>
  </si>
  <si>
    <t>3e8d4675-e571-426e-8f1f-8a3049de697a</t>
  </si>
  <si>
    <t>06223ffc-4e7e-497e-8a4d-15c2f97e5186</t>
  </si>
  <si>
    <t>0295</t>
  </si>
  <si>
    <t>34ee94ad-fa48-4bc4-a428-fed91883158b</t>
  </si>
  <si>
    <t>e1c35e45-8e99-4938-8531-e943d4b65223</t>
  </si>
  <si>
    <t>6865</t>
  </si>
  <si>
    <t>83d08f3d-6e46-4df2-980b-c0639a12d8ee</t>
  </si>
  <si>
    <t>7761</t>
  </si>
  <si>
    <t>1fd0445d-4fc0-4781-b76a-26ab23239d88</t>
  </si>
  <si>
    <t>1653</t>
  </si>
  <si>
    <t>8c016831-e580-4694-8e9e-089c0ce06338</t>
  </si>
  <si>
    <t>0550</t>
  </si>
  <si>
    <t>f6c92ab0-9dca-499f-8a0b-0bd4ae428277</t>
  </si>
  <si>
    <t>bb3a00a7-8215-43a1-8e5e-8160c419bc37</t>
  </si>
  <si>
    <t>7ddb875e-9052-43ca-96b1-959b699d97b7</t>
  </si>
  <si>
    <t>1452</t>
  </si>
  <si>
    <t>ab1e3b0f-2e29-48e2-9740-ef6662d4afc2</t>
  </si>
  <si>
    <t>4061</t>
  </si>
  <si>
    <t>ff114411-cdf0-4fef-a483-1d17b421d4e1</t>
  </si>
  <si>
    <t>4272</t>
  </si>
  <si>
    <t>fd6c944b-6e05-4acb-bdc5-89bfec176269</t>
  </si>
  <si>
    <t>4868</t>
  </si>
  <si>
    <t>2c8da7dc-531b-4f73-a6ab-728b1aa597dc</t>
  </si>
  <si>
    <t>4223</t>
  </si>
  <si>
    <t>fee72615-8300-4f8a-888c-9fd5a5945f7c</t>
  </si>
  <si>
    <t>f558b120-fcbb-4f9a-84f8-47f1d02531ae</t>
  </si>
  <si>
    <t>7802</t>
  </si>
  <si>
    <t>67c78653-2bcc-42e5-8271-400506f38a73</t>
  </si>
  <si>
    <t>81497cc8-1ac8-47e2-8708-1e17b7109f2d</t>
  </si>
  <si>
    <t>1180</t>
  </si>
  <si>
    <t>f583bfa4-3cb0-4aad-8b73-87320e3bdf2f</t>
  </si>
  <si>
    <t>2931</t>
  </si>
  <si>
    <t>c28aeff7-7531-4b3c-b153-0fd58841753b</t>
  </si>
  <si>
    <t>11501b54-3c61-4252-ac47-6d7c22b26c2f</t>
  </si>
  <si>
    <t>145a517a-1bb7-43e1-aed4-5d3e8f0f6af9</t>
  </si>
  <si>
    <t>57671d59-0127-4c49-8cca-8a4b8dd68ead</t>
  </si>
  <si>
    <t>6269</t>
  </si>
  <si>
    <t>f5204e7e-5975-4d31-922a-5a8d96a75843</t>
  </si>
  <si>
    <t>ef5a6399-9274-4582-aee4-695142124b2c</t>
  </si>
  <si>
    <t>ab8bafbe-c06d-4211-b7e7-7f526b9ed36d</t>
  </si>
  <si>
    <t>7677</t>
  </si>
  <si>
    <t>11f2a940-10f4-49a0-abe3-1b19f86c6625</t>
  </si>
  <si>
    <t>3908</t>
  </si>
  <si>
    <t>e14f5d99-8fd6-406a-a3b6-e5c8d33d03e1</t>
  </si>
  <si>
    <t>8288</t>
  </si>
  <si>
    <t>3ca8a28e-728a-4b80-9743-f3d0a1a7d12a</t>
  </si>
  <si>
    <t>5322</t>
  </si>
  <si>
    <t>b266578e-7d3e-4b1b-a0b3-75f694ffb00b</t>
  </si>
  <si>
    <t>1221</t>
  </si>
  <si>
    <t>c942e855-31df-40b0-abe9-95eb3b8623e6</t>
  </si>
  <si>
    <t>d211d2e3-5a01-4990-a37d-1eb293593e4a</t>
  </si>
  <si>
    <t>1385</t>
  </si>
  <si>
    <t>9aeda8fa-8f35-4b40-803e-5dab9eefe97a</t>
  </si>
  <si>
    <t>1ca41cbd-4b8c-44ba-9aff-d669951a8e49</t>
  </si>
  <si>
    <t>8b0ea5bb-1ffb-4bca-97d6-9d0938a28a4a</t>
  </si>
  <si>
    <t>7500</t>
  </si>
  <si>
    <t>b25ce194-538f-4a75-b2ac-042b3089bc30</t>
  </si>
  <si>
    <t>6179</t>
  </si>
  <si>
    <t>8c2d45f0-8e2e-45b9-b7ce-32973d445cb0</t>
  </si>
  <si>
    <t>5679ac51-c4d1-418b-8c37-f1c3042006d3</t>
  </si>
  <si>
    <t>7850</t>
  </si>
  <si>
    <t>85092225-8af6-4259-a684-b510be6b24be</t>
  </si>
  <si>
    <t>d68bcede-e785-4cbd-9291-c77ebc199f87</t>
  </si>
  <si>
    <t>94ad5a8e-e207-42b9-ab1e-873def6e702a</t>
  </si>
  <si>
    <t>4eb024ca-5f4f-45b9-b250-80aca1dca98f</t>
  </si>
  <si>
    <t>dd4bafe2-5ec0-417c-980f-e65522baa200</t>
  </si>
  <si>
    <t>6171</t>
  </si>
  <si>
    <t>39e013af-ea22-47c4-8d79-74c93175f0aa</t>
  </si>
  <si>
    <t>e0ac7e40-760a-48f9-8958-645beb4a1254</t>
  </si>
  <si>
    <t>f616daf4-288d-472c-b291-cfebc16259cd</t>
  </si>
  <si>
    <t>461e6774-cb4f-49c5-8e07-3e3b253ddd5a</t>
  </si>
  <si>
    <t>50a5c416-ddfa-4e2f-a0e3-f52d1bce39d8</t>
  </si>
  <si>
    <t>2699e4d3-9cb6-4e6a-a9a4-a9c3e73cd1b2</t>
  </si>
  <si>
    <t>e537375d-4cf0-4dce-8407-2e6b847329ce</t>
  </si>
  <si>
    <t>558c1ae8-ebcb-47b2-aa8c-87813a3d4293</t>
  </si>
  <si>
    <t>772aee16-db7b-4862-9eb8-5cfd7be6a840</t>
  </si>
  <si>
    <t>fd2a5127-0482-4109-ab3c-343028ebcd09</t>
  </si>
  <si>
    <t>079e6dd6-08a3-4c29-8a5d-3e9bc5d49269</t>
  </si>
  <si>
    <t>d5919de9-cd98-4168-9cb9-7f04e5553906</t>
  </si>
  <si>
    <t>89769ada-e05f-4f47-84d8-6fc5da1f9b72</t>
  </si>
  <si>
    <t>357ba0c3-88c5-4f61-9347-7d1dd4a68d5a</t>
  </si>
  <si>
    <t>c506aa5a-e320-4a4c-a8a4-17422adac2cb</t>
  </si>
  <si>
    <t>dd324fe6-4898-4e17-abf7-ad0606f3d215</t>
  </si>
  <si>
    <t>65a831b2-0403-4935-b857-6fa6feb3b028</t>
  </si>
  <si>
    <t>82fde2d4-fb92-41dc-8f9d-1815758c23c9</t>
  </si>
  <si>
    <t>fd1591ba-f473-43e8-86dc-97f30f2de263</t>
  </si>
  <si>
    <t>d4105ce1-b64a-4e95-ad0e-bb4fa52ee3a2</t>
  </si>
  <si>
    <t>ccd6c574-3260-4111-8ea9-0ca97e2f2884</t>
  </si>
  <si>
    <t>e4d25bc1-7206-40bf-8ecd-2f6ffd118065</t>
  </si>
  <si>
    <t>2da9b618-4c47-49e3-bafb-fd6c26cf74b5</t>
  </si>
  <si>
    <t>861aef90-fecb-485c-9963-1a16a7b2474c</t>
  </si>
  <si>
    <t>a5130ef4-6dd3-445e-96e3-f2147449c1b3</t>
  </si>
  <si>
    <t>d6ca4aa3-12ab-4135-a1a2-6b185c9d676d</t>
  </si>
  <si>
    <t>d2b9c790-a14b-4666-be32-36f5f2e9fc00</t>
  </si>
  <si>
    <t>5b0a9790-1f70-4b6f-9d9e-312e58cd7e3d</t>
  </si>
  <si>
    <t>541f076c-cc5b-4c84-9f02-89a7a295bebf</t>
  </si>
  <si>
    <t>8372d272-4e14-4360-be06-efacbdfcecd4</t>
  </si>
  <si>
    <t>3dd23a78-429a-4870-9262-bd70fb320cb9</t>
  </si>
  <si>
    <t>9ec13bc6-a7da-43e5-901e-a6d34d0bc718</t>
  </si>
  <si>
    <t>f4315817-6d25-4c89-b3fc-fbd50e8f441d</t>
  </si>
  <si>
    <t>264b01db-4f8e-4ad1-a779-31e744f46b78</t>
  </si>
  <si>
    <t>d9aa03ae-cf76-415b-83f9-d4b486b0a727</t>
  </si>
  <si>
    <t>37aeb7b6-2689-4630-b285-91a4a90e4e48</t>
  </si>
  <si>
    <t>86677136-bb52-4ba5-89a0-15ec587efe42</t>
  </si>
  <si>
    <t>290503d3-50ff-4d5a-a98c-dfc2cd7793a6</t>
  </si>
  <si>
    <t>381dd5e0-51cd-4e24-9478-a2825cede525</t>
  </si>
  <si>
    <t>f96f479c-85bb-4fe7-8c60-0ba4459ad22f</t>
  </si>
  <si>
    <t>e1bb4672-9fda-4e60-941f-e9e5de46c060</t>
  </si>
  <si>
    <t>e66ef323-3972-477e-b737-82f261cfded2</t>
  </si>
  <si>
    <t>32768cd2-7d98-42a8-bd12-663b5952a688</t>
  </si>
  <si>
    <t>765ce267-6ee3-4290-9cfb-7d36c69c124f</t>
  </si>
  <si>
    <t>6de7d103-2f7b-4443-8d62-55293ef5f2b4</t>
  </si>
  <si>
    <t>7c0dd3de-b27f-4471-a283-67ad4f0a6ece</t>
  </si>
  <si>
    <t>845039c0-84d9-4b8b-aa52-15fc05a1b2e6</t>
  </si>
  <si>
    <t>20adeff2-ca91-4c4e-b938-405aa6a4e03a</t>
  </si>
  <si>
    <t>9e6e8ea8-5d31-43d3-8c23-0e2cd09b1362</t>
  </si>
  <si>
    <t>097bc8cf-2784-45f5-83ad-bf5110d87c66</t>
  </si>
  <si>
    <t>0cf15e6a-07ff-4740-b7c1-c0c2769d3b3e</t>
  </si>
  <si>
    <t>96400b4e-82ac-4e57-8999-f0524fb2c716</t>
  </si>
  <si>
    <t>005f5561-a26a-4c88-903d-06b51139b2f5</t>
  </si>
  <si>
    <t>a9888d9b-5f37-479c-8821-5bfaa5b96584</t>
  </si>
  <si>
    <t>2385f47f-d76e-414a-aa65-431edb126ca4</t>
  </si>
  <si>
    <t>ae557b0d-bf09-4ecd-b703-9ea508db27cc</t>
  </si>
  <si>
    <t>1a849e6d-9ec5-41ca-a787-314c01ad5bfe</t>
  </si>
  <si>
    <t>71d90fee-5d37-49a6-a27f-8acdbce02099</t>
  </si>
  <si>
    <t>c03fb6ce-5f4d-4099-a4de-a6c4dfbf105c</t>
  </si>
  <si>
    <t>9470</t>
  </si>
  <si>
    <t>9987c85e-99ee-4933-b555-c75e14f2a1d1</t>
  </si>
  <si>
    <t>2a934b9b-276c-4231-8c5f-258aa6038920</t>
  </si>
  <si>
    <t>e0b4065e-b7f3-48c7-a504-a3bdbe71d9cc</t>
  </si>
  <si>
    <t>4bce3a5a-3558-4377-a93e-98083070d965</t>
  </si>
  <si>
    <t>5db36b13-8210-49bc-9bc0-f6238e1ccb9b</t>
  </si>
  <si>
    <t>a7310cd9-8d93-416a-b892-343afb30b72c</t>
  </si>
  <si>
    <t>d0c331c2-f90e-492d-99c5-d1d1369d24fb</t>
  </si>
  <si>
    <t>1020</t>
  </si>
  <si>
    <t>61ecc89a-d6d9-4b3b-a79e-db157fbcbfa5</t>
  </si>
  <si>
    <t>166ca01f-2b17-43fc-9e8f-5da38835d4c9</t>
  </si>
  <si>
    <t>111b1d74-77e3-498c-9963-40dd85dc0479</t>
  </si>
  <si>
    <t>dccfe30a-9c10-4922-84d2-7df70bad0206</t>
  </si>
  <si>
    <t>3a176d73-ba81-4268-84f6-6cc487d6fbf4</t>
  </si>
  <si>
    <t>056f334a-75e1-4c0e-ad2f-614ad8605709</t>
  </si>
  <si>
    <t>acf18c67-c2d1-4360-91ca-2066f13e180c</t>
  </si>
  <si>
    <t>a6e005a3-4e7e-4253-af34-61faaaa44b19</t>
  </si>
  <si>
    <t>6cfa75ee-ddae-48fa-b592-80f3635af5ad</t>
  </si>
  <si>
    <t>9f4331c4-cb62-4ccf-a795-c66de2b4ddf1</t>
  </si>
  <si>
    <t>8e5cf4ce-136a-44a3-83e8-01c3eec8643f</t>
  </si>
  <si>
    <t>aedfcb17-fca3-4626-b186-6d134448d453</t>
  </si>
  <si>
    <t>0567</t>
  </si>
  <si>
    <t>a63a8aaa-e6d5-43fe-8794-4cc46ccdeba6</t>
  </si>
  <si>
    <t>98ca42cb-e27d-4fd0-b08a-ef050e9b0908</t>
  </si>
  <si>
    <t>fa5eab52-7e97-46e0-b819-ecffa159742c</t>
  </si>
  <si>
    <t>ecceb222-71e4-44a8-8556-9ff9384202d8</t>
  </si>
  <si>
    <t>c0a326bc-70ad-4b3c-93b8-e4f937d140cf</t>
  </si>
  <si>
    <t>0650234e-84e8-4a27-8793-497d06bdfc01</t>
  </si>
  <si>
    <t>fff3a344-d9b7-4c76-a9a0-fe3c8e3b2ffb</t>
  </si>
  <si>
    <t>c7104db1-fc83-4376-b4da-70f0311591c8</t>
  </si>
  <si>
    <t>1355</t>
  </si>
  <si>
    <t>2354f704-070d-41f8-b26f-a0012fdd8974</t>
  </si>
  <si>
    <t>ad0fecb1-d635-49b3-bdd7-51e0510429b6</t>
  </si>
  <si>
    <t>f63881ac-741b-4450-bee1-8375f44cb7d0</t>
  </si>
  <si>
    <t>6734</t>
  </si>
  <si>
    <t>886d1e82-3080-42fa-b81d-eddba12b63bd</t>
  </si>
  <si>
    <t>794f1b83-4521-4215-b7ef-2f594160eb5d</t>
  </si>
  <si>
    <t>4f433ea3-8dc5-4064-bc1c-55f695c419eb</t>
  </si>
  <si>
    <t>2db11d2b-0edc-4070-9980-07083b5a0bc2</t>
  </si>
  <si>
    <t>c428c2f6-7f2b-41bc-ae4e-5ca501eabab5</t>
  </si>
  <si>
    <t>8487</t>
  </si>
  <si>
    <t>58e74e4e-3e22-4b50-ba93-8c555480de86</t>
  </si>
  <si>
    <t>617a941f-9e47-4f89-b6f5-d344683d60a9</t>
  </si>
  <si>
    <t>dc82d654-ac9b-4e2d-88d2-d1cd000ef2d4</t>
  </si>
  <si>
    <t>cf74ae2e-e0c4-495b-8e35-b68e6da64ba3</t>
  </si>
  <si>
    <t>170289da-a792-4417-9bc3-f7a1cf2acac4</t>
  </si>
  <si>
    <t>d0da9019-9f87-436b-babf-5a184b879ad5</t>
  </si>
  <si>
    <t>944d8ad9-be59-4691-acc3-f3e038fd55d9</t>
  </si>
  <si>
    <t>1305</t>
  </si>
  <si>
    <t>8e480366-0f9c-4096-a151-ed8a6cf8b48e</t>
  </si>
  <si>
    <t>16d4e0bb-a48c-44e2-a95a-0342002a711c</t>
  </si>
  <si>
    <t>8ca1ea96-8493-4cfc-bc68-ed3e6a51f974</t>
  </si>
  <si>
    <t>d454d0b0-3e00-4b88-a81e-3416c60c305b</t>
  </si>
  <si>
    <t>febb83c5-7613-4ec6-9db4-38b30c1f8944</t>
  </si>
  <si>
    <t>d6e5d186-576d-4ac0-bf5e-a184fea1ae02</t>
  </si>
  <si>
    <t>a277e57b-4b67-46e6-ba0d-cfe1c0e1cc13</t>
  </si>
  <si>
    <t>8026688d-942d-4865-b807-308434cd902a</t>
  </si>
  <si>
    <t>38e9cdbe-5c65-4115-95cc-bd3478d62c93</t>
  </si>
  <si>
    <t>29fe34c2-e48a-444f-bcdc-8cd0a069d8bc</t>
  </si>
  <si>
    <t>69b98ca9-f5d0-4aeb-b58d-bb1bc08e4190</t>
  </si>
  <si>
    <t>0176</t>
  </si>
  <si>
    <t>e4e1b278-22cc-44a1-a503-2f0f7f106958</t>
  </si>
  <si>
    <t>ce84c939-c660-4726-8c89-db72deb7f4db</t>
  </si>
  <si>
    <t>2465e5e5-5049-49a5-9e59-e29da5a5773e</t>
  </si>
  <si>
    <t>62b58919-94e2-4671-9bde-f74b8944f20a</t>
  </si>
  <si>
    <t>d1861da5-8152-4af1-b150-2aea28130288</t>
  </si>
  <si>
    <t>07c7996a-06f1-447e-8fbf-5c2bb871ebe7</t>
  </si>
  <si>
    <t>3875</t>
  </si>
  <si>
    <t>e2489d40-3652-40bb-a800-0c641d4626ab</t>
  </si>
  <si>
    <t>4872</t>
  </si>
  <si>
    <t>9c7fe8d9-3261-4f0d-aa7d-0194042e96b8</t>
  </si>
  <si>
    <t>2b963f30-8fe4-4ebc-8077-338c6dc2654f</t>
  </si>
  <si>
    <t>733c75c4-bcf4-4b11-82e8-a116793cff69</t>
  </si>
  <si>
    <t>893d5071-08ad-491c-9125-7765c5ac6c76</t>
  </si>
  <si>
    <t>9780</t>
  </si>
  <si>
    <t>b1d9e558-acd9-4808-9ec4-fd606a3c9be8</t>
  </si>
  <si>
    <t>2a3d91a8-212c-43cd-9e67-ecf826645a79</t>
  </si>
  <si>
    <t>92e63ee3-479d-410e-8007-bef99d303a69</t>
  </si>
  <si>
    <t>3619211e-7869-476b-9879-a68a358cc32d</t>
  </si>
  <si>
    <t>63ee1e38-8662-4ed0-a833-3d65bb142c56</t>
  </si>
  <si>
    <t>ffcc5ae9-d48f-4f91-a32e-eb5f6aad44f6</t>
  </si>
  <si>
    <t>40d41846-2da3-479a-85cc-753af2579995</t>
  </si>
  <si>
    <t>422b2b39-0269-41d0-b30b-17ae51c85b8f</t>
  </si>
  <si>
    <t>66e4296b-b80a-46bd-a0b9-7c58dd139609</t>
  </si>
  <si>
    <t>0d2db904-2f67-4d28-9878-5bf53709a6fe</t>
  </si>
  <si>
    <t>b341d378-55fa-411c-bf62-cfd1b69ab3e8</t>
  </si>
  <si>
    <t>2c63c967-5484-4c20-b997-0611837092ba</t>
  </si>
  <si>
    <t>372b03f6-1cdf-479e-a9ef-83dc6b483e99</t>
  </si>
  <si>
    <t>1314d946-91c9-498e-8d09-aa827ffc0a2f</t>
  </si>
  <si>
    <t>ee2888fa-13f7-407c-9098-8dd9d886e18f</t>
  </si>
  <si>
    <t>3097</t>
  </si>
  <si>
    <t>39f3f1dd-0655-47c6-a035-5f341074825d</t>
  </si>
  <si>
    <t>67cb3a41-bb79-48b7-8a94-a525373131f7</t>
  </si>
  <si>
    <t>b0c3dc60-c6c6-4662-8960-891a7d738ef5</t>
  </si>
  <si>
    <t>35677b8b-9ef1-477c-acaf-1c0c45306167</t>
  </si>
  <si>
    <t>a9c01244-ce93-4ee0-90c5-5c86ee2620c1</t>
  </si>
  <si>
    <t>141259cc-f04e-4a20-b07a-31ed5f11c751</t>
  </si>
  <si>
    <t>6779504b-e5b4-4dcd-95f3-ae3135457008</t>
  </si>
  <si>
    <t>8bb04970-a08b-4c09-b993-900591d70f4b</t>
  </si>
  <si>
    <t>0bec2988-bfd7-439f-a623-1488827dfa09</t>
  </si>
  <si>
    <t>e0438f47-e938-4bc9-bdd9-52cbe240ef44</t>
  </si>
  <si>
    <t>458ea85b-5ce3-47f5-bb97-2a5c7f33d640</t>
  </si>
  <si>
    <t>601c1d45-9def-45f6-aa83-2f812d474451</t>
  </si>
  <si>
    <t>bb02d41f-26f9-49a3-a9ab-2609572c4217</t>
  </si>
  <si>
    <t>e8567d61-1439-4936-9f32-b7c18e6a37c7</t>
  </si>
  <si>
    <t>d2743eec-8bb8-415d-9dbe-cb3074c3d736</t>
  </si>
  <si>
    <t>0057</t>
  </si>
  <si>
    <t>fa2e7ea7-8dc4-4ad2-8565-89a2970d7e87</t>
  </si>
  <si>
    <t>d5b4896b-a354-4e59-b488-ae2b6732ee21</t>
  </si>
  <si>
    <t>58fdf1e9-421a-4c77-ad92-4de4b2ea3b99</t>
  </si>
  <si>
    <t>cea80ec3-d598-442f-a58d-dc1a9d7bf5ff</t>
  </si>
  <si>
    <t>3b949850-a382-492f-960d-2dd390d5bfe4</t>
  </si>
  <si>
    <t>62775666-48d9-40e4-9ca0-3c1b1bdc1b12</t>
  </si>
  <si>
    <t>53370787-7753-4abb-a219-c781d5c301ca</t>
  </si>
  <si>
    <t>3c14b9e1-91e9-4c92-af03-dbad3e950782</t>
  </si>
  <si>
    <t>4630c758-7c0e-4954-8570-7a7139662c5a</t>
  </si>
  <si>
    <t>6b799658-1639-4fc9-8175-dfe96e899359</t>
  </si>
  <si>
    <t>1ef34065-207b-411c-b972-5281db892651</t>
  </si>
  <si>
    <t>ed1c905d-f3fd-435d-a4cf-1230ec9ef34d</t>
  </si>
  <si>
    <t>67dfbecc-cad2-465b-a665-b519a43988c8</t>
  </si>
  <si>
    <t>3ddef384-9144-41da-a2ee-d85bb391e94f</t>
  </si>
  <si>
    <t>63cfe49b-21f8-4b7b-af19-44c5e030a66d</t>
  </si>
  <si>
    <t>2226cfbc-c2c0-46b1-9d5f-8ce264e8902e</t>
  </si>
  <si>
    <t>376366d5-bd7e-4652-8a8b-efceaa33e845</t>
  </si>
  <si>
    <t>477ec19e-63a0-4ce2-b1d6-414397ceff46</t>
  </si>
  <si>
    <t>4da3c9e5-8d86-4cc4-ba0d-c5f34bebd26d</t>
  </si>
  <si>
    <t>8f28188a-194f-4aed-8ef2-8af3030bd4a0</t>
  </si>
  <si>
    <t>0abdbfd5-e120-49ff-9e20-18f3b1ba9177</t>
  </si>
  <si>
    <t>2347</t>
  </si>
  <si>
    <t>0d15896f-0492-46f4-be91-ac544646656c</t>
  </si>
  <si>
    <t>72bbf3f6-076a-46ed-b0d5-7cc43aee5c27</t>
  </si>
  <si>
    <t>6acbdf55-dc1c-4f13-a8bb-738b28136e5e</t>
  </si>
  <si>
    <t>f8e76380-8e77-4ec4-b39a-74e43809f130</t>
  </si>
  <si>
    <t>d8919ad2-aff6-416f-b988-8cff9701510f</t>
  </si>
  <si>
    <t>870f98cf-25ff-46fc-be19-4dfdd5f85ca5</t>
  </si>
  <si>
    <t>2b658161-2768-4d38-bac8-a44e68ef753f</t>
  </si>
  <si>
    <t>ddce9ddd-676f-499a-b4c7-55416e8e1889</t>
  </si>
  <si>
    <t>0097025f-cb72-4ca8-8456-c006712b84df</t>
  </si>
  <si>
    <t>3a6ea9e0-64f1-4e09-be4b-a3d69f6f83af</t>
  </si>
  <si>
    <t>37225a22-d420-4964-a4cb-4cd9f066d3a9</t>
  </si>
  <si>
    <t>af520330-5a6c-4c0d-9275-082981faf379</t>
  </si>
  <si>
    <t>2ed68453-a08a-4136-9e38-93f2d4ff0d93</t>
  </si>
  <si>
    <t>0c368130-9c0a-4ddb-acb0-c896b2cc8d50</t>
  </si>
  <si>
    <t>7147</t>
  </si>
  <si>
    <t>22782a5a-4e45-4235-a16f-f09e0b8a6d6e</t>
  </si>
  <si>
    <t>d78653cb-8ab0-44dd-9f5f-9c2837f58f51</t>
  </si>
  <si>
    <t>8001</t>
  </si>
  <si>
    <t>dc759253-1c39-4bb7-a8a4-db04a0348603</t>
  </si>
  <si>
    <t>dda106a5-e01a-4aa1-a93d-439736fe2cbb</t>
  </si>
  <si>
    <t>bab81437-badf-4525-a37e-0f06516b7aa1</t>
  </si>
  <si>
    <t>c8b5470f-5f72-49f7-872e-7fe82c8fbdbc</t>
  </si>
  <si>
    <t>8663118f-bfa4-4cf5-98c2-b5a65c7459de</t>
  </si>
  <si>
    <t>2744</t>
  </si>
  <si>
    <t>293f534e-bf4c-44d6-b617-dc74f30520b3</t>
  </si>
  <si>
    <t>bfc8f87c-55bc-41a1-83a0-7ccd66c55c99</t>
  </si>
  <si>
    <t>bdc4c5ae-a0d3-4df4-a2a6-cb2505c8e4ef</t>
  </si>
  <si>
    <t>5113cc3b-535b-4d01-ab6b-4581e312de13</t>
  </si>
  <si>
    <t>a2094cc2-72b0-4a8a-8ec3-4ab142c0a1ff</t>
  </si>
  <si>
    <t>d2ad3c38-17b7-4a70-b37a-128c37a87da7</t>
  </si>
  <si>
    <t>64960b19-79a1-4928-a5be-fa30e5add80e</t>
  </si>
  <si>
    <t>107190ee-106b-4958-aa8e-ade1c40abfb2</t>
  </si>
  <si>
    <t>2773ae4b-7314-423c-bb32-15c9c8799124</t>
  </si>
  <si>
    <t>9ef8aeaf-f58b-4a8a-8d86-baa6fe00191a</t>
  </si>
  <si>
    <t>ed150107-6897-4b2c-a6a7-dc7e06c73b09</t>
  </si>
  <si>
    <t>7285266e-aeb4-49c4-99c1-30f55a3bad1d</t>
  </si>
  <si>
    <t>f72caa73-5abe-4ca0-a952-2dafc46d7ef2</t>
  </si>
  <si>
    <t>eea25c77-4ad8-473a-ac70-0aa93094c5c7</t>
  </si>
  <si>
    <t>42f14136-69a5-4bbf-953e-5f0d6a113217</t>
  </si>
  <si>
    <t>6861</t>
  </si>
  <si>
    <t>74be3cc5-5c6e-4e63-ae45-1da343befc8c</t>
  </si>
  <si>
    <t>3190</t>
  </si>
  <si>
    <t>e0da5219-23da-4fdc-a9dc-a55ad3d299d5</t>
  </si>
  <si>
    <t>bc0e0bef-ceb7-40f6-801d-7db757c686e1</t>
  </si>
  <si>
    <t>9897</t>
  </si>
  <si>
    <t>226de43c-3c11-4ce9-b00a-ac7f38f9f92f</t>
  </si>
  <si>
    <t>5495</t>
  </si>
  <si>
    <t>33441521-f0db-478e-acb2-c3f600a3ddb1</t>
  </si>
  <si>
    <t>48e2a6c2-7dbe-43f5-a2f2-a7aac65ccdb8</t>
  </si>
  <si>
    <t>2217b804-605c-4daf-af4b-f00e0f5c6fcf</t>
  </si>
  <si>
    <t>6173d82b-ad7a-482a-8bad-7fdf3a81460a</t>
  </si>
  <si>
    <t>202f0103-8538-44c0-a0ab-286e7a9eaa82</t>
  </si>
  <si>
    <t>9322e181-0718-4cc5-8578-44460e13d4f7</t>
  </si>
  <si>
    <t>aa794873-fc46-46c5-a0ab-798066c16987</t>
  </si>
  <si>
    <t>ac772222-c3b0-4bf8-a2c6-e57b174e4295</t>
  </si>
  <si>
    <t>164b4fab-d774-4049-945d-64d37614b61f</t>
  </si>
  <si>
    <t>955289f6-c2a3-4aed-be7d-2107d8917882</t>
  </si>
  <si>
    <t>1ff0d1ad-dfe0-4391-a599-5c6f7b2e7e6f</t>
  </si>
  <si>
    <t>d7f3c907-51a9-40b7-9bf1-03ed0283d975</t>
  </si>
  <si>
    <t>15e68a49-49f7-4ce7-aa9c-6f2d5deeb0cf</t>
  </si>
  <si>
    <t>9ca2090f-45a7-494d-ac77-a25f0696b5e3</t>
  </si>
  <si>
    <t>d0a17a50-63a7-45e0-b5f8-370a6389ab1e</t>
  </si>
  <si>
    <t>dd98acd2-fe2f-4c82-aa01-85c895b5e015</t>
  </si>
  <si>
    <t>3df0daaf-a38a-4899-8a51-81df3b99473f</t>
  </si>
  <si>
    <t>8f46b640-6df9-4784-b6bb-c0e2de7b58c7</t>
  </si>
  <si>
    <t>b637ccb9-2714-4ce0-9d91-7129d468a0b6</t>
  </si>
  <si>
    <t>8f7035ef-f3f1-4ddc-92ff-fa6a32c53732</t>
  </si>
  <si>
    <t>a4abbe02-6333-477c-8869-87306c3647bc</t>
  </si>
  <si>
    <t>ed8c4fd2-b381-43e9-8673-bc2ace11f4f6</t>
  </si>
  <si>
    <t>fb6a06a4-0edf-46d3-a33f-a485231c8826</t>
  </si>
  <si>
    <t>d9bd95b0-5d64-4c1a-85cd-8913d09b3f45</t>
  </si>
  <si>
    <t>c036f119-1ae8-440c-af20-6c3406a1cb39</t>
  </si>
  <si>
    <t>e67456f2-6849-4e59-87a9-43d3c2f8c01d</t>
  </si>
  <si>
    <t>34710c52-71e8-4825-8f15-818c95f6ba9d</t>
  </si>
  <si>
    <t>888f334f-c28d-4b8b-b2dd-6831f15a211b</t>
  </si>
  <si>
    <t>9abacaaf-a88f-4bd5-85d2-7ab941039ba8</t>
  </si>
  <si>
    <t>fe342f09-828a-41b5-a49c-066fb996c3f3</t>
  </si>
  <si>
    <t>84f3dea9-e1da-4328-94fb-2f496620e1ee</t>
  </si>
  <si>
    <t>9064779b-04d2-4139-a4a9-3c7026b9967d</t>
  </si>
  <si>
    <t>8623ecf2-170f-42c4-9301-46913aca4302</t>
  </si>
  <si>
    <t>4871</t>
  </si>
  <si>
    <t>4566ab68-4125-43e7-9ea2-b111d9ea40b4</t>
  </si>
  <si>
    <t>b979ea62-e982-44ab-aafb-59965f6e83b0</t>
  </si>
  <si>
    <t>3327fa90-da25-4a4b-8b3c-2ec700d801a6</t>
  </si>
  <si>
    <t>f9c185aa-6789-42fd-84f4-8a29b53de088</t>
  </si>
  <si>
    <t>51d250fe-9b88-482a-a4e4-33246b16487a</t>
  </si>
  <si>
    <t>82353a6b-f362-48ab-bb70-e2cfcbea7f52</t>
  </si>
  <si>
    <t>079fddab-b7df-4156-af8f-07049a058f8a</t>
  </si>
  <si>
    <t>CANCELAMENTO PEDIDOS</t>
  </si>
  <si>
    <t>CANCELAMENTO INICIAL</t>
  </si>
  <si>
    <t>PERCENT. ANTES</t>
  </si>
  <si>
    <t xml:space="preserve">PERCENTUAL 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</si>
  <si>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</si>
  <si>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</si>
  <si>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</si>
  <si>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</si>
  <si>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</si>
  <si>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</si>
  <si>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</si>
  <si>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</si>
  <si>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</si>
  <si>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</si>
  <si>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</si>
  <si>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</si>
  <si>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Resul. acum.</t>
  </si>
  <si>
    <t xml:space="preserve">REGIONAIS </t>
  </si>
  <si>
    <t xml:space="preserve">CANCELAMENTO PEDIDOS 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</si>
  <si>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</si>
  <si>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</si>
  <si>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</si>
  <si>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</si>
  <si>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</si>
  <si>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</si>
  <si>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</si>
  <si>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</si>
  <si>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</si>
  <si>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</si>
  <si>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</si>
  <si>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</si>
  <si>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TOTAL</t>
  </si>
  <si>
    <t>TREVISANI</t>
  </si>
  <si>
    <t>GUSTAVO</t>
  </si>
  <si>
    <t>BREINER</t>
  </si>
  <si>
    <t>GRAZI</t>
  </si>
  <si>
    <t>KLEBER</t>
  </si>
  <si>
    <t xml:space="preserve">CANCELAMENTOS PEDIDOS IFOOD 01.05 a 31.05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</si>
</sst>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164" formatCode="dd/mm/yy\ hh:mm:ss"/>
    <numFmt numFmtId="165" formatCode="&quot;R$&quot;\ #,##0.00"/>
    <numFmt numFmtId="166" formatCode="dd/mm/yy;@"/>
    <numFmt numFmtId="167" formatCode="###0"/>
  </numFmts>
  <fonts count="38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9" tint="0.39997558519241921"/>
      <name val="Calibri"/>
      <family val="2"/>
      <scheme val="minor"/>
    </font>
    <font>
      <b/>
      <sz val="10"/>
      <color theme="2"/>
      <name val="Calibri Light"/>
      <family val="2"/>
      <scheme val="major"/>
    </font>
    <font>
      <sz val="11"/>
      <name val="Calibri Light"/>
      <family val="2"/>
      <scheme val="major"/>
    </font>
    <font>
      <sz val="10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rgb="FF155210"/>
      <name val="Calibri Light"/>
      <family val="2"/>
      <scheme val="major"/>
    </font>
    <font>
      <sz val="8"/>
      <color rgb="FF363636"/>
      <name val="Tahoma"/>
      <family val="2"/>
    </font>
    <font>
      <sz val="11"/>
      <color rgb="FF000000"/>
      <name val="Calibri"/>
      <family val="2"/>
      <scheme val="minor"/>
    </font>
    <font>
      <b/>
      <sz val="11"/>
      <color theme="2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8"/>
      <color rgb="FFFFFFFF"/>
      <name val="Tahoma"/>
      <family val="2"/>
    </font>
    <font>
      <sz val="8"/>
      <name val="Tahoma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203764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D0CECE"/>
      </right>
      <top style="medium">
        <color indexed="64"/>
      </top>
      <bottom style="thin">
        <color rgb="FFD0CECE"/>
      </bottom>
      <diagonal/>
    </border>
    <border>
      <left style="thin">
        <color rgb="FFD0CECE"/>
      </left>
      <right style="thin">
        <color rgb="FFD0CECE"/>
      </right>
      <top style="medium">
        <color indexed="64"/>
      </top>
      <bottom style="thin">
        <color rgb="FFD0CECE"/>
      </bottom>
      <diagonal/>
    </border>
    <border>
      <left style="thin">
        <color rgb="FFD0CECE"/>
      </left>
      <right style="medium">
        <color indexed="64"/>
      </right>
      <top style="medium">
        <color indexed="64"/>
      </top>
      <bottom style="thin">
        <color rgb="FFD0CECE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</borders>
  <cellStyleXfs count="6">
    <xf numFmtId="0" fontId="0" fillId="0" borderId="0"/>
    <xf numFmtId="0" fontId="6" fillId="0" borderId="0"/>
    <xf numFmtId="9" fontId="29" fillId="0" borderId="0" applyFont="0" applyFill="0" applyBorder="0" applyAlignment="0" applyProtection="0"/>
    <xf numFmtId="0" fontId="31" fillId="0" borderId="0"/>
    <xf numFmtId="44" fontId="1" fillId="0" borderId="0" applyFont="0" applyFill="0" applyBorder="0" applyAlignment="0" applyProtection="0"/>
    <xf numFmtId="9" fontId="31" fillId="0" borderId="0" applyFont="0" applyFill="0" applyBorder="0" applyAlignment="0" applyProtection="0"/>
  </cellStyleXfs>
  <cellXfs count="16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164" fontId="0" fillId="0" borderId="0" xfId="0" applyNumberFormat="1"/>
    <xf numFmtId="166" fontId="0" fillId="0" borderId="0" xfId="0" applyNumberFormat="1" applyAlignment="1">
      <alignment horizontal="center"/>
    </xf>
    <xf numFmtId="165" fontId="0" fillId="0" borderId="1" xfId="0" applyNumberFormat="1" applyBorder="1"/>
    <xf numFmtId="165" fontId="0" fillId="0" borderId="9" xfId="0" applyNumberFormat="1" applyBorder="1"/>
    <xf numFmtId="0" fontId="0" fillId="0" borderId="8" xfId="0" applyBorder="1" applyAlignment="1">
      <alignment horizontal="left" indent="1"/>
    </xf>
    <xf numFmtId="0" fontId="9" fillId="5" borderId="5" xfId="0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7" xfId="0" applyFont="1" applyFill="1" applyBorder="1" applyAlignment="1">
      <alignment horizontal="center"/>
    </xf>
    <xf numFmtId="0" fontId="9" fillId="5" borderId="10" xfId="0" applyFont="1" applyFill="1" applyBorder="1" applyAlignment="1">
      <alignment horizontal="center"/>
    </xf>
    <xf numFmtId="165" fontId="9" fillId="5" borderId="11" xfId="0" applyNumberFormat="1" applyFont="1" applyFill="1" applyBorder="1" applyAlignment="1">
      <alignment horizontal="center"/>
    </xf>
    <xf numFmtId="165" fontId="9" fillId="5" borderId="12" xfId="0" applyNumberFormat="1" applyFont="1" applyFill="1" applyBorder="1" applyAlignment="1">
      <alignment horizontal="center"/>
    </xf>
    <xf numFmtId="0" fontId="9" fillId="4" borderId="8" xfId="0" applyFont="1" applyFill="1" applyBorder="1" applyAlignment="1">
      <alignment horizontal="left"/>
    </xf>
    <xf numFmtId="165" fontId="9" fillId="4" borderId="1" xfId="0" applyNumberFormat="1" applyFont="1" applyFill="1" applyBorder="1"/>
    <xf numFmtId="165" fontId="9" fillId="4" borderId="9" xfId="0" applyNumberFormat="1" applyFont="1" applyFill="1" applyBorder="1"/>
    <xf numFmtId="0" fontId="12" fillId="5" borderId="4" xfId="0" applyFont="1" applyFill="1" applyBorder="1"/>
    <xf numFmtId="0" fontId="0" fillId="0" borderId="1" xfId="0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7" fillId="6" borderId="0" xfId="0" applyFont="1" applyFill="1" applyAlignment="1">
      <alignment horizontal="center"/>
    </xf>
    <xf numFmtId="166" fontId="7" fillId="6" borderId="0" xfId="0" applyNumberFormat="1" applyFont="1" applyFill="1" applyAlignment="1">
      <alignment horizontal="center"/>
    </xf>
    <xf numFmtId="0" fontId="7" fillId="6" borderId="0" xfId="0" applyFont="1" applyFill="1"/>
    <xf numFmtId="165" fontId="7" fillId="6" borderId="0" xfId="0" applyNumberFormat="1" applyFont="1" applyFill="1"/>
    <xf numFmtId="165" fontId="7" fillId="6" borderId="0" xfId="0" quotePrefix="1" applyNumberFormat="1" applyFont="1" applyFill="1"/>
    <xf numFmtId="0" fontId="7" fillId="6" borderId="0" xfId="0" applyFont="1" applyFill="1" applyAlignment="1">
      <alignment horizontal="left"/>
    </xf>
    <xf numFmtId="165" fontId="12" fillId="0" borderId="0" xfId="0" applyNumberFormat="1" applyFont="1"/>
    <xf numFmtId="0" fontId="12" fillId="0" borderId="0" xfId="0" applyFont="1" applyAlignment="1">
      <alignment horizontal="left"/>
    </xf>
    <xf numFmtId="165" fontId="10" fillId="0" borderId="0" xfId="0" applyNumberFormat="1" applyFont="1"/>
    <xf numFmtId="0" fontId="0" fillId="3" borderId="0" xfId="0" applyFill="1"/>
    <xf numFmtId="10" fontId="8" fillId="3" borderId="0" xfId="0" applyNumberFormat="1" applyFont="1" applyFill="1" applyAlignment="1">
      <alignment horizontal="center"/>
    </xf>
    <xf numFmtId="2" fontId="7" fillId="6" borderId="0" xfId="0" applyNumberFormat="1" applyFont="1" applyFill="1" applyAlignment="1">
      <alignment horizontal="center"/>
    </xf>
    <xf numFmtId="2" fontId="0" fillId="0" borderId="0" xfId="0" applyNumberFormat="1" applyAlignment="1">
      <alignment horizontal="center"/>
    </xf>
    <xf numFmtId="165" fontId="0" fillId="7" borderId="1" xfId="0" applyNumberForma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0" fontId="8" fillId="2" borderId="1" xfId="0" applyNumberFormat="1" applyFont="1" applyFill="1" applyBorder="1" applyAlignment="1">
      <alignment horizontal="center"/>
    </xf>
    <xf numFmtId="0" fontId="13" fillId="6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0" fillId="2" borderId="13" xfId="0" applyFill="1" applyBorder="1"/>
    <xf numFmtId="165" fontId="8" fillId="2" borderId="14" xfId="0" applyNumberFormat="1" applyFont="1" applyFill="1" applyBorder="1" applyAlignment="1">
      <alignment horizontal="center"/>
    </xf>
    <xf numFmtId="0" fontId="17" fillId="8" borderId="15" xfId="0" applyFont="1" applyFill="1" applyBorder="1" applyAlignment="1">
      <alignment horizontal="center" vertical="center" wrapText="1"/>
    </xf>
    <xf numFmtId="0" fontId="18" fillId="0" borderId="15" xfId="0" applyFont="1" applyBorder="1" applyAlignment="1">
      <alignment horizontal="left" vertical="top" indent="1"/>
    </xf>
    <xf numFmtId="0" fontId="19" fillId="3" borderId="15" xfId="0" applyFont="1" applyFill="1" applyBorder="1"/>
    <xf numFmtId="0" fontId="20" fillId="3" borderId="15" xfId="0" applyFont="1" applyFill="1" applyBorder="1" applyAlignment="1">
      <alignment horizontal="left"/>
    </xf>
    <xf numFmtId="0" fontId="19" fillId="3" borderId="15" xfId="0" applyFont="1" applyFill="1" applyBorder="1" applyAlignment="1">
      <alignment horizontal="left"/>
    </xf>
    <xf numFmtId="0" fontId="19" fillId="0" borderId="15" xfId="0" applyFont="1" applyBorder="1"/>
    <xf numFmtId="0" fontId="21" fillId="0" borderId="15" xfId="0" applyFont="1" applyBorder="1"/>
    <xf numFmtId="0" fontId="12" fillId="0" borderId="0" xfId="0" applyFont="1"/>
    <xf numFmtId="0" fontId="22" fillId="9" borderId="16" xfId="0" applyFont="1" applyFill="1" applyBorder="1" applyAlignment="1">
      <alignment horizontal="left" vertical="center"/>
    </xf>
    <xf numFmtId="0" fontId="18" fillId="3" borderId="15" xfId="0" applyFont="1" applyFill="1" applyBorder="1" applyAlignment="1">
      <alignment horizontal="left"/>
    </xf>
    <xf numFmtId="0" fontId="8" fillId="2" borderId="15" xfId="0" applyFont="1" applyFill="1" applyBorder="1" applyAlignment="1">
      <alignment horizontal="center"/>
    </xf>
    <xf numFmtId="0" fontId="23" fillId="3" borderId="15" xfId="0" quotePrefix="1" applyFont="1" applyFill="1" applyBorder="1" applyAlignment="1">
      <alignment horizontal="left" vertical="center"/>
    </xf>
    <xf numFmtId="0" fontId="5" fillId="3" borderId="15" xfId="0" applyFont="1" applyFill="1" applyBorder="1"/>
    <xf numFmtId="0" fontId="24" fillId="2" borderId="15" xfId="0" applyFont="1" applyFill="1" applyBorder="1" applyAlignment="1">
      <alignment horizontal="center"/>
    </xf>
    <xf numFmtId="165" fontId="26" fillId="0" borderId="0" xfId="0" applyNumberFormat="1" applyFont="1"/>
    <xf numFmtId="165" fontId="0" fillId="3" borderId="1" xfId="0" applyNumberFormat="1" applyFill="1" applyBorder="1" applyAlignment="1">
      <alignment horizontal="center"/>
    </xf>
    <xf numFmtId="165" fontId="8" fillId="2" borderId="2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center"/>
    </xf>
    <xf numFmtId="165" fontId="8" fillId="2" borderId="21" xfId="0" applyNumberFormat="1" applyFont="1" applyFill="1" applyBorder="1" applyAlignment="1">
      <alignment horizontal="center"/>
    </xf>
    <xf numFmtId="0" fontId="8" fillId="2" borderId="20" xfId="0" applyFont="1" applyFill="1" applyBorder="1" applyAlignment="1">
      <alignment horizontal="center"/>
    </xf>
    <xf numFmtId="0" fontId="14" fillId="2" borderId="22" xfId="0" applyFont="1" applyFill="1" applyBorder="1"/>
    <xf numFmtId="0" fontId="14" fillId="2" borderId="23" xfId="0" applyFont="1" applyFill="1" applyBorder="1"/>
    <xf numFmtId="0" fontId="8" fillId="2" borderId="23" xfId="0" applyFont="1" applyFill="1" applyBorder="1" applyAlignment="1">
      <alignment horizontal="center" vertical="center"/>
    </xf>
    <xf numFmtId="10" fontId="8" fillId="2" borderId="23" xfId="0" applyNumberFormat="1" applyFont="1" applyFill="1" applyBorder="1" applyAlignment="1">
      <alignment horizontal="center" vertical="center"/>
    </xf>
    <xf numFmtId="165" fontId="0" fillId="3" borderId="21" xfId="0" applyNumberFormat="1" applyFill="1" applyBorder="1" applyAlignment="1">
      <alignment horizontal="center"/>
    </xf>
    <xf numFmtId="0" fontId="14" fillId="2" borderId="14" xfId="0" applyFont="1" applyFill="1" applyBorder="1"/>
    <xf numFmtId="0" fontId="4" fillId="3" borderId="15" xfId="0" applyFont="1" applyFill="1" applyBorder="1"/>
    <xf numFmtId="0" fontId="0" fillId="0" borderId="15" xfId="0" applyBorder="1"/>
    <xf numFmtId="165" fontId="3" fillId="0" borderId="0" xfId="0" applyNumberFormat="1" applyFont="1"/>
    <xf numFmtId="165" fontId="0" fillId="0" borderId="0" xfId="0" applyNumberFormat="1" applyAlignment="1">
      <alignment horizontal="right"/>
    </xf>
    <xf numFmtId="165" fontId="10" fillId="0" borderId="0" xfId="0" applyNumberFormat="1" applyFont="1" applyAlignment="1">
      <alignment horizontal="right"/>
    </xf>
    <xf numFmtId="165" fontId="7" fillId="6" borderId="0" xfId="0" applyNumberFormat="1" applyFont="1" applyFill="1" applyAlignment="1">
      <alignment horizontal="right"/>
    </xf>
    <xf numFmtId="0" fontId="10" fillId="0" borderId="0" xfId="0" applyFont="1" applyAlignment="1">
      <alignment horizontal="center"/>
    </xf>
    <xf numFmtId="16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left"/>
    </xf>
    <xf numFmtId="0" fontId="9" fillId="0" borderId="0" xfId="0" applyFont="1"/>
    <xf numFmtId="165" fontId="27" fillId="0" borderId="0" xfId="0" applyNumberFormat="1" applyFont="1"/>
    <xf numFmtId="165" fontId="28" fillId="0" borderId="0" xfId="0" applyNumberFormat="1" applyFont="1"/>
    <xf numFmtId="0" fontId="0" fillId="7" borderId="20" xfId="0" applyFill="1" applyBorder="1" applyAlignment="1">
      <alignment horizontal="center"/>
    </xf>
    <xf numFmtId="165" fontId="27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2" fillId="0" borderId="0" xfId="0" applyFont="1"/>
    <xf numFmtId="165" fontId="2" fillId="0" borderId="0" xfId="0" applyNumberFormat="1" applyFont="1"/>
    <xf numFmtId="0" fontId="2" fillId="0" borderId="0" xfId="0" applyFont="1" applyAlignment="1">
      <alignment horizontal="left"/>
    </xf>
    <xf numFmtId="0" fontId="9" fillId="0" borderId="0" xfId="0" applyFont="1" applyAlignment="1">
      <alignment horizontal="center"/>
    </xf>
    <xf numFmtId="164" fontId="0" fillId="0" borderId="0" xfId="0" applyNumberFormat="1" applyAlignment="1">
      <alignment wrapText="1"/>
    </xf>
    <xf numFmtId="0" fontId="0" fillId="3" borderId="24" xfId="0" applyFill="1" applyBorder="1"/>
    <xf numFmtId="0" fontId="0" fillId="3" borderId="25" xfId="0" applyFill="1" applyBorder="1"/>
    <xf numFmtId="165" fontId="0" fillId="0" borderId="1" xfId="0" applyNumberFormat="1" applyBorder="1" applyAlignment="1">
      <alignment horizontal="center"/>
    </xf>
    <xf numFmtId="165" fontId="0" fillId="0" borderId="21" xfId="0" applyNumberFormat="1" applyBorder="1" applyAlignment="1">
      <alignment horizontal="center"/>
    </xf>
    <xf numFmtId="0" fontId="0" fillId="0" borderId="20" xfId="0" applyBorder="1" applyAlignment="1">
      <alignment horizontal="left" indent="1"/>
    </xf>
    <xf numFmtId="0" fontId="0" fillId="7" borderId="20" xfId="0" applyFill="1" applyBorder="1" applyAlignment="1">
      <alignment horizontal="left"/>
    </xf>
    <xf numFmtId="0" fontId="8" fillId="2" borderId="29" xfId="0" applyFont="1" applyFill="1" applyBorder="1"/>
    <xf numFmtId="165" fontId="0" fillId="3" borderId="30" xfId="0" applyNumberFormat="1" applyFill="1" applyBorder="1"/>
    <xf numFmtId="165" fontId="8" fillId="2" borderId="31" xfId="0" applyNumberFormat="1" applyFont="1" applyFill="1" applyBorder="1" applyAlignment="1">
      <alignment horizontal="center"/>
    </xf>
    <xf numFmtId="165" fontId="8" fillId="2" borderId="32" xfId="0" applyNumberFormat="1" applyFont="1" applyFill="1" applyBorder="1" applyAlignment="1">
      <alignment horizontal="center"/>
    </xf>
    <xf numFmtId="165" fontId="8" fillId="2" borderId="33" xfId="0" applyNumberFormat="1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8" fillId="2" borderId="1" xfId="0" applyFont="1" applyFill="1" applyBorder="1"/>
    <xf numFmtId="0" fontId="14" fillId="2" borderId="21" xfId="0" applyFont="1" applyFill="1" applyBorder="1" applyAlignment="1">
      <alignment horizontal="center"/>
    </xf>
    <xf numFmtId="0" fontId="0" fillId="3" borderId="20" xfId="0" applyFill="1" applyBorder="1" applyAlignment="1">
      <alignment horizontal="left" indent="1"/>
    </xf>
    <xf numFmtId="165" fontId="16" fillId="2" borderId="1" xfId="0" applyNumberFormat="1" applyFont="1" applyFill="1" applyBorder="1" applyAlignment="1">
      <alignment horizontal="center"/>
    </xf>
    <xf numFmtId="165" fontId="8" fillId="2" borderId="18" xfId="0" applyNumberFormat="1" applyFont="1" applyFill="1" applyBorder="1" applyAlignment="1">
      <alignment horizontal="center"/>
    </xf>
    <xf numFmtId="165" fontId="8" fillId="2" borderId="19" xfId="0" applyNumberFormat="1" applyFont="1" applyFill="1" applyBorder="1" applyAlignment="1">
      <alignment horizontal="center"/>
    </xf>
    <xf numFmtId="0" fontId="8" fillId="2" borderId="20" xfId="0" applyFont="1" applyFill="1" applyBorder="1"/>
    <xf numFmtId="0" fontId="8" fillId="2" borderId="21" xfId="0" applyFont="1" applyFill="1" applyBorder="1" applyAlignment="1">
      <alignment horizontal="center"/>
    </xf>
    <xf numFmtId="165" fontId="9" fillId="7" borderId="1" xfId="0" applyNumberFormat="1" applyFont="1" applyFill="1" applyBorder="1" applyAlignment="1">
      <alignment horizontal="center"/>
    </xf>
    <xf numFmtId="10" fontId="9" fillId="7" borderId="21" xfId="0" applyNumberFormat="1" applyFont="1" applyFill="1" applyBorder="1" applyAlignment="1">
      <alignment horizontal="center"/>
    </xf>
    <xf numFmtId="0" fontId="0" fillId="0" borderId="1" xfId="0" applyBorder="1"/>
    <xf numFmtId="10" fontId="9" fillId="3" borderId="21" xfId="0" applyNumberFormat="1" applyFont="1" applyFill="1" applyBorder="1" applyAlignment="1">
      <alignment horizontal="center"/>
    </xf>
    <xf numFmtId="0" fontId="0" fillId="0" borderId="21" xfId="0" applyBorder="1"/>
    <xf numFmtId="0" fontId="8" fillId="2" borderId="20" xfId="0" applyFont="1" applyFill="1" applyBorder="1" applyAlignment="1">
      <alignment horizontal="left"/>
    </xf>
    <xf numFmtId="0" fontId="32" fillId="10" borderId="0" xfId="3" applyFont="1" applyFill="1"/>
    <xf numFmtId="0" fontId="30" fillId="3" borderId="0" xfId="0" applyFont="1" applyFill="1" applyAlignment="1">
      <alignment horizontal="center"/>
    </xf>
    <xf numFmtId="0" fontId="33" fillId="10" borderId="0" xfId="3" applyFont="1" applyFill="1"/>
    <xf numFmtId="0" fontId="34" fillId="11" borderId="34" xfId="3" applyFont="1" applyFill="1" applyBorder="1" applyAlignment="1">
      <alignment horizontal="center"/>
    </xf>
    <xf numFmtId="0" fontId="34" fillId="11" borderId="35" xfId="3" applyFont="1" applyFill="1" applyBorder="1" applyAlignment="1">
      <alignment horizontal="center"/>
    </xf>
    <xf numFmtId="0" fontId="34" fillId="11" borderId="36" xfId="3" applyFont="1" applyFill="1" applyBorder="1" applyAlignment="1">
      <alignment horizontal="center"/>
    </xf>
    <xf numFmtId="167" fontId="35" fillId="10" borderId="37" xfId="3" applyNumberFormat="1" applyFont="1" applyFill="1" applyBorder="1" applyAlignment="1">
      <alignment horizontal="center" vertical="center"/>
    </xf>
    <xf numFmtId="165" fontId="35" fillId="10" borderId="18" xfId="4" applyNumberFormat="1" applyFont="1" applyFill="1" applyBorder="1" applyAlignment="1">
      <alignment horizontal="center" vertical="center"/>
    </xf>
    <xf numFmtId="10" fontId="35" fillId="10" borderId="18" xfId="5" applyNumberFormat="1" applyFont="1" applyFill="1" applyBorder="1" applyAlignment="1">
      <alignment horizontal="center"/>
    </xf>
    <xf numFmtId="10" fontId="35" fillId="10" borderId="38" xfId="5" applyNumberFormat="1" applyFont="1" applyFill="1" applyBorder="1" applyAlignment="1">
      <alignment horizontal="center"/>
    </xf>
    <xf numFmtId="167" fontId="35" fillId="10" borderId="8" xfId="3" applyNumberFormat="1" applyFont="1" applyFill="1" applyBorder="1" applyAlignment="1">
      <alignment horizontal="center" vertical="center"/>
    </xf>
    <xf numFmtId="165" fontId="35" fillId="10" borderId="1" xfId="4" applyNumberFormat="1" applyFont="1" applyFill="1" applyBorder="1" applyAlignment="1">
      <alignment horizontal="center" vertical="center"/>
    </xf>
    <xf numFmtId="10" fontId="35" fillId="10" borderId="1" xfId="5" applyNumberFormat="1" applyFont="1" applyFill="1" applyBorder="1" applyAlignment="1">
      <alignment horizontal="center"/>
    </xf>
    <xf numFmtId="10" fontId="35" fillId="10" borderId="9" xfId="5" applyNumberFormat="1" applyFont="1" applyFill="1" applyBorder="1" applyAlignment="1">
      <alignment horizontal="center"/>
    </xf>
    <xf numFmtId="10" fontId="35" fillId="12" borderId="9" xfId="2" applyNumberFormat="1" applyFont="1" applyFill="1" applyBorder="1" applyAlignment="1">
      <alignment horizontal="center"/>
    </xf>
    <xf numFmtId="167" fontId="35" fillId="10" borderId="26" xfId="3" applyNumberFormat="1" applyFont="1" applyFill="1" applyBorder="1" applyAlignment="1">
      <alignment horizontal="center" vertical="center"/>
    </xf>
    <xf numFmtId="165" fontId="35" fillId="10" borderId="27" xfId="4" applyNumberFormat="1" applyFont="1" applyFill="1" applyBorder="1" applyAlignment="1">
      <alignment horizontal="center" vertical="center"/>
    </xf>
    <xf numFmtId="10" fontId="35" fillId="10" borderId="27" xfId="5" applyNumberFormat="1" applyFont="1" applyFill="1" applyBorder="1" applyAlignment="1">
      <alignment horizontal="center"/>
    </xf>
    <xf numFmtId="10" fontId="35" fillId="10" borderId="28" xfId="5" applyNumberFormat="1" applyFont="1" applyFill="1" applyBorder="1" applyAlignment="1">
      <alignment horizontal="center"/>
    </xf>
    <xf numFmtId="167" fontId="35" fillId="13" borderId="10" xfId="3" applyNumberFormat="1" applyFont="1" applyFill="1" applyBorder="1" applyAlignment="1">
      <alignment horizontal="center" vertical="center"/>
    </xf>
    <xf numFmtId="165" fontId="36" fillId="13" borderId="11" xfId="3" applyNumberFormat="1" applyFont="1" applyFill="1" applyBorder="1" applyAlignment="1">
      <alignment horizontal="center" vertical="center"/>
    </xf>
    <xf numFmtId="165" fontId="37" fillId="13" borderId="11" xfId="3" applyNumberFormat="1" applyFont="1" applyFill="1" applyBorder="1" applyAlignment="1">
      <alignment horizontal="center" vertical="center"/>
    </xf>
    <xf numFmtId="10" fontId="36" fillId="13" borderId="11" xfId="2" applyNumberFormat="1" applyFont="1" applyFill="1" applyBorder="1" applyAlignment="1">
      <alignment horizontal="center" vertical="center"/>
    </xf>
    <xf numFmtId="10" fontId="36" fillId="13" borderId="12" xfId="2" applyNumberFormat="1" applyFont="1" applyFill="1" applyBorder="1" applyAlignment="1">
      <alignment horizontal="center" vertical="center"/>
    </xf>
    <xf numFmtId="0" fontId="33" fillId="14" borderId="0" xfId="3" applyFont="1" applyFill="1"/>
    <xf numFmtId="0" fontId="37" fillId="10" borderId="0" xfId="3" applyFont="1" applyFill="1"/>
    <xf numFmtId="0" fontId="32" fillId="15" borderId="5" xfId="0" applyFont="1" applyFill="1" applyBorder="1"/>
    <xf numFmtId="0" fontId="33" fillId="15" borderId="6" xfId="0" applyFont="1" applyFill="1" applyBorder="1" applyAlignment="1">
      <alignment horizontal="center"/>
    </xf>
    <xf numFmtId="0" fontId="33" fillId="15" borderId="7" xfId="0" applyFont="1" applyFill="1" applyBorder="1" applyAlignment="1">
      <alignment horizontal="center"/>
    </xf>
    <xf numFmtId="0" fontId="32" fillId="0" borderId="8" xfId="0" applyFont="1" applyBorder="1"/>
    <xf numFmtId="10" fontId="33" fillId="0" borderId="1" xfId="0" applyNumberFormat="1" applyFont="1" applyBorder="1" applyAlignment="1">
      <alignment horizontal="center"/>
    </xf>
    <xf numFmtId="10" fontId="32" fillId="16" borderId="9" xfId="0" applyNumberFormat="1" applyFont="1" applyFill="1" applyBorder="1" applyAlignment="1">
      <alignment horizontal="center"/>
    </xf>
    <xf numFmtId="0" fontId="32" fillId="0" borderId="10" xfId="0" applyFont="1" applyBorder="1"/>
    <xf numFmtId="10" fontId="33" fillId="0" borderId="11" xfId="0" applyNumberFormat="1" applyFont="1" applyBorder="1" applyAlignment="1">
      <alignment horizontal="center"/>
    </xf>
    <xf numFmtId="10" fontId="32" fillId="16" borderId="12" xfId="0" applyNumberFormat="1" applyFont="1" applyFill="1" applyBorder="1" applyAlignment="1">
      <alignment horizontal="center"/>
    </xf>
    <xf numFmtId="0" fontId="8" fillId="2" borderId="17" xfId="0" applyFont="1" applyFill="1" applyBorder="1" applyAlignment="1">
      <alignment horizontal="center"/>
    </xf>
    <xf numFmtId="0" fontId="8" fillId="2" borderId="18" xfId="0" applyFont="1" applyFill="1" applyBorder="1" applyAlignment="1">
      <alignment horizontal="center"/>
    </xf>
    <xf numFmtId="0" fontId="8" fillId="2" borderId="19" xfId="0" applyFont="1" applyFill="1" applyBorder="1" applyAlignment="1">
      <alignment horizontal="center"/>
    </xf>
    <xf numFmtId="0" fontId="25" fillId="2" borderId="17" xfId="0" applyFont="1" applyFill="1" applyBorder="1" applyAlignment="1">
      <alignment horizontal="center"/>
    </xf>
    <xf numFmtId="0" fontId="11" fillId="5" borderId="2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0" fillId="3" borderId="1" xfId="0" applyNumberFormat="1" applyFill="1" applyBorder="1" applyAlignment="1">
      <alignment horizontal="center"/>
    </xf>
    <xf numFmtId="0" fontId="0" fillId="7" borderId="1" xfId="0" applyNumberFormat="1" applyFill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0" applyBorder="1"/>
    <xf numFmtId="0" fontId="8" fillId="2" borderId="1" xfId="0" applyNumberFormat="1" applyFont="1" applyFill="1" applyBorder="1" applyAlignment="1">
      <alignment horizontal="center"/>
    </xf>
  </cellXfs>
  <cellStyles count="6">
    <cellStyle name="Moeda 3" xfId="4" xr:uid="{238CD8B5-6190-421D-9BE6-979EFA667BBF}"/>
    <cellStyle name="Normal" xfId="0" builtinId="0"/>
    <cellStyle name="Normal 2" xfId="3" xr:uid="{FE21D9B1-BA20-4E3F-B0AB-1C03C81A51A7}"/>
    <cellStyle name="Normal 3" xfId="1" xr:uid="{E3C15E95-D70A-4414-B569-3A75377B9969}"/>
    <cellStyle name="Porcentagem" xfId="2" builtinId="5"/>
    <cellStyle name="Porcentagem 2" xfId="5" xr:uid="{592B9BE7-B0C2-4925-9B1F-CA67577BE150}"/>
  </cellStyles>
  <dxfs count="457"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/>
        <right/>
        <top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font>
        <color rgb="FF9C0006"/>
      </font>
      <fill>
        <patternFill>
          <bgColor rgb="FFFFC7CE"/>
        </patternFill>
      </fill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numFmt numFmtId="165" formatCode="&quot;R$&quot;\ #,##0.00"/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font>
        <sz val="12"/>
      </font>
    </dxf>
    <dxf>
      <font>
        <color theme="9" tint="0.3999755851924192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5" formatCode="&quot;R$&quot;\ #,##0.00"/>
    </dxf>
    <dxf>
      <fill>
        <patternFill>
          <bgColor theme="3" tint="0.79998168889431442"/>
        </patternFill>
      </fill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alignment horizontal="center"/>
    </dxf>
    <dxf>
      <alignment horizontal="center"/>
    </dxf>
    <dxf>
      <fill>
        <patternFill>
          <bgColor theme="4" tint="-0.249977111117893"/>
        </patternFill>
      </fill>
    </dxf>
    <dxf>
      <font>
        <color theme="0"/>
      </font>
    </dxf>
    <dxf>
      <numFmt numFmtId="165" formatCode="&quot;R$&quot;\ #,##0.00"/>
    </dxf>
    <dxf>
      <alignment horizontal="center"/>
    </dxf>
    <dxf>
      <fill>
        <patternFill>
          <bgColor theme="4" tint="-0.249977111117893"/>
        </patternFill>
      </fill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numFmt numFmtId="165" formatCode="&quot;R$&quot;\ 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numFmt numFmtId="165" formatCode="&quot;R$&quot;\ #,##0.00"/>
    </dxf>
    <dxf>
      <alignment horizontal="center" indent="0"/>
    </dxf>
    <dxf>
      <alignment horizontal="center" indent="0"/>
    </dxf>
    <dxf>
      <alignment horizontal="center" indent="0"/>
    </dxf>
    <dxf>
      <alignment horizontal="center"/>
    </dxf>
    <dxf>
      <alignment horizontal="center"/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/>
        <right/>
        <top/>
        <bottom/>
        <vertical/>
        <horizontal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font>
        <sz val="12"/>
      </font>
    </dxf>
    <dxf>
      <font>
        <color theme="9" tint="0.39997558519241921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/>
        <right/>
        <top/>
        <bottom/>
        <vertical/>
        <horizontal/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8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65" formatCode="&quot;R$&quot;\ #,##0.00"/>
    </dxf>
    <dxf>
      <numFmt numFmtId="165" formatCode="&quot;R$&quot;\ #,##0.00"/>
    </dxf>
    <dxf>
      <numFmt numFmtId="165" formatCode="&quot;R$&quot;\ #,##0.00"/>
    </dxf>
    <dxf>
      <numFmt numFmtId="165" formatCode="&quot;R$&quot;\ #,##0.00"/>
    </dxf>
    <dxf>
      <numFmt numFmtId="165" formatCode="&quot;R$&quot;\ #,##0.00"/>
    </dxf>
    <dxf>
      <numFmt numFmtId="165" formatCode="&quot;R$&quot;\ #,##0.00"/>
    </dxf>
    <dxf>
      <numFmt numFmtId="165" formatCode="&quot;R$&quot;\ #,##0.0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/>
        <right/>
        <top/>
        <bottom/>
        <vertical/>
        <horizontal/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9" tint="0.39997558519241921"/>
      </font>
    </dxf>
    <dxf>
      <font>
        <sz val="12"/>
      </font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/>
        <right/>
        <top/>
        <bottom/>
        <vertical/>
        <horizontal/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 indent="0"/>
    </dxf>
    <dxf>
      <alignment horizontal="center" indent="0"/>
    </dxf>
    <dxf>
      <alignment horizontal="center" indent="0"/>
    </dxf>
    <dxf>
      <numFmt numFmtId="165" formatCode="&quot;R$&quot;\ #,##0.00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R$&quot;\ #,##0.00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ill>
        <patternFill>
          <bgColor theme="4" tint="-0.249977111117893"/>
        </patternFill>
      </fill>
    </dxf>
    <dxf>
      <alignment horizontal="center"/>
    </dxf>
    <dxf>
      <numFmt numFmtId="165" formatCode="&quot;R$&quot;\ #,##0.00"/>
    </dxf>
    <dxf>
      <font>
        <color theme="0"/>
      </font>
    </dxf>
    <dxf>
      <fill>
        <patternFill>
          <bgColor theme="4" tint="-0.249977111117893"/>
        </patternFill>
      </fill>
    </dxf>
    <dxf>
      <alignment horizontal="center"/>
    </dxf>
    <dxf>
      <alignment horizontal="center"/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>
          <bgColor theme="8"/>
        </patternFill>
      </fill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fill>
        <patternFill>
          <bgColor theme="3" tint="0.79998168889431442"/>
        </patternFill>
      </fill>
    </dxf>
    <dxf>
      <numFmt numFmtId="165" formatCode="&quot;R$&quot;\ #,##0.0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9" tint="0.39997558519241921"/>
      </font>
    </dxf>
    <dxf>
      <font>
        <sz val="12"/>
      </font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vertical style="hair">
          <color indexed="64"/>
        </vertical>
        <horizontal style="hair">
          <color indexed="64"/>
        </horizontal>
      </border>
    </dxf>
    <dxf>
      <border>
        <vertical style="hair">
          <color indexed="64"/>
        </vertical>
        <horizontal style="hair">
          <color indexed="64"/>
        </horizont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fill>
        <patternFill patternType="solid">
          <bgColor theme="4" tint="-0.249977111117893"/>
        </patternFill>
      </fill>
    </dxf>
    <dxf>
      <numFmt numFmtId="165" formatCode="&quot;R$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\Departamentos\Operacoes%20Matriz\MATRICIAL\19%20-%20DELIVERY\19%20-%20IFOOD%20CANCELAMENTO%20DE%20PEDIDOS\02%20-%202025\05%20-%20MAIO\20%20-%20SEMANA\Canc.%20Grupo%20Madero%20Ifood%20-%2008.05%20A%2014.05.xlsx" TargetMode="External"/><Relationship Id="rId1" Type="http://schemas.openxmlformats.org/officeDocument/2006/relationships/externalLinkPath" Target="20%20-%20SEMANA/Canc.%20Grupo%20Madero%20Ifood%20-%2008.05%20A%2014.05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\Departamentos\Operacoes%20Matriz\MATRICIAL\19%20-%20DELIVERY\19%20-%20IFOOD%20CANCELAMENTO%20DE%20PEDIDOS\02%20-%202025\05%20-%20MAIO\21%20-%20SEMANA\Canc.%20Grupo%20Madero%20Ifood%20-%2015.05%20A%2021.05..xlsx" TargetMode="External"/><Relationship Id="rId1" Type="http://schemas.openxmlformats.org/officeDocument/2006/relationships/externalLinkPath" Target="21%20-%20SEMANA/Canc.%20Grupo%20Madero%20Ifood%20-%2015.05%20A%2021.05.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\Departamentos\Operacoes%20Matriz\MATRICIAL\19%20-%20DELIVERY\19%20-%20IFOOD%20CANCELAMENTO%20DE%20PEDIDOS\02%20-%202025\05%20-%20MAIO\22%20-%20SEMANA\Canc.%20Grupo%20Madero%20Ifood%20-%2019.05%20A%2025.05.xlsx" TargetMode="External"/><Relationship Id="rId1" Type="http://schemas.openxmlformats.org/officeDocument/2006/relationships/externalLinkPath" Target="22%20-%20SEMANA/Canc.%20Grupo%20Madero%20Ifood%20-%2019.05%20A%2025.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DIDOS"/>
      <sheetName val="GERAL DE PEDIDOS"/>
      <sheetName val="REGIONAIS"/>
      <sheetName val="GERAL SOB DEMANDA"/>
      <sheetName val="Planilha2 (2)"/>
    </sheetNames>
    <sheetDataSet>
      <sheetData sheetId="0" refreshError="1"/>
      <sheetData sheetId="1" refreshError="1"/>
      <sheetData sheetId="2">
        <row r="1">
          <cell r="H1" t="str">
            <v>IFOOD</v>
          </cell>
          <cell r="I1" t="str">
            <v>DELIVERY CONTROL</v>
          </cell>
          <cell r="J1" t="str">
            <v>TEKNISA</v>
          </cell>
          <cell r="K1" t="str">
            <v>REGIONAIS</v>
          </cell>
        </row>
        <row r="2">
          <cell r="H2" t="str">
            <v>MADERO - 18 DO FORTE</v>
          </cell>
          <cell r="I2" t="str">
            <v>18 DO FORTE CTN-R-P</v>
          </cell>
          <cell r="J2" t="str">
            <v>18 DO FORTE CTN-R-P</v>
          </cell>
          <cell r="K2" t="str">
            <v>KLEBER RIQUELME</v>
          </cell>
        </row>
        <row r="3">
          <cell r="H3" t="str">
            <v>MADERO - ACOCE</v>
          </cell>
          <cell r="I3" t="str">
            <v>ACOCE STH-R-P</v>
          </cell>
          <cell r="J3" t="str">
            <v>ACOCE STH-R-P</v>
          </cell>
          <cell r="K3" t="str">
            <v>GUSTAVO DIREITO</v>
          </cell>
        </row>
        <row r="4">
          <cell r="H4" t="str">
            <v>MADERO - AEROTOWN</v>
          </cell>
          <cell r="I4" t="str">
            <v>AEROTOWN CTN-AE-P</v>
          </cell>
          <cell r="J4" t="str">
            <v>AEROTOWN CTN-AE-P</v>
          </cell>
          <cell r="K4" t="str">
            <v>GRAZIANI BARRETO</v>
          </cell>
        </row>
        <row r="5">
          <cell r="H5" t="str">
            <v>MADERO - AFONSO PENA</v>
          </cell>
          <cell r="I5" t="str">
            <v>AFONSO PENA STH-SH-P</v>
          </cell>
          <cell r="J5" t="str">
            <v>AFONSO PENA STH-AE-P</v>
          </cell>
          <cell r="K5" t="str">
            <v>ANDRE TREVISANI</v>
          </cell>
        </row>
        <row r="6">
          <cell r="H6" t="str">
            <v>MADERO - AGUAS CLARAS</v>
          </cell>
          <cell r="I6" t="str">
            <v>AGUAS CLARAS CTN-R-P</v>
          </cell>
          <cell r="J6" t="str">
            <v>AGUAS CLARAS CTN-R-P</v>
          </cell>
          <cell r="K6" t="str">
            <v>BREINER PENA</v>
          </cell>
        </row>
        <row r="7">
          <cell r="H7" t="str">
            <v>MADERO - AMERICANA</v>
          </cell>
          <cell r="I7" t="str">
            <v>AMERICANA CTN-R-P</v>
          </cell>
          <cell r="J7" t="str">
            <v>AMERICANA CTN-R-P</v>
          </cell>
          <cell r="K7" t="str">
            <v>BREINER PENA</v>
          </cell>
        </row>
        <row r="8">
          <cell r="H8" t="str">
            <v>MADERO - SHOPPING ANALIA FRANCO</v>
          </cell>
          <cell r="I8" t="str">
            <v>ANALIA FRANCO STH-SH-P</v>
          </cell>
          <cell r="J8" t="str">
            <v>ANALIA FRANCO STH-SH-P</v>
          </cell>
          <cell r="K8" t="str">
            <v>GUSTAVO DIREITO</v>
          </cell>
        </row>
        <row r="9">
          <cell r="H9" t="str">
            <v>MADERO - ANITA</v>
          </cell>
          <cell r="I9" t="str">
            <v>ANITA CTN-R-P</v>
          </cell>
          <cell r="J9" t="str">
            <v>ANITA CTN-R-P</v>
          </cell>
          <cell r="K9" t="str">
            <v>ANDRE TREVISANI</v>
          </cell>
        </row>
        <row r="10">
          <cell r="H10" t="str">
            <v>MADERO - ARACATUBA</v>
          </cell>
          <cell r="I10" t="str">
            <v>ARACATUBA CTN-R-P</v>
          </cell>
          <cell r="J10" t="str">
            <v>ARACATUBA CTN-R-P</v>
          </cell>
          <cell r="K10" t="str">
            <v>BREINER PENA</v>
          </cell>
        </row>
        <row r="11">
          <cell r="H11" t="str">
            <v>MADERO - SHOPPING ARICANDUVA</v>
          </cell>
          <cell r="I11" t="str">
            <v>ARICANDUVA STH-SH-P</v>
          </cell>
          <cell r="J11" t="str">
            <v>ARICANDUVA STH-SH-P</v>
          </cell>
          <cell r="K11" t="str">
            <v>GUSTAVO DIREITO</v>
          </cell>
        </row>
        <row r="12">
          <cell r="H12" t="str">
            <v>MADERO - SARANDI</v>
          </cell>
          <cell r="I12" t="str">
            <v>ASSIS BRASIL CTN-R-P</v>
          </cell>
          <cell r="J12" t="str">
            <v>ASSIS BRASIL CTN-R-P</v>
          </cell>
          <cell r="K12" t="str">
            <v>ANDRE TREVISANI</v>
          </cell>
        </row>
        <row r="13">
          <cell r="H13" t="str">
            <v>MADERO - AUGUSTO TOLLE</v>
          </cell>
          <cell r="I13" t="str">
            <v>AUGUSTO TOLLE CTN-R-P</v>
          </cell>
          <cell r="J13" t="str">
            <v>AUGUSTO TOLLE CTN-R-P</v>
          </cell>
          <cell r="K13" t="str">
            <v>GUSTAVO DIREITO</v>
          </cell>
        </row>
        <row r="14">
          <cell r="H14" t="str">
            <v>MADERO - AV DAS TORRES</v>
          </cell>
          <cell r="I14" t="str">
            <v>AV. DAS TORRES SJP CTN-R-P</v>
          </cell>
          <cell r="J14" t="str">
            <v>AV. DAS TORRES SJP CTN-R-P</v>
          </cell>
          <cell r="K14" t="str">
            <v>ANDRE TREVISANI</v>
          </cell>
        </row>
        <row r="15">
          <cell r="H15" t="str">
            <v>MADERO - AZEVEDO SOARES</v>
          </cell>
          <cell r="I15" t="str">
            <v>AZEVEDO SOARES CTN-R-P</v>
          </cell>
          <cell r="J15" t="str">
            <v>AZEVEDO SOARES CTN-R-P</v>
          </cell>
          <cell r="K15" t="str">
            <v>GUSTAVO DIREITO</v>
          </cell>
        </row>
        <row r="16">
          <cell r="H16" t="str">
            <v>MADERO - BALNEARIO CAMBORIU (ATLANTICA)</v>
          </cell>
          <cell r="I16" t="str">
            <v>BALNEARIO CAMBORIU STH-R-P</v>
          </cell>
          <cell r="J16" t="str">
            <v>BALNEARIO CAMBORIU STH-R-P</v>
          </cell>
          <cell r="K16" t="str">
            <v>ANDRE TREVISANI</v>
          </cell>
        </row>
        <row r="17">
          <cell r="H17" t="str">
            <v>MADERO - BALNEARIO SHOPPING</v>
          </cell>
          <cell r="I17" t="str">
            <v>BALNEARIO SHOPPING STH-SH-P</v>
          </cell>
          <cell r="J17" t="str">
            <v>BALNEARIO SHOPPING STH-SH-P</v>
          </cell>
          <cell r="K17" t="str">
            <v>ANDRE TREVISANI</v>
          </cell>
        </row>
        <row r="18">
          <cell r="H18" t="str">
            <v>MADERO BARRA VELHA</v>
          </cell>
          <cell r="I18" t="str">
            <v>BARRA VELHA CTN-BR-P</v>
          </cell>
          <cell r="J18" t="str">
            <v>BARRA VELHA CTN-BR-P</v>
          </cell>
          <cell r="K18" t="str">
            <v>ANDRE TREVISANI</v>
          </cell>
        </row>
        <row r="19">
          <cell r="H19" t="str">
            <v>MADERO - ALPHAVILLE (AMAZONIA)</v>
          </cell>
          <cell r="I19" t="str">
            <v>BARUERI ED. AMAZONIA STH-R-P</v>
          </cell>
          <cell r="J19" t="str">
            <v>BARUERI ED. AMAZONIA STH-R-P</v>
          </cell>
          <cell r="K19" t="str">
            <v>KLEBER RIQUELME</v>
          </cell>
        </row>
        <row r="20">
          <cell r="H20" t="str">
            <v>MADERO - BATEL</v>
          </cell>
          <cell r="I20" t="str">
            <v>BATEL STH-R-P</v>
          </cell>
          <cell r="J20" t="str">
            <v>BATEL STH-R-P</v>
          </cell>
          <cell r="K20" t="str">
            <v>ANDRE TREVISANI</v>
          </cell>
        </row>
        <row r="21">
          <cell r="H21" t="str">
            <v>MADERO - BAURU</v>
          </cell>
          <cell r="I21" t="str">
            <v>BAURU STH-SH-P</v>
          </cell>
          <cell r="J21" t="str">
            <v>BAURU STH-SH-P</v>
          </cell>
          <cell r="K21" t="str">
            <v>BREINER PENA</v>
          </cell>
        </row>
        <row r="22">
          <cell r="H22" t="str">
            <v>MADERO - SHOPPING GRAO PARA</v>
          </cell>
          <cell r="I22" t="str">
            <v>BELEM GRAO PARA STH-SH-P</v>
          </cell>
          <cell r="J22" t="str">
            <v>BELEM GRAO PARA STH-SH-P</v>
          </cell>
          <cell r="K22" t="str">
            <v>GRAZIANI BARRETO</v>
          </cell>
        </row>
        <row r="23">
          <cell r="H23" t="str">
            <v>MADERO - CIDADE ADMINISTRATIVA</v>
          </cell>
          <cell r="I23" t="str">
            <v>BH CIDADE ADM CTN-BR-P</v>
          </cell>
          <cell r="J23" t="str">
            <v>BH CIDADE ADM CTN-BR-P</v>
          </cell>
          <cell r="K23" t="str">
            <v>GRAZIANI BARRETO</v>
          </cell>
        </row>
        <row r="24">
          <cell r="H24" t="str">
            <v>MADERO - BH SHOPPING</v>
          </cell>
          <cell r="I24" t="str">
            <v>NOVO BH SHOPPING STH-SH-P</v>
          </cell>
          <cell r="J24" t="str">
            <v>BH SHOPPING STH-SH-P</v>
          </cell>
          <cell r="K24" t="str">
            <v>GRAZIANI BARRETO</v>
          </cell>
        </row>
        <row r="25">
          <cell r="H25" t="str">
            <v>MADERO - SHOPPING NEUMARKT</v>
          </cell>
          <cell r="I25" t="str">
            <v>BLUMENAU STH-SH-P</v>
          </cell>
          <cell r="J25" t="str">
            <v>BLUMENAU STH-SH-P</v>
          </cell>
          <cell r="K25" t="str">
            <v>ANDRE TREVISANI</v>
          </cell>
        </row>
        <row r="26">
          <cell r="H26" t="str">
            <v>MADERO - BOULEVARD BELEM</v>
          </cell>
          <cell r="I26" t="str">
            <v>BOULEVARD BELEM STH-SH-P</v>
          </cell>
          <cell r="J26" t="str">
            <v>BOULEVARD BELEM STH-SH-P</v>
          </cell>
          <cell r="K26" t="str">
            <v>GRAZIANI BARRETO</v>
          </cell>
        </row>
        <row r="27">
          <cell r="H27" t="str">
            <v>MADERO - SHOPPING BOULEVARD BH</v>
          </cell>
          <cell r="I27" t="str">
            <v>BOULEVARD BH STH-SH-P</v>
          </cell>
          <cell r="J27" t="str">
            <v>BOULEVARD BH STH-SH-P</v>
          </cell>
          <cell r="K27" t="str">
            <v>GRAZIANI BARRETO</v>
          </cell>
        </row>
        <row r="28">
          <cell r="H28" t="str">
            <v>MADERO - LACADOR</v>
          </cell>
          <cell r="I28" t="str">
            <v>BOULEVARD CTN-SH-P</v>
          </cell>
          <cell r="J28" t="str">
            <v>BOULEVARD CTN-SH-P</v>
          </cell>
          <cell r="K28" t="str">
            <v>ANDRE TREVISANI</v>
          </cell>
        </row>
        <row r="29">
          <cell r="H29" t="str">
            <v>MADERO - SHOPPING MOGI GUACU</v>
          </cell>
          <cell r="I29" t="str">
            <v>BOULEVARD MOGI GUACU CTN-SH-P</v>
          </cell>
          <cell r="J29" t="str">
            <v>BOULEVARD MOGI GUACU CTN-SH-P</v>
          </cell>
          <cell r="K29" t="str">
            <v>BREINER PENA</v>
          </cell>
        </row>
        <row r="30">
          <cell r="H30" t="str">
            <v>MADERO - BRASCAN</v>
          </cell>
          <cell r="I30" t="str">
            <v>BRASCAN STH-R-P</v>
          </cell>
          <cell r="J30" t="str">
            <v>BRASCAN STH-R-P</v>
          </cell>
          <cell r="K30" t="str">
            <v>GUSTAVO DIREITO</v>
          </cell>
        </row>
        <row r="31">
          <cell r="H31" t="str">
            <v>MADERO - SHOPPING ID</v>
          </cell>
          <cell r="I31" t="str">
            <v>BRASILIA ID STH-SH-P</v>
          </cell>
          <cell r="J31" t="str">
            <v>BRASILIA ID STH-SH-P</v>
          </cell>
          <cell r="K31" t="str">
            <v>BREINER PENA</v>
          </cell>
        </row>
        <row r="32">
          <cell r="H32" t="str">
            <v>MADERO - PARK SHOPPING BRASILIA</v>
          </cell>
          <cell r="I32" t="str">
            <v>BRASILIA PARK STH-SH-P</v>
          </cell>
          <cell r="J32" t="str">
            <v>BRASILIA PARK STH-SH-P</v>
          </cell>
          <cell r="K32" t="str">
            <v>BREINER PENA</v>
          </cell>
        </row>
        <row r="33">
          <cell r="H33" t="str">
            <v>MADERO - BURITIS</v>
          </cell>
          <cell r="I33" t="str">
            <v>BURITIS CTN-R-P</v>
          </cell>
          <cell r="J33" t="str">
            <v>BURITIS CTN-R-P</v>
          </cell>
          <cell r="K33" t="str">
            <v>GRAZIANI BARRETO</v>
          </cell>
        </row>
        <row r="34">
          <cell r="H34" t="str">
            <v>MADERO - CABRAL</v>
          </cell>
          <cell r="I34" t="str">
            <v>CABRAL STH-R-P</v>
          </cell>
          <cell r="J34" t="str">
            <v>CABRAL STH-R-P</v>
          </cell>
          <cell r="K34" t="str">
            <v>ANDRE TREVISANI</v>
          </cell>
        </row>
        <row r="35">
          <cell r="H35" t="str">
            <v>MADERO - CAMBUI</v>
          </cell>
          <cell r="I35" t="str">
            <v>CAMBUI CTN-R-P</v>
          </cell>
          <cell r="J35" t="str">
            <v>CAMBUI CTN-R-P</v>
          </cell>
          <cell r="K35" t="str">
            <v>KLEBER RIQUELME</v>
          </cell>
        </row>
        <row r="36">
          <cell r="H36" t="str">
            <v>MADERO - SHOPPING DOM PEDRO</v>
          </cell>
          <cell r="I36" t="str">
            <v>CAMPINAS STH-SH-P</v>
          </cell>
          <cell r="J36" t="str">
            <v>CAMPINAS STH-SH-P</v>
          </cell>
          <cell r="K36" t="str">
            <v>KLEBER RIQUELME</v>
          </cell>
        </row>
        <row r="37">
          <cell r="H37" t="str">
            <v>MADERO - SHOPPING CAMPO GRANDE</v>
          </cell>
          <cell r="I37" t="str">
            <v>CAMPO GRANDE STH-SH-P</v>
          </cell>
          <cell r="J37" t="str">
            <v>CAMPO GRANDE STH-SH-P</v>
          </cell>
          <cell r="K37" t="str">
            <v>BREINER PENA</v>
          </cell>
        </row>
        <row r="38">
          <cell r="H38" t="str">
            <v>MADERO - CAMPO LARGO</v>
          </cell>
          <cell r="I38" t="str">
            <v>CAMPO LARGO CTN-BR-P</v>
          </cell>
          <cell r="J38" t="str">
            <v>CAMPO LARGO CTN-BR-P</v>
          </cell>
          <cell r="K38" t="str">
            <v>ANDRE TREVISANI</v>
          </cell>
        </row>
        <row r="39">
          <cell r="H39" t="str">
            <v>MADERO - CANOAS</v>
          </cell>
          <cell r="I39" t="str">
            <v>CANOAS CTN-BR-P</v>
          </cell>
          <cell r="J39" t="str">
            <v>CANOAS CTN-BR-P</v>
          </cell>
          <cell r="K39" t="str">
            <v>ANDRE TREVISANI</v>
          </cell>
        </row>
        <row r="40">
          <cell r="H40" t="str">
            <v>MADERO - CASCAVEL</v>
          </cell>
          <cell r="I40" t="str">
            <v>CASCAVEL STH-SH-P</v>
          </cell>
          <cell r="J40" t="str">
            <v>CASCAVEL STH-SH-P</v>
          </cell>
          <cell r="K40" t="str">
            <v>KLEBER RIQUELME</v>
          </cell>
        </row>
        <row r="41">
          <cell r="H41" t="str">
            <v>MADERO - LONDRINA (SHOPPING CATUAI)</v>
          </cell>
          <cell r="I41" t="str">
            <v>CATUAI LONDRINA STH-SH-P</v>
          </cell>
          <cell r="J41" t="str">
            <v>CATUAI LONDRINA STH-SH-P</v>
          </cell>
          <cell r="K41" t="str">
            <v>KLEBER RIQUELME</v>
          </cell>
        </row>
        <row r="42">
          <cell r="H42" t="str">
            <v>MADERO - CAXIAS DO SUL</v>
          </cell>
          <cell r="I42" t="str">
            <v>CAXIAS CTN-SH-P</v>
          </cell>
          <cell r="J42" t="str">
            <v>CAXIAS CTN-SH-P</v>
          </cell>
          <cell r="K42" t="str">
            <v>ANDRE TREVISANI</v>
          </cell>
        </row>
        <row r="43">
          <cell r="H43" t="str">
            <v>MADERO - SHOPPING CENTER NORTE</v>
          </cell>
          <cell r="I43" t="str">
            <v>CENTER NORTE STH-SH-P</v>
          </cell>
          <cell r="J43" t="str">
            <v>CENTER NORTE STH-SH-P</v>
          </cell>
          <cell r="K43" t="str">
            <v>GUSTAVO DIREITO</v>
          </cell>
        </row>
        <row r="44">
          <cell r="H44" t="str">
            <v>MADERO - SHOPPING CENTER VALE</v>
          </cell>
          <cell r="I44" t="str">
            <v>CENTERVALE STH-SH-P</v>
          </cell>
          <cell r="J44" t="str">
            <v>CENTERVALE STH-SH-P</v>
          </cell>
          <cell r="K44" t="str">
            <v>GUSTAVO DIREITO</v>
          </cell>
        </row>
        <row r="45">
          <cell r="H45" t="str">
            <v>MADERO - CHAMPAGNAT</v>
          </cell>
          <cell r="I45" t="str">
            <v>CHAMPAGNAT STH-R-P</v>
          </cell>
          <cell r="J45" t="str">
            <v>CHAMPAGNAT STH-R-P</v>
          </cell>
          <cell r="K45" t="str">
            <v>ANDRE TREVISANI</v>
          </cell>
        </row>
        <row r="46">
          <cell r="H46" t="str">
            <v>MADERO - SHOPPING CIDADE SAO PAULO</v>
          </cell>
          <cell r="I46" t="str">
            <v>CIDADE SAO PAULO STH-SH-P</v>
          </cell>
          <cell r="J46" t="str">
            <v>CIDADE SAO PAULO STH-SH-P</v>
          </cell>
          <cell r="K46" t="str">
            <v>GUSTAVO DIREITO</v>
          </cell>
        </row>
        <row r="47">
          <cell r="H47" t="str">
            <v>MADERO - COMENDADOR</v>
          </cell>
          <cell r="I47" t="str">
            <v>COMENDADOR STH-R-P</v>
          </cell>
          <cell r="J47" t="str">
            <v>COMENDADOR STH-R-P</v>
          </cell>
          <cell r="K47" t="str">
            <v>ANDRE TREVISANI</v>
          </cell>
        </row>
        <row r="48">
          <cell r="H48" t="str">
            <v>MADERO - CONSELHEIRO NEBIAS</v>
          </cell>
          <cell r="I48" t="str">
            <v>CONSELHEIRO NEBIAS CTN-R-P</v>
          </cell>
          <cell r="J48" t="str">
            <v>CONSELHEIRO NEBIAS CTN-R-P</v>
          </cell>
          <cell r="K48" t="str">
            <v>GUSTAVO DIREITO</v>
          </cell>
        </row>
        <row r="49">
          <cell r="H49" t="str">
            <v>MADERO - SHOPPING CONTINENTE</v>
          </cell>
          <cell r="I49" t="str">
            <v>CONTINENTE SC STH-SH-P</v>
          </cell>
          <cell r="J49" t="str">
            <v>CONTINENTE SC STH-SH-P</v>
          </cell>
          <cell r="K49" t="str">
            <v>ANDRE TREVISANI</v>
          </cell>
        </row>
        <row r="50">
          <cell r="H50" t="str">
            <v>MADERO - CRICIUMA</v>
          </cell>
          <cell r="I50" t="str">
            <v>CRICIUMA CENTENARIO CTN-R-P</v>
          </cell>
          <cell r="J50" t="str">
            <v>CRICIUMA CENTENARIO CTN-R-P</v>
          </cell>
          <cell r="K50" t="str">
            <v>ANDRE TREVISANI</v>
          </cell>
        </row>
        <row r="51">
          <cell r="H51" t="str">
            <v>MADERO - SHOPPING CURITIBA</v>
          </cell>
          <cell r="I51" t="str">
            <v>CURITIBA SHOP BGR-SH-P</v>
          </cell>
          <cell r="J51" t="str">
            <v>CURITIBA SHOP BGR-SH-P</v>
          </cell>
          <cell r="K51" t="str">
            <v>ANDRE TREVISANI</v>
          </cell>
        </row>
        <row r="52">
          <cell r="H52" t="str">
            <v>MADERO - SHOPPING DEL REY</v>
          </cell>
          <cell r="I52" t="str">
            <v>DEL REY STH-SH-P</v>
          </cell>
          <cell r="J52" t="str">
            <v>DEL REY STH-SH-P</v>
          </cell>
          <cell r="K52" t="str">
            <v>GRAZIANI BARRETO</v>
          </cell>
        </row>
        <row r="53">
          <cell r="H53" t="str">
            <v>MADERO - SHOPPING ELDORADO</v>
          </cell>
          <cell r="I53" t="str">
            <v>ELDORADO STH-SH-P</v>
          </cell>
          <cell r="J53" t="str">
            <v>ELDORADO STH-SH-P</v>
          </cell>
          <cell r="K53" t="str">
            <v>KLEBER RIQUELME</v>
          </cell>
        </row>
        <row r="54">
          <cell r="H54" t="str">
            <v>MADERO - SHOPPING ESTACAO</v>
          </cell>
          <cell r="I54" t="str">
            <v>ESTACAO CTBA STH-SH-P</v>
          </cell>
          <cell r="J54" t="str">
            <v>ESTACAO CTBA STH-SH-P</v>
          </cell>
          <cell r="K54" t="str">
            <v>ANDRE TREVISANI</v>
          </cell>
        </row>
        <row r="55">
          <cell r="H55" t="str">
            <v>MADERO - SHOPPING ESTACAO CUIABA</v>
          </cell>
          <cell r="I55" t="str">
            <v>ESTACAO CUIABA STH-SH-P</v>
          </cell>
          <cell r="J55" t="str">
            <v>ESTACAO CUIABA STH-SH-P</v>
          </cell>
          <cell r="K55" t="str">
            <v>BREINER PENA</v>
          </cell>
        </row>
        <row r="56">
          <cell r="H56" t="str">
            <v>MADERO - SHOPPING FLAMBOYANT</v>
          </cell>
          <cell r="I56" t="str">
            <v>NOVO FLAMBOYANT STH-SH-P</v>
          </cell>
          <cell r="J56" t="str">
            <v>FLAMBOYANT STH-SH-P</v>
          </cell>
          <cell r="K56" t="str">
            <v>BREINER PENA</v>
          </cell>
        </row>
        <row r="57">
          <cell r="H57" t="str">
            <v>MADERO - SHOPPING BEIRAMAR</v>
          </cell>
          <cell r="I57" t="str">
            <v>FLORIANOPOLIS STH-SH-P</v>
          </cell>
          <cell r="J57" t="str">
            <v>FLORIANOPOLIS STH-SH-P</v>
          </cell>
          <cell r="K57" t="str">
            <v>ANDRE TREVISANI</v>
          </cell>
        </row>
        <row r="58">
          <cell r="H58" t="str">
            <v>MADERO - FOZ DO IGUACU</v>
          </cell>
          <cell r="I58" t="str">
            <v>FOZ DO IGUACU STH-SH-P</v>
          </cell>
          <cell r="J58" t="str">
            <v>FOZ DO IGUACU STH-SH-P</v>
          </cell>
          <cell r="K58" t="str">
            <v>KLEBER RIQUELME</v>
          </cell>
        </row>
        <row r="59">
          <cell r="H59" t="str">
            <v>MADERO - FRANCA</v>
          </cell>
          <cell r="I59" t="str">
            <v>FRANCA CTN-R-P</v>
          </cell>
          <cell r="J59" t="str">
            <v>FRANCA CTN-R-P</v>
          </cell>
          <cell r="K59" t="e">
            <v>#N/A</v>
          </cell>
        </row>
        <row r="60">
          <cell r="H60" t="str">
            <v>MADERO - FRANCISCO MORATO</v>
          </cell>
          <cell r="I60" t="str">
            <v>FRANCISCO MORATO CTN-R-P</v>
          </cell>
          <cell r="J60" t="str">
            <v>FRANCISCO MORATO CTN-R-P</v>
          </cell>
          <cell r="K60" t="str">
            <v>KLEBER RIQUELME</v>
          </cell>
        </row>
        <row r="61">
          <cell r="H61" t="str">
            <v>MADERO - SHOPPING GALLERIA CAMPINAS</v>
          </cell>
          <cell r="I61" t="str">
            <v>GALLERIA CAMPINAS STH-SH-P</v>
          </cell>
          <cell r="J61" t="str">
            <v>GALLERIA CAMPINAS STH-SH-P</v>
          </cell>
          <cell r="K61" t="str">
            <v>KLEBER RIQUELME</v>
          </cell>
        </row>
        <row r="62">
          <cell r="H62" t="str">
            <v>MADERO - JOINVILLE GARTEN SHOPPING</v>
          </cell>
          <cell r="I62" t="str">
            <v>GARTEN JOINVILLE STH-SH-P</v>
          </cell>
          <cell r="J62" t="str">
            <v>GARTEN JOINVILLE STH-SH-P</v>
          </cell>
          <cell r="K62" t="str">
            <v>ANDRE TREVISANI</v>
          </cell>
        </row>
        <row r="63">
          <cell r="H63" t="str">
            <v>MADERO - GOIANIA SHOPPING</v>
          </cell>
          <cell r="I63" t="str">
            <v>GOIANIA STH-SH-P</v>
          </cell>
          <cell r="J63" t="str">
            <v>GOIANIA STH-SH-P</v>
          </cell>
          <cell r="K63" t="str">
            <v>BREINER PENA</v>
          </cell>
        </row>
        <row r="64">
          <cell r="H64" t="str">
            <v>MADERO - GOIANIA T10</v>
          </cell>
          <cell r="I64" t="str">
            <v>GOIANIA T10 CTN-R-P</v>
          </cell>
          <cell r="J64" t="str">
            <v>GOIANIA T10 CTN-R-P</v>
          </cell>
          <cell r="K64" t="str">
            <v>BREINER PENA</v>
          </cell>
        </row>
        <row r="65">
          <cell r="H65" t="str">
            <v>MADERO - GOIANIA T4</v>
          </cell>
          <cell r="I65" t="str">
            <v>GOIANIA T4 TRACK-R-P</v>
          </cell>
          <cell r="J65" t="str">
            <v>GOIANIA T4 CTN-R-P</v>
          </cell>
          <cell r="K65" t="str">
            <v>BREINER PENA</v>
          </cell>
        </row>
        <row r="66">
          <cell r="H66" t="str">
            <v>MADERO - GRAMADO</v>
          </cell>
          <cell r="I66" t="str">
            <v>GRAMADO BGR-R-P</v>
          </cell>
          <cell r="J66" t="str">
            <v>GRAMADO BGR-R-P</v>
          </cell>
          <cell r="K66" t="str">
            <v>ANDRE TREVISANI</v>
          </cell>
        </row>
        <row r="67">
          <cell r="H67" t="str">
            <v>MADERO - SHOPPING GRANJA VIANNA</v>
          </cell>
          <cell r="I67" t="str">
            <v>GRANJA VIANNA STH-SH-P</v>
          </cell>
          <cell r="J67" t="str">
            <v>GRANJA VIANNA STH-SH-P</v>
          </cell>
          <cell r="K67" t="str">
            <v>KLEBER RIQUELME</v>
          </cell>
        </row>
        <row r="68">
          <cell r="H68" t="str">
            <v>MADERO - GUARUJA</v>
          </cell>
          <cell r="I68" t="str">
            <v>GUARUJA CTN-R-P</v>
          </cell>
          <cell r="J68" t="str">
            <v>GUARUJA CTN-R-P</v>
          </cell>
          <cell r="K68" t="str">
            <v>GUSTAVO DIREITO</v>
          </cell>
        </row>
        <row r="69">
          <cell r="H69" t="str">
            <v>MADERO - ICARAI</v>
          </cell>
          <cell r="I69" t="str">
            <v>ICARAI BGR-R-P</v>
          </cell>
          <cell r="J69" t="str">
            <v>ICARAI BGR-R-P</v>
          </cell>
          <cell r="K69" t="str">
            <v>GRAZIANI BARRETO</v>
          </cell>
        </row>
        <row r="70">
          <cell r="H70" t="str">
            <v>MADERO - IGUATEMI BRASILIA</v>
          </cell>
          <cell r="I70" t="str">
            <v>IGUATEMI BRASILIA STH-SH-P</v>
          </cell>
          <cell r="J70" t="str">
            <v>IGUATEMI BRASILIA STH-SH-P</v>
          </cell>
          <cell r="K70" t="str">
            <v>BREINER PENA</v>
          </cell>
        </row>
        <row r="71">
          <cell r="H71" t="str">
            <v>MADERO - IGUATEMI CAMPINAS</v>
          </cell>
          <cell r="I71" t="str">
            <v>IGUATEMI CAMPINAS STH-SH-P</v>
          </cell>
          <cell r="J71" t="str">
            <v>IGUATEMI CAMPINAS STH-SH-P</v>
          </cell>
          <cell r="K71" t="str">
            <v>KLEBER RIQUELME</v>
          </cell>
        </row>
        <row r="72">
          <cell r="H72" t="str">
            <v>MADERO - IGUATEMI ESPLANADA</v>
          </cell>
          <cell r="I72" t="str">
            <v>IGUATEMI ESPLANADA STH-SH-P</v>
          </cell>
          <cell r="J72" t="str">
            <v>IGUATEMI ESPLANADA STH-SH-P</v>
          </cell>
          <cell r="K72" t="str">
            <v>KLEBER RIQUELME</v>
          </cell>
        </row>
        <row r="73">
          <cell r="H73" t="str">
            <v>MADERO - IGUATEMI FORTALEZA</v>
          </cell>
          <cell r="I73" t="str">
            <v>IGUATEMI FORTALEZA STH-SH-P</v>
          </cell>
          <cell r="J73" t="str">
            <v>IGUATEMI FORTALEZA STH-SH-P</v>
          </cell>
          <cell r="K73" t="str">
            <v>GRAZIANI BARRETO</v>
          </cell>
        </row>
        <row r="74">
          <cell r="H74" t="str">
            <v>MADERO - SHOPPING IGUATEMI POA</v>
          </cell>
          <cell r="I74" t="str">
            <v>IGUATEMI POA  STH-SH-P</v>
          </cell>
          <cell r="J74" t="str">
            <v>IGUATEMI POA  STH-SH-P</v>
          </cell>
          <cell r="K74" t="str">
            <v>ANDRE TREVISANI</v>
          </cell>
        </row>
        <row r="75">
          <cell r="H75" t="str">
            <v>MADERO - INDAIATUBA</v>
          </cell>
          <cell r="I75" t="str">
            <v>INDAIATUBA CTN-SH-P</v>
          </cell>
          <cell r="J75" t="str">
            <v>INDAIATUBA CTN-SH-P</v>
          </cell>
          <cell r="K75" t="str">
            <v>KLEBER RIQUELME</v>
          </cell>
        </row>
        <row r="76">
          <cell r="H76" t="str">
            <v>MADERO - INES PEREIRA</v>
          </cell>
          <cell r="I76" t="str">
            <v>INES PEREIRA CTN-RU-P</v>
          </cell>
          <cell r="J76" t="str">
            <v>INES PEREIRA CTN-RU-P</v>
          </cell>
          <cell r="K76" t="str">
            <v>GUSTAVO DIREITO</v>
          </cell>
        </row>
        <row r="77">
          <cell r="H77" t="str">
            <v>MADERO - ITAJAI</v>
          </cell>
          <cell r="I77" t="str">
            <v>ITAJAI CTN-R-P</v>
          </cell>
          <cell r="J77" t="str">
            <v>ITAJAI CTN-R-P</v>
          </cell>
          <cell r="K77" t="str">
            <v>ANDRE TREVISANI</v>
          </cell>
        </row>
        <row r="78">
          <cell r="H78" t="str">
            <v>MADERO - ITAPEMA</v>
          </cell>
          <cell r="I78" t="str">
            <v>ITAPEMA CTN-BR-P</v>
          </cell>
          <cell r="J78" t="str">
            <v>ITAPEMA CTN-BR-P</v>
          </cell>
          <cell r="K78" t="str">
            <v>ANDRE TREVISANI</v>
          </cell>
        </row>
        <row r="79">
          <cell r="H79" t="str">
            <v>MADERO - JABAQUARA</v>
          </cell>
          <cell r="I79" t="str">
            <v>JABAQUARA BGR-R-P</v>
          </cell>
          <cell r="J79" t="str">
            <v>JABAQUARA BGR-R-P</v>
          </cell>
          <cell r="K79" t="str">
            <v>KLEBER RIQUELME</v>
          </cell>
        </row>
        <row r="80">
          <cell r="H80" t="str">
            <v>MADERO - JACAREPAGUA</v>
          </cell>
          <cell r="I80" t="str">
            <v>JACAREPAGUA BGR-SH-P</v>
          </cell>
          <cell r="J80" t="str">
            <v>JACAREPAGUA BGR-SH-P</v>
          </cell>
          <cell r="K80" t="str">
            <v>GRAZIANI BARRETO</v>
          </cell>
        </row>
        <row r="81">
          <cell r="H81" t="str">
            <v>MADERO - SHOPPING JARDIM DAS AMERICAS</v>
          </cell>
          <cell r="I81" t="str">
            <v>JARDIM DAS AMERICAS BGR-SH-P</v>
          </cell>
          <cell r="J81" t="str">
            <v>JARDIM DAS AMERICAS BGR-SH-P</v>
          </cell>
          <cell r="K81" t="str">
            <v>ANDRE TREVISANI</v>
          </cell>
        </row>
        <row r="82">
          <cell r="H82" t="str">
            <v>MADERO - JARDIM SOCIAL</v>
          </cell>
          <cell r="I82" t="str">
            <v>JARDIM SOCIAL STH-R-P</v>
          </cell>
          <cell r="J82" t="str">
            <v>JARDIM SOCIAL STH-R-P</v>
          </cell>
          <cell r="K82" t="str">
            <v>ANDRE TREVISANI</v>
          </cell>
        </row>
        <row r="83">
          <cell r="H83" t="str">
            <v>MADERO - SHOPPING JARDIM SUL</v>
          </cell>
          <cell r="I83" t="str">
            <v>JARDIM SUL STH-SH-P</v>
          </cell>
          <cell r="J83" t="str">
            <v>JARDIM SUL STH-SH-P</v>
          </cell>
          <cell r="K83" t="str">
            <v>KLEBER RIQUELME</v>
          </cell>
        </row>
        <row r="84">
          <cell r="H84" t="str">
            <v>JERONIMO - SHOPPING ABC</v>
          </cell>
          <cell r="I84" t="str">
            <v>JERONIMO ABC ST ANDRE BGR-SH-P</v>
          </cell>
          <cell r="J84" t="str">
            <v>JERONIMO ABC ST ANDRE BGR-SH-P</v>
          </cell>
          <cell r="K84" t="str">
            <v>GUSTAVO DIREITO</v>
          </cell>
        </row>
        <row r="85">
          <cell r="H85" t="str">
            <v>JERONIMO - AFONSO PENA</v>
          </cell>
          <cell r="I85" t="str">
            <v>JERONIMO AFONSO PENA BGR-SH-P</v>
          </cell>
          <cell r="J85" t="str">
            <v>JERONIMO AFONSO PENA BGR-AE-P</v>
          </cell>
          <cell r="K85" t="str">
            <v>ANDRE TREVISANI</v>
          </cell>
        </row>
        <row r="86">
          <cell r="H86" t="str">
            <v>JERONIMO &amp; MADERO AGUA VERDE</v>
          </cell>
          <cell r="I86" t="str">
            <v>JERONIMO AGUA VERDE TRK-R-P</v>
          </cell>
          <cell r="J86" t="str">
            <v>JERONIMO AGUA VERDE TRK-R-P</v>
          </cell>
          <cell r="K86" t="e">
            <v>#N/A</v>
          </cell>
        </row>
        <row r="87">
          <cell r="H87" t="str">
            <v>JERONIMO - ALECRINS</v>
          </cell>
          <cell r="I87" t="str">
            <v>JERONIMO ALECRINS TRACK-R-P</v>
          </cell>
          <cell r="J87" t="str">
            <v>JERONIMO ALECRINS TRACK-R-P</v>
          </cell>
          <cell r="K87" t="str">
            <v>KLEBER RIQUELME</v>
          </cell>
        </row>
        <row r="88">
          <cell r="H88" t="str">
            <v>JERONIMO - ALPHAVILLE</v>
          </cell>
          <cell r="I88" t="str">
            <v>JERONIMO ALPHAVILLE TRACK-R-P</v>
          </cell>
          <cell r="J88" t="str">
            <v>JERONIMO ALPHAVILLE TRACK-R-P</v>
          </cell>
          <cell r="K88" t="str">
            <v>KLEBER RIQUELME</v>
          </cell>
        </row>
        <row r="89">
          <cell r="H89" t="str">
            <v>JERONIMO - SHOPPING ANALIA FRANCO</v>
          </cell>
          <cell r="I89" t="str">
            <v>JERONIMO ANALIA F. BGR-SH-P</v>
          </cell>
          <cell r="J89" t="str">
            <v>JERONIMO ANALIA F. BGR-SH-P</v>
          </cell>
          <cell r="K89" t="str">
            <v>GUSTAVO DIREITO</v>
          </cell>
        </row>
        <row r="90">
          <cell r="H90" t="str">
            <v>JERONIMO - ANDALO</v>
          </cell>
          <cell r="I90" t="str">
            <v>JERONIMO ANDALO TRACK-R-P</v>
          </cell>
          <cell r="J90" t="str">
            <v>JERONIMO ANDALO TRACK-R-P</v>
          </cell>
          <cell r="K90" t="str">
            <v>BREINER PENA</v>
          </cell>
        </row>
        <row r="91">
          <cell r="H91" t="str">
            <v>JERONIMO - SHOPPING ARICANDUVA</v>
          </cell>
          <cell r="I91" t="str">
            <v>JERONIMO ARICANDUVA BGR-SH-P</v>
          </cell>
          <cell r="J91" t="str">
            <v>JERONIMO ARICANDUVA BGR-SH-P</v>
          </cell>
          <cell r="K91" t="str">
            <v>GUSTAVO DIREITO</v>
          </cell>
        </row>
        <row r="92">
          <cell r="H92" t="str">
            <v>JERONIMO - BARAO DE PENEDO</v>
          </cell>
          <cell r="I92" t="str">
            <v>JERONIMO B DE PENEDO TRACK-R-P</v>
          </cell>
          <cell r="J92" t="str">
            <v>JERONIMO B DE PENEDO TRACK-R-P</v>
          </cell>
          <cell r="K92" t="str">
            <v>GUSTAVO DIREITO</v>
          </cell>
        </row>
        <row r="93">
          <cell r="H93" t="str">
            <v>JERONIMO - SHOPPING BALNEARIO</v>
          </cell>
          <cell r="I93" t="str">
            <v>JERONIMO BALNEARIO BGR-SH-P</v>
          </cell>
          <cell r="J93" t="str">
            <v>JERONIMO BALNEARIO BGR-SH-P</v>
          </cell>
          <cell r="K93" t="str">
            <v>ANDRE TREVISANI</v>
          </cell>
        </row>
        <row r="94">
          <cell r="H94" t="str">
            <v>JERONIMO - BANDEIRANTES</v>
          </cell>
          <cell r="I94" t="str">
            <v>JERONIMO BANDEIRANTES BGR-RU-P</v>
          </cell>
          <cell r="J94" t="str">
            <v>JERONIMO BANDEIRANTES BGR-RU-P</v>
          </cell>
          <cell r="K94" t="str">
            <v>KLEBER RIQUELME</v>
          </cell>
        </row>
        <row r="95">
          <cell r="H95" t="str">
            <v>JERONIMO - BARRA SHOPPING</v>
          </cell>
          <cell r="I95" t="str">
            <v>JERONIMO BARRA SHOP BGR-SH-P</v>
          </cell>
          <cell r="J95" t="str">
            <v>JERONIMO BARRA SHOP BGR-SH-P</v>
          </cell>
          <cell r="K95" t="str">
            <v>GRAZIANI BARRETO</v>
          </cell>
        </row>
        <row r="96">
          <cell r="H96" t="str">
            <v>JERONIMO - SHOPPING BARUERI</v>
          </cell>
          <cell r="I96" t="str">
            <v>JERONIMO BARUERI PCA-SH-P</v>
          </cell>
          <cell r="J96" t="str">
            <v>JERONIMO BARUERI PCA-SH-P</v>
          </cell>
          <cell r="K96" t="str">
            <v>KLEBER RIQUELME</v>
          </cell>
        </row>
        <row r="97">
          <cell r="H97" t="str">
            <v>JERONIMO - BAURU</v>
          </cell>
          <cell r="I97" t="str">
            <v>JERONIMO BAURU TRACK-R-P</v>
          </cell>
          <cell r="J97" t="str">
            <v>JERONIMO BAURU TRACK-R-P</v>
          </cell>
          <cell r="K97" t="str">
            <v>BREINER PENA</v>
          </cell>
        </row>
        <row r="98">
          <cell r="H98" t="str">
            <v>JERONIMO - BELA VISTA</v>
          </cell>
          <cell r="I98" t="str">
            <v>JERONIMO BELA VISTA BGR-R-P</v>
          </cell>
          <cell r="J98" t="str">
            <v>JERONIMO BELA VISTA BGR-R-P</v>
          </cell>
          <cell r="K98" t="str">
            <v>ANDRE TREVISANI</v>
          </cell>
        </row>
        <row r="99">
          <cell r="H99" t="str">
            <v>JERONIMO - BH SHOPPING</v>
          </cell>
          <cell r="I99" t="str">
            <v>JERONIMO BH SHOPPING BGR-SH-P</v>
          </cell>
          <cell r="J99" t="str">
            <v>JERONIMO BH SHOPPING BGR-SH-P</v>
          </cell>
          <cell r="K99" t="str">
            <v>GRAZIANI BARRETO</v>
          </cell>
        </row>
        <row r="100">
          <cell r="H100" t="str">
            <v>JERONIMO - BURITIS</v>
          </cell>
          <cell r="I100" t="str">
            <v>JERONIMO BURITIS TRACK-R-P</v>
          </cell>
          <cell r="J100" t="str">
            <v>JERONIMO BURITIS TRACK-R-P</v>
          </cell>
          <cell r="K100" t="str">
            <v>GRAZIANI BARRETO</v>
          </cell>
        </row>
        <row r="101">
          <cell r="H101" t="str">
            <v>JERONIMO - PARK SHOP CAMPO GRANDE</v>
          </cell>
          <cell r="I101" t="str">
            <v>JERONIMO CAMPO GRANDE BGR-SH-P</v>
          </cell>
          <cell r="J101" t="str">
            <v>JERONIMO CAMPO GRANDE BGR-SH-P</v>
          </cell>
          <cell r="K101" t="str">
            <v>GRAZIANI BARRETO</v>
          </cell>
        </row>
        <row r="102">
          <cell r="H102" t="str">
            <v>JERONIMO - CAMPO GRANDE</v>
          </cell>
          <cell r="I102" t="str">
            <v>JERONIMO CAMPO GRANDE TRK-R-P</v>
          </cell>
          <cell r="J102" t="str">
            <v>JERONIMO CAMPO GRANDE TRK-R-P</v>
          </cell>
          <cell r="K102" t="str">
            <v>BREINER PENA</v>
          </cell>
        </row>
        <row r="103">
          <cell r="H103" t="str">
            <v>JERONIMO - CASCAVEL</v>
          </cell>
          <cell r="I103" t="str">
            <v>JERONIMO CASCAVEL TRACK-R-P</v>
          </cell>
          <cell r="J103" t="str">
            <v>JERONIMO CASCAVEL TRACK-R-P</v>
          </cell>
          <cell r="K103" t="str">
            <v>KLEBER RIQUELME</v>
          </cell>
        </row>
        <row r="104">
          <cell r="H104" t="str">
            <v>JERONIMO - CRICIUMA</v>
          </cell>
          <cell r="I104" t="str">
            <v>JERONIMO CRICIUMA TRACK-R-P</v>
          </cell>
          <cell r="J104" t="str">
            <v>JERONIMO CRICIUMA TRACK-R-P</v>
          </cell>
          <cell r="K104" t="str">
            <v>ANDRE TREVISANI</v>
          </cell>
        </row>
        <row r="105">
          <cell r="H105" t="str">
            <v>JERONIMO - CUIABA</v>
          </cell>
          <cell r="I105" t="str">
            <v>JERONIMO CUIABA CPA TRACK-R-P</v>
          </cell>
          <cell r="J105" t="str">
            <v>JERONIMO CUIABA CPA TRACK-R-P</v>
          </cell>
          <cell r="K105" t="str">
            <v>BREINER PENA</v>
          </cell>
        </row>
        <row r="106">
          <cell r="H106" t="str">
            <v>JERONIMO - SHOPPING DEL REY</v>
          </cell>
          <cell r="I106" t="str">
            <v>JERONIMO DEL REY BGR-SH-P</v>
          </cell>
          <cell r="J106" t="str">
            <v>JERONIMO DEL REY BGR-SH-P</v>
          </cell>
          <cell r="K106" t="str">
            <v>GRAZIANI BARRETO</v>
          </cell>
        </row>
        <row r="107">
          <cell r="H107" t="str">
            <v>JERONIMO - DF PLAZA SHOPPING</v>
          </cell>
          <cell r="I107" t="str">
            <v>JERONIMO DF PLAZA BGR-SH-P</v>
          </cell>
          <cell r="J107" t="str">
            <v>JERONIMO DF PLAZA BGR-SH-P</v>
          </cell>
          <cell r="K107" t="str">
            <v>BREINER PENA</v>
          </cell>
        </row>
        <row r="108">
          <cell r="H108" t="str">
            <v>JERONIMO - PRACA DA ESPANHA</v>
          </cell>
          <cell r="I108" t="str">
            <v>JERONIMO ESPANHA BGR-R-P</v>
          </cell>
          <cell r="J108" t="str">
            <v>JERONIMO ESPANHA BGR-R-P</v>
          </cell>
          <cell r="K108" t="str">
            <v>ANDRE TREVISANI</v>
          </cell>
        </row>
        <row r="109">
          <cell r="H109" t="str">
            <v>JERONIMO - SHOPPING ESTACAO BH</v>
          </cell>
          <cell r="I109" t="str">
            <v>JERONIMO ESTACAO BH BGR-SH-P</v>
          </cell>
          <cell r="J109" t="str">
            <v>JERONIMO ESTACAO BH BGR-SH-P</v>
          </cell>
          <cell r="K109" t="str">
            <v>GRAZIANI BARRETO</v>
          </cell>
        </row>
        <row r="110">
          <cell r="H110" t="str">
            <v>JERONIMO - SHOPPING ESTACAO</v>
          </cell>
          <cell r="I110" t="str">
            <v>JERONIMO ESTACAO CTBA BGR-SH-P</v>
          </cell>
          <cell r="J110" t="str">
            <v>JERONIMO ESTACAO CTBA BGR-SH-P</v>
          </cell>
          <cell r="K110" t="str">
            <v>ANDRE TREVISANI</v>
          </cell>
        </row>
        <row r="111">
          <cell r="H111" t="str">
            <v>JERONIMO - SHOPPING FLAMBOYANT</v>
          </cell>
          <cell r="I111" t="str">
            <v>JERONIMO FLAMBOYANT BGR-SH-P</v>
          </cell>
          <cell r="J111" t="str">
            <v>JERONIMO FLAMBOYANT BGR-SH-P</v>
          </cell>
          <cell r="K111" t="str">
            <v>BREINER PENA</v>
          </cell>
        </row>
        <row r="112">
          <cell r="H112" t="str">
            <v>JERONIMO - SHOPPING VILLA ROMANA</v>
          </cell>
          <cell r="I112" t="str">
            <v>JERONIMO FLORIANOP. BGR-SH-P</v>
          </cell>
          <cell r="J112" t="str">
            <v>JERONIMO FLORIANOP. BGR-SH-P</v>
          </cell>
          <cell r="K112" t="str">
            <v>ANDRE TREVISANI</v>
          </cell>
        </row>
        <row r="113">
          <cell r="H113" t="str">
            <v>JERONIMO - FOZ DO IGUACU</v>
          </cell>
          <cell r="I113" t="str">
            <v>JERONIMO FOZ DO IGUACU TRK-R-P</v>
          </cell>
          <cell r="J113" t="str">
            <v>JERONIMO FOZ DO IGUACU TRK-R-P</v>
          </cell>
          <cell r="K113" t="str">
            <v>KLEBER RIQUELME</v>
          </cell>
        </row>
        <row r="114">
          <cell r="H114" t="str">
            <v>JERONIMO - GIOVANNI GRONCHI</v>
          </cell>
          <cell r="I114" t="str">
            <v>JERONIMO G GRONCHI TRACK-R-P</v>
          </cell>
          <cell r="J114" t="str">
            <v>JERONIMO G GRONCHI TRACK-R-P</v>
          </cell>
          <cell r="K114" t="str">
            <v>KLEBER RIQUELME</v>
          </cell>
        </row>
        <row r="115">
          <cell r="H115" t="str">
            <v>JERONIMO - GOIANIA SHOPPING</v>
          </cell>
          <cell r="I115" t="str">
            <v>JERONIMO GOIANIA SHOP PCA-SH-P</v>
          </cell>
          <cell r="J115" t="str">
            <v>JERONIMO GOIANIA SHOP PCA-SH-P</v>
          </cell>
          <cell r="K115" t="str">
            <v>BREINER PENA</v>
          </cell>
        </row>
        <row r="116">
          <cell r="H116" t="str">
            <v>JERONIMO - SHOPPING GRAND PLAZA</v>
          </cell>
          <cell r="I116" t="str">
            <v>JERONIMO GRAND PLAZA BGR-SH-P</v>
          </cell>
          <cell r="J116" t="str">
            <v>JERONIMO GRAND PLAZA BGR-SH-P</v>
          </cell>
          <cell r="K116" t="str">
            <v>GUSTAVO DIREITO</v>
          </cell>
        </row>
        <row r="117">
          <cell r="H117" t="str">
            <v>JERONIMO - GUARUJA</v>
          </cell>
          <cell r="I117" t="str">
            <v>JERONIMO GUARUJA TRACK-R-P</v>
          </cell>
          <cell r="J117" t="str">
            <v>JERONIMO GUARUJA TRACK-R-P</v>
          </cell>
          <cell r="K117" t="str">
            <v>GUSTAVO DIREITO</v>
          </cell>
        </row>
        <row r="118">
          <cell r="H118" t="str">
            <v>JERONIMO - SHOPPING GUARULHOS</v>
          </cell>
          <cell r="I118" t="str">
            <v>JERONIMO GUARULHOS PRC-SH-P</v>
          </cell>
          <cell r="J118" t="str">
            <v>JERONIMO GUARULHOS PRC-SH-P</v>
          </cell>
          <cell r="K118" t="str">
            <v>GUSTAVO DIREITO</v>
          </cell>
        </row>
        <row r="119">
          <cell r="H119" t="str">
            <v>JERONIMO - HABITAT BRADESCO</v>
          </cell>
          <cell r="I119" t="str">
            <v>JERONIMO HABITAT BGR-R-P</v>
          </cell>
          <cell r="J119" t="str">
            <v>JERONIMO HABITAT BGR-R-P</v>
          </cell>
          <cell r="K119" t="str">
            <v>GUSTAVO DIREITO</v>
          </cell>
        </row>
        <row r="120">
          <cell r="H120" t="str">
            <v>JERONIMO - SHOPPING IGUATEMI POA</v>
          </cell>
          <cell r="I120" t="str">
            <v>JERONIMO IGUATEMI POA BGR-SH-P</v>
          </cell>
          <cell r="J120" t="str">
            <v>JERONIMO IGUATEMI POA BGR-SH-P</v>
          </cell>
          <cell r="K120" t="str">
            <v>ANDRE TREVISANI</v>
          </cell>
        </row>
        <row r="121">
          <cell r="H121" t="str">
            <v>JERONIMO - INDAIATUBA</v>
          </cell>
          <cell r="I121" t="str">
            <v>JERONIMO INDAIATUBA TRACK-R-P</v>
          </cell>
          <cell r="J121" t="str">
            <v>JERONIMO INDAIATUBA TRACK-R-P</v>
          </cell>
          <cell r="K121" t="str">
            <v>KLEBER RIQUELME</v>
          </cell>
        </row>
        <row r="122">
          <cell r="H122" t="str">
            <v>JERONIMO - SHOPPING METRO ITAQUERA</v>
          </cell>
          <cell r="I122" t="str">
            <v>JERONIMO ITAQUERA BGR-SH-P</v>
          </cell>
          <cell r="J122" t="str">
            <v>JERONIMO ITAQUERA BGR-SH-P</v>
          </cell>
          <cell r="K122" t="str">
            <v>GUSTAVO DIREITO</v>
          </cell>
        </row>
        <row r="123">
          <cell r="H123" t="str">
            <v>JERONIMO - JOINVILLE</v>
          </cell>
          <cell r="I123" t="str">
            <v>JERONIMO JOINVILLE TRACK-R-P</v>
          </cell>
          <cell r="J123" t="str">
            <v>JERONIMO JOINVILLE TRACK-R-P</v>
          </cell>
          <cell r="K123" t="str">
            <v>ANDRE TREVISANI</v>
          </cell>
        </row>
        <row r="124">
          <cell r="H124" t="str">
            <v>JERONIMO - SHOPPING LIGHT</v>
          </cell>
          <cell r="I124" t="str">
            <v>JERONIMO LIGHT PCA-SH-P</v>
          </cell>
          <cell r="J124" t="str">
            <v>JERONIMO LIGHT PCA-SH-P</v>
          </cell>
          <cell r="K124" t="str">
            <v>GUSTAVO DIREITO</v>
          </cell>
        </row>
        <row r="125">
          <cell r="H125" t="str">
            <v>JERONIMO - LITORAL PLAZA SHOPPING</v>
          </cell>
          <cell r="I125" t="str">
            <v>JERONIMO LITORAL PLZ BGR-SH-P</v>
          </cell>
          <cell r="J125" t="str">
            <v>JERONIMO LITORAL PLZ BGR-SH-P</v>
          </cell>
          <cell r="K125" t="str">
            <v>GUSTAVO DIREITO</v>
          </cell>
        </row>
        <row r="126">
          <cell r="H126" t="str">
            <v>JERONIMO - LONDRINA</v>
          </cell>
          <cell r="I126" t="str">
            <v>JERONIMO LONDRINA TRACK-R-P</v>
          </cell>
          <cell r="J126" t="str">
            <v>JERONIMO LONDRINA TRACK-R-P</v>
          </cell>
          <cell r="K126" t="str">
            <v>KLEBER RIQUELME</v>
          </cell>
        </row>
        <row r="127">
          <cell r="H127" t="str">
            <v>JERONIMO - MARILIA</v>
          </cell>
          <cell r="I127" t="str">
            <v>JERONIMO MARILIA TRACK-R-P</v>
          </cell>
          <cell r="J127" t="str">
            <v>JERONIMO MARILIA TRACK-R-P</v>
          </cell>
          <cell r="K127" t="e">
            <v>#N/A</v>
          </cell>
        </row>
        <row r="128">
          <cell r="H128" t="str">
            <v>JERONIMO - MARINGA</v>
          </cell>
          <cell r="I128" t="str">
            <v>JERONIMO MARINGA TRACK-R-P</v>
          </cell>
          <cell r="J128" t="str">
            <v>JERONIMO MARINGA TRACK-R-P</v>
          </cell>
          <cell r="K128" t="str">
            <v>KLEBER RIQUELME</v>
          </cell>
        </row>
        <row r="129">
          <cell r="H129" t="str">
            <v>JERONIMO - MAUA PLAZA</v>
          </cell>
          <cell r="I129" t="str">
            <v>JERONIMO MAUA PLAZA BGR-SH-P</v>
          </cell>
          <cell r="J129" t="str">
            <v>JERONIMO MAUA PLAZA BGR-SH-P</v>
          </cell>
          <cell r="K129" t="e">
            <v>#N/A</v>
          </cell>
        </row>
        <row r="130">
          <cell r="H130" t="str">
            <v>JERONIMO - MILLENIUM (ATLANTICA)</v>
          </cell>
          <cell r="I130" t="str">
            <v>JERONIMO MILLENIUM BGR-R-P</v>
          </cell>
          <cell r="J130" t="str">
            <v>JERONIMO MILLENIUM BGR-R-P</v>
          </cell>
          <cell r="K130" t="str">
            <v>ANDRE TREVISANI</v>
          </cell>
        </row>
        <row r="131">
          <cell r="H131" t="str">
            <v>JERONIMO - MINAS SHOPPING</v>
          </cell>
          <cell r="I131" t="str">
            <v>JERONIMO MINAS SHOP. BGR-SH-P</v>
          </cell>
          <cell r="J131" t="str">
            <v>JERONIMO MINAS SHOP. BGR-SH-P</v>
          </cell>
          <cell r="K131" t="str">
            <v>GRAZIANI BARRETO</v>
          </cell>
        </row>
        <row r="132">
          <cell r="H132" t="str">
            <v>JERONIMO - MONTE SERRAT</v>
          </cell>
          <cell r="I132" t="str">
            <v>JERONIMO MONTE SERRAT BGR-R-P</v>
          </cell>
          <cell r="J132" t="str">
            <v>JERONIMO MONTE SERRAT BGR-R-P</v>
          </cell>
          <cell r="K132" t="str">
            <v>GUSTAVO DIREITO</v>
          </cell>
        </row>
        <row r="133">
          <cell r="H133" t="str">
            <v>JERONIMO - SHOPPING MUELLER</v>
          </cell>
          <cell r="I133" t="str">
            <v>JERONIMO MUELLER PCA-SH-P</v>
          </cell>
          <cell r="J133" t="str">
            <v>JERONIMO MUELLER PCA-SH-P</v>
          </cell>
          <cell r="K133" t="str">
            <v>ANDRE TREVISANI</v>
          </cell>
        </row>
        <row r="134">
          <cell r="H134" t="str">
            <v>JERONIMO - MUNHOZ DA ROCHA</v>
          </cell>
          <cell r="I134" t="str">
            <v>JERONIMO MUNHOZ TRACK-P</v>
          </cell>
          <cell r="J134" t="str">
            <v>JERONIMO MUNHOZ TRACK-R-P</v>
          </cell>
          <cell r="K134" t="str">
            <v>ANDRE TREVISANI</v>
          </cell>
        </row>
        <row r="135">
          <cell r="H135" t="str">
            <v>JERONIMO - SHOPPING NOVA AMERICA</v>
          </cell>
          <cell r="I135" t="str">
            <v>JERONIMO NOVA AMERICA BGR-SH-P</v>
          </cell>
          <cell r="J135" t="str">
            <v>JERONIMO NOVA AMERICA BGR-SH-P</v>
          </cell>
          <cell r="K135" t="str">
            <v>GRAZIANI BARRETO</v>
          </cell>
        </row>
        <row r="136">
          <cell r="H136" t="str">
            <v>JERONIMO - OSCAR FREIRE</v>
          </cell>
          <cell r="I136" t="str">
            <v>JERONIMO OSCAR FREIRE BGR-R-P</v>
          </cell>
          <cell r="J136" t="str">
            <v>JERONIMO OSCAR FREIRE BGR-R-P</v>
          </cell>
          <cell r="K136" t="e">
            <v>#N/A</v>
          </cell>
        </row>
        <row r="137">
          <cell r="H137" t="str">
            <v>MADERO - OSCAR FREIRE</v>
          </cell>
          <cell r="I137" t="str">
            <v>JERONIMO OSCAR FREIRE BGR-R-P</v>
          </cell>
          <cell r="J137" t="str">
            <v>JERONIMO OSCAR FREIRE BGR-R-P</v>
          </cell>
          <cell r="K137" t="e">
            <v>#N/A</v>
          </cell>
        </row>
        <row r="138">
          <cell r="H138" t="str">
            <v>MADERO &amp; JERONIMO - OSCAR FREIRE</v>
          </cell>
          <cell r="I138" t="str">
            <v>JERONIMO OSCAR FREIRE BGR-R-P</v>
          </cell>
          <cell r="J138" t="str">
            <v>JERONIMO OSCAR FREIRE BGR-R-P</v>
          </cell>
          <cell r="K138" t="e">
            <v>#N/A</v>
          </cell>
        </row>
        <row r="139">
          <cell r="H139" t="str">
            <v>JERONIMO - PAINEIRAS</v>
          </cell>
          <cell r="I139" t="str">
            <v>JERONIMO PAINEIRAS TRACK-R-P</v>
          </cell>
          <cell r="J139" t="str">
            <v>JERONIMO PAINEIRAS TRACK-R-P</v>
          </cell>
          <cell r="K139" t="str">
            <v>GUSTAVO DIREITO</v>
          </cell>
        </row>
        <row r="140">
          <cell r="H140" t="str">
            <v>JERONIMO - SHOPPING PALLADIUM</v>
          </cell>
          <cell r="I140" t="str">
            <v>JERONIMO PALLADIUM PCA-SH-P</v>
          </cell>
          <cell r="J140" t="str">
            <v>JERONIMO PALLADIUM PCA-SH-P</v>
          </cell>
          <cell r="K140" t="str">
            <v>ANDRE TREVISANI</v>
          </cell>
        </row>
        <row r="141">
          <cell r="H141" t="str">
            <v>JERONIMO - PANAMBY</v>
          </cell>
          <cell r="I141" t="str">
            <v>JERONIMO PANAMBY TRACK-R-P</v>
          </cell>
          <cell r="J141" t="str">
            <v>JERONIMO PANAMBY TRACK-R-P</v>
          </cell>
          <cell r="K141" t="str">
            <v>KLEBER RIQUELME</v>
          </cell>
        </row>
        <row r="142">
          <cell r="H142" t="str">
            <v>JERONIMO - SHOPPING PENHA</v>
          </cell>
          <cell r="I142" t="str">
            <v>JERONIMO PENHA PCA-SH-P</v>
          </cell>
          <cell r="J142" t="str">
            <v>JERONIMO PENHA PCA-SH-P</v>
          </cell>
          <cell r="K142" t="str">
            <v>GUSTAVO DIREITO</v>
          </cell>
        </row>
        <row r="143">
          <cell r="H143" t="str">
            <v>JERONIMO - PONTA GROSSA</v>
          </cell>
          <cell r="I143" t="str">
            <v>JERONIMO PG TRACK-R-P</v>
          </cell>
          <cell r="J143" t="str">
            <v>JERONIMO PG TRACK-R-P</v>
          </cell>
          <cell r="K143" t="str">
            <v>ANDRE TREVISANI</v>
          </cell>
        </row>
        <row r="144">
          <cell r="H144" t="str">
            <v>JERONIMO - SHOPPING PIER 21</v>
          </cell>
          <cell r="I144" t="str">
            <v>JERONIMO PIER 21 BGR-SH-P</v>
          </cell>
          <cell r="J144" t="str">
            <v>JERONIMO PIER 21 BGR-SH-P</v>
          </cell>
          <cell r="K144" t="str">
            <v>BREINER PENA</v>
          </cell>
        </row>
        <row r="145">
          <cell r="H145" t="str">
            <v>JERONIMO - PIRACICABA</v>
          </cell>
          <cell r="I145" t="str">
            <v>JERONIMO PIRACICABA TRACK-R-P</v>
          </cell>
          <cell r="J145" t="str">
            <v>JERONIMO PIRACICABA TRACK-R-P</v>
          </cell>
          <cell r="K145" t="str">
            <v>BREINER PENA</v>
          </cell>
        </row>
        <row r="146">
          <cell r="H146" t="str">
            <v>JERONIMO - NITEROI PLAZA SHOPPING</v>
          </cell>
          <cell r="I146" t="str">
            <v>JERONIMO PLZ NITEROI PCA-SH-P</v>
          </cell>
          <cell r="J146" t="str">
            <v>JERONIMO PLZ NITEROI PCA-SH-P</v>
          </cell>
          <cell r="K146" t="str">
            <v>GRAZIANI BARRETO</v>
          </cell>
        </row>
        <row r="147">
          <cell r="H147" t="str">
            <v>JERONIMO - PUC POA</v>
          </cell>
          <cell r="I147" t="str">
            <v>JERONIMO PUC POA TRACK-RU-P</v>
          </cell>
          <cell r="J147" t="str">
            <v>JERONIMO PUC POA TRACK-RU-P</v>
          </cell>
          <cell r="K147" t="str">
            <v>ANDRE TREVISANI</v>
          </cell>
        </row>
        <row r="148">
          <cell r="H148" t="str">
            <v>JERONIMO - RAMOS BATISTA</v>
          </cell>
          <cell r="I148" t="str">
            <v>JERONIMO R. BATISTA BGR-R-P</v>
          </cell>
          <cell r="J148" t="str">
            <v>JERONIMO R. BATISTA BGR-R-P</v>
          </cell>
          <cell r="K148" t="str">
            <v>GUSTAVO DIREITO</v>
          </cell>
        </row>
        <row r="149">
          <cell r="H149" t="str">
            <v>JERONIMO - RIOMAR FORTALEZA</v>
          </cell>
          <cell r="I149" t="str">
            <v>JERONIMO RIOMAR FORTALEZA BGR-SH-P</v>
          </cell>
          <cell r="J149" t="str">
            <v>JERONIMO R. FORTALEZA BGR-SH-P</v>
          </cell>
          <cell r="K149" t="str">
            <v>GRAZIANI BARRETO</v>
          </cell>
        </row>
        <row r="150">
          <cell r="H150" t="str">
            <v>JERONIMO - SANTOS DUMONT</v>
          </cell>
          <cell r="I150" t="str">
            <v>JERONIMO S. DUMONT BGR-AE-P</v>
          </cell>
          <cell r="J150" t="str">
            <v>JERONIMO S. DUMONT BGR-AE-P</v>
          </cell>
          <cell r="K150" t="str">
            <v>GRAZIANI BARRETO</v>
          </cell>
        </row>
        <row r="151">
          <cell r="H151" t="str">
            <v>JERONIMO - SHOPPING NOVO SALVADOR</v>
          </cell>
          <cell r="I151" t="str">
            <v>JERONIMO SALVADOR BGR-SH-P</v>
          </cell>
          <cell r="J151" t="str">
            <v>JERONIMO SALVADOR BGR-SH-P</v>
          </cell>
          <cell r="K151" t="str">
            <v>GRAZIANI BARRETO</v>
          </cell>
        </row>
        <row r="152">
          <cell r="H152" t="str">
            <v>JERONIMO - SHOPPING CURITIBA</v>
          </cell>
          <cell r="I152" t="str">
            <v>JERONIMO SHOP CTBA BGR-SH-P</v>
          </cell>
          <cell r="J152" t="str">
            <v>JERONIMO SHOP CTBA BGR-SH-P</v>
          </cell>
          <cell r="K152" t="str">
            <v>ANDRE TREVISANI</v>
          </cell>
        </row>
        <row r="153">
          <cell r="H153" t="str">
            <v>JERONIMO - CENTER SHOPPING UBERLANDIA</v>
          </cell>
          <cell r="I153" t="str">
            <v>JERONIMO SHOP. UBERL. PCA-SH-P</v>
          </cell>
          <cell r="J153" t="str">
            <v>JERONIMO SHOP. UBERL. PCA-SH-P</v>
          </cell>
          <cell r="K153" t="str">
            <v>BREINER PENA</v>
          </cell>
        </row>
        <row r="154">
          <cell r="H154" t="str">
            <v>JERONIMO - SAO JOSE DOS CAMPOS</v>
          </cell>
          <cell r="I154" t="str">
            <v>JERONIMO SJC TRACK-R-P</v>
          </cell>
          <cell r="J154" t="str">
            <v>JERONIMO SJC TRACK-R-P</v>
          </cell>
          <cell r="K154" t="str">
            <v>GUSTAVO DIREITO</v>
          </cell>
        </row>
        <row r="155">
          <cell r="H155" t="str">
            <v>JERONIMO - SHOPPING SP MARKET</v>
          </cell>
          <cell r="I155" t="str">
            <v>JERONIMO SP MARKET BGR-SH-P</v>
          </cell>
          <cell r="J155" t="str">
            <v>JERONIMO SP MARKET BGR-SH-P</v>
          </cell>
          <cell r="K155" t="str">
            <v>KLEBER RIQUELME</v>
          </cell>
        </row>
        <row r="156">
          <cell r="H156" t="str">
            <v>JERONIMO - TENENTE SALES</v>
          </cell>
          <cell r="I156" t="str">
            <v>JERONIMO T SALES TRACK-R-P</v>
          </cell>
          <cell r="J156" t="str">
            <v>JERONIMO T SALES TRACK-R-P</v>
          </cell>
          <cell r="K156" t="str">
            <v>GUSTAVO DIREITO</v>
          </cell>
        </row>
        <row r="157">
          <cell r="H157" t="str">
            <v>JERONIMO - GOIANIA T10</v>
          </cell>
          <cell r="I157" t="str">
            <v>JERONIMO T10 TRACK-R-P</v>
          </cell>
          <cell r="J157" t="str">
            <v>JERONIMO T10 TRACK-R-P</v>
          </cell>
          <cell r="K157" t="str">
            <v>BREINER PENA</v>
          </cell>
        </row>
        <row r="158">
          <cell r="H158" t="str">
            <v>JERONIMO - SHOPPING TAMBORE</v>
          </cell>
          <cell r="I158" t="str">
            <v>JERONIMO TAMBORE PRC-SH-P</v>
          </cell>
          <cell r="J158" t="str">
            <v>JERONIMO TAMBORE PRC-SH-P</v>
          </cell>
          <cell r="K158" t="str">
            <v>KLEBER RIQUELME</v>
          </cell>
        </row>
        <row r="159">
          <cell r="H159" t="str">
            <v>JERONIMO - TAQUARI</v>
          </cell>
          <cell r="I159" t="str">
            <v>JERONIMO TAQUARI TRACK-BR-P</v>
          </cell>
          <cell r="J159" t="str">
            <v>JERONIMO TAQUARI TRACK-BR-P</v>
          </cell>
          <cell r="K159" t="str">
            <v>BREINER PENA</v>
          </cell>
        </row>
        <row r="160">
          <cell r="H160" t="str">
            <v>JERONIMO - SHOPPING TATUAPE</v>
          </cell>
          <cell r="I160" t="str">
            <v>JERONIMO TATUAPE BGR-SH-P</v>
          </cell>
          <cell r="J160" t="str">
            <v>JERONIMO TATUAPE BGR-SH-P</v>
          </cell>
          <cell r="K160" t="str">
            <v>GUSTAVO DIREITO</v>
          </cell>
        </row>
        <row r="161">
          <cell r="H161" t="str">
            <v>JERONIMO - TOP CENTER SHOPPING</v>
          </cell>
          <cell r="I161" t="str">
            <v>JERONIMO TOP CENTER PCA-SH-P</v>
          </cell>
          <cell r="J161" t="str">
            <v>JERONIMO TOP CENTER PCA-SH-P</v>
          </cell>
          <cell r="K161" t="str">
            <v>GUSTAVO DIREITO</v>
          </cell>
        </row>
        <row r="162">
          <cell r="H162" t="str">
            <v>JERONIMO - UBERLANDIA</v>
          </cell>
          <cell r="I162" t="str">
            <v>JERONIMO UBERLANDIA TRACK-R-P</v>
          </cell>
          <cell r="J162" t="str">
            <v>JERONIMO UBERLANDIA TRACK-R-P</v>
          </cell>
          <cell r="K162" t="str">
            <v>BREINER PENA</v>
          </cell>
        </row>
        <row r="163">
          <cell r="H163" t="str">
            <v>JERONIMO - AV WASHINGTON LUIS</v>
          </cell>
          <cell r="I163" t="str">
            <v>JERONIMO W. LUIS BGR-R-P</v>
          </cell>
          <cell r="J163" t="str">
            <v>JERONIMO W. LUIS BGR-R-P</v>
          </cell>
          <cell r="K163" t="str">
            <v>KLEBER RIQUELME</v>
          </cell>
        </row>
        <row r="164">
          <cell r="H164" t="str">
            <v>JERONIMO - WEST PLAZA</v>
          </cell>
          <cell r="I164" t="str">
            <v>JERONIMO WEST PLAZA BGR-SH-P</v>
          </cell>
          <cell r="J164" t="str">
            <v>JERONIMO WEST PLAZA BGR-SH-P</v>
          </cell>
          <cell r="K164" t="str">
            <v>GUSTAVO DIREITO</v>
          </cell>
        </row>
        <row r="165">
          <cell r="H165" t="str">
            <v>MADERO - JK MALL</v>
          </cell>
          <cell r="I165" t="str">
            <v>JK MALL CTN-RU-P</v>
          </cell>
          <cell r="J165" t="str">
            <v>JK MALL CTN-RU-P</v>
          </cell>
          <cell r="K165" t="str">
            <v>ANDRE TREVISANI</v>
          </cell>
        </row>
        <row r="166">
          <cell r="H166" t="str">
            <v>MADERO - SHOPPING MUELLER JOINVILLE</v>
          </cell>
          <cell r="I166" t="str">
            <v>JOINVILLE STH-SH-P</v>
          </cell>
          <cell r="J166" t="str">
            <v>JOINVILLE STH-SH-P</v>
          </cell>
          <cell r="K166" t="str">
            <v>ANDRE TREVISANI</v>
          </cell>
        </row>
        <row r="167">
          <cell r="H167" t="str">
            <v>MADERO - JUNDIAI LA TORRE</v>
          </cell>
          <cell r="I167" t="str">
            <v>JUNDIAI L. LATORRE CTN-R-P</v>
          </cell>
          <cell r="J167" t="str">
            <v>JUNDIAI L. LATORRE CTN-R-P</v>
          </cell>
          <cell r="K167" t="str">
            <v>KLEBER RIQUELME</v>
          </cell>
        </row>
        <row r="168">
          <cell r="H168" t="str">
            <v>MADERO - JUNDIAI SHOPPING</v>
          </cell>
          <cell r="I168" t="str">
            <v>JUNDIAI STH-SH-P</v>
          </cell>
          <cell r="J168" t="str">
            <v>JUNDIAI STH-SH-P</v>
          </cell>
          <cell r="K168" t="str">
            <v>KLEBER RIQUELME</v>
          </cell>
        </row>
        <row r="169">
          <cell r="H169" t="str">
            <v>MADERO - LITORAL PLAZA SHOPPING</v>
          </cell>
          <cell r="I169" t="str">
            <v>LITORAL PLAZA SHOP. CTN-SH-P</v>
          </cell>
          <cell r="J169" t="str">
            <v>LITORAL PLAZA SHOP. CTN-SH-P</v>
          </cell>
          <cell r="K169" t="str">
            <v>GUSTAVO DIREITO</v>
          </cell>
        </row>
        <row r="170">
          <cell r="H170" t="str">
            <v>MADERO - LORENA</v>
          </cell>
          <cell r="I170" t="str">
            <v>LORENA CTN-BR-P</v>
          </cell>
          <cell r="J170" t="str">
            <v>LORENA CTN-BR-P</v>
          </cell>
          <cell r="K170" t="str">
            <v>GUSTAVO DIREITO</v>
          </cell>
        </row>
        <row r="171">
          <cell r="H171" t="str">
            <v xml:space="preserve">MADERO - MARINGA (SHOPPING CATUAI) </v>
          </cell>
          <cell r="I171" t="str">
            <v>MARINGA CATUAI STH-SH-P</v>
          </cell>
          <cell r="J171" t="str">
            <v>MARINGA CATUAI STH-SH-P</v>
          </cell>
          <cell r="K171" t="str">
            <v>KLEBER RIQUELME</v>
          </cell>
        </row>
        <row r="172">
          <cell r="H172" t="str">
            <v>MADERO - PARK SHOPPING MARINGA</v>
          </cell>
          <cell r="I172" t="str">
            <v>MARINGA PARK SHOPPING STH-SH-P</v>
          </cell>
          <cell r="J172" t="str">
            <v>MARINGA PARK SHOPPING STH-SH-P</v>
          </cell>
          <cell r="K172" t="str">
            <v>KLEBER RIQUELME</v>
          </cell>
        </row>
        <row r="173">
          <cell r="H173" t="str">
            <v>MADERO - SHOPPING METROPOLE</v>
          </cell>
          <cell r="I173" t="str">
            <v>METROPOLE STH-SH-P</v>
          </cell>
          <cell r="J173" t="str">
            <v>METROPOLE STH-SH-P</v>
          </cell>
          <cell r="K173" t="str">
            <v>GUSTAVO DIREITO</v>
          </cell>
        </row>
        <row r="174">
          <cell r="H174" t="str">
            <v>MADERO - MINAS SHOPPING</v>
          </cell>
          <cell r="I174" t="str">
            <v>MINAS SHOPPING CTN-SH-P</v>
          </cell>
          <cell r="J174" t="str">
            <v>MINAS SHOPPING CTN-SH-P</v>
          </cell>
          <cell r="K174" t="str">
            <v>GRAZIANI BARRETO</v>
          </cell>
        </row>
        <row r="175">
          <cell r="H175" t="str">
            <v>MADERO - MOGI SHOPPING</v>
          </cell>
          <cell r="I175" t="str">
            <v>MOGI DAS CRUZES CTN-SH-P</v>
          </cell>
          <cell r="J175" t="str">
            <v>MOGI DAS CRUZES CTN-SH-P</v>
          </cell>
          <cell r="K175" t="str">
            <v>GUSTAVO DIREITO</v>
          </cell>
        </row>
        <row r="176">
          <cell r="H176" t="str">
            <v>MADERO - SHOPPING MOOCA</v>
          </cell>
          <cell r="I176" t="str">
            <v>MOOCA STH-SH-P</v>
          </cell>
          <cell r="J176" t="str">
            <v>MOOCA STH-SH-P</v>
          </cell>
          <cell r="K176" t="str">
            <v>GUSTAVO DIREITO</v>
          </cell>
        </row>
        <row r="177">
          <cell r="H177" t="str">
            <v>MADERO - MORUMBI</v>
          </cell>
          <cell r="I177" t="str">
            <v>MORUMBI CTN-R-P</v>
          </cell>
          <cell r="J177" t="str">
            <v>MORUMBI CTN-R-P</v>
          </cell>
          <cell r="K177" t="str">
            <v>KLEBER RIQUELME</v>
          </cell>
        </row>
        <row r="178">
          <cell r="H178" t="str">
            <v>MADERO - MORUMBI SHOPPING</v>
          </cell>
          <cell r="I178" t="str">
            <v>MORUMBI STH-SH-P</v>
          </cell>
          <cell r="J178" t="str">
            <v>MORUMBI STH-SH-P</v>
          </cell>
          <cell r="K178" t="str">
            <v>KLEBER RIQUELME</v>
          </cell>
        </row>
        <row r="179">
          <cell r="H179" t="str">
            <v>MADERO - SHOPPING MUELLER</v>
          </cell>
          <cell r="I179" t="str">
            <v>MUELLER BGR-SH-P</v>
          </cell>
          <cell r="J179" t="str">
            <v>MUELLER BGR-SH-P</v>
          </cell>
          <cell r="K179" t="str">
            <v>ANDRE TREVISANI</v>
          </cell>
        </row>
        <row r="180">
          <cell r="H180" t="str">
            <v>MADERO - NATAL SHOPPING</v>
          </cell>
          <cell r="I180" t="str">
            <v>NATAL STH-SH-P</v>
          </cell>
          <cell r="J180" t="str">
            <v>NATAL STH-SH-P</v>
          </cell>
          <cell r="K180" t="str">
            <v>GRAZIANI BARRETO</v>
          </cell>
        </row>
        <row r="181">
          <cell r="H181" t="str">
            <v>MADERO - NAZARET</v>
          </cell>
          <cell r="I181" t="str">
            <v>NAZARET CTN-R-P</v>
          </cell>
          <cell r="J181" t="str">
            <v>NAZARET CTN-R-P</v>
          </cell>
          <cell r="K181" t="str">
            <v>GUSTAVO DIREITO</v>
          </cell>
        </row>
        <row r="182">
          <cell r="H182" t="str">
            <v>MADERO - NORTE SHOPPING</v>
          </cell>
          <cell r="I182" t="str">
            <v>NORTE SHOPPING STH-SH-P</v>
          </cell>
          <cell r="J182" t="str">
            <v>NORTE SHOPPING STH-SH-P</v>
          </cell>
          <cell r="K182" t="str">
            <v>GRAZIANI BARRETO</v>
          </cell>
        </row>
        <row r="183">
          <cell r="H183" t="str">
            <v>MADERO - SHOPPING NOVA AMERICA</v>
          </cell>
          <cell r="I183" t="str">
            <v>NOVA AMERICA STH-SH-P</v>
          </cell>
          <cell r="J183" t="str">
            <v>NOVA AMERICA STH-SH-P</v>
          </cell>
          <cell r="K183" t="str">
            <v>GRAZIANI BARRETO</v>
          </cell>
        </row>
        <row r="184">
          <cell r="H184" t="str">
            <v>MADERO - NOVO HAMBURGO</v>
          </cell>
          <cell r="I184" t="str">
            <v>NOVO HAMBURGO CTN-R-P</v>
          </cell>
          <cell r="J184" t="str">
            <v>NOVO HAMBURGO CTN-R-P</v>
          </cell>
          <cell r="K184" t="str">
            <v>ANDRE TREVISANI</v>
          </cell>
        </row>
        <row r="185">
          <cell r="H185" t="str">
            <v>MADERO - PADRE ANCHIETA</v>
          </cell>
          <cell r="I185" t="str">
            <v>PADRE ANCHIETA CTN-R-P</v>
          </cell>
          <cell r="J185" t="str">
            <v>PADRE ANCHIETA CTN-R-P</v>
          </cell>
          <cell r="K185" t="str">
            <v>GUSTAVO DIREITO</v>
          </cell>
        </row>
        <row r="186">
          <cell r="H186" t="str">
            <v>MADERO - SHOPPING PALLADIUM</v>
          </cell>
          <cell r="I186" t="str">
            <v>PALLADIUM STH-SH-P</v>
          </cell>
          <cell r="J186" t="str">
            <v>PALLADIUM STH-SH-P</v>
          </cell>
          <cell r="K186" t="str">
            <v>ANDRE TREVISANI</v>
          </cell>
        </row>
        <row r="187">
          <cell r="H187" t="str">
            <v>MADERO - SHOPPING CAPIM DOURADO</v>
          </cell>
          <cell r="I187" t="str">
            <v>PALMAS CTN-SH-P</v>
          </cell>
          <cell r="J187" t="str">
            <v>PALMAS CTN-SH-P</v>
          </cell>
          <cell r="K187" t="str">
            <v>BREINER PENA</v>
          </cell>
        </row>
        <row r="188">
          <cell r="H188" t="str">
            <v>MADERO - PARK SHOPPING CAMPO GRANDE</v>
          </cell>
          <cell r="I188" t="str">
            <v>PARK SHOP CAMPO G RJ STH-SH-P</v>
          </cell>
          <cell r="J188" t="str">
            <v>PARK SHOP CAMPO G RJ STH-SH-P</v>
          </cell>
          <cell r="K188" t="str">
            <v>GRAZIANI BARRETO</v>
          </cell>
        </row>
        <row r="189">
          <cell r="H189" t="str">
            <v>MADERO - SHOPPING MAIA</v>
          </cell>
          <cell r="I189" t="str">
            <v>PARK SHOP. MAIA STH-SH-P</v>
          </cell>
          <cell r="J189" t="str">
            <v>PARK SHOP. MAIA STH-SH-P</v>
          </cell>
          <cell r="K189" t="str">
            <v>GUSTAVO DIREITO</v>
          </cell>
        </row>
        <row r="190">
          <cell r="H190" t="str">
            <v>MADERO - SHOPPING PARQUE DA CIDADE</v>
          </cell>
          <cell r="I190" t="str">
            <v>PARQUE DA CIDADE STH-SH-P</v>
          </cell>
          <cell r="J190" t="str">
            <v>PARQUE DA CIDADE STH-SH-P</v>
          </cell>
          <cell r="K190" t="str">
            <v>KLEBER RIQUELME</v>
          </cell>
        </row>
        <row r="191">
          <cell r="H191" t="str">
            <v>MADERO - PASSEIO DAS AGUAS</v>
          </cell>
          <cell r="I191" t="str">
            <v>PASSEIO DAS AGUAS BGR-SH-P</v>
          </cell>
          <cell r="J191" t="str">
            <v>PASSEIO DAS AGUAS BGR-SH-P</v>
          </cell>
          <cell r="K191" t="str">
            <v>BREINER PENA</v>
          </cell>
        </row>
        <row r="192">
          <cell r="H192" t="str">
            <v>MADERO - PASSO FUNDO</v>
          </cell>
          <cell r="I192" t="str">
            <v>PASSO FUNDO CTN-R-P</v>
          </cell>
          <cell r="J192" t="str">
            <v>PASSO FUNDO CTN-R-P</v>
          </cell>
          <cell r="K192" t="str">
            <v>ANDRE TREVISANI</v>
          </cell>
        </row>
        <row r="193">
          <cell r="H193" t="str">
            <v>MADERO - SHOPPING PATIO BRASIL</v>
          </cell>
          <cell r="I193" t="str">
            <v>PATIO BRASIL STH-SH-P</v>
          </cell>
          <cell r="J193" t="str">
            <v>PATIO BRASIL STH-SH-P</v>
          </cell>
          <cell r="K193" t="str">
            <v>BREINER PENA</v>
          </cell>
        </row>
        <row r="194">
          <cell r="H194" t="str">
            <v>MADERO - PATIO OSASCO</v>
          </cell>
          <cell r="I194" t="str">
            <v>PATIO OSASCO CTN-SH-P</v>
          </cell>
          <cell r="J194" t="str">
            <v>PATIO OSASCO CTN-SH-P</v>
          </cell>
          <cell r="K194" t="str">
            <v>KLEBER RIQUELME</v>
          </cell>
        </row>
        <row r="195">
          <cell r="H195" t="str">
            <v>MADERO - SHOPPING PATIO PAULISTA</v>
          </cell>
          <cell r="I195" t="str">
            <v>PATIO PAULISTA STH-RU-P</v>
          </cell>
          <cell r="J195" t="str">
            <v>PATIO PAULISTA STH-RU-P</v>
          </cell>
          <cell r="K195" t="str">
            <v>GUSTAVO DIREITO</v>
          </cell>
        </row>
        <row r="196">
          <cell r="H196" t="str">
            <v>MADERO - PINHEIROS</v>
          </cell>
          <cell r="I196" t="str">
            <v>PINHEIROS CTN-R-P</v>
          </cell>
          <cell r="J196" t="str">
            <v>PINHEIROS CTN-R-P</v>
          </cell>
          <cell r="K196" t="str">
            <v>KLEBER RIQUELME</v>
          </cell>
        </row>
        <row r="197">
          <cell r="H197" t="str">
            <v>MADERO - SHOPPING PIRACICABA</v>
          </cell>
          <cell r="I197" t="str">
            <v>PIRACICABA STH-SH-P</v>
          </cell>
          <cell r="J197" t="str">
            <v>PIRACICABA STH-SH-P</v>
          </cell>
          <cell r="K197" t="str">
            <v>BREINER PENA</v>
          </cell>
        </row>
        <row r="198">
          <cell r="H198" t="str">
            <v>MADERO - PITANGUEIRAS</v>
          </cell>
          <cell r="I198" t="str">
            <v>PITANGUEIRAS DF CTN-R-P</v>
          </cell>
          <cell r="J198" t="str">
            <v>PITANGUEIRAS DF CTN-R-P</v>
          </cell>
          <cell r="K198" t="str">
            <v>BREINER PENA</v>
          </cell>
        </row>
        <row r="199">
          <cell r="H199" t="str">
            <v>MADERO - NITEROI PLAZA SHOPPING</v>
          </cell>
          <cell r="I199" t="str">
            <v>PLAZA NITEROI STH-SH-P</v>
          </cell>
          <cell r="J199" t="str">
            <v>PLAZA NITEROI STH-SH-P</v>
          </cell>
          <cell r="K199" t="str">
            <v>GRAZIANI BARRETO</v>
          </cell>
        </row>
        <row r="200">
          <cell r="H200" t="str">
            <v>MADERO - SHOPPING PLAZA SUL</v>
          </cell>
          <cell r="I200" t="str">
            <v>PLAZA SUL SHOPPING STH-SH-P</v>
          </cell>
          <cell r="J200" t="str">
            <v>PLAZA SUL SHOPPING STH-SH-P</v>
          </cell>
          <cell r="K200" t="str">
            <v>GUSTAVO DIREITO</v>
          </cell>
        </row>
        <row r="201">
          <cell r="H201" t="str">
            <v>MADERO - SHOPPING PRAIA DE BELAS</v>
          </cell>
          <cell r="I201" t="str">
            <v>PRAIA DE BELAS STH-SH-P</v>
          </cell>
          <cell r="J201" t="str">
            <v>PRAIA DE BELAS STH-SH-P</v>
          </cell>
          <cell r="K201" t="str">
            <v>ANDRE TREVISANI</v>
          </cell>
        </row>
        <row r="202">
          <cell r="H202" t="str">
            <v>MADERO - PRAIA DO PEPE</v>
          </cell>
          <cell r="I202" t="str">
            <v>PRAIA PEPE STH-R-P</v>
          </cell>
          <cell r="J202" t="str">
            <v>PRAIA DO PEPE STH-R-P</v>
          </cell>
          <cell r="K202" t="str">
            <v>GRAZIANI BARRETO</v>
          </cell>
        </row>
        <row r="203">
          <cell r="H203" t="str">
            <v>MADERO - SHOPPING PRAIAMAR</v>
          </cell>
          <cell r="I203" t="str">
            <v>PRAIAMAR STH-SH-P</v>
          </cell>
          <cell r="J203" t="str">
            <v>PRAIAMAR STH-SH-P</v>
          </cell>
          <cell r="K203" t="str">
            <v>GUSTAVO DIREITO</v>
          </cell>
        </row>
        <row r="204">
          <cell r="H204" t="str">
            <v>MADERO - PRESTES MAIA</v>
          </cell>
          <cell r="I204" t="str">
            <v>PRESTES MAIA CTN-R-P</v>
          </cell>
          <cell r="J204" t="str">
            <v>PRESTES MAIA CTN-R-P</v>
          </cell>
          <cell r="K204" t="str">
            <v>GUSTAVO DIREITO</v>
          </cell>
        </row>
        <row r="205">
          <cell r="H205" t="str">
            <v>MADERO - PRIMAVERA</v>
          </cell>
          <cell r="I205" t="str">
            <v>PRIMAVERA CTN-R-P</v>
          </cell>
          <cell r="J205" t="str">
            <v>PRIMAVERA CTN-R-P</v>
          </cell>
          <cell r="K205" t="str">
            <v>ANDRE TREVISANI</v>
          </cell>
        </row>
        <row r="206">
          <cell r="H206" t="str">
            <v>MADERO - PRIME</v>
          </cell>
          <cell r="I206" t="str">
            <v>PRIME DURSKI STH</v>
          </cell>
          <cell r="J206" t="str">
            <v>PRIME DURSKI STH-R-P</v>
          </cell>
          <cell r="K206" t="str">
            <v>FRANQUEADO</v>
          </cell>
        </row>
        <row r="207">
          <cell r="H207" t="str">
            <v>MADERO - PUC POA</v>
          </cell>
          <cell r="I207" t="str">
            <v>PUC POA CTN-RU-P</v>
          </cell>
          <cell r="J207" t="str">
            <v>PUC POA CTN-RU-P</v>
          </cell>
          <cell r="K207" t="str">
            <v>ANDRE TREVISANI</v>
          </cell>
        </row>
        <row r="208">
          <cell r="H208" t="str">
            <v>MADERO - QUATA</v>
          </cell>
          <cell r="I208" t="str">
            <v>QUATA BGR-R-P</v>
          </cell>
          <cell r="J208" t="str">
            <v>QUATA BGR-R-P</v>
          </cell>
          <cell r="K208" t="str">
            <v>GUSTAVO DIREITO</v>
          </cell>
        </row>
        <row r="209">
          <cell r="H209" t="str">
            <v>MADERO - RIBEIRAO SHOPPING</v>
          </cell>
          <cell r="I209" t="str">
            <v>RIBEIRAO PRETO STH-SH-P</v>
          </cell>
          <cell r="J209" t="str">
            <v>RIBEIRAO PRETO STH-SH-P</v>
          </cell>
          <cell r="K209" t="str">
            <v>BREINER PENA</v>
          </cell>
        </row>
        <row r="210">
          <cell r="H210" t="str">
            <v>MADERO - SHOPPING DESIGN BARRA</v>
          </cell>
          <cell r="I210" t="str">
            <v>RIO DESIGN BARRA STH-SH-P</v>
          </cell>
          <cell r="J210" t="str">
            <v>RIO DESIGN BARRA STH-SH-P</v>
          </cell>
          <cell r="K210" t="str">
            <v>GRAZIANI BARRETO</v>
          </cell>
        </row>
        <row r="211">
          <cell r="H211" t="str">
            <v>MADERO - SHOPPING RIO LEBLON</v>
          </cell>
          <cell r="I211" t="str">
            <v>RIO LEBLON STH-SH-P</v>
          </cell>
          <cell r="J211" t="str">
            <v>RIO LEBLON STH-SH-P</v>
          </cell>
          <cell r="K211" t="str">
            <v>GRAZIANI BARRETO</v>
          </cell>
        </row>
        <row r="212">
          <cell r="H212" t="str">
            <v>MADERO - SHOPPING NEW YORK</v>
          </cell>
          <cell r="I212" t="str">
            <v>RIO NEW YORK BARRA STH-SH-P</v>
          </cell>
          <cell r="J212" t="str">
            <v>RIO NEW YORK BARRA STH-SH-P</v>
          </cell>
          <cell r="K212" t="str">
            <v>GRAZIANI BARRETO</v>
          </cell>
        </row>
        <row r="213">
          <cell r="H213" t="str">
            <v>MADERO - SHOPPING IGUATEMI RIO PRETO</v>
          </cell>
          <cell r="I213" t="str">
            <v>RIO PRETO IGUATEMI STH-SH-P</v>
          </cell>
          <cell r="J213" t="str">
            <v>RIO PRETO IGUATEMI STH-SH-P</v>
          </cell>
          <cell r="K213" t="str">
            <v>BREINER PENA</v>
          </cell>
        </row>
        <row r="214">
          <cell r="H214" t="str">
            <v>MADERO - SHOPPING RIO SUL</v>
          </cell>
          <cell r="I214" t="str">
            <v>RIO SUL STH-SH-P</v>
          </cell>
          <cell r="J214" t="str">
            <v>RIO SUL STH-SH-P</v>
          </cell>
          <cell r="K214" t="str">
            <v>GRAZIANI BARRETO</v>
          </cell>
        </row>
        <row r="215">
          <cell r="H215" t="str">
            <v>MADERO - RIOMAR ARACAJU</v>
          </cell>
          <cell r="I215" t="str">
            <v>RIOMAR ARACAJU STH-SH-P</v>
          </cell>
          <cell r="J215" t="str">
            <v>RIOMAR ARACAJU STH-SH-P</v>
          </cell>
          <cell r="K215" t="str">
            <v>GRAZIANI BARRETO</v>
          </cell>
        </row>
        <row r="216">
          <cell r="H216" t="str">
            <v>MADERO - RIOMAR FORTALEZA</v>
          </cell>
          <cell r="I216" t="str">
            <v>RIOMAR FORTALEZA STH-SH-P</v>
          </cell>
          <cell r="J216" t="str">
            <v>RIOMAR FORTALEZA STH-SH-P</v>
          </cell>
          <cell r="K216" t="str">
            <v>GRAZIANI BARRETO</v>
          </cell>
        </row>
        <row r="217">
          <cell r="H217" t="str">
            <v>MADERO - RIOMAR RECIFE</v>
          </cell>
          <cell r="I217" t="str">
            <v>RIOMAR RECIFE STH-SH-P</v>
          </cell>
          <cell r="J217" t="str">
            <v>RIOMAR RECIFE STH-SH-P</v>
          </cell>
          <cell r="K217" t="str">
            <v>GRAZIANI BARRETO</v>
          </cell>
        </row>
        <row r="218">
          <cell r="H218" t="str">
            <v>MADERO - SAKAMOTO</v>
          </cell>
          <cell r="I218" t="str">
            <v>SAKAMOTO CTN-BR-P</v>
          </cell>
          <cell r="J218" t="str">
            <v>SAKAMOTO CTN-BR-P</v>
          </cell>
          <cell r="K218" t="str">
            <v>GUSTAVO DIREITO</v>
          </cell>
        </row>
        <row r="219">
          <cell r="H219" t="str">
            <v>MADERO - SALVADOR SHOPPING BARRA</v>
          </cell>
          <cell r="I219" t="str">
            <v>SALVADOR BARRA STH-SH-P</v>
          </cell>
          <cell r="J219" t="str">
            <v>SALVADOR BARRA STH-SH-P</v>
          </cell>
          <cell r="K219" t="str">
            <v>GRAZIANI BARRETO</v>
          </cell>
        </row>
        <row r="220">
          <cell r="H220" t="str">
            <v>MADERO - SHOPPING NOVO SALVADOR</v>
          </cell>
          <cell r="I220" t="str">
            <v>SALVADOR STH-SH-P</v>
          </cell>
          <cell r="J220" t="str">
            <v>SALVADOR STH-SH-P</v>
          </cell>
          <cell r="K220" t="str">
            <v>GRAZIANI BARRETO</v>
          </cell>
        </row>
        <row r="221">
          <cell r="H221" t="str">
            <v>Madero - Shopping Santa Ursula</v>
          </cell>
          <cell r="I221" t="str">
            <v>SANTA URSULA BGR-SH-P</v>
          </cell>
          <cell r="J221" t="str">
            <v>SANTA URSULA BGR-SH-P</v>
          </cell>
          <cell r="K221" t="str">
            <v>BREINER PENA</v>
          </cell>
        </row>
        <row r="222">
          <cell r="H222" t="str">
            <v>MADERO - SANTO AMARO</v>
          </cell>
          <cell r="I222" t="str">
            <v>SANTO AMARO CTN-R-P</v>
          </cell>
          <cell r="J222" t="str">
            <v>SANTO AMARO CTN-R-P</v>
          </cell>
          <cell r="K222" t="str">
            <v>GUSTAVO DIREITO</v>
          </cell>
        </row>
        <row r="223">
          <cell r="H223" t="str">
            <v>MADERO - SANTO ANDRE</v>
          </cell>
          <cell r="I223" t="str">
            <v>SANTO ANDRE CTN-R-P</v>
          </cell>
          <cell r="J223" t="str">
            <v>SANTO ANDRE CTN-R-P</v>
          </cell>
          <cell r="K223" t="str">
            <v>GUSTAVO DIREITO</v>
          </cell>
        </row>
        <row r="224">
          <cell r="H224" t="str">
            <v>MADERO - SANTOS DUMONT</v>
          </cell>
          <cell r="I224" t="str">
            <v>SANTOS DUMONT STH-AE-P</v>
          </cell>
          <cell r="J224" t="str">
            <v>SANTOS DUMONT STH-AE-P</v>
          </cell>
          <cell r="K224" t="str">
            <v>GRAZIANI BARRETO</v>
          </cell>
        </row>
        <row r="225">
          <cell r="H225" t="str">
            <v>MADERO - SHOPPING SAO CAETANO</v>
          </cell>
          <cell r="I225" t="str">
            <v>SAO CAETANO STH-SH-P</v>
          </cell>
          <cell r="J225" t="str">
            <v>SAO CAETANO STH-SH-P</v>
          </cell>
          <cell r="K225" t="str">
            <v>GUSTAVO DIREITO</v>
          </cell>
        </row>
        <row r="226">
          <cell r="H226" t="str">
            <v>MADERO - JK  SAO JOSE DO RIO PRETO</v>
          </cell>
          <cell r="I226" t="str">
            <v>SAO JOSE DO RIO PRETO CTN-R-P</v>
          </cell>
          <cell r="J226" t="str">
            <v>SAO JOSE DO RIO PRETO CTN-R-P</v>
          </cell>
          <cell r="K226" t="str">
            <v>BREINER PENA</v>
          </cell>
        </row>
        <row r="227">
          <cell r="H227" t="str">
            <v>MADERO - SAO JOSE DOS CAMPOS</v>
          </cell>
          <cell r="I227" t="str">
            <v>SAO JOSE DOS CAMPOS CTN-R-P</v>
          </cell>
          <cell r="J227" t="str">
            <v>SAO JOSE DOS CAMPOS CTN-R-P</v>
          </cell>
          <cell r="K227" t="str">
            <v>GUSTAVO DIREITO</v>
          </cell>
        </row>
        <row r="228">
          <cell r="H228" t="str">
            <v>MADERO - SHOPPING CIDADE BH</v>
          </cell>
          <cell r="I228" t="str">
            <v>SHOPPING CIDADE BH STH-SH-P</v>
          </cell>
          <cell r="J228" t="str">
            <v>SHOPPING CIDADE BH STH-SH-P</v>
          </cell>
          <cell r="K228" t="str">
            <v>GRAZIANI BARRETO</v>
          </cell>
        </row>
        <row r="229">
          <cell r="H229" t="str">
            <v>MADERO - SHOPPING LIMEIRA</v>
          </cell>
          <cell r="I229" t="str">
            <v>SHOPPING LIMEIRA CTN-SH-P</v>
          </cell>
          <cell r="J229" t="str">
            <v>SHOPPING LIMEIRA CTN-SH-P</v>
          </cell>
          <cell r="K229" t="str">
            <v>BREINER PENA</v>
          </cell>
        </row>
        <row r="230">
          <cell r="H230" t="str">
            <v>MADERO - SHOPPING RECIFE</v>
          </cell>
          <cell r="I230" t="str">
            <v>SHOPPING RECIFE STH-SH-P</v>
          </cell>
          <cell r="J230" t="str">
            <v>SHOPPING RECIFE STH-SH-P</v>
          </cell>
          <cell r="K230" t="str">
            <v>GRAZIANI BARRETO</v>
          </cell>
        </row>
        <row r="231">
          <cell r="H231" t="str">
            <v>MADERO - SHOPPING TIJUCA</v>
          </cell>
          <cell r="I231" t="str">
            <v>SHOPPING TIJUCA STH-SH-P</v>
          </cell>
          <cell r="J231" t="str">
            <v>SHOPPING TIJUCA STH-SH-P</v>
          </cell>
          <cell r="K231" t="str">
            <v>GRAZIANI BARRETO</v>
          </cell>
        </row>
        <row r="232">
          <cell r="H232" t="str">
            <v>MADERO - SHOPPING SP MARKET</v>
          </cell>
          <cell r="I232" t="str">
            <v>SP MARKET STH-SH-P</v>
          </cell>
          <cell r="J232" t="str">
            <v>SP MARKET STH-SH-P</v>
          </cell>
          <cell r="K232" t="str">
            <v>KLEBER RIQUELME</v>
          </cell>
        </row>
        <row r="233">
          <cell r="H233" t="str">
            <v>MADERO - SHOPPING TABOAO</v>
          </cell>
          <cell r="I233" t="str">
            <v>TABOAO DA SERRA CTN-SH-P</v>
          </cell>
          <cell r="J233" t="str">
            <v>TABOAO DA SERRA CTN-SH-P</v>
          </cell>
          <cell r="K233" t="str">
            <v>KLEBER RIQUELME</v>
          </cell>
        </row>
        <row r="234">
          <cell r="H234" t="str">
            <v>MADERO - SHOPPING TAMBORE</v>
          </cell>
          <cell r="I234" t="str">
            <v>TAMBORE STH-SH-P</v>
          </cell>
          <cell r="J234" t="str">
            <v>TAMBORE STH-SH-P</v>
          </cell>
          <cell r="K234" t="str">
            <v>KLEBER RIQUELME</v>
          </cell>
        </row>
        <row r="235">
          <cell r="H235" t="str">
            <v>MADERO - TAQUARI</v>
          </cell>
          <cell r="I235" t="str">
            <v>TAQUARI CTN-BR-P</v>
          </cell>
          <cell r="J235" t="str">
            <v>TAQUARI CTN-BR-P</v>
          </cell>
          <cell r="K235" t="str">
            <v>BREINER PENA</v>
          </cell>
        </row>
        <row r="236">
          <cell r="H236" t="str">
            <v>MADERO -SHOPPING TAUBATE</v>
          </cell>
          <cell r="I236" t="str">
            <v>TAUBATE CTN-SH-P</v>
          </cell>
          <cell r="J236" t="str">
            <v>TAUBATE CTN-SH-P</v>
          </cell>
          <cell r="K236" t="str">
            <v>GUSTAVO DIREITO</v>
          </cell>
        </row>
        <row r="237">
          <cell r="H237" t="str">
            <v>MADERO - SHOPPING UBERABA</v>
          </cell>
          <cell r="I237" t="str">
            <v>UBERABA CTN-SH-P</v>
          </cell>
          <cell r="J237" t="str">
            <v>UBERABA CTN-SH-P</v>
          </cell>
          <cell r="K237" t="str">
            <v>BREINER PENA</v>
          </cell>
        </row>
        <row r="238">
          <cell r="H238" t="str">
            <v>MADERO - CENTER SHOPPING UBERLANDIA</v>
          </cell>
          <cell r="I238" t="str">
            <v>UBERLANDIA SHOP STH-SH-P</v>
          </cell>
          <cell r="J238" t="str">
            <v>UBERLANDIA SHOP STH-SH-P</v>
          </cell>
          <cell r="K238" t="str">
            <v>BREINER PENA</v>
          </cell>
        </row>
        <row r="239">
          <cell r="H239" t="str">
            <v>MADERO - SHOPPING UNIAO OSASCO</v>
          </cell>
          <cell r="I239" t="str">
            <v>UNIAO OSASCO STH-SH-P</v>
          </cell>
          <cell r="J239" t="str">
            <v>UNIAO OSASCO STH-SH-P</v>
          </cell>
          <cell r="K239" t="str">
            <v>KLEBER RIQUELME</v>
          </cell>
        </row>
        <row r="240">
          <cell r="H240" t="str">
            <v>MADERO - VALINHOS</v>
          </cell>
          <cell r="I240" t="str">
            <v>VALINHOS CTN-BR-P</v>
          </cell>
          <cell r="J240" t="str">
            <v>VALINHOS CTN-BR-P</v>
          </cell>
          <cell r="K240" t="str">
            <v>KLEBER RIQUELME</v>
          </cell>
        </row>
        <row r="241">
          <cell r="H241" t="str">
            <v>MADERO - VILA ANDRADE</v>
          </cell>
          <cell r="I241" t="str">
            <v>VILA ANDRADE CTN-R-P</v>
          </cell>
          <cell r="J241" t="str">
            <v>VILA ANDRADE CTN-R-P</v>
          </cell>
          <cell r="K241" t="str">
            <v>KLEBER RIQUELME</v>
          </cell>
        </row>
        <row r="242">
          <cell r="H242" t="str">
            <v>MADERO - VILA MARIANA</v>
          </cell>
          <cell r="I242" t="str">
            <v>VILA MARIANA</v>
          </cell>
          <cell r="J242" t="str">
            <v>VILA MARIANA BGR-R-P</v>
          </cell>
          <cell r="K242" t="str">
            <v>GUSTAVO DIREITO</v>
          </cell>
        </row>
        <row r="243">
          <cell r="H243" t="str">
            <v>MADERO - SHOPPING VILA OLIMPIA</v>
          </cell>
          <cell r="I243" t="str">
            <v>VILA OLIMPIA STH-SH-P</v>
          </cell>
          <cell r="J243" t="str">
            <v>VILA OLIMPIA STH-SH-P</v>
          </cell>
          <cell r="K243" t="str">
            <v>GUSTAVO DIREITO</v>
          </cell>
        </row>
        <row r="244">
          <cell r="H244" t="str">
            <v>MADERO - SHOPPING PRAIA DA COSTA</v>
          </cell>
          <cell r="I244" t="str">
            <v>VILA VELHA STH-SH-P</v>
          </cell>
          <cell r="J244" t="str">
            <v>VILA VELHA STH-SH-P</v>
          </cell>
          <cell r="K244" t="str">
            <v>GRAZIANI BARRETO</v>
          </cell>
        </row>
        <row r="245">
          <cell r="H245" t="str">
            <v>MADERO - VILLA LOBOS</v>
          </cell>
          <cell r="I245" t="str">
            <v>VILLA LOBOS CTN-R-P</v>
          </cell>
          <cell r="J245" t="str">
            <v>VILLA LOBOS CTN-R-P</v>
          </cell>
          <cell r="K245" t="str">
            <v>KLEBER RIQUELME</v>
          </cell>
        </row>
        <row r="246">
          <cell r="H246" t="str">
            <v>MADERO - SHOPPING VILLA ROMANA</v>
          </cell>
          <cell r="I246" t="str">
            <v>VILLA ROMANA STH-SH-P</v>
          </cell>
          <cell r="J246" t="str">
            <v>VILLA ROMANA STH-SH-P</v>
          </cell>
          <cell r="K246" t="str">
            <v>ANDRE TREVISANI</v>
          </cell>
        </row>
        <row r="247">
          <cell r="H247" t="str">
            <v>MADERO - SHOPPING VILLAGE MALL</v>
          </cell>
          <cell r="I247" t="str">
            <v>VILLAGE MALL RIO STH-SH-P</v>
          </cell>
          <cell r="J247" t="str">
            <v>VILLAGE MALL RIO STH-SH-P</v>
          </cell>
          <cell r="K247" t="str">
            <v>GRAZIANI BARRETO</v>
          </cell>
        </row>
        <row r="248">
          <cell r="H248" t="str">
            <v>MADERO - SHOPPING VITORIA</v>
          </cell>
          <cell r="I248" t="str">
            <v>VITORIA STH-SH-P</v>
          </cell>
          <cell r="J248" t="str">
            <v>VITORIA STH-SH-P</v>
          </cell>
          <cell r="K248" t="str">
            <v>GRAZIANI BARRETO</v>
          </cell>
        </row>
        <row r="249">
          <cell r="H249" t="str">
            <v>MADERO -  AV WASHINGTON LUIS</v>
          </cell>
          <cell r="I249" t="str">
            <v>WASHINGTON LUIS CTN-RU-P</v>
          </cell>
          <cell r="J249" t="str">
            <v>WASHINGTON LUIS CTN-RU-P</v>
          </cell>
          <cell r="K249" t="str">
            <v>KLEBER RIQUELME</v>
          </cell>
        </row>
        <row r="250">
          <cell r="H250" t="str">
            <v>MADERO - SHOPPING BARIGUI</v>
          </cell>
          <cell r="I250" t="str">
            <v>PARK BARIGUI STH-SH-P</v>
          </cell>
          <cell r="J250" t="str">
            <v>PARK BARIGUI STH-SH-P</v>
          </cell>
          <cell r="K250" t="str">
            <v>ANDRE TREVISANI</v>
          </cell>
        </row>
        <row r="251">
          <cell r="H251" t="str">
            <v>JERONIMO - AGUA VERDE</v>
          </cell>
          <cell r="I251" t="str">
            <v>JERONIMO AGUA VERDE TRK-R-P</v>
          </cell>
          <cell r="J251" t="str">
            <v>JERONIMO AGUA VERDE TRK-R-P</v>
          </cell>
          <cell r="K251" t="str">
            <v>BREINER PENA</v>
          </cell>
        </row>
        <row r="252">
          <cell r="H252" t="str">
            <v>Vó Maria Durski - Brascan</v>
          </cell>
          <cell r="J252" t="str">
            <v>BRASCAN STH-R-P</v>
          </cell>
          <cell r="K252" t="str">
            <v>GUSTAVO DIREITO</v>
          </cell>
        </row>
        <row r="253">
          <cell r="H253" t="str">
            <v>Vó Maria Durski - Shopping ID</v>
          </cell>
          <cell r="J253" t="str">
            <v>BRASILIA ID STH-SH-P</v>
          </cell>
          <cell r="K253" t="str">
            <v>BREINER PENA</v>
          </cell>
        </row>
        <row r="254">
          <cell r="H254" t="str">
            <v>Vó Maria Durski - Park Shopping Brasilia</v>
          </cell>
          <cell r="J254" t="str">
            <v>BRASILIA PARK STH-SH-P</v>
          </cell>
          <cell r="K254" t="str">
            <v>BREINER PENA</v>
          </cell>
        </row>
        <row r="255">
          <cell r="H255" t="str">
            <v>Vó Maria Durski - Buritis</v>
          </cell>
          <cell r="J255" t="str">
            <v>BURITIS CTN-R-P</v>
          </cell>
          <cell r="K255" t="str">
            <v>GRAZIANI BARRETO</v>
          </cell>
        </row>
        <row r="256">
          <cell r="H256" t="str">
            <v>Vó Maria Durski - Cabral</v>
          </cell>
          <cell r="J256" t="str">
            <v>CABRAL STH-R-P</v>
          </cell>
          <cell r="K256" t="str">
            <v>ANDRE TREVISANI</v>
          </cell>
        </row>
        <row r="257">
          <cell r="H257" t="str">
            <v>Vó Maria Durski - Cambui</v>
          </cell>
          <cell r="J257" t="str">
            <v>CAMBUI CTN-R-P</v>
          </cell>
          <cell r="K257" t="str">
            <v>KLEBER RIQUELME</v>
          </cell>
        </row>
        <row r="258">
          <cell r="H258" t="str">
            <v>Vó Maria Durski - Shopping Dom Pedro</v>
          </cell>
          <cell r="J258" t="str">
            <v>CAMPINAS STH-SH-P</v>
          </cell>
          <cell r="K258" t="str">
            <v>KLEBER RIQUELME</v>
          </cell>
        </row>
        <row r="259">
          <cell r="H259" t="str">
            <v>Vó Maria Durski - Shopping Campo Grande</v>
          </cell>
          <cell r="J259" t="str">
            <v>CAMPO GRANDE STH-SH-P</v>
          </cell>
          <cell r="K259" t="str">
            <v>BREINER PENA</v>
          </cell>
        </row>
        <row r="260">
          <cell r="H260" t="str">
            <v>Vó Maria Durski - Campo Largo</v>
          </cell>
          <cell r="J260" t="str">
            <v>CAMPO LARGO CTN-BR-P</v>
          </cell>
          <cell r="K260" t="str">
            <v>ANDRE TREVISANI</v>
          </cell>
        </row>
        <row r="261">
          <cell r="H261" t="str">
            <v>Vó Maria Durski - Canoas</v>
          </cell>
          <cell r="J261" t="str">
            <v>CANOAS CTN-BR-P</v>
          </cell>
          <cell r="K261" t="str">
            <v>ANDRE TREVISANI</v>
          </cell>
        </row>
        <row r="262">
          <cell r="H262" t="str">
            <v>Vó Maria Durski - Cascavel</v>
          </cell>
          <cell r="J262" t="str">
            <v>CASCAVEL STH-SH-P</v>
          </cell>
          <cell r="K262" t="str">
            <v>KLEBER RIQUELME</v>
          </cell>
        </row>
        <row r="263">
          <cell r="H263" t="str">
            <v>Vó Maria Durski - Londrina (Shop Catuai)</v>
          </cell>
          <cell r="J263" t="str">
            <v>CATUAI LONDRINA STH-SH-P</v>
          </cell>
          <cell r="K263" t="str">
            <v>KLEBER RIQUELME</v>
          </cell>
        </row>
        <row r="264">
          <cell r="H264" t="str">
            <v>Vó Maria Durski - Caxias do Sul</v>
          </cell>
          <cell r="J264" t="str">
            <v>CAXIAS CTN-SH-P</v>
          </cell>
          <cell r="K264" t="str">
            <v>ANDRE TREVISANI</v>
          </cell>
        </row>
        <row r="265">
          <cell r="H265" t="str">
            <v>Vó Maria Durski - Shopping Center Norte</v>
          </cell>
          <cell r="J265" t="str">
            <v>CENTER NORTE STH-SH-P</v>
          </cell>
          <cell r="K265" t="str">
            <v>GUSTAVO DIREITO</v>
          </cell>
        </row>
        <row r="266">
          <cell r="H266" t="str">
            <v>Vó Maria Durski - Shopping Center vale</v>
          </cell>
          <cell r="J266" t="str">
            <v>CENTERVALE STH-SH-P</v>
          </cell>
          <cell r="K266" t="str">
            <v>GUSTAVO DIREITO</v>
          </cell>
        </row>
        <row r="267">
          <cell r="H267" t="str">
            <v>Vó Maria Durski - Champagnat</v>
          </cell>
          <cell r="J267" t="str">
            <v>CHAMPAGNAT STH-R-P</v>
          </cell>
          <cell r="K267" t="str">
            <v>ANDRE TREVISANI</v>
          </cell>
        </row>
        <row r="268">
          <cell r="H268" t="str">
            <v>Vó Maria Durski - Cidade São Paulo</v>
          </cell>
          <cell r="J268" t="str">
            <v>CIDADE SAO PAULO STH-SH-P</v>
          </cell>
          <cell r="K268" t="str">
            <v>GUSTAVO DIREITO</v>
          </cell>
        </row>
        <row r="269">
          <cell r="H269" t="str">
            <v>Vó Maria Durski - Comendador</v>
          </cell>
          <cell r="J269" t="str">
            <v>COMENDADOR STH-R-P</v>
          </cell>
          <cell r="K269" t="str">
            <v>ANDRE TREVISANI</v>
          </cell>
        </row>
        <row r="270">
          <cell r="H270" t="str">
            <v>Vó Maria Durski - Conselheiro Nebias</v>
          </cell>
          <cell r="J270" t="str">
            <v>CONSELHEIRO NEBIAS CTN-R-P</v>
          </cell>
          <cell r="K270" t="str">
            <v>GUSTAVO DIREITO</v>
          </cell>
        </row>
        <row r="271">
          <cell r="H271" t="str">
            <v>Vó Maria Durski - Shopping Continente</v>
          </cell>
          <cell r="J271" t="str">
            <v>CONTINENTE SC STH-SH-P</v>
          </cell>
          <cell r="K271" t="str">
            <v>ANDRE TREVISANI</v>
          </cell>
        </row>
        <row r="272">
          <cell r="H272" t="str">
            <v>Vó Maria Durski - Criciuma</v>
          </cell>
          <cell r="J272" t="str">
            <v>CRICIUMA CENTENARIO CTN-R-P</v>
          </cell>
          <cell r="K272" t="str">
            <v>ANDRE TREVISANI</v>
          </cell>
        </row>
        <row r="273">
          <cell r="H273" t="str">
            <v>Vó Maria Durski - Shopping Curitiba</v>
          </cell>
          <cell r="J273" t="str">
            <v>CURITIBA SHOP BGR-SH-P</v>
          </cell>
          <cell r="K273" t="str">
            <v>ANDRE TREVISANI</v>
          </cell>
        </row>
        <row r="274">
          <cell r="H274" t="str">
            <v>Vó Maria Durski - Shopping Del Rey</v>
          </cell>
          <cell r="J274" t="str">
            <v>DEL REY STH-SH-P</v>
          </cell>
          <cell r="K274" t="str">
            <v>GRAZIANI BARRETO</v>
          </cell>
        </row>
        <row r="275">
          <cell r="H275" t="str">
            <v>Vó Maria Durski - Shopping Eldorado</v>
          </cell>
          <cell r="J275" t="str">
            <v>ELDORADO STH-SH-P</v>
          </cell>
          <cell r="K275" t="str">
            <v>KLEBER RIQUELME</v>
          </cell>
        </row>
        <row r="276">
          <cell r="H276" t="str">
            <v>Vó Maria Durski - Shopping Estacao Cuiabá</v>
          </cell>
          <cell r="J276" t="str">
            <v>ESTACAO CUIABA STH-SH-P</v>
          </cell>
          <cell r="K276" t="str">
            <v>BREINER PENA</v>
          </cell>
        </row>
        <row r="277">
          <cell r="H277" t="str">
            <v>Vó Maria Durski - Shopping Beiramar</v>
          </cell>
          <cell r="J277" t="str">
            <v>FLORIANOPOLIS STH-SH-P</v>
          </cell>
          <cell r="K277" t="str">
            <v>ANDRE TREVISANI</v>
          </cell>
        </row>
        <row r="278">
          <cell r="H278" t="str">
            <v>Vó Maria Durski - Foz do Iguaçu</v>
          </cell>
          <cell r="J278" t="str">
            <v>FOZ DO IGUACU STH-SH-P</v>
          </cell>
          <cell r="K278" t="str">
            <v>KLEBER RIQUELME</v>
          </cell>
        </row>
        <row r="279">
          <cell r="H279" t="str">
            <v>Vó Maria Durski - Franca</v>
          </cell>
          <cell r="J279" t="str">
            <v>FRANCA CTN-R-P</v>
          </cell>
          <cell r="K279" t="str">
            <v>BREINER PENA</v>
          </cell>
        </row>
        <row r="280">
          <cell r="H280" t="str">
            <v>Vó Maria Durski - Francisco Morato</v>
          </cell>
          <cell r="J280" t="str">
            <v>FRANCISCO MORATO CTN-R-P</v>
          </cell>
          <cell r="K280" t="str">
            <v>KLEBER RIQUELME</v>
          </cell>
        </row>
        <row r="281">
          <cell r="H281" t="str">
            <v>Vó Maria Durski - Shopping Galleria</v>
          </cell>
          <cell r="J281" t="str">
            <v>GALLERIA CAMPINAS STH-SH-P</v>
          </cell>
          <cell r="K281" t="str">
            <v>KLEBER RIQUELME</v>
          </cell>
        </row>
        <row r="282">
          <cell r="H282" t="str">
            <v>Vó Maria Durski - Joinville Garten</v>
          </cell>
          <cell r="J282" t="str">
            <v>GARTEN JOINVILLE STH-SH-P</v>
          </cell>
          <cell r="K282" t="str">
            <v>ANDRE TREVISANI</v>
          </cell>
        </row>
        <row r="283">
          <cell r="H283" t="str">
            <v>Vo Maria Durski - Goiania T10</v>
          </cell>
          <cell r="J283" t="str">
            <v>GOIANIA T10 CTN-R-P</v>
          </cell>
          <cell r="K283" t="str">
            <v>BREINER PENA</v>
          </cell>
        </row>
        <row r="284">
          <cell r="H284" t="str">
            <v>Vó Maria Durski - Goiania T4</v>
          </cell>
          <cell r="J284" t="str">
            <v>GOIANIA T4 CTN-R-P</v>
          </cell>
          <cell r="K284" t="str">
            <v>BREINER PENA</v>
          </cell>
        </row>
        <row r="285">
          <cell r="H285" t="str">
            <v>Vó Maria Durski - Gramado</v>
          </cell>
          <cell r="J285" t="str">
            <v>GRAMADO BGR-R-P</v>
          </cell>
          <cell r="K285" t="str">
            <v>ANDRE TREVISANI</v>
          </cell>
        </row>
        <row r="286">
          <cell r="H286" t="str">
            <v>Vó Maria Durski - Granja Vianna</v>
          </cell>
          <cell r="J286" t="str">
            <v>GRANJA VIANNA STH-SH-P</v>
          </cell>
          <cell r="K286" t="str">
            <v>KLEBER RIQUELME</v>
          </cell>
        </row>
        <row r="287">
          <cell r="H287" t="str">
            <v>Vó Maria Durski - Guaruja</v>
          </cell>
          <cell r="J287" t="str">
            <v>GUARUJA CTN-R-P</v>
          </cell>
          <cell r="K287" t="str">
            <v>GUSTAVO DIREITO</v>
          </cell>
        </row>
        <row r="288">
          <cell r="H288" t="str">
            <v>Vó Maria Durski - Icarai</v>
          </cell>
          <cell r="J288" t="str">
            <v>ICARAI BGR-R-P</v>
          </cell>
          <cell r="K288" t="str">
            <v>GRAZIANI BARRETO</v>
          </cell>
        </row>
        <row r="289">
          <cell r="H289" t="str">
            <v>Vó Maria Durski - Iguatemi Brasilia</v>
          </cell>
          <cell r="J289" t="str">
            <v>IGUATEMI BRASILIA STH-SH-P</v>
          </cell>
          <cell r="K289" t="str">
            <v>BREINER PENA</v>
          </cell>
        </row>
        <row r="290">
          <cell r="H290" t="str">
            <v>Vó Maria Durski - Iguatemi Campinas</v>
          </cell>
          <cell r="J290" t="str">
            <v>IGUATEMI CAMPINAS STH-SH-P</v>
          </cell>
          <cell r="K290" t="str">
            <v>KLEBER RIQUELME</v>
          </cell>
        </row>
        <row r="291">
          <cell r="H291" t="str">
            <v>Vó Maria Durski - Iguatemi Esplanada</v>
          </cell>
          <cell r="J291" t="str">
            <v>IGUATEMI ESPLANADA STH-SH-P</v>
          </cell>
          <cell r="K291" t="str">
            <v>KLEBER RIQUELME</v>
          </cell>
        </row>
        <row r="292">
          <cell r="H292" t="str">
            <v>Vó Maria Durski - Iguatemi Fortaleza</v>
          </cell>
          <cell r="J292" t="str">
            <v>IGUATEMI FORTALEZA STH-SH-P</v>
          </cell>
          <cell r="K292" t="str">
            <v>GRAZIANI BARRETO</v>
          </cell>
        </row>
        <row r="293">
          <cell r="H293" t="str">
            <v>Vó Maria Durski - Indaiatuba</v>
          </cell>
          <cell r="J293" t="str">
            <v>INDAIATUBA CTN-SH-P</v>
          </cell>
          <cell r="K293" t="str">
            <v>KLEBER RIQUELME</v>
          </cell>
        </row>
        <row r="294">
          <cell r="H294" t="str">
            <v>Vó Maria Durski - Ines Pereira</v>
          </cell>
          <cell r="J294" t="str">
            <v>INES PEREIRA CTN-RU-P</v>
          </cell>
          <cell r="K294" t="str">
            <v>GUSTAVO DIREITO</v>
          </cell>
        </row>
        <row r="295">
          <cell r="H295" t="str">
            <v>Vó Maria Durski - Itajai</v>
          </cell>
          <cell r="J295" t="str">
            <v>ITAJAI CTN-R-P</v>
          </cell>
          <cell r="K295" t="str">
            <v>ANDRE TREVISANI</v>
          </cell>
        </row>
        <row r="296">
          <cell r="H296" t="str">
            <v>Vó Maria Durski - Itapema</v>
          </cell>
          <cell r="J296" t="str">
            <v>ITAPEMA CTN-BR-P</v>
          </cell>
          <cell r="K296" t="str">
            <v>ANDRE TREVISANI</v>
          </cell>
        </row>
        <row r="297">
          <cell r="H297" t="str">
            <v>Vó Maria Durski - Jabaquara</v>
          </cell>
          <cell r="J297" t="str">
            <v>JABAQUARA BGR-R-P</v>
          </cell>
          <cell r="K297" t="str">
            <v>KLEBER RIQUELME</v>
          </cell>
        </row>
        <row r="298">
          <cell r="H298" t="str">
            <v>Vó Maria Durski - Jacarepagua</v>
          </cell>
          <cell r="J298" t="str">
            <v>JACAREPAGUA BGR-SH-P</v>
          </cell>
          <cell r="K298" t="str">
            <v>GRAZIANI BARRETO</v>
          </cell>
        </row>
        <row r="299">
          <cell r="H299" t="str">
            <v>Vó Maria Durski - Jardim das Américas</v>
          </cell>
          <cell r="J299" t="str">
            <v>JARDIM DAS AMERICAS BGR-SH-P</v>
          </cell>
          <cell r="K299" t="str">
            <v>ANDRE TREVISANI</v>
          </cell>
        </row>
        <row r="300">
          <cell r="H300" t="str">
            <v>Vó Maria Durski - Jardim Social</v>
          </cell>
          <cell r="J300" t="str">
            <v>JARDIM SOCIAL STH-R-P</v>
          </cell>
          <cell r="K300" t="str">
            <v>ANDRE TREVISANI</v>
          </cell>
        </row>
        <row r="301">
          <cell r="H301" t="str">
            <v>Vó Maria Durski - Shopping Jardim Sul</v>
          </cell>
          <cell r="J301" t="str">
            <v>JARDIM SUL STH-SH-P</v>
          </cell>
          <cell r="K301" t="str">
            <v>KLEBER RIQUELME</v>
          </cell>
        </row>
        <row r="302">
          <cell r="H302" t="str">
            <v>Vó Maria Durski - Shopping Abc</v>
          </cell>
          <cell r="J302" t="str">
            <v>JERONIMO ABC ST ANDRE BGR-SH-P</v>
          </cell>
          <cell r="K302" t="str">
            <v>GUSTAVO DIREITO</v>
          </cell>
        </row>
        <row r="303">
          <cell r="H303" t="str">
            <v>Vó Maria Durski - Afonso Pena</v>
          </cell>
          <cell r="J303" t="str">
            <v>JERONIMO AFONSO PENA BGR-AE-P</v>
          </cell>
          <cell r="K303" t="str">
            <v>ANDRE TREVISANI</v>
          </cell>
        </row>
        <row r="304">
          <cell r="H304" t="str">
            <v>Vó Maria Durski - Agua Verde</v>
          </cell>
          <cell r="J304" t="str">
            <v>JERONIMO AGUA VERDE TRK-R-P</v>
          </cell>
          <cell r="K304" t="str">
            <v>ANDRE TREVISANI</v>
          </cell>
        </row>
        <row r="305">
          <cell r="H305" t="str">
            <v>Vó Maria Durski - Alecrins</v>
          </cell>
          <cell r="J305" t="str">
            <v>JERONIMO ALECRINS TRACK-R-P</v>
          </cell>
          <cell r="K305" t="str">
            <v>KLEBER RIQUELME</v>
          </cell>
        </row>
        <row r="306">
          <cell r="H306" t="str">
            <v>Vó Maria Durski - Alphaville</v>
          </cell>
          <cell r="J306" t="str">
            <v>JERONIMO ALPHAVILLE TRACK-R-P</v>
          </cell>
          <cell r="K306" t="str">
            <v>KLEBER RIQUELME</v>
          </cell>
        </row>
        <row r="307">
          <cell r="H307" t="str">
            <v>Vó Maria Durski - Shopping Analia Franco</v>
          </cell>
          <cell r="J307" t="str">
            <v>JERONIMO ANALIA F. BGR-SH-P</v>
          </cell>
          <cell r="K307" t="str">
            <v>GUSTAVO DIREITO</v>
          </cell>
        </row>
        <row r="308">
          <cell r="H308" t="str">
            <v>Vó Maria Durski - Andalo</v>
          </cell>
          <cell r="J308" t="str">
            <v>JERONIMO ANDALO TRACK-R-P</v>
          </cell>
          <cell r="K308" t="str">
            <v>BREINER PENA</v>
          </cell>
        </row>
        <row r="309">
          <cell r="H309" t="str">
            <v>Vó Maria Durski - Shopping Aricanduva</v>
          </cell>
          <cell r="J309" t="str">
            <v>JERONIMO ARICANDUVA BGR-SH-P</v>
          </cell>
          <cell r="K309" t="str">
            <v>GUSTAVO DIREITO</v>
          </cell>
        </row>
        <row r="310">
          <cell r="H310" t="str">
            <v>Vó Maria Durski - Barão de Penedo</v>
          </cell>
          <cell r="J310" t="str">
            <v>JERONIMO B DE PENEDO TRACK-R-P</v>
          </cell>
          <cell r="K310" t="str">
            <v>GUSTAVO DIREITO</v>
          </cell>
        </row>
        <row r="311">
          <cell r="H311" t="str">
            <v>Vó Maria Durski - Shopping Balneario</v>
          </cell>
          <cell r="J311" t="str">
            <v>JERONIMO BALNEARIO BGR-SH-P</v>
          </cell>
          <cell r="K311" t="str">
            <v>ANDRE TREVISANI</v>
          </cell>
        </row>
        <row r="312">
          <cell r="H312" t="str">
            <v>Vó Maria Durski - Bandeirantes</v>
          </cell>
          <cell r="J312" t="str">
            <v>JERONIMO BANDEIRANTES BGR-RU-P</v>
          </cell>
          <cell r="K312" t="str">
            <v>KLEBER RIQUELME</v>
          </cell>
        </row>
        <row r="313">
          <cell r="H313" t="str">
            <v>Vó Maria Durski - Shopping Barueri</v>
          </cell>
          <cell r="J313" t="str">
            <v>JERONIMO BARUERI PCA-SH-P</v>
          </cell>
          <cell r="K313" t="str">
            <v>KLEBER RIQUELME</v>
          </cell>
        </row>
        <row r="314">
          <cell r="H314" t="str">
            <v>Vó Maria Durski - Bauru</v>
          </cell>
          <cell r="J314" t="str">
            <v>JERONIMO BAURU TRACK-R-P</v>
          </cell>
          <cell r="K314" t="str">
            <v>BREINER PENA</v>
          </cell>
        </row>
        <row r="315">
          <cell r="H315" t="str">
            <v>Vó Maria Durski - Bela Vista</v>
          </cell>
          <cell r="J315" t="str">
            <v>JERONIMO BELA VISTA BGR-R-P</v>
          </cell>
          <cell r="K315" t="str">
            <v>ANDRE TREVISANI</v>
          </cell>
        </row>
        <row r="316">
          <cell r="H316" t="str">
            <v>Vó Maria Durski - Bh Shopping</v>
          </cell>
          <cell r="J316" t="str">
            <v>JERONIMO BH SHOPPING BGR-SH-P</v>
          </cell>
          <cell r="K316" t="str">
            <v>GRAZIANI BARRETO</v>
          </cell>
        </row>
        <row r="317">
          <cell r="H317" t="str">
            <v>Vó Maria Durski - Campo Grande</v>
          </cell>
          <cell r="J317" t="str">
            <v>JERONIMO CAMPO GRANDE TRK-R-P</v>
          </cell>
          <cell r="K317" t="str">
            <v>BREINER PENA</v>
          </cell>
        </row>
        <row r="318">
          <cell r="H318" t="str">
            <v>Vó Maria Durski - Cascavel</v>
          </cell>
          <cell r="J318" t="str">
            <v>JERONIMO CASCAVEL TRACK-R-P</v>
          </cell>
          <cell r="K318" t="str">
            <v>KLEBER RIQUELME</v>
          </cell>
        </row>
        <row r="319">
          <cell r="H319" t="str">
            <v>Vó Maria Durski - Cuiaba</v>
          </cell>
          <cell r="J319" t="str">
            <v>JERONIMO CUIABA CPA TRACK-R-P</v>
          </cell>
          <cell r="K319" t="str">
            <v>BREINER PENA</v>
          </cell>
        </row>
        <row r="320">
          <cell r="H320" t="str">
            <v>Vó Maria Durski - Df Plaza Shopping</v>
          </cell>
          <cell r="J320" t="str">
            <v>JERONIMO DF PLAZA BGR-SH-P</v>
          </cell>
          <cell r="K320" t="str">
            <v>BREINER PENA</v>
          </cell>
        </row>
        <row r="321">
          <cell r="H321" t="str">
            <v>Vó Maria Durski - Praça da Espanha</v>
          </cell>
          <cell r="J321" t="str">
            <v>JERONIMO ESPANHA BGR-R-P</v>
          </cell>
          <cell r="K321" t="str">
            <v>ANDRE TREVISANI</v>
          </cell>
        </row>
        <row r="322">
          <cell r="H322" t="str">
            <v>Vó Maria Durski - Shopping Estação BH</v>
          </cell>
          <cell r="J322" t="str">
            <v>JERONIMO ESTACAO BH BGR-SH-P</v>
          </cell>
          <cell r="K322" t="str">
            <v>GRAZIANI BARRETO</v>
          </cell>
        </row>
        <row r="323">
          <cell r="H323" t="str">
            <v>Vó Maria Durski - Shopping Estação</v>
          </cell>
          <cell r="J323" t="str">
            <v>JERONIMO ESTACAO CTBA BGR-SH-P</v>
          </cell>
          <cell r="K323" t="str">
            <v>ANDRE TREVISANI</v>
          </cell>
        </row>
        <row r="324">
          <cell r="H324" t="str">
            <v>Vó Maria Durski - Shopping Flamboyant</v>
          </cell>
          <cell r="J324" t="str">
            <v>JERONIMO FLAMBOYANT BGR-SH-P</v>
          </cell>
          <cell r="K324" t="str">
            <v>BREINER PENA</v>
          </cell>
        </row>
        <row r="325">
          <cell r="H325" t="str">
            <v>Vó Maria Durski - Shopping Villa Romana</v>
          </cell>
          <cell r="J325" t="str">
            <v>JERONIMO FLORIANOP. BGR-SH-P</v>
          </cell>
          <cell r="K325" t="str">
            <v>ANDRE TREVISANI</v>
          </cell>
        </row>
        <row r="326">
          <cell r="H326" t="str">
            <v>Vó Maria Durski - Foz do Iguaçu</v>
          </cell>
          <cell r="J326" t="str">
            <v>JERONIMO FOZ DO IGUACU TRK-R-P</v>
          </cell>
          <cell r="K326" t="str">
            <v>KLEBER RIQUELME</v>
          </cell>
        </row>
        <row r="327">
          <cell r="H327" t="str">
            <v>Vó Maria Durski - Giovanni Gronchi</v>
          </cell>
          <cell r="J327" t="str">
            <v>JERONIMO G GRONCHI TRACK-R-P</v>
          </cell>
          <cell r="K327" t="str">
            <v>KLEBER RIQUELME</v>
          </cell>
        </row>
        <row r="328">
          <cell r="H328" t="str">
            <v>Vó Maria Durski - Goiania Shopping</v>
          </cell>
          <cell r="J328" t="str">
            <v>JERONIMO GOIANIA SHOP PCA-SH-P</v>
          </cell>
          <cell r="K328" t="str">
            <v>BREINER PENA</v>
          </cell>
        </row>
        <row r="329">
          <cell r="H329" t="str">
            <v>Vó Maria Durski - Shopping Grand Plaza</v>
          </cell>
          <cell r="J329" t="str">
            <v>JERONIMO GRAND PLAZA BGR-SH-P</v>
          </cell>
          <cell r="K329" t="str">
            <v>GUSTAVO DIREITO</v>
          </cell>
        </row>
        <row r="330">
          <cell r="H330" t="str">
            <v>Vó Maria Durski - Shopping Guarulhos</v>
          </cell>
          <cell r="J330" t="str">
            <v>JERONIMO GUARULHOS PRC-SH-P</v>
          </cell>
          <cell r="K330" t="str">
            <v>GUSTAVO DIREITO</v>
          </cell>
        </row>
        <row r="331">
          <cell r="H331" t="str">
            <v>Vó Maria Durski - Habitat Bradesco</v>
          </cell>
          <cell r="J331" t="str">
            <v>JERONIMO HABITAT BGR-R-P</v>
          </cell>
          <cell r="K331" t="str">
            <v>GUSTAVO DIREITO</v>
          </cell>
        </row>
        <row r="332">
          <cell r="H332" t="str">
            <v>Vó Maria Durski - Iguatemi Poa</v>
          </cell>
          <cell r="J332" t="str">
            <v>JERONIMO IGUATEMI POA BGR-SH-P</v>
          </cell>
          <cell r="K332" t="str">
            <v>ANDRE TREVISANI</v>
          </cell>
        </row>
        <row r="333">
          <cell r="H333" t="str">
            <v>Vó Maria Durski - Indaiatuba</v>
          </cell>
          <cell r="J333" t="str">
            <v>JERONIMO INDAIATUBA TRACK-R-P</v>
          </cell>
          <cell r="K333" t="str">
            <v>KLEBER RIQUELME</v>
          </cell>
        </row>
        <row r="334">
          <cell r="H334" t="str">
            <v>Vó Maria Durski - Shopping Itaquera</v>
          </cell>
          <cell r="J334" t="str">
            <v>JERONIMO ITAQUERA BGR-SH-P</v>
          </cell>
          <cell r="K334" t="str">
            <v>GUSTAVO DIREITO</v>
          </cell>
        </row>
        <row r="335">
          <cell r="H335" t="str">
            <v>Vó Maria Durski - Joinville</v>
          </cell>
          <cell r="J335" t="str">
            <v>JERONIMO JOINVILLE TRACK-R-P</v>
          </cell>
          <cell r="K335" t="str">
            <v>ANDRE TREVISANI</v>
          </cell>
        </row>
        <row r="336">
          <cell r="H336" t="str">
            <v>Vó Maria Durski - Shopping Light</v>
          </cell>
          <cell r="J336" t="str">
            <v>JERONIMO LIGHT PCA-SH-P</v>
          </cell>
          <cell r="K336" t="str">
            <v>GUSTAVO DIREITO</v>
          </cell>
        </row>
        <row r="337">
          <cell r="H337" t="str">
            <v>Vó Maria Durski - Londrina</v>
          </cell>
          <cell r="J337" t="str">
            <v>JERONIMO LONDRINA TRACK-R-P</v>
          </cell>
          <cell r="K337" t="str">
            <v>KLEBER RIQUELME</v>
          </cell>
        </row>
        <row r="338">
          <cell r="H338" t="str">
            <v>Vó Maria Durski - Marilia</v>
          </cell>
          <cell r="J338" t="str">
            <v>JERONIMO MARILIA TRACK-R-P</v>
          </cell>
          <cell r="K338" t="str">
            <v>BREINER PENA</v>
          </cell>
        </row>
        <row r="339">
          <cell r="H339" t="str">
            <v>Vó Maria Durski - Maringa</v>
          </cell>
          <cell r="J339" t="str">
            <v>JERONIMO MARINGA TRACK-R-P</v>
          </cell>
          <cell r="K339" t="str">
            <v>KLEBER RIQUELME</v>
          </cell>
        </row>
        <row r="340">
          <cell r="H340" t="str">
            <v>Vó Maria Durski - Maua</v>
          </cell>
          <cell r="J340" t="str">
            <v>JERONIMO MAUA PLAZA BGR-SH-P</v>
          </cell>
          <cell r="K340" t="str">
            <v>GUSTAVO DIREITO</v>
          </cell>
        </row>
        <row r="341">
          <cell r="H341" t="str">
            <v>Vó Maria Durski - Millenium (Atlântica)</v>
          </cell>
          <cell r="J341" t="str">
            <v>JERONIMO MILLENIUM BGR-R-P</v>
          </cell>
          <cell r="K341" t="str">
            <v>ANDRE TREVISANI</v>
          </cell>
        </row>
        <row r="342">
          <cell r="H342" t="str">
            <v>Vó Maria Durski - Monte Serrat</v>
          </cell>
          <cell r="J342" t="str">
            <v>JERONIMO MONTE SERRAT BGR-R-P</v>
          </cell>
          <cell r="K342" t="str">
            <v>GUSTAVO DIREITO</v>
          </cell>
        </row>
        <row r="343">
          <cell r="H343" t="str">
            <v>Vó Maria Durski - Munhoz da Rocha</v>
          </cell>
          <cell r="J343" t="str">
            <v>JERONIMO MUNHOZ TRACK-R-P</v>
          </cell>
          <cell r="K343" t="str">
            <v>ANDRE TREVISANI</v>
          </cell>
        </row>
        <row r="344">
          <cell r="H344" t="str">
            <v>Vó Maria Durski - Shopping Nova America</v>
          </cell>
          <cell r="J344" t="str">
            <v>JERONIMO NOVA AMERICA BGR-SH-P</v>
          </cell>
          <cell r="K344" t="str">
            <v>GRAZIANI BARRETO</v>
          </cell>
        </row>
        <row r="345">
          <cell r="H345" t="str">
            <v>Vó Maria Durski - Oscar Freire</v>
          </cell>
          <cell r="J345" t="str">
            <v>JERONIMO OSCAR FREIRE BGR-R-P</v>
          </cell>
          <cell r="K345" t="str">
            <v>GUSTAVO DIREITO</v>
          </cell>
        </row>
        <row r="346">
          <cell r="H346" t="str">
            <v>Vó Maria Durski - Paineiras</v>
          </cell>
          <cell r="J346" t="str">
            <v>JERONIMO PAINEIRAS TRACK-R-P</v>
          </cell>
          <cell r="K346" t="str">
            <v>GUSTAVO DIREITO</v>
          </cell>
        </row>
        <row r="347">
          <cell r="H347" t="str">
            <v>Vó Maria Durski - Shopping Palladium</v>
          </cell>
          <cell r="J347" t="str">
            <v>JERONIMO PALLADIUM PCA-SH-P</v>
          </cell>
          <cell r="K347" t="str">
            <v>ANDRE TREVISANI</v>
          </cell>
        </row>
        <row r="348">
          <cell r="H348" t="str">
            <v>Vó Maria Durski - Panamby</v>
          </cell>
          <cell r="J348" t="str">
            <v>JERONIMO PANAMBY TRACK-R-P</v>
          </cell>
          <cell r="K348" t="str">
            <v>KLEBER RIQUELME</v>
          </cell>
        </row>
        <row r="349">
          <cell r="H349" t="str">
            <v>Vó Maria Durski - Shopping Penha</v>
          </cell>
          <cell r="J349" t="str">
            <v>JERONIMO PENHA PCA-SH-P</v>
          </cell>
          <cell r="K349" t="str">
            <v>GUSTAVO DIREITO</v>
          </cell>
        </row>
        <row r="350">
          <cell r="H350" t="str">
            <v>Vó Maria Durski - Ponta Grossa</v>
          </cell>
          <cell r="J350" t="str">
            <v>JERONIMO PG TRACK-R-P</v>
          </cell>
          <cell r="K350" t="str">
            <v>ANDRE TREVISANI</v>
          </cell>
        </row>
        <row r="351">
          <cell r="H351" t="str">
            <v>Vó Maria Durski - Shopping Pier 21</v>
          </cell>
          <cell r="J351" t="str">
            <v>JERONIMO PIER 21 BGR-SH-P</v>
          </cell>
          <cell r="K351" t="str">
            <v>BREINER PENA</v>
          </cell>
        </row>
        <row r="352">
          <cell r="H352" t="str">
            <v>Vó Maria Durski - Piracicaba</v>
          </cell>
          <cell r="J352" t="str">
            <v>JERONIMO PIRACICABA TRACK-R-P</v>
          </cell>
          <cell r="K352" t="str">
            <v>BREINER PENA</v>
          </cell>
        </row>
        <row r="353">
          <cell r="H353" t="str">
            <v>Vó Maria Durski - Plaza Niteroi</v>
          </cell>
          <cell r="J353" t="str">
            <v>JERONIMO PLZ NITEROI PCA-SH-P</v>
          </cell>
          <cell r="K353" t="str">
            <v>GRAZIANI BARRETO</v>
          </cell>
        </row>
        <row r="354">
          <cell r="H354" t="str">
            <v>Vó Maria Durski - Ramos Batista</v>
          </cell>
          <cell r="J354" t="str">
            <v>JERONIMO R. BATISTA BGR-R-P</v>
          </cell>
          <cell r="K354" t="str">
            <v>GUSTAVO DIREITO</v>
          </cell>
        </row>
        <row r="355">
          <cell r="H355" t="str">
            <v>Vó Maria Durski - Riomar Fortaleza</v>
          </cell>
          <cell r="J355" t="str">
            <v>JERONIMO R. FORTALEZA BGR-SH-P</v>
          </cell>
          <cell r="K355" t="str">
            <v>GRAZIANI BARRETO</v>
          </cell>
        </row>
        <row r="356">
          <cell r="H356" t="str">
            <v>Vó Maria Durski - Santos Dumont</v>
          </cell>
          <cell r="J356" t="str">
            <v>JERONIMO S. DUMONT BGR-AE-P</v>
          </cell>
          <cell r="K356" t="str">
            <v>GRAZIANI BARRETO</v>
          </cell>
        </row>
        <row r="357">
          <cell r="H357" t="str">
            <v>Vó Maria Durski - Salvador</v>
          </cell>
          <cell r="J357" t="str">
            <v>JERONIMO SALVADOR BGR-SH-P</v>
          </cell>
          <cell r="K357" t="str">
            <v>GRAZIANI BARRETO</v>
          </cell>
        </row>
        <row r="358">
          <cell r="H358" t="str">
            <v>Vó Maria Durski - Center Shopping Uberlandia</v>
          </cell>
          <cell r="J358" t="str">
            <v>JERONIMO SHOP. UBERL. PCA-SH-P</v>
          </cell>
          <cell r="K358" t="str">
            <v>BREINER PENA</v>
          </cell>
        </row>
        <row r="359">
          <cell r="H359" t="str">
            <v>Vó Maria Durski - São Jose dos Campos</v>
          </cell>
          <cell r="J359" t="str">
            <v>JERONIMO SJC TRACK-R-P</v>
          </cell>
          <cell r="K359" t="str">
            <v>GUSTAVO DIREITO</v>
          </cell>
        </row>
        <row r="360">
          <cell r="H360" t="str">
            <v>Vó Maria Durski - Shopping Sp Market</v>
          </cell>
          <cell r="J360" t="str">
            <v>JERONIMO SP MARKET BGR-SH-P</v>
          </cell>
          <cell r="K360" t="str">
            <v>KLEBER RIQUELME</v>
          </cell>
        </row>
        <row r="361">
          <cell r="H361" t="str">
            <v>Vó Maria Durski - Tenente Sales</v>
          </cell>
          <cell r="J361" t="str">
            <v>JERONIMO T SALES TRACK-R-P</v>
          </cell>
          <cell r="K361" t="str">
            <v>GUSTAVO DIREITO</v>
          </cell>
        </row>
        <row r="362">
          <cell r="H362" t="str">
            <v>Vó Maria Durski - Tatuapé</v>
          </cell>
          <cell r="J362" t="str">
            <v>JERONIMO TATUAPE BGR-SH-P</v>
          </cell>
          <cell r="K362" t="str">
            <v>GUSTAVO DIREITO</v>
          </cell>
        </row>
        <row r="363">
          <cell r="H363" t="str">
            <v>Vó Maria Durski - Top Center Shopping</v>
          </cell>
          <cell r="J363" t="str">
            <v>JERONIMO TOP CENTER PCA-SH-P</v>
          </cell>
          <cell r="K363" t="str">
            <v>GUSTAVO DIREITO</v>
          </cell>
        </row>
        <row r="364">
          <cell r="H364" t="str">
            <v>Vó Maria Durski - Uberlandia</v>
          </cell>
          <cell r="J364" t="str">
            <v>JERONIMO UBERLANDIA TRACK-R-P</v>
          </cell>
          <cell r="K364" t="str">
            <v>BREINER PENA</v>
          </cell>
        </row>
        <row r="365">
          <cell r="H365" t="str">
            <v>Vó Maria Durski - West Plaza</v>
          </cell>
          <cell r="J365" t="str">
            <v>JERONIMO WEST PLAZA BGR-SH-P</v>
          </cell>
          <cell r="K365" t="str">
            <v>GUSTAVO DIREITO</v>
          </cell>
        </row>
        <row r="366">
          <cell r="H366" t="str">
            <v>Vó Maria Durski - Jk Mall</v>
          </cell>
          <cell r="J366" t="str">
            <v>JK MALL CTN-RU-P</v>
          </cell>
          <cell r="K366" t="str">
            <v>ANDRE TREVISANI</v>
          </cell>
        </row>
        <row r="367">
          <cell r="H367" t="str">
            <v>Vó Maria Durski - Joinville</v>
          </cell>
          <cell r="J367" t="str">
            <v>JOINVILLE STH-SH-P</v>
          </cell>
          <cell r="K367" t="str">
            <v>ANDRE TREVISANI</v>
          </cell>
        </row>
        <row r="368">
          <cell r="H368" t="str">
            <v>Vó Maria Durski - Jundiai La Latorre</v>
          </cell>
          <cell r="J368" t="str">
            <v>JUNDIAI L. LATORRE CTN-R-P</v>
          </cell>
          <cell r="K368" t="str">
            <v>KLEBER RIQUELME</v>
          </cell>
        </row>
        <row r="369">
          <cell r="H369" t="str">
            <v>Vó Maria Durski - Jundiai</v>
          </cell>
          <cell r="J369" t="str">
            <v>JUNDIAI STH-SH-P</v>
          </cell>
          <cell r="K369" t="str">
            <v>KLEBER RIQUELME</v>
          </cell>
        </row>
        <row r="370">
          <cell r="H370" t="str">
            <v>Vó Maria Durski- Litoral Plaza</v>
          </cell>
          <cell r="J370" t="str">
            <v>LITORAL PLAZA SHOP. CTN-SH-P</v>
          </cell>
          <cell r="K370" t="str">
            <v>GUSTAVO DIREITO</v>
          </cell>
        </row>
        <row r="371">
          <cell r="H371" t="str">
            <v>Vó Maria Durski - Lorena</v>
          </cell>
          <cell r="J371" t="str">
            <v>LORENA CTN-BR-P</v>
          </cell>
          <cell r="K371" t="str">
            <v>GUSTAVO DIREITO</v>
          </cell>
        </row>
        <row r="372">
          <cell r="H372" t="str">
            <v>Vó Maria Durski - Maringa</v>
          </cell>
          <cell r="J372" t="str">
            <v>MARINGA CATUAI STH-SH-P</v>
          </cell>
          <cell r="K372" t="str">
            <v>KLEBER RIQUELME</v>
          </cell>
        </row>
        <row r="373">
          <cell r="H373" t="str">
            <v>Vó Maria Durski - Park Shopping Maringá</v>
          </cell>
          <cell r="J373" t="str">
            <v>MARINGA PARK SHOPPING STH-SH-P</v>
          </cell>
          <cell r="K373" t="str">
            <v>KLEBER RIQUELME</v>
          </cell>
        </row>
        <row r="374">
          <cell r="H374" t="str">
            <v>Vó Maria Durski - Minas Shopping</v>
          </cell>
          <cell r="J374" t="str">
            <v>MINAS SHOPPING CTN-SH-P</v>
          </cell>
          <cell r="K374" t="str">
            <v>GRAZIANI BARRETO</v>
          </cell>
        </row>
        <row r="375">
          <cell r="H375" t="str">
            <v>Vó Maria Durski - Mogi Shopping</v>
          </cell>
          <cell r="J375" t="str">
            <v>MOGI DAS CRUZES CTN-SH-P</v>
          </cell>
          <cell r="K375" t="str">
            <v>GUSTAVO DIREITO</v>
          </cell>
        </row>
        <row r="376">
          <cell r="H376" t="str">
            <v>Vó Maria Durski - Shopping Mooca</v>
          </cell>
          <cell r="J376" t="str">
            <v>MOOCA STH-SH-P</v>
          </cell>
          <cell r="K376" t="str">
            <v>GUSTAVO DIREITO</v>
          </cell>
        </row>
        <row r="377">
          <cell r="H377" t="str">
            <v>Vó Maria Durski - Morumbi</v>
          </cell>
          <cell r="J377" t="str">
            <v>MORUMBI CTN-R-P</v>
          </cell>
          <cell r="K377" t="str">
            <v>KLEBER RIQUELME</v>
          </cell>
        </row>
        <row r="378">
          <cell r="H378" t="str">
            <v>Vó Maria Durski - Shopping Mueller</v>
          </cell>
          <cell r="J378" t="str">
            <v>MUELLER BGR-SH-P</v>
          </cell>
          <cell r="K378" t="str">
            <v>ANDRE TREVISANI</v>
          </cell>
        </row>
        <row r="379">
          <cell r="H379" t="str">
            <v>Vó Maria Durski - Natal Shopping</v>
          </cell>
          <cell r="J379" t="str">
            <v>NATAL STH-SH-P</v>
          </cell>
          <cell r="K379" t="str">
            <v>GRAZIANI BARRETO</v>
          </cell>
        </row>
        <row r="380">
          <cell r="H380" t="str">
            <v>Vó Maria Durski - Nazaret</v>
          </cell>
          <cell r="J380" t="str">
            <v>NAZARET CTN-R-P</v>
          </cell>
          <cell r="K380" t="str">
            <v>GUSTAVO DIREITO</v>
          </cell>
        </row>
        <row r="381">
          <cell r="H381" t="str">
            <v>Vó Maria Durski - Norte Shopping</v>
          </cell>
          <cell r="J381" t="str">
            <v>NORTE SHOPPING STH-SH-P</v>
          </cell>
          <cell r="K381" t="str">
            <v>GRAZIANI BARRETO</v>
          </cell>
        </row>
        <row r="382">
          <cell r="H382" t="str">
            <v>Vó Maria Durski - Novo Hamburgo</v>
          </cell>
          <cell r="J382" t="str">
            <v>NOVO HAMBURGO CTN-R-P</v>
          </cell>
          <cell r="K382" t="str">
            <v>ANDRE TREVISANI</v>
          </cell>
        </row>
        <row r="383">
          <cell r="H383" t="str">
            <v>Vó Maria Durski - Padre Anchieta</v>
          </cell>
          <cell r="J383" t="str">
            <v>PADRE ANCHIETA CTN-R-P</v>
          </cell>
          <cell r="K383" t="str">
            <v>GUSTAVO DIREITO</v>
          </cell>
        </row>
        <row r="384">
          <cell r="H384" t="str">
            <v>Vó Maria Durski - Shopping Capim Dourado</v>
          </cell>
          <cell r="J384" t="str">
            <v>PALMAS CTN-SH-P</v>
          </cell>
          <cell r="K384" t="str">
            <v>BREINER PENA</v>
          </cell>
        </row>
        <row r="385">
          <cell r="H385" t="str">
            <v>Vó Maria Durski - Park Campo Grande</v>
          </cell>
          <cell r="J385" t="str">
            <v>PARK SHOP CAMPO G RJ STH-SH-P</v>
          </cell>
          <cell r="K385" t="str">
            <v>GRAZIANI BARRETO</v>
          </cell>
        </row>
        <row r="386">
          <cell r="H386" t="str">
            <v>Vó Maria Durski - Shopping Maia</v>
          </cell>
          <cell r="J386" t="str">
            <v>PARK SHOP. MAIA STH-SH-P</v>
          </cell>
          <cell r="K386" t="str">
            <v>GUSTAVO DIREITO</v>
          </cell>
        </row>
        <row r="387">
          <cell r="H387" t="str">
            <v>Vó Maria Durski - Pq Cidade</v>
          </cell>
          <cell r="J387" t="str">
            <v>PARQUE DA CIDADE STH-SH-P</v>
          </cell>
          <cell r="K387" t="str">
            <v>KLEBER RIQUELME</v>
          </cell>
        </row>
        <row r="388">
          <cell r="H388" t="str">
            <v>Vó Maria Durski - Passeio das Águas</v>
          </cell>
          <cell r="J388" t="str">
            <v>PASSEIO DAS AGUAS BGR-SH-P</v>
          </cell>
          <cell r="K388" t="str">
            <v>BREINER PENA</v>
          </cell>
        </row>
        <row r="389">
          <cell r="H389" t="str">
            <v>Vó Maria Durski - Passo Fundo</v>
          </cell>
          <cell r="J389" t="str">
            <v>PASSO FUNDO CTN-R-P</v>
          </cell>
          <cell r="K389" t="str">
            <v>ANDRE TREVISANI</v>
          </cell>
        </row>
        <row r="390">
          <cell r="H390" t="str">
            <v>Vó Maria Durski - Shopping Patio Brasil</v>
          </cell>
          <cell r="J390" t="str">
            <v>PATIO BRASIL STH-SH-P</v>
          </cell>
          <cell r="K390" t="str">
            <v>BREINER PENA</v>
          </cell>
        </row>
        <row r="391">
          <cell r="H391" t="str">
            <v>Vó Maria Durski - Patio Osasco</v>
          </cell>
          <cell r="J391" t="str">
            <v>PATIO OSASCO CTN-SH-P</v>
          </cell>
          <cell r="K391" t="str">
            <v>KLEBER RIQUELME</v>
          </cell>
        </row>
        <row r="392">
          <cell r="H392" t="str">
            <v>Vó Maria Durski - Patio Paulista</v>
          </cell>
          <cell r="J392" t="str">
            <v>PATIO PAULISTA STH-RU-P</v>
          </cell>
          <cell r="K392" t="str">
            <v>GUSTAVO DIREITO</v>
          </cell>
        </row>
        <row r="393">
          <cell r="H393" t="str">
            <v>Vó Maria Durski - Pinheiros</v>
          </cell>
          <cell r="J393" t="str">
            <v>PINHEIROS CTN-R-P</v>
          </cell>
          <cell r="K393" t="str">
            <v>KLEBER RIQUELME</v>
          </cell>
        </row>
        <row r="394">
          <cell r="H394" t="str">
            <v>Vó Maria Durski - Shopping Piracicaba</v>
          </cell>
          <cell r="J394" t="str">
            <v>PIRACICABA STH-SH-P</v>
          </cell>
          <cell r="K394" t="str">
            <v>BREINER PENA</v>
          </cell>
        </row>
        <row r="395">
          <cell r="H395" t="str">
            <v>Vó Maria Durski - Pitangueiras</v>
          </cell>
          <cell r="J395" t="str">
            <v>PITANGUEIRAS DF CTN-R-P</v>
          </cell>
          <cell r="K395" t="str">
            <v>BREINER PENA</v>
          </cell>
        </row>
        <row r="396">
          <cell r="H396" t="str">
            <v>Vó Maria Durski - Shopping Plaza Sul</v>
          </cell>
          <cell r="J396" t="str">
            <v>PLAZA SUL SHOPPING STH-SH-P</v>
          </cell>
          <cell r="K396" t="str">
            <v>GUSTAVO DIREITO</v>
          </cell>
        </row>
        <row r="397">
          <cell r="H397" t="str">
            <v>Vó Maria Durski - Praia de Belas</v>
          </cell>
          <cell r="J397" t="str">
            <v>PRAIA DE BELAS STH-SH-P</v>
          </cell>
          <cell r="K397" t="str">
            <v>ANDRE TREVISANI</v>
          </cell>
        </row>
        <row r="398">
          <cell r="H398" t="str">
            <v>Vó Maria Durski - Praia do Pepê</v>
          </cell>
          <cell r="J398" t="str">
            <v>PRAIA DO PEPE STH-R-P</v>
          </cell>
          <cell r="K398" t="str">
            <v>GRAZIANI BARRETO</v>
          </cell>
        </row>
        <row r="399">
          <cell r="H399" t="str">
            <v>Vó Maria Durski - Praiamar</v>
          </cell>
          <cell r="J399" t="str">
            <v>PRAIAMAR STH-SH-P</v>
          </cell>
          <cell r="K399" t="str">
            <v>GUSTAVO DIREITO</v>
          </cell>
        </row>
        <row r="400">
          <cell r="H400" t="str">
            <v>Vó Maria Durski - Prestes Maia</v>
          </cell>
          <cell r="J400" t="str">
            <v>PRESTES MAIA CTN-R-P</v>
          </cell>
          <cell r="K400" t="str">
            <v>GUSTAVO DIREITO</v>
          </cell>
        </row>
        <row r="401">
          <cell r="H401" t="str">
            <v>Vó Maria Durski - Primavera Garden</v>
          </cell>
          <cell r="J401" t="str">
            <v>PRIMAVERA CTN-R-P</v>
          </cell>
          <cell r="K401" t="str">
            <v>ANDRE TREVISANI</v>
          </cell>
        </row>
        <row r="402">
          <cell r="H402" t="str">
            <v>Vó Maria Durski- Puc Poa</v>
          </cell>
          <cell r="J402" t="str">
            <v>PUC POA CTN-RU-P</v>
          </cell>
          <cell r="K402" t="str">
            <v>ANDRE TREVISANI</v>
          </cell>
        </row>
        <row r="403">
          <cell r="H403" t="str">
            <v>Vó Maria Durski - Quata</v>
          </cell>
          <cell r="J403" t="str">
            <v>QUATA BGR-R-P</v>
          </cell>
          <cell r="K403" t="str">
            <v>GUSTAVO DIREITO</v>
          </cell>
        </row>
        <row r="404">
          <cell r="H404" t="str">
            <v>Vó Maria Durski - Ribeirão Preto</v>
          </cell>
          <cell r="J404" t="str">
            <v>RIBEIRAO PRETO STH-SH-P</v>
          </cell>
          <cell r="K404" t="str">
            <v>BREINER PENA</v>
          </cell>
        </row>
        <row r="405">
          <cell r="H405" t="str">
            <v>Vó Maria Durski - Rio Design Barra</v>
          </cell>
          <cell r="J405" t="str">
            <v>RIO DESIGN BARRA STH-SH-P</v>
          </cell>
          <cell r="K405" t="str">
            <v>GRAZIANI BARRETO</v>
          </cell>
        </row>
        <row r="406">
          <cell r="H406" t="str">
            <v>Vó Maria Durski - Rio Leblon</v>
          </cell>
          <cell r="J406" t="str">
            <v>RIO LEBLON STH-SH-P</v>
          </cell>
          <cell r="K406" t="str">
            <v>GRAZIANI BARRETO</v>
          </cell>
        </row>
        <row r="407">
          <cell r="H407" t="str">
            <v>Vó Maria Durski - New York</v>
          </cell>
          <cell r="J407" t="str">
            <v>RIO NEW YORK BARRA STH-SH-P</v>
          </cell>
          <cell r="K407" t="str">
            <v>GRAZIANI BARRETO</v>
          </cell>
        </row>
        <row r="408">
          <cell r="H408" t="str">
            <v xml:space="preserve">Vó Maria Durski - Iguatemi Rio Preto </v>
          </cell>
          <cell r="J408" t="str">
            <v>RIO PRETO IGUATEMI STH-SH-P</v>
          </cell>
          <cell r="K408" t="str">
            <v>BREINER PENA</v>
          </cell>
        </row>
        <row r="409">
          <cell r="H409" t="str">
            <v>Vó Maria Durski - Shopping Rio Sul</v>
          </cell>
          <cell r="J409" t="str">
            <v>RIO SUL STH-SH-P</v>
          </cell>
          <cell r="K409" t="str">
            <v>GRAZIANI BARRETO</v>
          </cell>
        </row>
        <row r="410">
          <cell r="H410" t="str">
            <v>Vó Maria Durski - Riomar Aracaju</v>
          </cell>
          <cell r="J410" t="str">
            <v>RIOMAR ARACAJU STH-SH-P</v>
          </cell>
          <cell r="K410" t="str">
            <v>GRAZIANI BARRETO</v>
          </cell>
        </row>
        <row r="411">
          <cell r="H411" t="str">
            <v>Vó Maria Durski - Sakamoto</v>
          </cell>
          <cell r="J411" t="str">
            <v>SAKAMOTO CTN-BR-P</v>
          </cell>
          <cell r="K411" t="str">
            <v>GUSTAVO DIREITO</v>
          </cell>
        </row>
        <row r="412">
          <cell r="H412" t="str">
            <v>Vó Maria Durski - Salvador Barra</v>
          </cell>
          <cell r="J412" t="str">
            <v>SALVADOR BARRA STH-SH-P</v>
          </cell>
          <cell r="K412" t="str">
            <v>GRAZIANI BARRETO</v>
          </cell>
        </row>
        <row r="413">
          <cell r="H413" t="str">
            <v>Vó Maria Durski - Santa Ursula</v>
          </cell>
          <cell r="J413" t="str">
            <v>SANTA URSULA BGR-SH-P</v>
          </cell>
          <cell r="K413" t="str">
            <v>BREINER PENA</v>
          </cell>
        </row>
        <row r="414">
          <cell r="H414" t="str">
            <v>Vó Maria Durski - Santo Amaro</v>
          </cell>
          <cell r="J414" t="str">
            <v>SANTO AMARO CTN-R-P</v>
          </cell>
          <cell r="K414" t="str">
            <v>GUSTAVO DIREITO</v>
          </cell>
        </row>
        <row r="415">
          <cell r="H415" t="str">
            <v>Vó Maria Durski - Santo Andre</v>
          </cell>
          <cell r="J415" t="str">
            <v>SANTO ANDRE CTN-R-P</v>
          </cell>
          <cell r="K415" t="str">
            <v>GUSTAVO DIREITO</v>
          </cell>
        </row>
        <row r="416">
          <cell r="H416" t="str">
            <v>Vó Maria Durski - Shopping São Caetano</v>
          </cell>
          <cell r="J416" t="str">
            <v>SAO CAETANO STH-SH-P</v>
          </cell>
          <cell r="K416" t="str">
            <v>GUSTAVO DIREITO</v>
          </cell>
        </row>
        <row r="417">
          <cell r="H417" t="str">
            <v>Vó Maria Durski - Rio Preto JK</v>
          </cell>
          <cell r="J417" t="str">
            <v>SAO JOSE DO RIO PRETO CTN-R-P</v>
          </cell>
          <cell r="K417" t="str">
            <v>BREINER PENA</v>
          </cell>
        </row>
        <row r="418">
          <cell r="H418" t="str">
            <v>Vó Maria Durski - São Jose dos Campos</v>
          </cell>
          <cell r="J418" t="str">
            <v>SAO JOSE DOS CAMPOS CTN-R-P</v>
          </cell>
          <cell r="K418" t="str">
            <v>GUSTAVO DIREITO</v>
          </cell>
        </row>
        <row r="419">
          <cell r="H419" t="str">
            <v>Vó Maria Durski - Shopping Cidade</v>
          </cell>
          <cell r="J419" t="str">
            <v>SHOPPING CIDADE BH STH-SH-P</v>
          </cell>
          <cell r="K419" t="str">
            <v>GRAZIANI BARRETO</v>
          </cell>
        </row>
        <row r="420">
          <cell r="H420" t="str">
            <v>Vó Maria Durski - Shopping Limeira</v>
          </cell>
          <cell r="J420" t="str">
            <v>SHOPPING LIMEIRA CTN-SH-P</v>
          </cell>
          <cell r="K420" t="str">
            <v>BREINER PENA</v>
          </cell>
        </row>
        <row r="421">
          <cell r="H421" t="str">
            <v>Vó Maria Durski - Shopping Recife</v>
          </cell>
          <cell r="J421" t="str">
            <v>SHOPPING RECIFE STH-SH-P</v>
          </cell>
          <cell r="K421" t="str">
            <v>GRAZIANI BARRETO</v>
          </cell>
        </row>
        <row r="422">
          <cell r="H422" t="str">
            <v>Vó Maria Durski- Shopping Tijuca</v>
          </cell>
          <cell r="J422" t="str">
            <v>SHOPPING TIJUCA STH-SH-P</v>
          </cell>
          <cell r="K422" t="str">
            <v>GRAZIANI BARRETO</v>
          </cell>
        </row>
        <row r="423">
          <cell r="H423" t="str">
            <v>Vó Maria Durski - Shopping Taboão</v>
          </cell>
          <cell r="J423" t="str">
            <v>TABOAO DA SERRA CTN-SH-P</v>
          </cell>
          <cell r="K423" t="str">
            <v>KLEBER RIQUELME</v>
          </cell>
        </row>
        <row r="424">
          <cell r="H424" t="str">
            <v>Vó Maria Durski - Shopping Tamboré</v>
          </cell>
          <cell r="J424" t="str">
            <v>TAMBORE STH-SH-P</v>
          </cell>
          <cell r="K424" t="str">
            <v>KLEBER RIQUELME</v>
          </cell>
        </row>
        <row r="425">
          <cell r="H425" t="str">
            <v>Vó Maria Durski - Taquari</v>
          </cell>
          <cell r="J425" t="str">
            <v>TAQUARI CTN-BR-P</v>
          </cell>
          <cell r="K425" t="str">
            <v>BREINER PENA</v>
          </cell>
        </row>
        <row r="426">
          <cell r="H426" t="str">
            <v>Vó Maria Durski - Shopping Taubate</v>
          </cell>
          <cell r="J426" t="str">
            <v>TAUBATE CTN-SH-P</v>
          </cell>
          <cell r="K426" t="str">
            <v>GUSTAVO DIREITO</v>
          </cell>
        </row>
        <row r="427">
          <cell r="H427" t="str">
            <v>Vó Maria Durski - Shopping Uberaba</v>
          </cell>
          <cell r="J427" t="str">
            <v>UBERABA CTN-SH-P</v>
          </cell>
          <cell r="K427" t="str">
            <v>BREINER PENA</v>
          </cell>
        </row>
        <row r="428">
          <cell r="H428" t="str">
            <v>Vó Maria Durski - Valinhos</v>
          </cell>
          <cell r="J428" t="str">
            <v>VALINHOS CTN-BR-P</v>
          </cell>
          <cell r="K428" t="str">
            <v>KLEBER RIQUELME</v>
          </cell>
        </row>
        <row r="429">
          <cell r="H429" t="str">
            <v>Vó Maria Durski - Vila Andrade</v>
          </cell>
          <cell r="J429" t="str">
            <v>VILA ANDRADE CTN-R-P</v>
          </cell>
          <cell r="K429" t="str">
            <v>KLEBER RIQUELME</v>
          </cell>
        </row>
        <row r="430">
          <cell r="H430" t="str">
            <v>Vó Maria Durski - Vila Mariana</v>
          </cell>
          <cell r="J430" t="str">
            <v>VILA MARIANA BGR-R-P</v>
          </cell>
          <cell r="K430" t="str">
            <v>GUSTAVO DIREITO</v>
          </cell>
        </row>
        <row r="431">
          <cell r="H431" t="str">
            <v>Vó Maria Durski - Shopping Vila Olimpia</v>
          </cell>
          <cell r="J431" t="str">
            <v>VILA OLIMPIA STH-SH-P</v>
          </cell>
          <cell r="K431" t="str">
            <v>GUSTAVO DIREITO</v>
          </cell>
        </row>
        <row r="432">
          <cell r="H432" t="str">
            <v>Vó Maria Durski - Shopping Praia da Costa</v>
          </cell>
          <cell r="J432" t="str">
            <v>VILA VELHA STH-SH-P</v>
          </cell>
          <cell r="K432" t="str">
            <v>GRAZIANI BARRETO</v>
          </cell>
        </row>
        <row r="433">
          <cell r="H433" t="str">
            <v>Vó Maria Durski - Villa Lobos</v>
          </cell>
          <cell r="J433" t="str">
            <v>VILLA LOBOS CTN-R-P</v>
          </cell>
          <cell r="K433" t="str">
            <v>KLEBER RIQUELME</v>
          </cell>
        </row>
        <row r="434">
          <cell r="H434" t="str">
            <v>Vó Maria Durski - Shopping Village Mall</v>
          </cell>
          <cell r="J434" t="str">
            <v>VILLAGE MALL RIO STH-SH-P</v>
          </cell>
          <cell r="K434" t="str">
            <v>GRAZIANI BARRETO</v>
          </cell>
        </row>
        <row r="435">
          <cell r="H435" t="str">
            <v>Vó Maria Durski - Shopping Vitoria</v>
          </cell>
          <cell r="J435" t="str">
            <v>VITORIA STH-SH-P</v>
          </cell>
          <cell r="K435" t="str">
            <v>GRAZIANI BARRETO</v>
          </cell>
        </row>
        <row r="436">
          <cell r="H436" t="str">
            <v>Vó Maria Durski - Av Washington Luis</v>
          </cell>
          <cell r="J436" t="str">
            <v>WASHINGTON LUIS CTN-RU-P</v>
          </cell>
          <cell r="K436" t="str">
            <v>KLEBER RIQUELME</v>
          </cell>
        </row>
        <row r="437">
          <cell r="H437" t="str">
            <v>Legno - Italiano do Madero (Açocê)</v>
          </cell>
          <cell r="J437" t="str">
            <v>ACOCE STH-R-P</v>
          </cell>
          <cell r="K437" t="str">
            <v>GUSTAVO DIREITO</v>
          </cell>
        </row>
        <row r="438">
          <cell r="H438" t="str">
            <v>Legno - Italiano do Madero (Afonso Pena)</v>
          </cell>
          <cell r="J438" t="str">
            <v>AFONSO PENA STH-AE-P</v>
          </cell>
          <cell r="K438" t="str">
            <v>ANDRE TREVISANI</v>
          </cell>
        </row>
        <row r="439">
          <cell r="H439" t="str">
            <v>Legno - Italiano do Madero (Analia)</v>
          </cell>
          <cell r="J439" t="str">
            <v>ANALIA FRANCO STH-SH-P</v>
          </cell>
          <cell r="K439" t="str">
            <v>GUSTAVO DIREITO</v>
          </cell>
        </row>
        <row r="440">
          <cell r="H440" t="str">
            <v>Legno - Italiano do Madero (Aricanduva)</v>
          </cell>
          <cell r="J440" t="str">
            <v>ARICANDUVA STH-SH-P</v>
          </cell>
          <cell r="K440" t="str">
            <v>GUSTAVO DIREITO</v>
          </cell>
        </row>
        <row r="441">
          <cell r="H441" t="str">
            <v>Legno - Italiano do Madero (Camboriu)</v>
          </cell>
          <cell r="J441" t="str">
            <v>BALNEARIO CAMBORIU STH-R-P</v>
          </cell>
          <cell r="K441" t="str">
            <v>ANDRE TREVISANI</v>
          </cell>
        </row>
        <row r="442">
          <cell r="H442" t="str">
            <v>Legno - Italiano do Madero (Balneario)</v>
          </cell>
          <cell r="J442" t="str">
            <v>BALNEARIO SHOPPING STH-SH-P</v>
          </cell>
          <cell r="K442" t="str">
            <v>ANDRE TREVISANI</v>
          </cell>
        </row>
        <row r="443">
          <cell r="H443" t="str">
            <v>Legno - Italiano do Madero (Amazonia)</v>
          </cell>
          <cell r="J443" t="str">
            <v>BARUERI ED. AMAZONIA STH-R-P</v>
          </cell>
          <cell r="K443" t="str">
            <v>KLEBER RIQUELME</v>
          </cell>
        </row>
        <row r="444">
          <cell r="H444" t="str">
            <v>Legno - Italiano do Madero (Batel)</v>
          </cell>
          <cell r="J444" t="str">
            <v>BATEL STH-R-P</v>
          </cell>
          <cell r="K444" t="str">
            <v>ANDRE TREVISANI</v>
          </cell>
        </row>
        <row r="445">
          <cell r="H445" t="str">
            <v>Legno - Italiano do Madero (Bauru)</v>
          </cell>
          <cell r="J445" t="str">
            <v>BAURU STH-SH-P</v>
          </cell>
          <cell r="K445" t="str">
            <v>BREINER PENA</v>
          </cell>
        </row>
        <row r="446">
          <cell r="H446" t="str">
            <v>Legno - Italiano do Madero (Grão Pará)</v>
          </cell>
          <cell r="J446" t="str">
            <v>BELEM GRAO PARA STH-SH-P</v>
          </cell>
          <cell r="K446" t="str">
            <v>GRAZIANI BARRETO</v>
          </cell>
        </row>
        <row r="447">
          <cell r="H447" t="str">
            <v>Legno - Italiano do Madero (Bh Shopping)</v>
          </cell>
          <cell r="J447" t="str">
            <v>BH SHOPPING STH-SH-P</v>
          </cell>
          <cell r="K447" t="str">
            <v>GRAZIANI BARRETO</v>
          </cell>
        </row>
        <row r="448">
          <cell r="H448" t="str">
            <v>Legno - Italiano do Madero (Neumarkt)</v>
          </cell>
          <cell r="J448" t="str">
            <v>BLUMENAU STH-SH-P</v>
          </cell>
          <cell r="K448" t="str">
            <v>ANDRE TREVISANI</v>
          </cell>
        </row>
        <row r="449">
          <cell r="H449" t="str">
            <v>Legno - Italiano do Madero (Belem)</v>
          </cell>
          <cell r="J449" t="str">
            <v>BOULEVARD BELEM STH-SH-P</v>
          </cell>
          <cell r="K449" t="str">
            <v>GRAZIANI BARRETO</v>
          </cell>
        </row>
        <row r="450">
          <cell r="H450" t="str">
            <v>Legno - Italiano do Madero (Boulevard)</v>
          </cell>
          <cell r="J450" t="str">
            <v>BOULEVARD BH STH-SH-P</v>
          </cell>
          <cell r="K450" t="str">
            <v>GRAZIANI BARRETO</v>
          </cell>
        </row>
        <row r="451">
          <cell r="H451" t="str">
            <v>Legno - Italiano do Madero (Brascan)</v>
          </cell>
          <cell r="J451" t="str">
            <v>BRASCAN STH-R-P</v>
          </cell>
          <cell r="K451" t="str">
            <v>GUSTAVO DIREITO</v>
          </cell>
        </row>
        <row r="452">
          <cell r="H452" t="str">
            <v>Legno - Italiano do Madero (Shopping ID)</v>
          </cell>
          <cell r="J452" t="str">
            <v>BRASILIA ID STH-SH-P</v>
          </cell>
          <cell r="K452" t="str">
            <v>BREINER PENA</v>
          </cell>
        </row>
        <row r="453">
          <cell r="H453" t="str">
            <v>Legno - Italiano do Madero (Brasilia Park)</v>
          </cell>
          <cell r="J453" t="str">
            <v>BRASILIA PARK STH-SH-P</v>
          </cell>
          <cell r="K453" t="str">
            <v>BREINER PENA</v>
          </cell>
        </row>
        <row r="454">
          <cell r="H454" t="str">
            <v>Legno - Italiano do Madero (Cabral)</v>
          </cell>
          <cell r="J454" t="str">
            <v>CABRAL STH-R-P</v>
          </cell>
          <cell r="K454" t="str">
            <v>ANDRE TREVISANI</v>
          </cell>
        </row>
        <row r="455">
          <cell r="H455" t="str">
            <v>Legno - Italiano do Madero (Dom Pedro)</v>
          </cell>
          <cell r="J455" t="str">
            <v>CAMPINAS STH-SH-P</v>
          </cell>
          <cell r="K455" t="str">
            <v>KLEBER RIQUELME</v>
          </cell>
        </row>
        <row r="456">
          <cell r="H456" t="str">
            <v>Legno - Italiano do Madero (Campo G.)</v>
          </cell>
          <cell r="J456" t="str">
            <v>CAMPO GRANDE STH-SH-P</v>
          </cell>
          <cell r="K456" t="str">
            <v>BREINER PENA</v>
          </cell>
        </row>
        <row r="457">
          <cell r="H457" t="str">
            <v>Legno - Italiano do Madero (Cascavel)</v>
          </cell>
          <cell r="J457" t="str">
            <v>CASCAVEL STH-SH-P</v>
          </cell>
          <cell r="K457" t="str">
            <v>KLEBER RIQUELME</v>
          </cell>
        </row>
        <row r="458">
          <cell r="H458" t="str">
            <v>Legno - Italiano do Madero (Londrina)</v>
          </cell>
          <cell r="J458" t="str">
            <v>CATUAI LONDRINA STH-SH-P</v>
          </cell>
          <cell r="K458" t="str">
            <v>KLEBER RIQUELME</v>
          </cell>
        </row>
        <row r="459">
          <cell r="H459" t="str">
            <v>Legno - Italiano do Madero (Center N.)</v>
          </cell>
          <cell r="J459" t="str">
            <v>CENTER NORTE STH-SH-P</v>
          </cell>
          <cell r="K459" t="str">
            <v>GUSTAVO DIREITO</v>
          </cell>
        </row>
        <row r="460">
          <cell r="H460" t="str">
            <v>Legno - Italiano do Madero (Centervale)</v>
          </cell>
          <cell r="J460" t="str">
            <v>CENTERVALE STH-SH-P</v>
          </cell>
          <cell r="K460" t="str">
            <v>GUSTAVO DIREITO</v>
          </cell>
        </row>
        <row r="461">
          <cell r="H461" t="str">
            <v>Legno - Italiano do Madero (Champagnat)</v>
          </cell>
          <cell r="J461" t="str">
            <v>CHAMPAGNAT STH-R-P</v>
          </cell>
          <cell r="K461" t="str">
            <v>ANDRE TREVISANI</v>
          </cell>
        </row>
        <row r="462">
          <cell r="H462" t="str">
            <v>Legno - Italiano do Madero (Cidade Sp)</v>
          </cell>
          <cell r="J462" t="str">
            <v>CIDADE SAO PAULO STH-SH-P</v>
          </cell>
          <cell r="K462" t="str">
            <v>GUSTAVO DIREITO</v>
          </cell>
        </row>
        <row r="463">
          <cell r="H463" t="str">
            <v>Legno - Italiano do Madero (Comendador)</v>
          </cell>
          <cell r="J463" t="str">
            <v>COMENDADOR STH-R-P</v>
          </cell>
          <cell r="K463" t="str">
            <v>ANDRE TREVISANI</v>
          </cell>
        </row>
        <row r="464">
          <cell r="H464" t="str">
            <v>Legno - Italiano do Madero (Continente)</v>
          </cell>
          <cell r="J464" t="str">
            <v>CONTINENTE SC STH-SH-P</v>
          </cell>
          <cell r="K464" t="str">
            <v>ANDRE TREVISANI</v>
          </cell>
        </row>
        <row r="465">
          <cell r="H465" t="str">
            <v>Legno - Italiano do Madero (Del Rey)</v>
          </cell>
          <cell r="J465" t="str">
            <v>DEL REY STH-SH-P</v>
          </cell>
          <cell r="K465" t="str">
            <v>GRAZIANI BARRETO</v>
          </cell>
        </row>
        <row r="466">
          <cell r="H466" t="str">
            <v>Legno - Italiano do Madero (Eldorado)</v>
          </cell>
          <cell r="J466" t="str">
            <v>ELDORADO STH-SH-P</v>
          </cell>
          <cell r="K466" t="str">
            <v>KLEBER RIQUELME</v>
          </cell>
        </row>
        <row r="467">
          <cell r="H467" t="str">
            <v>Legno - Italiano do Madero (Estação)</v>
          </cell>
          <cell r="J467" t="str">
            <v>ESTACAO CTBA STH-SH-P</v>
          </cell>
          <cell r="K467" t="str">
            <v>ANDRE TREVISANI</v>
          </cell>
        </row>
        <row r="468">
          <cell r="H468" t="str">
            <v>Legno - Italiano do Madero (Cuiaba)</v>
          </cell>
          <cell r="J468" t="str">
            <v>ESTACAO CUIABA STH-SH-P</v>
          </cell>
          <cell r="K468" t="str">
            <v>BREINER PENA</v>
          </cell>
        </row>
        <row r="469">
          <cell r="H469" t="str">
            <v>Legno - Italiano do Madero (Flamboyant)</v>
          </cell>
          <cell r="J469" t="str">
            <v>FLAMBOYANT STH-SH-P</v>
          </cell>
          <cell r="K469" t="str">
            <v>BREINER PENA</v>
          </cell>
        </row>
        <row r="470">
          <cell r="H470" t="str">
            <v>Legno - Italiano do Madero (Beiramar)</v>
          </cell>
          <cell r="J470" t="str">
            <v>FLORIANOPOLIS STH-SH-P</v>
          </cell>
          <cell r="K470" t="str">
            <v>ANDRE TREVISANI</v>
          </cell>
        </row>
        <row r="471">
          <cell r="H471" t="str">
            <v>Legno - Italiano do Madero (F do Iguaçu)</v>
          </cell>
          <cell r="J471" t="str">
            <v>FOZ DO IGUACU STH-SH-P</v>
          </cell>
          <cell r="K471" t="str">
            <v>KLEBER RIQUELME</v>
          </cell>
        </row>
        <row r="472">
          <cell r="H472" t="str">
            <v>Legno - Italiano do Madero (Galleria)</v>
          </cell>
          <cell r="J472" t="str">
            <v>GALLERIA CAMPINAS STH-SH-P</v>
          </cell>
          <cell r="K472" t="str">
            <v>KLEBER RIQUELME</v>
          </cell>
        </row>
        <row r="473">
          <cell r="H473" t="str">
            <v>Legno - Italiano do Madero (Garten)</v>
          </cell>
          <cell r="J473" t="str">
            <v>GARTEN JOINVILLE STH-SH-P</v>
          </cell>
          <cell r="K473" t="str">
            <v>ANDRE TREVISANI</v>
          </cell>
        </row>
        <row r="474">
          <cell r="H474" t="str">
            <v>Legno - Italiano do Madero (Goiania)</v>
          </cell>
          <cell r="J474" t="str">
            <v>GOIANIA STH-SH-P</v>
          </cell>
          <cell r="K474" t="str">
            <v>BREINER PENA</v>
          </cell>
        </row>
        <row r="475">
          <cell r="H475" t="str">
            <v>Legno - Italiano do Madero (G Vianna)</v>
          </cell>
          <cell r="J475" t="str">
            <v>GRANJA VIANNA STH-SH-P</v>
          </cell>
          <cell r="K475" t="str">
            <v>KLEBER RIQUELME</v>
          </cell>
        </row>
        <row r="476">
          <cell r="H476" t="str">
            <v>Legno - Italiano do Madero (Iguatemi)</v>
          </cell>
          <cell r="J476" t="str">
            <v>IGUATEMI BRASILIA STH-SH-P</v>
          </cell>
          <cell r="K476" t="str">
            <v>BREINER PENA</v>
          </cell>
        </row>
        <row r="477">
          <cell r="H477" t="str">
            <v>Legno - Italiano do Madero (Iguatemi)</v>
          </cell>
          <cell r="J477" t="str">
            <v>IGUATEMI CAMPINAS STH-SH-P</v>
          </cell>
          <cell r="K477" t="str">
            <v>KLEBER RIQUELME</v>
          </cell>
        </row>
        <row r="478">
          <cell r="H478" t="str">
            <v>Legno - Italiano do Madero (Sorocaba)</v>
          </cell>
          <cell r="J478" t="str">
            <v>IGUATEMI ESPLANADA STH-SH-P</v>
          </cell>
          <cell r="K478" t="str">
            <v>KLEBER RIQUELME</v>
          </cell>
        </row>
        <row r="479">
          <cell r="H479" t="str">
            <v>Legno - Italiano do Madero (Esplanada)</v>
          </cell>
          <cell r="J479" t="str">
            <v>IGUATEMI FORTALEZA STH-SH-P</v>
          </cell>
          <cell r="K479" t="str">
            <v>GRAZIANI BARRETO</v>
          </cell>
        </row>
        <row r="480">
          <cell r="H480" t="str">
            <v>Legno - Italiano do Madero (Iguatemi)</v>
          </cell>
          <cell r="J480" t="str">
            <v>IGUATEMI POA  STH-SH-P</v>
          </cell>
          <cell r="K480" t="str">
            <v>ANDRE TREVISANI</v>
          </cell>
        </row>
        <row r="481">
          <cell r="H481" t="str">
            <v>Legno - Italiano do Madero (Jd. Social)</v>
          </cell>
          <cell r="J481" t="str">
            <v>JARDIM SOCIAL STH-R-P</v>
          </cell>
          <cell r="K481" t="str">
            <v>ANDRE TREVISANI</v>
          </cell>
        </row>
        <row r="482">
          <cell r="H482" t="str">
            <v>Legno - Italiano do Madero (Jardim Sul)</v>
          </cell>
          <cell r="J482" t="str">
            <v>JARDIM SUL STH-SH-P</v>
          </cell>
          <cell r="K482" t="str">
            <v>KLEBER RIQUELME</v>
          </cell>
        </row>
        <row r="483">
          <cell r="H483" t="str">
            <v>Legno - Italiano do Madero (Joinville)</v>
          </cell>
          <cell r="J483" t="str">
            <v>JOINVILLE STH-SH-P</v>
          </cell>
          <cell r="K483" t="str">
            <v>ANDRE TREVISANI</v>
          </cell>
        </row>
        <row r="484">
          <cell r="H484" t="str">
            <v>Legno - Italiano do Madero (Jundiai)</v>
          </cell>
          <cell r="J484" t="str">
            <v>JUNDIAI STH-SH-P</v>
          </cell>
          <cell r="K484" t="str">
            <v>KLEBER RIQUELME</v>
          </cell>
        </row>
        <row r="485">
          <cell r="H485" t="str">
            <v>Legno - Italiano do Madero (Catuai)</v>
          </cell>
          <cell r="J485" t="str">
            <v>MARINGA CATUAI STH-SH-P</v>
          </cell>
          <cell r="K485" t="str">
            <v>KLEBER RIQUELME</v>
          </cell>
        </row>
        <row r="486">
          <cell r="H486" t="str">
            <v>Legno - Italiano do Madero (Sh. Maringá)</v>
          </cell>
          <cell r="J486" t="str">
            <v>MARINGA PARK SHOPPING STH-SH-P</v>
          </cell>
          <cell r="K486" t="str">
            <v>KLEBER RIQUELME</v>
          </cell>
        </row>
        <row r="487">
          <cell r="H487" t="str">
            <v>Legno - Italiano do Madero (Metropole)</v>
          </cell>
          <cell r="J487" t="str">
            <v>METROPOLE STH-SH-P</v>
          </cell>
          <cell r="K487" t="str">
            <v>GUSTAVO DIREITO</v>
          </cell>
        </row>
        <row r="488">
          <cell r="H488" t="str">
            <v>Legno - Italiano do Madero (Mooca)</v>
          </cell>
          <cell r="J488" t="str">
            <v>MOOCA STH-SH-P</v>
          </cell>
          <cell r="K488" t="str">
            <v>GUSTAVO DIREITO</v>
          </cell>
        </row>
        <row r="489">
          <cell r="H489" t="str">
            <v>Legno - Italiano do Madero (morumbi)</v>
          </cell>
          <cell r="J489" t="str">
            <v>MORUMBI STH-SH-P</v>
          </cell>
          <cell r="K489" t="str">
            <v>KLEBER RIQUELME</v>
          </cell>
        </row>
        <row r="490">
          <cell r="H490" t="str">
            <v>Legno - Italiano do Madero (Natal)</v>
          </cell>
          <cell r="J490" t="str">
            <v>NATAL STH-SH-P</v>
          </cell>
          <cell r="K490" t="str">
            <v>GRAZIANI BARRETO</v>
          </cell>
        </row>
        <row r="491">
          <cell r="H491" t="str">
            <v>Legno - Italiano do Madero (Norte Shop.)</v>
          </cell>
          <cell r="J491" t="str">
            <v>NORTE SHOPPING STH-SH-P</v>
          </cell>
          <cell r="K491" t="str">
            <v>GRAZIANI BARRETO</v>
          </cell>
        </row>
        <row r="492">
          <cell r="H492" t="str">
            <v>Legno - Italiano do Madero (N. America)</v>
          </cell>
          <cell r="J492" t="str">
            <v>NOVA AMERICA STH-SH-P</v>
          </cell>
          <cell r="K492" t="str">
            <v>GRAZIANI BARRETO</v>
          </cell>
        </row>
        <row r="493">
          <cell r="H493" t="str">
            <v>Legno - Italiano do Madero (Palladium)</v>
          </cell>
          <cell r="J493" t="str">
            <v>PALLADIUM CTBA STH-SH-P</v>
          </cell>
          <cell r="K493" t="str">
            <v>ANDRE TREVISANI</v>
          </cell>
        </row>
        <row r="494">
          <cell r="H494" t="str">
            <v>Legno - Italiano do Madero (Barigui)</v>
          </cell>
          <cell r="J494" t="str">
            <v>PARK BARIGUI STH-SH-P</v>
          </cell>
          <cell r="K494" t="str">
            <v>ANDRE TREVISANI</v>
          </cell>
        </row>
        <row r="495">
          <cell r="H495" t="str">
            <v>Legno - Italiano do Madero (Park Shop)</v>
          </cell>
          <cell r="J495" t="str">
            <v>PARK SHOP CAMPO G RJ STH-SH-P</v>
          </cell>
          <cell r="K495" t="str">
            <v>GRAZIANI BARRETO</v>
          </cell>
        </row>
        <row r="496">
          <cell r="H496" t="str">
            <v>Legno - Italiano do Madero (Maia)</v>
          </cell>
          <cell r="J496" t="str">
            <v>PARK SHOP. MAIA STH-SH-P</v>
          </cell>
          <cell r="K496" t="str">
            <v>GUSTAVO DIREITO</v>
          </cell>
        </row>
        <row r="497">
          <cell r="H497" t="str">
            <v>Legno - Italiano do Madero (Parque da Cidade)</v>
          </cell>
          <cell r="J497" t="str">
            <v>PARQUE DA CIDADE STH-SH-P</v>
          </cell>
          <cell r="K497" t="str">
            <v>KLEBER RIQUELME</v>
          </cell>
        </row>
        <row r="498">
          <cell r="H498" t="str">
            <v>Legno - Italiano do Madero (Patio B.)</v>
          </cell>
          <cell r="J498" t="str">
            <v>PATIO BRASIL STH-SH-P</v>
          </cell>
          <cell r="K498" t="str">
            <v>BREINER PENA</v>
          </cell>
        </row>
        <row r="499">
          <cell r="H499" t="str">
            <v>Legno - Italiano do Madero (P. Paulista)</v>
          </cell>
          <cell r="J499" t="str">
            <v>PATIO PAULISTA STH-RU-P</v>
          </cell>
          <cell r="K499" t="str">
            <v>GUSTAVO DIREITO</v>
          </cell>
        </row>
        <row r="500">
          <cell r="H500" t="str">
            <v>Legno - Italiano do Madero (Piracicaba)</v>
          </cell>
          <cell r="J500" t="str">
            <v>PIRACICABA STH-SH-P</v>
          </cell>
          <cell r="K500" t="str">
            <v>BREINER PENA</v>
          </cell>
        </row>
        <row r="501">
          <cell r="H501" t="str">
            <v>Legno - Italiano do Madero (Niteroi)</v>
          </cell>
          <cell r="J501" t="str">
            <v>PLAZA NITEROI STH-SH-P</v>
          </cell>
          <cell r="K501" t="str">
            <v>GRAZIANI BARRETO</v>
          </cell>
        </row>
        <row r="502">
          <cell r="H502" t="str">
            <v>Legno - Italiano do Madero (Plaza Sul)</v>
          </cell>
          <cell r="J502" t="str">
            <v>PLAZA SUL SHOPPING STH-SH-P</v>
          </cell>
          <cell r="K502" t="str">
            <v>GUSTAVO DIREITO</v>
          </cell>
        </row>
        <row r="503">
          <cell r="H503" t="str">
            <v>Legno - Italiano do Madero (Praia de B.)</v>
          </cell>
          <cell r="J503" t="str">
            <v>PRAIA DE BELAS STH-SH-P</v>
          </cell>
          <cell r="K503" t="str">
            <v>ANDRE TREVISANI</v>
          </cell>
        </row>
        <row r="504">
          <cell r="H504" t="str">
            <v>Legno-italiano do Madero (Praia do Pepe)</v>
          </cell>
          <cell r="J504" t="str">
            <v>PRAIA DO PEPE STH-R-P</v>
          </cell>
          <cell r="K504" t="str">
            <v>GRAZIANI BARRETO</v>
          </cell>
        </row>
        <row r="505">
          <cell r="H505" t="str">
            <v>Legno - Italiano do Madero (Praiamar)</v>
          </cell>
          <cell r="J505" t="str">
            <v>PRAIAMAR STH-SH-P</v>
          </cell>
          <cell r="K505" t="str">
            <v>GUSTAVO DIREITO</v>
          </cell>
        </row>
        <row r="506">
          <cell r="H506" t="str">
            <v>Legno - Italiano do Madero (Rib. Preto)</v>
          </cell>
          <cell r="J506" t="str">
            <v>RIBEIRAO PRETO STH-SH-P</v>
          </cell>
          <cell r="K506" t="str">
            <v>BREINER PENA</v>
          </cell>
        </row>
        <row r="507">
          <cell r="H507" t="str">
            <v>Legno - Italiano do Madero (Rio Design)</v>
          </cell>
          <cell r="J507" t="str">
            <v>RIO DESIGN BARRA STH-SH-P</v>
          </cell>
          <cell r="K507" t="str">
            <v>GRAZIANI BARRETO</v>
          </cell>
        </row>
        <row r="508">
          <cell r="H508" t="str">
            <v>Legno - Italiano do Madero (Rio Leblon)</v>
          </cell>
          <cell r="J508" t="str">
            <v>RIO LEBLON STH-SH-P</v>
          </cell>
          <cell r="K508" t="str">
            <v>GRAZIANI BARRETO</v>
          </cell>
        </row>
        <row r="509">
          <cell r="H509" t="str">
            <v>Legno - Italiano do Madero (New York)</v>
          </cell>
          <cell r="J509" t="str">
            <v>RIO NEW YORK BARRA STH-SH-P</v>
          </cell>
          <cell r="K509" t="str">
            <v>GRAZIANI BARRETO</v>
          </cell>
        </row>
        <row r="510">
          <cell r="H510" t="str">
            <v>Legno - Italiano do Madero (Rio Preto)</v>
          </cell>
          <cell r="J510" t="str">
            <v>RIO PRETO IGUATEMI STH-SH-P</v>
          </cell>
          <cell r="K510" t="str">
            <v>BREINER PENA</v>
          </cell>
        </row>
        <row r="511">
          <cell r="H511" t="str">
            <v>Legno - Italiano do Madero (Rio Sul)</v>
          </cell>
          <cell r="J511" t="str">
            <v>RIO SUL STH-SH-P</v>
          </cell>
          <cell r="K511" t="str">
            <v>GRAZIANI BARRETO</v>
          </cell>
        </row>
        <row r="512">
          <cell r="H512" t="str">
            <v>Legno - Italiano do Madero (Aracaju)</v>
          </cell>
          <cell r="J512" t="str">
            <v>RIOMAR ARACAJU STH-SH-P</v>
          </cell>
          <cell r="K512" t="str">
            <v>GRAZIANI BARRETO</v>
          </cell>
        </row>
        <row r="513">
          <cell r="H513" t="str">
            <v>Legno - Italiano do Madero (Riomar)</v>
          </cell>
          <cell r="J513" t="str">
            <v>RIOMAR FORTALEZA STH-SH-P</v>
          </cell>
          <cell r="K513" t="str">
            <v>GRAZIANI BARRETO</v>
          </cell>
        </row>
        <row r="514">
          <cell r="H514" t="str">
            <v>Legno - Italiano do Madero (Riomar)</v>
          </cell>
          <cell r="J514" t="str">
            <v>RIOMAR RECIFE STH-SH-P</v>
          </cell>
          <cell r="K514" t="str">
            <v>GRAZIANI BARRETO</v>
          </cell>
        </row>
        <row r="515">
          <cell r="H515" t="str">
            <v>Legno - Italiano do Madero (Barra)</v>
          </cell>
          <cell r="J515" t="str">
            <v>SALVADOR BARRA STH-SH-P</v>
          </cell>
          <cell r="K515" t="str">
            <v>GRAZIANI BARRETO</v>
          </cell>
        </row>
        <row r="516">
          <cell r="H516" t="str">
            <v>Legno - Italiano do Madero (Salvador)</v>
          </cell>
          <cell r="J516" t="str">
            <v>SALVADOR STH-SH-P</v>
          </cell>
          <cell r="K516" t="str">
            <v>GRAZIANI BARRETO</v>
          </cell>
        </row>
        <row r="517">
          <cell r="H517" t="str">
            <v>Legno - Italiano do Madero (S. Dumont)</v>
          </cell>
          <cell r="J517" t="str">
            <v>SANTOS DUMONT STH-AE-P</v>
          </cell>
          <cell r="K517" t="str">
            <v>GRAZIANI BARRETO</v>
          </cell>
        </row>
        <row r="518">
          <cell r="H518" t="str">
            <v>Legno - Italiano do Madero (São Caetano)</v>
          </cell>
          <cell r="J518" t="str">
            <v>SAO CAETANO STH-SH-P</v>
          </cell>
          <cell r="K518" t="str">
            <v>GUSTAVO DIREITO</v>
          </cell>
        </row>
        <row r="519">
          <cell r="H519" t="str">
            <v>Legno - Italiano do Madero (Cidade Bh)</v>
          </cell>
          <cell r="J519" t="str">
            <v>SHOPPING CIDADE BH STH-SH-P</v>
          </cell>
          <cell r="K519" t="str">
            <v>GRAZIANI BARRETO</v>
          </cell>
        </row>
        <row r="520">
          <cell r="H520" t="str">
            <v>Legno - Italiano do Madero (Recife)</v>
          </cell>
          <cell r="J520" t="str">
            <v>SHOPPING RECIFE STH-SH-P</v>
          </cell>
          <cell r="K520" t="str">
            <v>GRAZIANI BARRETO</v>
          </cell>
        </row>
        <row r="521">
          <cell r="H521" t="str">
            <v>Legno - Italiano do Madero (Tijuca)</v>
          </cell>
          <cell r="J521" t="str">
            <v>SHOPPING TIJUCA STH-SH-P</v>
          </cell>
          <cell r="K521" t="str">
            <v>GRAZIANI BARRETO</v>
          </cell>
        </row>
        <row r="522">
          <cell r="H522" t="str">
            <v>Legno - Italiano do Madero (Sp Market)</v>
          </cell>
          <cell r="J522" t="str">
            <v>SP MARKET STH-SH-P</v>
          </cell>
          <cell r="K522" t="str">
            <v>KLEBER RIQUELME</v>
          </cell>
        </row>
        <row r="523">
          <cell r="H523" t="str">
            <v>Legno - Italiano do Madero (Tamboré)</v>
          </cell>
          <cell r="J523" t="str">
            <v>TAMBORE STH-SH-P</v>
          </cell>
          <cell r="K523" t="str">
            <v>KLEBER RIQUELME</v>
          </cell>
        </row>
        <row r="524">
          <cell r="H524" t="str">
            <v>Legno - Italiano do Madero (Uberlandia)</v>
          </cell>
          <cell r="J524" t="str">
            <v>UBERLANDIA SHOP STH-SH-P</v>
          </cell>
          <cell r="K524" t="str">
            <v>BREINER PENA</v>
          </cell>
        </row>
        <row r="525">
          <cell r="H525" t="str">
            <v>Legno - Italiano do Madero (Shop. Uniao)</v>
          </cell>
          <cell r="J525" t="str">
            <v>UNIAO OSASCO STH-SH-P</v>
          </cell>
          <cell r="K525" t="str">
            <v>KLEBER RIQUELME</v>
          </cell>
        </row>
        <row r="526">
          <cell r="H526" t="str">
            <v>Legno - Italiano do Madero (V. Olimpia)</v>
          </cell>
          <cell r="J526" t="str">
            <v>VILA OLIMPIA STH-SH-P</v>
          </cell>
          <cell r="K526" t="str">
            <v>GUSTAVO DIREITO</v>
          </cell>
        </row>
        <row r="527">
          <cell r="H527" t="str">
            <v>Legno - Italiano  do Madero (Praia da Costa)</v>
          </cell>
          <cell r="J527" t="str">
            <v>VILA VELHA STH-SH-P</v>
          </cell>
          <cell r="K527" t="str">
            <v>GRAZIANI BARRETO</v>
          </cell>
        </row>
        <row r="528">
          <cell r="H528" t="str">
            <v>Legno - Italiano do Madero (V. Romana)</v>
          </cell>
          <cell r="J528" t="str">
            <v>VILLA ROMANA STH-SH-P</v>
          </cell>
          <cell r="K528" t="str">
            <v>ANDRE TREVISANI</v>
          </cell>
        </row>
        <row r="529">
          <cell r="H529" t="str">
            <v>Legno - Italiano do Madero (Village M.)</v>
          </cell>
          <cell r="J529" t="str">
            <v>VILLAGE MALL RIO STH-SH-P</v>
          </cell>
          <cell r="K529" t="str">
            <v>GRAZIANI BARRETO</v>
          </cell>
        </row>
        <row r="530">
          <cell r="H530" t="str">
            <v>Legno - Italiano do Madero (Vitória)</v>
          </cell>
          <cell r="J530" t="str">
            <v>VITORIA STH-SH-P</v>
          </cell>
          <cell r="K530" t="str">
            <v>GRAZIANI BARRETO</v>
          </cell>
        </row>
        <row r="531">
          <cell r="H531" t="str">
            <v>Dundee Chicken - Shopping Abc</v>
          </cell>
          <cell r="J531" t="str">
            <v>JERONIMO ABC ST ANDRE BGR-SH-P</v>
          </cell>
          <cell r="K531" t="str">
            <v>GUSTAVO DIREITO</v>
          </cell>
        </row>
        <row r="532">
          <cell r="H532" t="str">
            <v>Dundee Chicken - Afonso Pena</v>
          </cell>
          <cell r="J532" t="str">
            <v>JERONIMO AFONSO PENA BGR-AE-P</v>
          </cell>
          <cell r="K532" t="str">
            <v>ANDRE TREVISANI</v>
          </cell>
        </row>
        <row r="533">
          <cell r="H533" t="str">
            <v>Dundee Chicken - Agua Verde</v>
          </cell>
          <cell r="J533" t="str">
            <v>JERONIMO AGUA VERDE TRK-R-P</v>
          </cell>
          <cell r="K533" t="str">
            <v>ANDRE TREVISANI</v>
          </cell>
        </row>
        <row r="534">
          <cell r="H534" t="str">
            <v>Dundee Chicken - Alecrins</v>
          </cell>
          <cell r="J534" t="str">
            <v>JERONIMO ALECRINS TRACK-R-P</v>
          </cell>
          <cell r="K534" t="str">
            <v>KLEBER RIQUELME</v>
          </cell>
        </row>
        <row r="535">
          <cell r="H535" t="str">
            <v>Dundee Chicken - Alphaville</v>
          </cell>
          <cell r="J535" t="str">
            <v>JERONIMO ALPHAVILLE TRACK-R-P</v>
          </cell>
          <cell r="K535" t="str">
            <v>KLEBER RIQUELME</v>
          </cell>
        </row>
        <row r="536">
          <cell r="H536" t="str">
            <v>Dundee Chicken - Shopping Analia Franco</v>
          </cell>
          <cell r="J536" t="str">
            <v>JERONIMO ANALIA F. BGR-SH-P</v>
          </cell>
          <cell r="K536" t="str">
            <v>GUSTAVO DIREITO</v>
          </cell>
        </row>
        <row r="537">
          <cell r="H537" t="str">
            <v>Dundee Chicken - Andalo</v>
          </cell>
          <cell r="J537" t="str">
            <v>JERONIMO ANDALO TRACK-R-P</v>
          </cell>
          <cell r="K537" t="str">
            <v>BREINER PENA</v>
          </cell>
        </row>
        <row r="538">
          <cell r="H538" t="str">
            <v>Dundee Chicken - Shopping Aricanduva</v>
          </cell>
          <cell r="J538" t="str">
            <v>JERONIMO ARICANDUVA BGR-SH-P</v>
          </cell>
          <cell r="K538" t="str">
            <v>GUSTAVO DIREITO</v>
          </cell>
        </row>
        <row r="539">
          <cell r="H539" t="str">
            <v>Dundee Chicken - Barão de Penedo</v>
          </cell>
          <cell r="J539" t="str">
            <v>JERONIMO B DE PENEDO TRACK-R-P</v>
          </cell>
          <cell r="K539" t="str">
            <v>GUSTAVO DIREITO</v>
          </cell>
        </row>
        <row r="540">
          <cell r="H540" t="str">
            <v>Dundee Chicken - Shopping Balneario</v>
          </cell>
          <cell r="J540" t="str">
            <v>JERONIMO BALNEARIO BGR-SH-P</v>
          </cell>
          <cell r="K540" t="str">
            <v>ANDRE TREVISANI</v>
          </cell>
        </row>
        <row r="541">
          <cell r="H541" t="str">
            <v>Dundee Chicken - Bandeirantes</v>
          </cell>
          <cell r="J541" t="str">
            <v>JERONIMO BANDEIRANTES BGR-SH-P</v>
          </cell>
          <cell r="K541" t="str">
            <v>GUSTAVO DIREITO</v>
          </cell>
        </row>
        <row r="542">
          <cell r="H542" t="str">
            <v>Dundee Chicken - Barra Shopping</v>
          </cell>
          <cell r="J542" t="str">
            <v>JERONIMO BARRA SHOP BGR-SH-P</v>
          </cell>
          <cell r="K542" t="str">
            <v>GRAZIANI BARRETO</v>
          </cell>
        </row>
        <row r="543">
          <cell r="H543" t="str">
            <v>Dundee Chicken - Shopping Barueri</v>
          </cell>
          <cell r="J543" t="str">
            <v>JERONIMO BARUERI PCA-SH-P</v>
          </cell>
          <cell r="K543" t="str">
            <v>KLEBER RIQUELME</v>
          </cell>
        </row>
        <row r="544">
          <cell r="H544" t="str">
            <v>Dundee Chicken - Bauru</v>
          </cell>
          <cell r="J544" t="str">
            <v>JERONIMO BAURU TRACK-R-P</v>
          </cell>
          <cell r="K544" t="str">
            <v>BREINER PENA</v>
          </cell>
        </row>
        <row r="545">
          <cell r="H545" t="str">
            <v>Dundee Chicken - Bela Vista</v>
          </cell>
          <cell r="J545" t="str">
            <v>JERONIMO BELA VISTA BGR-R-P</v>
          </cell>
          <cell r="K545" t="str">
            <v>ANDRE TREVISANI</v>
          </cell>
        </row>
        <row r="546">
          <cell r="H546" t="str">
            <v>Dundee Chicken - Bh Shopping</v>
          </cell>
          <cell r="J546" t="str">
            <v>JERONIMO BH SHOPPING BGR-SH-P</v>
          </cell>
          <cell r="K546" t="str">
            <v>GRAZIANI BARRETO</v>
          </cell>
        </row>
        <row r="547">
          <cell r="H547" t="str">
            <v>Dundee Chicken - Buritis</v>
          </cell>
          <cell r="J547" t="str">
            <v>JERONIMO BURITIS TRACK-R-P</v>
          </cell>
          <cell r="K547" t="str">
            <v>GRAZIANI BARRETO</v>
          </cell>
        </row>
        <row r="548">
          <cell r="H548" t="str">
            <v>Dundee Chicken - Park Shop Campo Grande</v>
          </cell>
          <cell r="J548" t="str">
            <v>JERONIMO CAMPO GRANDE BGR-SH-P</v>
          </cell>
          <cell r="K548" t="str">
            <v>GRAZIANI BARRETO</v>
          </cell>
        </row>
        <row r="549">
          <cell r="H549" t="str">
            <v>Dundee Chicken - Campo Grande</v>
          </cell>
          <cell r="J549" t="str">
            <v>JERONIMO CAMPO GRANDE TRK-R-P</v>
          </cell>
          <cell r="K549" t="str">
            <v>BREINER PENA</v>
          </cell>
        </row>
        <row r="550">
          <cell r="H550" t="str">
            <v>Dundee Chicken - Cascavel</v>
          </cell>
          <cell r="J550" t="str">
            <v>JERONIMO CASCAVEL TRACK-R-P</v>
          </cell>
          <cell r="K550" t="str">
            <v>KLEBER RIQUELME</v>
          </cell>
        </row>
        <row r="551">
          <cell r="H551" t="str">
            <v>Dundee Chicken - Criciuma</v>
          </cell>
          <cell r="J551" t="str">
            <v>JERONIMO CRICIUMA TRACK-R-P</v>
          </cell>
          <cell r="K551" t="str">
            <v>ANDRE TREVISANI</v>
          </cell>
        </row>
        <row r="552">
          <cell r="H552" t="str">
            <v>Dundee Chicken - Cuiaba</v>
          </cell>
          <cell r="J552" t="str">
            <v>JERONIMO CUIABA CPA TRACK-R-P</v>
          </cell>
          <cell r="K552" t="str">
            <v>BREINER PENA</v>
          </cell>
        </row>
        <row r="553">
          <cell r="H553" t="str">
            <v>Dundee Chicken - Shopping Del Rey</v>
          </cell>
          <cell r="J553" t="str">
            <v>JERONIMO DEL REY BGR-SH-P</v>
          </cell>
          <cell r="K553" t="str">
            <v>GRAZIANI BARRETO</v>
          </cell>
        </row>
        <row r="554">
          <cell r="H554" t="str">
            <v>Dundee Chicken - Df Plaza Shopping</v>
          </cell>
          <cell r="J554" t="str">
            <v>JERONIMO DF PLAZA BGR-SH-P</v>
          </cell>
          <cell r="K554" t="str">
            <v>BREINER PENA</v>
          </cell>
        </row>
        <row r="555">
          <cell r="H555" t="str">
            <v>Dundee Chicken - Praça da Espanha</v>
          </cell>
          <cell r="J555" t="str">
            <v>JERONIMO ESPANHA BGR-R-P</v>
          </cell>
          <cell r="K555" t="str">
            <v>ANDRE TREVISANI</v>
          </cell>
        </row>
        <row r="556">
          <cell r="H556" t="str">
            <v>Dundee Chicken - Shopping Estação BH</v>
          </cell>
          <cell r="J556" t="str">
            <v>JERONIMO ESTACAO BH BGR-SH-P</v>
          </cell>
          <cell r="K556" t="str">
            <v>GRAZIANI BARRETO</v>
          </cell>
        </row>
        <row r="557">
          <cell r="H557" t="str">
            <v xml:space="preserve">Dundee Chicken - Shopping Estação </v>
          </cell>
          <cell r="J557" t="str">
            <v>JERONIMO ESTACAO CTBA BGR-SH-P</v>
          </cell>
          <cell r="K557" t="str">
            <v>ANDRE TREVISANI</v>
          </cell>
        </row>
        <row r="558">
          <cell r="H558" t="str">
            <v>Dundee Chicken - Shopping Flamboyant</v>
          </cell>
          <cell r="J558" t="str">
            <v>JERONIMO FLAMBOYANT BGR-SH-P</v>
          </cell>
          <cell r="K558" t="str">
            <v>BREINER PENA</v>
          </cell>
        </row>
        <row r="559">
          <cell r="H559" t="str">
            <v>Dundee Chicken - Shopping Villa Romana</v>
          </cell>
          <cell r="J559" t="str">
            <v>JERONIMO FLORIANOP. BGR-SH-P</v>
          </cell>
          <cell r="K559" t="str">
            <v>ANDRE TREVISANI</v>
          </cell>
        </row>
        <row r="560">
          <cell r="H560" t="str">
            <v>Dundee Chicken - Foz do Iguaçu</v>
          </cell>
          <cell r="J560" t="str">
            <v>JERONIMO FOZ DO IGUACU TRK-R-P</v>
          </cell>
          <cell r="K560" t="str">
            <v>KLEBER RIQUELME</v>
          </cell>
        </row>
        <row r="561">
          <cell r="H561" t="str">
            <v>Dundee Chicken - Giovanni Gronchi</v>
          </cell>
          <cell r="J561" t="str">
            <v>JERONIMO G GRONCHI TRACK-R-P</v>
          </cell>
          <cell r="K561" t="str">
            <v>KLEBER RIQUELME</v>
          </cell>
        </row>
        <row r="562">
          <cell r="H562" t="str">
            <v>Dundee Chicken - Goiânia Shopping</v>
          </cell>
          <cell r="J562" t="str">
            <v>JERONIMO GOIANIA SHOP PCA-SH-P</v>
          </cell>
          <cell r="K562" t="str">
            <v>BREINER PENA</v>
          </cell>
        </row>
        <row r="563">
          <cell r="H563" t="str">
            <v>Dundee Chicken - Shopping Grand Plaza</v>
          </cell>
          <cell r="J563" t="str">
            <v>JERONIMO GRAND PLAZA BGR-SH-P</v>
          </cell>
          <cell r="K563" t="str">
            <v>GUSTAVO DIREITO</v>
          </cell>
        </row>
        <row r="564">
          <cell r="H564" t="str">
            <v>Dundee Chicken - Guarujá</v>
          </cell>
          <cell r="J564" t="str">
            <v>JERONIMO GUARUJA TRACK-R-P</v>
          </cell>
          <cell r="K564" t="str">
            <v>GUSTAVO DIREITO</v>
          </cell>
        </row>
        <row r="565">
          <cell r="H565" t="str">
            <v>Dundee Chicken - Shopping Guarulhos</v>
          </cell>
          <cell r="J565" t="str">
            <v>JERONIMO GUARULHOS PRC-SH-P</v>
          </cell>
          <cell r="K565" t="str">
            <v>GUSTAVO DIREITO</v>
          </cell>
        </row>
        <row r="566">
          <cell r="H566" t="str">
            <v>Dundee Chicken - Habitat Bradesco</v>
          </cell>
          <cell r="J566" t="str">
            <v>JERONIMO HABITAT BGR-R-P</v>
          </cell>
          <cell r="K566" t="str">
            <v>GUSTAVO DIREITO</v>
          </cell>
        </row>
        <row r="567">
          <cell r="H567" t="str">
            <v>Dundee Chicken - Shopping Iguatemi Poa</v>
          </cell>
          <cell r="J567" t="str">
            <v>JERONIMO IGUATEMI POA BGR-SH-P</v>
          </cell>
          <cell r="K567" t="str">
            <v>ANDRE TREVISANI</v>
          </cell>
        </row>
        <row r="568">
          <cell r="H568" t="str">
            <v>Dundee Chicken - Indaiatuba</v>
          </cell>
          <cell r="J568" t="str">
            <v>JERONIMO INDAIATUBA TRACK-R-P</v>
          </cell>
          <cell r="K568" t="str">
            <v>KLEBER RIQUELME</v>
          </cell>
        </row>
        <row r="569">
          <cell r="H569" t="str">
            <v>Dundee Chicken - Shopping Metrô Itaquera</v>
          </cell>
          <cell r="J569" t="str">
            <v>JERONIMO ITAQUERA BGR-SH-P</v>
          </cell>
          <cell r="K569" t="str">
            <v>GUSTAVO DIREITO</v>
          </cell>
        </row>
        <row r="570">
          <cell r="H570" t="str">
            <v>Dundee Chicken - Joinville</v>
          </cell>
          <cell r="J570" t="str">
            <v>JERONIMO JOINVILLE TRACK-R-P</v>
          </cell>
          <cell r="K570" t="str">
            <v>ANDRE TREVISANI</v>
          </cell>
        </row>
        <row r="571">
          <cell r="H571" t="str">
            <v>Dundee Chicken - Shopping Light</v>
          </cell>
          <cell r="J571" t="str">
            <v>JERONIMO LIGHT PCA-SH-P</v>
          </cell>
          <cell r="K571" t="str">
            <v>GUSTAVO DIREITO</v>
          </cell>
        </row>
        <row r="572">
          <cell r="H572" t="str">
            <v>Dundee Chicken - Litoral Plaza Shopping</v>
          </cell>
          <cell r="J572" t="str">
            <v>JERONIMO LITORAL PLZ BGR-SH-P</v>
          </cell>
          <cell r="K572" t="str">
            <v>GUSTAVO DIREITO</v>
          </cell>
        </row>
        <row r="573">
          <cell r="H573" t="str">
            <v>Dundee Chicken - Londrina</v>
          </cell>
          <cell r="J573" t="str">
            <v>JERONIMO LONDRINA TRACK-R-P</v>
          </cell>
          <cell r="K573" t="str">
            <v>KLEBER RIQUELME</v>
          </cell>
        </row>
        <row r="574">
          <cell r="H574" t="str">
            <v>Dundee Chicken - Marilia</v>
          </cell>
          <cell r="J574" t="str">
            <v>JERONIMO MARILIA TRACK-R-P</v>
          </cell>
          <cell r="K574" t="str">
            <v>KLEBER RIQUELME</v>
          </cell>
        </row>
        <row r="575">
          <cell r="H575" t="str">
            <v>Dundee Chicken - Maringa</v>
          </cell>
          <cell r="J575" t="str">
            <v>JERONIMO MARINGA TRACK-R-P</v>
          </cell>
          <cell r="K575" t="str">
            <v>KLEBER RIQUELME</v>
          </cell>
        </row>
        <row r="576">
          <cell r="H576" t="str">
            <v>Dundee Chicken - Mauá</v>
          </cell>
          <cell r="J576" t="str">
            <v>JERONIMO MAUA PLAZA BGR-SH-P</v>
          </cell>
          <cell r="K576" t="str">
            <v>GUSTAVO DIREITO</v>
          </cell>
        </row>
        <row r="577">
          <cell r="H577" t="str">
            <v>Dundee Chicken - Millenium (Atlântica)</v>
          </cell>
          <cell r="J577" t="str">
            <v>JERONIMO MILLENIUM BGR-R-P</v>
          </cell>
          <cell r="K577" t="str">
            <v>ANDRE TREVISANI</v>
          </cell>
        </row>
        <row r="578">
          <cell r="H578" t="str">
            <v>Dundee Chicken - Minas Shopping</v>
          </cell>
          <cell r="J578" t="str">
            <v>JERONIMO MINAS SHOP. BGR-SH-P</v>
          </cell>
          <cell r="K578" t="str">
            <v>GRAZIANI BARRETO</v>
          </cell>
        </row>
        <row r="579">
          <cell r="H579" t="str">
            <v>Dundee Chicken - Monte Serrat</v>
          </cell>
          <cell r="J579" t="str">
            <v>JERONIMO MONTE SERRAT BGR-R-P</v>
          </cell>
          <cell r="K579" t="str">
            <v>GUSTAVO DIREITO</v>
          </cell>
        </row>
        <row r="580">
          <cell r="H580" t="str">
            <v>Dundee Chicken - Shopping Mueller</v>
          </cell>
          <cell r="J580" t="str">
            <v>JERONIMO MUELLER PCA-SH-P</v>
          </cell>
          <cell r="K580" t="str">
            <v>ANDRE TREVISANI</v>
          </cell>
        </row>
        <row r="581">
          <cell r="H581" t="str">
            <v>Dundee Chicken - Munhoz da Rocha</v>
          </cell>
          <cell r="J581" t="str">
            <v>JERONIMO MUNHOZ TRACK-R-P</v>
          </cell>
          <cell r="K581" t="str">
            <v>ANDRE TREVISANI</v>
          </cell>
        </row>
        <row r="582">
          <cell r="H582" t="str">
            <v>Dundee Chicken - Shopping Nova America</v>
          </cell>
          <cell r="J582" t="str">
            <v>JERONIMO NOVA AMERICA BGR-SH-P</v>
          </cell>
          <cell r="K582" t="str">
            <v>GRAZIANI BARRETO</v>
          </cell>
        </row>
        <row r="583">
          <cell r="H583" t="str">
            <v>Dundee Chicken - Oscar Freire</v>
          </cell>
          <cell r="J583" t="str">
            <v>JERONIMO OSCAR FREIRE BGR-R-P</v>
          </cell>
          <cell r="K583" t="str">
            <v>GUSTAVO DIREITO</v>
          </cell>
        </row>
        <row r="584">
          <cell r="H584" t="str">
            <v>Dundee Chicken - Paineiras</v>
          </cell>
          <cell r="J584" t="str">
            <v>JERONIMO PAINEIRAS TRACK-R-P</v>
          </cell>
          <cell r="K584" t="str">
            <v>GUSTAVO DIREITO</v>
          </cell>
        </row>
        <row r="585">
          <cell r="H585" t="str">
            <v>Dundee Chicken - Shopping Palladium</v>
          </cell>
          <cell r="J585" t="str">
            <v>JERONIMO PALLADIUM PCA-SH-P</v>
          </cell>
          <cell r="K585" t="str">
            <v>ANDRE TREVISANI</v>
          </cell>
        </row>
        <row r="586">
          <cell r="H586" t="str">
            <v>Dundee Chicken - Panamby</v>
          </cell>
          <cell r="J586" t="str">
            <v>JERONIMO PANAMBY TRACK-R-P</v>
          </cell>
          <cell r="K586" t="str">
            <v>KLEBER RIQUELME</v>
          </cell>
        </row>
        <row r="587">
          <cell r="H587" t="str">
            <v>Dundee Chicken - Shopping Penha</v>
          </cell>
          <cell r="J587" t="str">
            <v>JERONIMO PENHA PCA-SH-P</v>
          </cell>
          <cell r="K587" t="str">
            <v>GUSTAVO DIREITO</v>
          </cell>
        </row>
        <row r="588">
          <cell r="H588" t="str">
            <v>Dundee Chicken - Ponta Grossa</v>
          </cell>
          <cell r="J588" t="str">
            <v>JERONIMO PG TRACK-R-P</v>
          </cell>
          <cell r="K588" t="str">
            <v>ANDRE TREVISANI</v>
          </cell>
        </row>
        <row r="589">
          <cell r="H589" t="str">
            <v>Dundee Chicken - Shopping Pier 21</v>
          </cell>
          <cell r="J589" t="str">
            <v>JERONIMO PIER 21 BGR-SH-P</v>
          </cell>
          <cell r="K589" t="str">
            <v>BREINER PENA</v>
          </cell>
        </row>
        <row r="590">
          <cell r="H590" t="str">
            <v>Dundee Chicken - Piracicaba</v>
          </cell>
          <cell r="J590" t="str">
            <v>JERONIMO PIRACICABA TRACK-R-P</v>
          </cell>
          <cell r="K590" t="str">
            <v>BREINER PENA</v>
          </cell>
        </row>
        <row r="591">
          <cell r="H591" t="str">
            <v>Dundee Chicken - Niteroi Plaza Shopping</v>
          </cell>
          <cell r="J591" t="str">
            <v>JERONIMO PLZ NITEROI PCA-SH-P</v>
          </cell>
          <cell r="K591" t="str">
            <v>GRAZIANI BARRETO</v>
          </cell>
        </row>
        <row r="592">
          <cell r="H592" t="str">
            <v>Dundee Chicken - Puc Poa</v>
          </cell>
          <cell r="J592" t="str">
            <v>JERONIMO PUC POA TRACK-RU-P</v>
          </cell>
          <cell r="K592" t="str">
            <v>ANDRE TREVISANI</v>
          </cell>
        </row>
        <row r="593">
          <cell r="H593" t="str">
            <v>Dundee Chicken - Ramos Batista</v>
          </cell>
          <cell r="J593" t="str">
            <v>JERONIMO R. BATISTA BGR-R-P</v>
          </cell>
          <cell r="K593" t="str">
            <v>GUSTAVO DIREITO</v>
          </cell>
        </row>
        <row r="594">
          <cell r="H594" t="str">
            <v>Dundee Chicken - Riomar Fortaleza</v>
          </cell>
          <cell r="J594" t="str">
            <v>JERONIMO R. FORTALEZA BGR-SH-P</v>
          </cell>
          <cell r="K594" t="str">
            <v>GRAZIANI BARRETO</v>
          </cell>
        </row>
        <row r="595">
          <cell r="H595" t="str">
            <v>Dundee Chicken - Santos Dumont</v>
          </cell>
          <cell r="J595" t="str">
            <v>JERONIMO S. DUMONT BGR-AE-P</v>
          </cell>
          <cell r="K595" t="str">
            <v>GRAZIANI BARRETO</v>
          </cell>
        </row>
        <row r="596">
          <cell r="H596" t="str">
            <v>Dundee Chicken - Shopping Novo Salvador</v>
          </cell>
          <cell r="J596" t="str">
            <v>JERONIMO SALVADOR BGR-SH-P</v>
          </cell>
          <cell r="K596" t="str">
            <v>GRAZIANI BARRETO</v>
          </cell>
        </row>
        <row r="597">
          <cell r="H597" t="str">
            <v>Dundee Chicken - Shopping Curitiba</v>
          </cell>
          <cell r="J597" t="str">
            <v>JERONIMO SHOP CTBA BGR-SH-P</v>
          </cell>
          <cell r="K597" t="str">
            <v>ANDRE TREVISANI</v>
          </cell>
        </row>
        <row r="598">
          <cell r="H598" t="str">
            <v>Dundee Chicken - Center Shopping Uberlandia</v>
          </cell>
          <cell r="J598" t="str">
            <v>JERONIMO SHOP. UBERL. PCA-SH-P</v>
          </cell>
          <cell r="K598" t="str">
            <v>BREINER PENA</v>
          </cell>
        </row>
        <row r="599">
          <cell r="H599" t="str">
            <v>Dundee Chicken - São Jose dos Campos</v>
          </cell>
          <cell r="J599" t="str">
            <v>JERONIMO SJC TRACK-R-P</v>
          </cell>
          <cell r="K599" t="str">
            <v>GUSTAVO DIREITO</v>
          </cell>
        </row>
        <row r="600">
          <cell r="H600" t="str">
            <v>Dundee Chicken - Shopping SP Market</v>
          </cell>
          <cell r="J600" t="str">
            <v>JERONIMO SP MARKET BGR-SH-P</v>
          </cell>
          <cell r="K600" t="str">
            <v>KLEBER RIQUELME</v>
          </cell>
        </row>
        <row r="601">
          <cell r="H601" t="str">
            <v>Dundee Chicken - Tenente Sales</v>
          </cell>
          <cell r="J601" t="str">
            <v>JERONIMO T SALES TRACK-R-P</v>
          </cell>
          <cell r="K601" t="str">
            <v>GUSTAVO DIREITO</v>
          </cell>
        </row>
        <row r="602">
          <cell r="H602" t="str">
            <v>Dundee Chicken - Goiania T10</v>
          </cell>
          <cell r="J602" t="str">
            <v>JERONIMO T10 TRACK-R-P</v>
          </cell>
          <cell r="K602" t="str">
            <v>BREINER PENA</v>
          </cell>
        </row>
        <row r="603">
          <cell r="H603" t="str">
            <v>Dundee Chicken - Shopping Tamboré</v>
          </cell>
          <cell r="J603" t="str">
            <v>JERONIMO TAMBORE PRC-SH-P</v>
          </cell>
          <cell r="K603" t="str">
            <v>KLEBER RIQUELME</v>
          </cell>
        </row>
        <row r="604">
          <cell r="H604" t="str">
            <v>Dundee Chicken - Taquari</v>
          </cell>
          <cell r="J604" t="str">
            <v>JERONIMO TAQUARI TRACK-BR-P</v>
          </cell>
          <cell r="K604" t="str">
            <v>BREINER PENA</v>
          </cell>
        </row>
        <row r="605">
          <cell r="H605" t="str">
            <v>Dundee Chicken - Shopping Tatuapé</v>
          </cell>
          <cell r="J605" t="str">
            <v>JERONIMO TATUAPE BGR-SH-P</v>
          </cell>
          <cell r="K605" t="str">
            <v>GUSTAVO DIREITO</v>
          </cell>
        </row>
        <row r="606">
          <cell r="H606" t="str">
            <v>Dundee Chicken - Top Center Shopping</v>
          </cell>
          <cell r="J606" t="str">
            <v>JERONIMO TOP CENTER PCA-SH-P</v>
          </cell>
          <cell r="K606" t="str">
            <v>GUSTAVO DIREITO</v>
          </cell>
        </row>
        <row r="607">
          <cell r="H607" t="str">
            <v>Dundee Chicken - Uberlândia</v>
          </cell>
          <cell r="J607" t="str">
            <v>JERONIMO UBERLANDIA TRACK-R-P</v>
          </cell>
          <cell r="K607" t="str">
            <v>BREINER PENA</v>
          </cell>
        </row>
        <row r="608">
          <cell r="H608" t="str">
            <v>Dundee Chicken  - Niterói</v>
          </cell>
          <cell r="J608" t="str">
            <v>JERONIMO PLZ NITEROI PCA-SH-P</v>
          </cell>
          <cell r="K608" t="str">
            <v>GRAZIANI BARRETO</v>
          </cell>
        </row>
        <row r="609">
          <cell r="H609" t="str">
            <v>Dundee Chicken - Av Washington Luis</v>
          </cell>
          <cell r="J609" t="str">
            <v>JERONIMO W. LUIS BGR-R-P</v>
          </cell>
          <cell r="K609" t="str">
            <v>KLEBER RIQUELME</v>
          </cell>
        </row>
        <row r="610">
          <cell r="H610" t="str">
            <v>Dundee Chicken - Center Shopping Uberlândia</v>
          </cell>
          <cell r="J610" t="str">
            <v>JERONIMO SHOP. UBERL. PCA-SH-P</v>
          </cell>
          <cell r="K610" t="str">
            <v>BREINER PENA</v>
          </cell>
        </row>
        <row r="611">
          <cell r="H611" t="str">
            <v>Dundee Chicken - Maringá</v>
          </cell>
          <cell r="J611" t="str">
            <v>JERONIMO MARINGA TRACK-R-P</v>
          </cell>
          <cell r="K611" t="str">
            <v>KLEBER RIQUELME</v>
          </cell>
        </row>
        <row r="612">
          <cell r="H612" t="str">
            <v>Dundee Chicken - West Plaza</v>
          </cell>
          <cell r="J612" t="str">
            <v>JERONIMO WEST PLAZA BGR-SH-P</v>
          </cell>
          <cell r="K612" t="str">
            <v>GUSTAVO DIREITO</v>
          </cell>
        </row>
        <row r="613">
          <cell r="H613" t="str">
            <v>Jeronimo - Barão de Penedo</v>
          </cell>
          <cell r="J613" t="str">
            <v>JERONIMO B DE PENEDO TRACK-R-P</v>
          </cell>
          <cell r="K613" t="str">
            <v>GUSTAVO DIREITO</v>
          </cell>
        </row>
        <row r="614">
          <cell r="H614" t="str">
            <v>Jeronimo - Center Shopping Uberlândia</v>
          </cell>
          <cell r="J614" t="str">
            <v>JERONIMO SHOP. UBERL. PCA-SH-P</v>
          </cell>
          <cell r="K614" t="str">
            <v>BREINER PENA</v>
          </cell>
        </row>
        <row r="615">
          <cell r="H615" t="str">
            <v>Jeronimo - Foz do Iguaçu</v>
          </cell>
          <cell r="J615" t="str">
            <v>JERONIMO FOZ DO IGUACU TRK-R-P</v>
          </cell>
          <cell r="K615" t="str">
            <v>KLEBER RIQUELME</v>
          </cell>
        </row>
        <row r="616">
          <cell r="H616" t="str">
            <v>Jeronimo - Goiânia Shopping</v>
          </cell>
          <cell r="J616" t="str">
            <v>JERONIMO GOIANIA SHOP PCA-SH-P</v>
          </cell>
          <cell r="K616" t="str">
            <v>BREINER PENA</v>
          </cell>
        </row>
        <row r="617">
          <cell r="H617" t="str">
            <v>Jeronimo - Guarujá</v>
          </cell>
          <cell r="J617" t="str">
            <v>JERONIMO GUARUJA TRACK-R-P</v>
          </cell>
          <cell r="K617" t="str">
            <v>GUSTAVO DIREITO</v>
          </cell>
        </row>
        <row r="618">
          <cell r="H618" t="str">
            <v>Jeronimo - Mauá Plaza</v>
          </cell>
          <cell r="J618" t="str">
            <v>JERONIMO MAUA PLAZA BGR-SH-P</v>
          </cell>
          <cell r="K618" t="str">
            <v>GUSTAVO DIREITO</v>
          </cell>
        </row>
        <row r="619">
          <cell r="H619" t="str">
            <v>Jeronimo - Millenium (Atlântica)</v>
          </cell>
          <cell r="J619" t="str">
            <v>JERONIMO MILLENIUM BGR-R-P</v>
          </cell>
          <cell r="K619" t="str">
            <v>ANDRE TREVISANI</v>
          </cell>
        </row>
        <row r="620">
          <cell r="H620" t="str">
            <v>Jeronimo - Praça da Espanha</v>
          </cell>
          <cell r="J620" t="str">
            <v>JERONIMO ESPANHA BGR-R-P</v>
          </cell>
          <cell r="K620" t="str">
            <v>ANDRE TREVISANI</v>
          </cell>
        </row>
        <row r="621">
          <cell r="H621" t="str">
            <v>Jeronimo - São José dos Campos</v>
          </cell>
          <cell r="J621" t="str">
            <v>JERONIMO SJC TRACK-R-P</v>
          </cell>
          <cell r="K621" t="str">
            <v>GUSTAVO DIREITO</v>
          </cell>
        </row>
        <row r="622">
          <cell r="H622" t="str">
            <v>Jeronimo - Shopping Anália Franco</v>
          </cell>
          <cell r="J622" t="str">
            <v>JERONIMO ANALIA F. BGR-SH-P</v>
          </cell>
          <cell r="K622" t="str">
            <v>GUSTAVO DIREITO</v>
          </cell>
        </row>
        <row r="623">
          <cell r="H623" t="str">
            <v>Jeronimo - Shopping Estação</v>
          </cell>
          <cell r="J623" t="str">
            <v>JERONIMO ESTACAO CTBA BGR-SH-P</v>
          </cell>
          <cell r="K623" t="str">
            <v>ANDRE TREVISANI</v>
          </cell>
        </row>
        <row r="624">
          <cell r="H624" t="str">
            <v>Jeronimo - Shopping Estação BH</v>
          </cell>
          <cell r="J624" t="str">
            <v>JERONIMO ESTACAO BH BGR-SH-P</v>
          </cell>
          <cell r="K624" t="str">
            <v>GRAZIANI BARRETO</v>
          </cell>
        </row>
        <row r="625">
          <cell r="H625" t="str">
            <v>Jeronimo - Shopping Metrô Itaquera</v>
          </cell>
          <cell r="J625" t="str">
            <v>JERONIMO ITAQUERA BGR-SH-P</v>
          </cell>
          <cell r="K625" t="str">
            <v>GUSTAVO DIREITO</v>
          </cell>
        </row>
        <row r="626">
          <cell r="H626" t="str">
            <v>Jeronimo - Shopping Tamboré</v>
          </cell>
          <cell r="J626" t="str">
            <v>JERONIMO TAMBORE PRC-SH-P</v>
          </cell>
          <cell r="K626" t="str">
            <v>KLEBER RIQUELME</v>
          </cell>
        </row>
        <row r="627">
          <cell r="H627" t="str">
            <v>Jeronimo - Shopping Tatuapé</v>
          </cell>
          <cell r="J627" t="str">
            <v>JERONIMO TATUAPE BGR-SH-P</v>
          </cell>
          <cell r="K627" t="str">
            <v>GUSTAVO DIREITO</v>
          </cell>
        </row>
        <row r="628">
          <cell r="H628" t="str">
            <v>Jeronimo &amp; Madero - Oscar Freire</v>
          </cell>
          <cell r="J628" t="str">
            <v>JERONIMO OSCAR FREIRE BGR-R-P</v>
          </cell>
          <cell r="K628" t="str">
            <v>GUSTAVO DIREITO</v>
          </cell>
        </row>
        <row r="629">
          <cell r="H629" t="str">
            <v>Legno - Italiano  do Madero (P da Costa)</v>
          </cell>
          <cell r="J629" t="str">
            <v>VILA VELHA STH-SH-P</v>
          </cell>
          <cell r="K629" t="str">
            <v>GRAZIANI BARRETO</v>
          </cell>
        </row>
        <row r="630">
          <cell r="H630" t="str">
            <v>Jeronimo - Uberlândia</v>
          </cell>
          <cell r="J630" t="str">
            <v>JERONIMO UBERLANDIA TRACK-R-P</v>
          </cell>
          <cell r="K630" t="str">
            <v>BREINER PENA</v>
          </cell>
        </row>
        <row r="631">
          <cell r="H631" t="str">
            <v>Madero - Açocê</v>
          </cell>
          <cell r="J631" t="str">
            <v>ACOCE STH-R-P</v>
          </cell>
          <cell r="K631" t="str">
            <v>GUSTAVO DIREITO</v>
          </cell>
        </row>
        <row r="632">
          <cell r="H632" t="str">
            <v>Madero - Araçatuba</v>
          </cell>
          <cell r="J632" t="str">
            <v>ARACATUBA CTN-R-P</v>
          </cell>
          <cell r="K632" t="str">
            <v>BREINER PENA</v>
          </cell>
        </row>
        <row r="633">
          <cell r="H633" t="str">
            <v>Madero - Balneario Camboriú (Atlântica)</v>
          </cell>
          <cell r="J633" t="str">
            <v>BALNEARIO CAMBORIU STH-R-P</v>
          </cell>
          <cell r="K633" t="str">
            <v>ANDRE TREVISANI</v>
          </cell>
        </row>
        <row r="634">
          <cell r="H634" t="str">
            <v>Madero - Conselheiro Nébias</v>
          </cell>
          <cell r="J634" t="str">
            <v>CONSELHEIRO NEBIAS CTN-R-P</v>
          </cell>
          <cell r="K634" t="str">
            <v>GUSTAVO DIREITO</v>
          </cell>
        </row>
        <row r="635">
          <cell r="H635" t="str">
            <v>Madero - Foz do Iguaçu</v>
          </cell>
          <cell r="J635" t="str">
            <v>FOZ DO IGUACU STH-SH-P</v>
          </cell>
          <cell r="K635" t="str">
            <v>KLEBER RIQUELME</v>
          </cell>
        </row>
        <row r="636">
          <cell r="H636" t="str">
            <v>Madero - Inês Pereira</v>
          </cell>
          <cell r="J636" t="str">
            <v>INES PEREIRA CTN-RU-P</v>
          </cell>
          <cell r="K636" t="str">
            <v>GUSTAVO DIREITO</v>
          </cell>
        </row>
        <row r="637">
          <cell r="H637" t="str">
            <v>Madero - Jk  São José do Rio Preto</v>
          </cell>
          <cell r="J637" t="str">
            <v>SAO JOSE DO RIO PRETO CTN-R-P</v>
          </cell>
          <cell r="K637" t="str">
            <v>BREINER PENA</v>
          </cell>
        </row>
        <row r="638">
          <cell r="H638" t="str">
            <v>Madero - Laçador</v>
          </cell>
          <cell r="J638" t="str">
            <v>BOULEVARD CTN-SH-P</v>
          </cell>
          <cell r="K638" t="str">
            <v>ANDRE TREVISANI</v>
          </cell>
        </row>
        <row r="639">
          <cell r="H639" t="str">
            <v>Madero - Park Shopping Maringá</v>
          </cell>
          <cell r="J639" t="str">
            <v>MARINGA PARK SHOPPING STH-SH-P</v>
          </cell>
          <cell r="K639" t="str">
            <v>KLEBER RIQUELME</v>
          </cell>
        </row>
        <row r="640">
          <cell r="H640" t="str">
            <v>Madero - Praia do Pepê</v>
          </cell>
          <cell r="J640" t="str">
            <v>PRAIA DO PEPE STH-R-P</v>
          </cell>
          <cell r="K640" t="str">
            <v>GRAZIANI BARRETO</v>
          </cell>
        </row>
        <row r="641">
          <cell r="H641" t="str">
            <v>Madero - Ribeirão Shopping</v>
          </cell>
          <cell r="J641" t="str">
            <v>RIBEIRAO PRETO STH-SH-P</v>
          </cell>
          <cell r="K641" t="str">
            <v>BREINER PENA</v>
          </cell>
        </row>
        <row r="642">
          <cell r="H642" t="str">
            <v>Madero - Santo André</v>
          </cell>
          <cell r="J642" t="str">
            <v>SANTO ANDRE CTN-R-P</v>
          </cell>
          <cell r="K642" t="str">
            <v>GUSTAVO DIREITO</v>
          </cell>
        </row>
        <row r="643">
          <cell r="H643" t="str">
            <v>Madero - São José dos Campos</v>
          </cell>
          <cell r="J643" t="str">
            <v>SAO JOSE DOS CAMPOS CTN-R-P</v>
          </cell>
          <cell r="K643" t="str">
            <v>GUSTAVO DIREITO</v>
          </cell>
        </row>
        <row r="644">
          <cell r="H644" t="str">
            <v>Madero - Shopping Anália Franco</v>
          </cell>
          <cell r="J644" t="str">
            <v>ANALIA FRANCO STH-SH-P</v>
          </cell>
          <cell r="K644" t="str">
            <v>GUSTAVO DIREITO</v>
          </cell>
        </row>
        <row r="645">
          <cell r="H645" t="str">
            <v>Madero - Shopping Cidade São Paulo</v>
          </cell>
          <cell r="J645" t="str">
            <v>CIDADE SAO PAULO STH-SH-P</v>
          </cell>
          <cell r="K645" t="str">
            <v>GUSTAVO DIREITO</v>
          </cell>
        </row>
        <row r="646">
          <cell r="H646" t="str">
            <v>Madero - Shopping Estação</v>
          </cell>
          <cell r="J646" t="str">
            <v>ESTACAO CTBA STH-SH-P</v>
          </cell>
          <cell r="K646" t="str">
            <v>ANDRE TREVISANI</v>
          </cell>
        </row>
        <row r="647">
          <cell r="H647" t="str">
            <v>Madero - Shopping Estação Cuiabá</v>
          </cell>
          <cell r="J647" t="str">
            <v>ESTACAO CUIABA STH-SH-P</v>
          </cell>
          <cell r="K647" t="str">
            <v>BREINER PENA</v>
          </cell>
        </row>
        <row r="648">
          <cell r="H648" t="str">
            <v>Madero - Shopping Grão Pará</v>
          </cell>
          <cell r="J648" t="str">
            <v>BELEM GRAO PARA STH-SH-P</v>
          </cell>
          <cell r="K648" t="str">
            <v>GRAZIANI BARRETO</v>
          </cell>
        </row>
        <row r="649">
          <cell r="H649" t="str">
            <v>Madero - Shopping Metrópole</v>
          </cell>
          <cell r="J649" t="str">
            <v>METROPOLE STH-SH-P</v>
          </cell>
          <cell r="K649" t="str">
            <v>GUSTAVO DIREITO</v>
          </cell>
        </row>
        <row r="650">
          <cell r="H650" t="str">
            <v>Madero - Shopping Mogi Guaçu</v>
          </cell>
          <cell r="J650" t="str">
            <v>BOULEVARD MOGI GUACU CTN-SH-P</v>
          </cell>
          <cell r="K650" t="str">
            <v>BREINER PENA</v>
          </cell>
        </row>
        <row r="651">
          <cell r="H651" t="str">
            <v>Madero - Shopping São Caetano</v>
          </cell>
          <cell r="J651" t="str">
            <v>SAO CAETANO STH-SH-P</v>
          </cell>
          <cell r="K651" t="str">
            <v>GUSTAVO DIREITO</v>
          </cell>
        </row>
        <row r="652">
          <cell r="H652" t="str">
            <v>Madero - Shopping Taboão</v>
          </cell>
          <cell r="J652" t="str">
            <v>TABOAO DA SERRA CTN-SH-P</v>
          </cell>
          <cell r="K652" t="str">
            <v>KLEBER RIQUELME</v>
          </cell>
        </row>
        <row r="653">
          <cell r="H653" t="str">
            <v>Madero - Shopping Tamboré</v>
          </cell>
          <cell r="J653" t="str">
            <v>TAMBORE STH-SH-P</v>
          </cell>
          <cell r="K653" t="str">
            <v>KLEBER RIQUELME</v>
          </cell>
        </row>
        <row r="654">
          <cell r="H654" t="str">
            <v>Madero - Shopping União Osasco</v>
          </cell>
          <cell r="J654" t="str">
            <v>UNIAO OSASCO STH-SH-P</v>
          </cell>
          <cell r="K654" t="str">
            <v>KLEBER RIQUELME</v>
          </cell>
        </row>
        <row r="655">
          <cell r="H655" t="str">
            <v>Madero - Shopping Vitória</v>
          </cell>
          <cell r="J655" t="str">
            <v>VITORIA STH-SH-P</v>
          </cell>
          <cell r="K655" t="str">
            <v>GRAZIANI BARRETO</v>
          </cell>
        </row>
        <row r="656">
          <cell r="H656" t="str">
            <v>Vó Maria Durski -  Shopping Piracicaba</v>
          </cell>
          <cell r="J656" t="str">
            <v>PIRACICABA STH-SH-P</v>
          </cell>
          <cell r="K656" t="str">
            <v>BREINER PENA</v>
          </cell>
        </row>
        <row r="657">
          <cell r="H657" t="str">
            <v>Vó Maria Durski - 18 do Forte</v>
          </cell>
          <cell r="J657" t="str">
            <v>18 DO FORTE CTN-R-P</v>
          </cell>
          <cell r="K657" t="str">
            <v>KLEBER RIQUELME</v>
          </cell>
        </row>
        <row r="658">
          <cell r="H658" t="str">
            <v>Vó Maria Durski - Alphaville (Amazonia)</v>
          </cell>
          <cell r="J658" t="str">
            <v>BARUERI ED. AMAZONIA STH-R-P</v>
          </cell>
          <cell r="K658" t="str">
            <v>KLEBER RIQUELME</v>
          </cell>
        </row>
        <row r="659">
          <cell r="H659" t="str">
            <v>Vó Maria Durski - Barueri</v>
          </cell>
          <cell r="J659" t="str">
            <v>JERONIMO BARUERI PCA-SH-P</v>
          </cell>
          <cell r="K659" t="str">
            <v>KLEBER RIQUELME</v>
          </cell>
        </row>
        <row r="660">
          <cell r="H660" t="str">
            <v>Vó Maria Durski - Cidade Administrativa</v>
          </cell>
          <cell r="J660" t="str">
            <v>BH CIDADE ADM CTN-BR-P</v>
          </cell>
          <cell r="K660" t="str">
            <v>GRAZIANI BARRETO</v>
          </cell>
        </row>
        <row r="661">
          <cell r="H661" t="str">
            <v>Vó Maria Durski - Estação Cuiabá</v>
          </cell>
          <cell r="J661" t="str">
            <v>ESTACAO CUIABA STH-SH-P</v>
          </cell>
          <cell r="K661" t="str">
            <v>BREINER PENA</v>
          </cell>
        </row>
        <row r="662">
          <cell r="H662" t="str">
            <v>Vó Maria Durski - Sarandi</v>
          </cell>
          <cell r="J662" t="str">
            <v>ASSIS BRASIL CTN-R-P</v>
          </cell>
          <cell r="K662" t="str">
            <v>ANDRE TREVISANI</v>
          </cell>
        </row>
        <row r="663">
          <cell r="H663" t="str">
            <v>Vó Maria Durski - Shopping Cidade BH</v>
          </cell>
          <cell r="J663" t="str">
            <v>SHOPPING CIDADE BH STH-SH-P</v>
          </cell>
          <cell r="K663" t="str">
            <v>GRAZIANI BARRETO</v>
          </cell>
        </row>
        <row r="664">
          <cell r="H664" t="str">
            <v>Vó Maria Durski - Shopping Granja Vianna</v>
          </cell>
          <cell r="J664" t="str">
            <v>GRANJA VIANNA STH-SH-P</v>
          </cell>
          <cell r="K664" t="str">
            <v>KLEBER RIQUELME</v>
          </cell>
        </row>
        <row r="665">
          <cell r="H665" t="str">
            <v>Vó Maria Durski - Shopping Grão Pará</v>
          </cell>
          <cell r="J665" t="str">
            <v>BELEM GRAO PARA STH-SH-P</v>
          </cell>
          <cell r="K665" t="str">
            <v>GRAZIANI BARRETO</v>
          </cell>
        </row>
        <row r="666">
          <cell r="H666" t="str">
            <v>Vó Maria Durski - Shopping Mogi Guaçu</v>
          </cell>
          <cell r="J666" t="str">
            <v>BOULEVARD MOGI GUACU CTN-SH-P</v>
          </cell>
          <cell r="K666" t="str">
            <v>BREINER PENA</v>
          </cell>
        </row>
        <row r="667">
          <cell r="H667" t="str">
            <v>Ctn Madero Buritis</v>
          </cell>
          <cell r="J667" t="str">
            <v>BURITIS CTN-R-P</v>
          </cell>
          <cell r="K667" t="str">
            <v>GRAZIANI BARRETO</v>
          </cell>
        </row>
        <row r="668">
          <cell r="H668" t="str">
            <v>Dunde Chicken - Goiânia Shopping</v>
          </cell>
          <cell r="J668" t="str">
            <v>JERONIMO GOIANIA SHOP PCA-SH-P</v>
          </cell>
          <cell r="K668" t="str">
            <v>BREINER PENA</v>
          </cell>
        </row>
        <row r="669">
          <cell r="H669" t="str">
            <v>Dunde Chicken - Uberlândia</v>
          </cell>
          <cell r="J669" t="str">
            <v>JERONIMO UBERLANDIA TRACK-R-P</v>
          </cell>
          <cell r="K669" t="str">
            <v>BREINER PENA</v>
          </cell>
        </row>
        <row r="670">
          <cell r="H670" t="str">
            <v>Dundee - Shopping Estação</v>
          </cell>
          <cell r="J670" t="str">
            <v>JERONIMO ESTACAO CTBA BGR-SH-P</v>
          </cell>
          <cell r="K670" t="str">
            <v>ANDRE TREVISANI</v>
          </cell>
        </row>
        <row r="671">
          <cell r="H671" t="str">
            <v>Dundee - Shopping Mueller</v>
          </cell>
          <cell r="J671" t="str">
            <v>JERONIMO MUELLER PCA-SH-P</v>
          </cell>
          <cell r="K671" t="str">
            <v>ANDRE TREVISANI</v>
          </cell>
        </row>
        <row r="672">
          <cell r="H672" t="str">
            <v>Dundee Agua Verde</v>
          </cell>
          <cell r="J672" t="str">
            <v>JERONIMO AGUA VERDE TRK-R-P</v>
          </cell>
          <cell r="K672" t="str">
            <v>ANDRE TREVISANI</v>
          </cell>
        </row>
        <row r="673">
          <cell r="H673" t="str">
            <v>Dundee Chicken - Alecrins Campinas</v>
          </cell>
          <cell r="J673" t="str">
            <v>JERONIMO ALECRINS TRACK-R-P</v>
          </cell>
          <cell r="K673" t="str">
            <v>KLEBER RIQUELME</v>
          </cell>
        </row>
        <row r="674">
          <cell r="H674" t="str">
            <v>Dundee Chicken  Cuiaba Track</v>
          </cell>
          <cell r="J674" t="str">
            <v>JERONIMO CUIABA CPA TRACK-R-P</v>
          </cell>
          <cell r="K674" t="str">
            <v>BREINER PENA</v>
          </cell>
        </row>
        <row r="675">
          <cell r="H675" t="str">
            <v>Dundee Chicken - Flamboyant</v>
          </cell>
          <cell r="J675" t="str">
            <v>JERONIMO FLAMBOYANT BGR-SH-P</v>
          </cell>
          <cell r="K675" t="str">
            <v>BREINER PENA</v>
          </cell>
        </row>
        <row r="676">
          <cell r="H676" t="str">
            <v>Dundee Chicken - Fortaleza</v>
          </cell>
          <cell r="J676" t="str">
            <v>JERONIMO R. FORTALEZA BGR-SH-P</v>
          </cell>
          <cell r="K676" t="str">
            <v>GRAZIANI BARRETO</v>
          </cell>
        </row>
        <row r="677">
          <cell r="H677" t="str">
            <v>Dundee Chicken - Internacional Guarulhos</v>
          </cell>
          <cell r="J677" t="str">
            <v>JERONIMO GUARULHOS PRC-SH-P</v>
          </cell>
          <cell r="K677" t="str">
            <v>GUSTAVO DIREITO</v>
          </cell>
        </row>
        <row r="678">
          <cell r="H678" t="str">
            <v>Dundee Chicken - Metro Itaquera</v>
          </cell>
          <cell r="J678" t="str">
            <v>JERONIMO ITAQUERA BGR-SH-P</v>
          </cell>
          <cell r="K678" t="str">
            <v>GUSTAVO DIREITO</v>
          </cell>
        </row>
        <row r="679">
          <cell r="H679" t="str">
            <v>Dundee Chicken - Pier 21</v>
          </cell>
          <cell r="J679" t="str">
            <v>JERONIMO PIER 21 BGR-SH-P</v>
          </cell>
          <cell r="K679" t="str">
            <v>BREINER PENA</v>
          </cell>
        </row>
        <row r="680">
          <cell r="H680" t="str">
            <v>Dundee Chicken - São José dos Campos</v>
          </cell>
          <cell r="J680" t="str">
            <v>JERONIMO SJC TRACK-R-P</v>
          </cell>
          <cell r="K680" t="str">
            <v>GUSTAVO DIREITO</v>
          </cell>
        </row>
        <row r="681">
          <cell r="H681" t="str">
            <v>Dundee Chicken - Shopping Litoral Plaza</v>
          </cell>
          <cell r="J681" t="str">
            <v>JERONIMO LITORAL PLZ BGR-SH-P</v>
          </cell>
          <cell r="K681" t="str">
            <v>GUSTAVO DIREITO</v>
          </cell>
        </row>
        <row r="682">
          <cell r="H682" t="str">
            <v>Dundee Chicken  Sp Market</v>
          </cell>
          <cell r="J682" t="str">
            <v>JERONIMO SP MARKET BGR-SH-P</v>
          </cell>
          <cell r="K682" t="str">
            <v>KLEBER RIQUELME</v>
          </cell>
        </row>
        <row r="683">
          <cell r="H683" t="str">
            <v>Dundee Chicken - Track Guarujá</v>
          </cell>
          <cell r="J683" t="str">
            <v>JERONIMO GUARUJA TRACK-R-P</v>
          </cell>
          <cell r="K683" t="str">
            <v>GUSTAVO DIREITO</v>
          </cell>
        </row>
        <row r="684">
          <cell r="H684" t="str">
            <v>Dundee Chicken Andalo</v>
          </cell>
          <cell r="J684" t="str">
            <v>JERONIMO ANDALO TRACK-R-P</v>
          </cell>
          <cell r="K684" t="str">
            <v>BREINER PENA</v>
          </cell>
        </row>
        <row r="685">
          <cell r="H685" t="str">
            <v>Dundee Chicken Aricanduva</v>
          </cell>
          <cell r="J685" t="str">
            <v>JERONIMO ARICANDUVA BGR-SH-P</v>
          </cell>
          <cell r="K685" t="str">
            <v>GUSTAVO DIREITO</v>
          </cell>
        </row>
        <row r="686">
          <cell r="H686" t="str">
            <v>Dundee Chicken Criciuma</v>
          </cell>
          <cell r="J686" t="str">
            <v>JERONIMO CRICIUMA TRACK-R-P</v>
          </cell>
          <cell r="K686" t="str">
            <v>ANDRE TREVISANI</v>
          </cell>
        </row>
        <row r="687">
          <cell r="H687" t="str">
            <v>Dundee Chicken Estação Bh</v>
          </cell>
          <cell r="J687" t="str">
            <v>JERONIMO ESTACAO BH BGR-SH-P</v>
          </cell>
          <cell r="K687" t="str">
            <v>GRAZIANI BARRETO</v>
          </cell>
        </row>
        <row r="688">
          <cell r="H688" t="str">
            <v>Dundee Chicken Foz do Iguaçu Track</v>
          </cell>
          <cell r="J688" t="str">
            <v>JERONIMO FOZ DO IGUACU TRK-R-P</v>
          </cell>
          <cell r="K688" t="str">
            <v>KLEBER RIQUELME</v>
          </cell>
        </row>
        <row r="689">
          <cell r="H689" t="str">
            <v>Dundee Chicken Goiânia T4 Track</v>
          </cell>
          <cell r="J689" t="str">
            <v>GOIANIA T4 CTN-R-P</v>
          </cell>
          <cell r="K689" t="str">
            <v>BREINER PENA</v>
          </cell>
        </row>
        <row r="690">
          <cell r="H690" t="str">
            <v>Dundee Chicken Indaiatuba</v>
          </cell>
          <cell r="J690" t="str">
            <v>JERONIMO INDAIATUBA TRACK-R-P</v>
          </cell>
          <cell r="K690" t="str">
            <v>KLEBER RIQUELME</v>
          </cell>
        </row>
        <row r="691">
          <cell r="H691" t="str">
            <v>Dundee Chicken Joinville Track</v>
          </cell>
          <cell r="J691" t="str">
            <v>JERONIMO JOINVILLE TRACK-R-P</v>
          </cell>
          <cell r="K691" t="str">
            <v>ANDRE TREVISANI</v>
          </cell>
        </row>
        <row r="692">
          <cell r="H692" t="str">
            <v>Dundee Chicken Minas Shopping</v>
          </cell>
          <cell r="J692" t="str">
            <v>JERONIMO MINAS SHOP. BGR-SH-P</v>
          </cell>
          <cell r="K692" t="str">
            <v>GRAZIANI BARRETO</v>
          </cell>
        </row>
        <row r="693">
          <cell r="H693" t="str">
            <v>Dundee Chicken Salvador Shopping</v>
          </cell>
          <cell r="J693" t="str">
            <v>JERONIMO SALVADOR BGR-SH-P</v>
          </cell>
          <cell r="K693" t="str">
            <v>GRAZIANI BARRETO</v>
          </cell>
        </row>
        <row r="694">
          <cell r="H694" t="str">
            <v>Dundee Chicken Shopping del Rey</v>
          </cell>
          <cell r="J694" t="str">
            <v>JERONIMO DEL REY BGR-SH-P</v>
          </cell>
          <cell r="K694" t="str">
            <v>GRAZIANI BARRETO</v>
          </cell>
        </row>
        <row r="695">
          <cell r="H695" t="str">
            <v>Dundee Chicken Track Bauru</v>
          </cell>
          <cell r="J695" t="str">
            <v>JERONIMO BAURU TRACK-R-P</v>
          </cell>
          <cell r="K695" t="str">
            <v>BREINER PENA</v>
          </cell>
        </row>
        <row r="696">
          <cell r="H696" t="str">
            <v>Dundee Chicken Track Buritis</v>
          </cell>
          <cell r="J696" t="str">
            <v>JERONIMO BURITIS TRACK-R-P</v>
          </cell>
          <cell r="K696" t="str">
            <v>GRAZIANI BARRETO</v>
          </cell>
        </row>
        <row r="697">
          <cell r="H697" t="str">
            <v>Dundee Chicken Track Cascavel</v>
          </cell>
          <cell r="J697" t="str">
            <v>JERONIMO CASCAVEL TRACK-R-P</v>
          </cell>
          <cell r="K697" t="str">
            <v>KLEBER RIQUELME</v>
          </cell>
        </row>
        <row r="698">
          <cell r="H698" t="str">
            <v>Dundee Chicken Villa Romana Shopping</v>
          </cell>
          <cell r="J698" t="str">
            <v>JERONIMO FLORIANOP. BGR-SH-P</v>
          </cell>
          <cell r="K698" t="str">
            <v>ANDRE TREVISANI</v>
          </cell>
        </row>
        <row r="699">
          <cell r="H699" t="str">
            <v>Dundee Millenium</v>
          </cell>
          <cell r="J699" t="str">
            <v>JERONIMO MILLENIUM BGR-R-P</v>
          </cell>
          <cell r="K699" t="str">
            <v>ANDRE TREVISANI</v>
          </cell>
        </row>
        <row r="700">
          <cell r="H700" t="str">
            <v>Jeronimo - Alecrins Campinas</v>
          </cell>
          <cell r="J700" t="str">
            <v>JERONIMO ALECRINS TRACK-R-P</v>
          </cell>
          <cell r="K700" t="str">
            <v>KLEBER RIQUELME</v>
          </cell>
        </row>
        <row r="701">
          <cell r="H701" t="str">
            <v>Jeronimo - Df Plaza</v>
          </cell>
          <cell r="J701" t="str">
            <v>JERONIMO DF PLAZA BGR-SH-P</v>
          </cell>
          <cell r="K701" t="str">
            <v>BREINER PENA</v>
          </cell>
        </row>
        <row r="702">
          <cell r="H702" t="str">
            <v>Jeronimo - Flamboyant</v>
          </cell>
          <cell r="J702" t="str">
            <v>JERONIMO FLAMBOYANT BGR-SH-P</v>
          </cell>
          <cell r="K702" t="str">
            <v>BREINER PENA</v>
          </cell>
        </row>
        <row r="703">
          <cell r="H703" t="str">
            <v>Jeronimo - Fortaleza</v>
          </cell>
          <cell r="J703" t="str">
            <v>JERONIMO R. FORTALEZA BGR-SH-P</v>
          </cell>
          <cell r="K703" t="str">
            <v>GRAZIANI BARRETO</v>
          </cell>
        </row>
        <row r="704">
          <cell r="H704" t="str">
            <v>Jeronimo - Internacional Guarulhos</v>
          </cell>
          <cell r="J704" t="str">
            <v>JERONIMO GUARULHOS PRC-SH-P</v>
          </cell>
          <cell r="K704" t="str">
            <v>GUSTAVO DIREITO</v>
          </cell>
        </row>
        <row r="705">
          <cell r="H705" t="str">
            <v>Jeronimo - Mauá</v>
          </cell>
          <cell r="J705" t="str">
            <v>JERONIMO MAUA PLAZA BGR-SH-P</v>
          </cell>
          <cell r="K705" t="str">
            <v>GUSTAVO DIREITO</v>
          </cell>
        </row>
        <row r="706">
          <cell r="H706" t="str">
            <v>Jeronimo - Metro Itaquera</v>
          </cell>
          <cell r="J706" t="str">
            <v>JERONIMO ITAQUERA BGR-SH-P</v>
          </cell>
          <cell r="K706" t="str">
            <v>GUSTAVO DIREITO</v>
          </cell>
        </row>
        <row r="707">
          <cell r="H707" t="str">
            <v>Jeronimo - Niterói</v>
          </cell>
          <cell r="J707" t="str">
            <v>JERONIMO PLZ NITEROI PCA-SH-P</v>
          </cell>
          <cell r="K707" t="str">
            <v>GRAZIANI BARRETO</v>
          </cell>
        </row>
        <row r="708">
          <cell r="H708" t="str">
            <v>Jeronimo - Nova América</v>
          </cell>
          <cell r="J708" t="str">
            <v>JERONIMO NOVA AMERICA BGR-SH-P</v>
          </cell>
          <cell r="K708" t="str">
            <v>GRAZIANI BARRETO</v>
          </cell>
        </row>
        <row r="709">
          <cell r="H709" t="str">
            <v>Jeronimo - P.a Park Shopping Barueri</v>
          </cell>
          <cell r="J709" t="str">
            <v>JERONIMO BARUERI PCA-SH-P</v>
          </cell>
          <cell r="K709" t="str">
            <v>KLEBER RIQUELME</v>
          </cell>
        </row>
        <row r="710">
          <cell r="H710" t="str">
            <v>Jeronimo - Palladium</v>
          </cell>
          <cell r="J710" t="str">
            <v>JERONIMO PALLADIUM PCA-SH-P</v>
          </cell>
          <cell r="K710" t="str">
            <v>ANDRE TREVISANI</v>
          </cell>
        </row>
        <row r="711">
          <cell r="H711" t="str">
            <v>Jeronimo - Penha</v>
          </cell>
          <cell r="J711" t="str">
            <v>JERONIMO PENHA PCA-SH-P</v>
          </cell>
          <cell r="K711" t="str">
            <v>GUSTAVO DIREITO</v>
          </cell>
        </row>
        <row r="712">
          <cell r="H712" t="str">
            <v>Jeronimo - Pier 21</v>
          </cell>
          <cell r="J712" t="str">
            <v>JERONIMO PIER 21 BGR-SH-P</v>
          </cell>
          <cell r="K712" t="str">
            <v>BREINER PENA</v>
          </cell>
        </row>
        <row r="713">
          <cell r="H713" t="str">
            <v>Jeronimo - Praia do Pepê</v>
          </cell>
          <cell r="J713" t="str">
            <v>PRAIA DO PEPE STH-R-P</v>
          </cell>
          <cell r="K713" t="str">
            <v>GRAZIANI BARRETO</v>
          </cell>
        </row>
        <row r="714">
          <cell r="H714" t="str">
            <v>Jeronimo - Shopping Litoral Plaza</v>
          </cell>
          <cell r="J714" t="str">
            <v>JERONIMO LITORAL PLZ BGR-SH-P</v>
          </cell>
          <cell r="K714" t="str">
            <v>GUSTAVO DIREITO</v>
          </cell>
        </row>
        <row r="715">
          <cell r="H715" t="str">
            <v>Jeronimo - Tamboré</v>
          </cell>
          <cell r="J715" t="str">
            <v>JERONIMO TAMBORE PRC-SH-P</v>
          </cell>
          <cell r="K715" t="str">
            <v>KLEBER RIQUELME</v>
          </cell>
        </row>
        <row r="716">
          <cell r="H716" t="str">
            <v>Jeronimo - Top Center</v>
          </cell>
          <cell r="J716" t="str">
            <v>JERONIMO TOP CENTER PCA-SH-P</v>
          </cell>
          <cell r="K716" t="str">
            <v>GUSTAVO DIREITO</v>
          </cell>
        </row>
        <row r="717">
          <cell r="H717" t="str">
            <v>Jeronimo - Track Guarujá</v>
          </cell>
          <cell r="J717" t="str">
            <v>JERONIMO GUARUJA TRACK-R-P</v>
          </cell>
          <cell r="K717" t="str">
            <v>GUSTAVO DIREITO</v>
          </cell>
        </row>
        <row r="718">
          <cell r="H718" t="str">
            <v>Jeronimo Agua Verde</v>
          </cell>
          <cell r="J718" t="str">
            <v>JERONIMO AGUA VERDE TRK-R-P</v>
          </cell>
          <cell r="K718" t="str">
            <v>ANDRE TREVISANI</v>
          </cell>
        </row>
        <row r="719">
          <cell r="H719" t="str">
            <v>Jeronimo Alphaville</v>
          </cell>
          <cell r="J719" t="str">
            <v>JERONIMO ALPHAVILLE TRACK-R-P</v>
          </cell>
          <cell r="K719" t="str">
            <v>KLEBER RIQUELME</v>
          </cell>
        </row>
        <row r="720">
          <cell r="H720" t="str">
            <v>Jeronimo Andalo</v>
          </cell>
          <cell r="J720" t="str">
            <v>JERONIMO ANDALO TRACK-R-P</v>
          </cell>
          <cell r="K720" t="str">
            <v>BREINER PENA</v>
          </cell>
        </row>
        <row r="721">
          <cell r="H721" t="str">
            <v>Jeronimo Aricanduva</v>
          </cell>
          <cell r="J721" t="str">
            <v>JERONIMO ARICANDUVA BGR-SH-P</v>
          </cell>
          <cell r="K721" t="str">
            <v>GUSTAVO DIREITO</v>
          </cell>
        </row>
        <row r="722">
          <cell r="H722" t="str">
            <v>Jeronimo Balneário</v>
          </cell>
          <cell r="J722" t="str">
            <v>JERONIMO BALNEARIO BGR-SH-P</v>
          </cell>
          <cell r="K722" t="str">
            <v>ANDRE TREVISANI</v>
          </cell>
        </row>
        <row r="723">
          <cell r="H723" t="str">
            <v>Jeronimo Criciuma</v>
          </cell>
          <cell r="J723" t="str">
            <v>JERONIMO CRICIUMA TRACK-R-P</v>
          </cell>
          <cell r="K723" t="str">
            <v>ANDRE TREVISANI</v>
          </cell>
        </row>
        <row r="724">
          <cell r="H724" t="str">
            <v>Jeronimo Cuiaba Track</v>
          </cell>
          <cell r="J724" t="str">
            <v>JERONIMO CUIABA CPA TRACK-R-P</v>
          </cell>
          <cell r="K724" t="str">
            <v>BREINER PENA</v>
          </cell>
        </row>
        <row r="725">
          <cell r="H725" t="str">
            <v>Jeronimo Estação Bh</v>
          </cell>
          <cell r="J725" t="str">
            <v>JERONIMO ESTACAO BH BGR-SH-P</v>
          </cell>
          <cell r="K725" t="str">
            <v>GRAZIANI BARRETO</v>
          </cell>
        </row>
        <row r="726">
          <cell r="H726" t="str">
            <v>Jeronimo Foz do Iguaçu Track</v>
          </cell>
          <cell r="J726" t="str">
            <v>JERONIMO FOZ DO IGUACU TRK-R-P</v>
          </cell>
          <cell r="K726" t="str">
            <v>KLEBER RIQUELME</v>
          </cell>
        </row>
        <row r="727">
          <cell r="H727" t="str">
            <v>Jeronimo Goiânia T4 Track</v>
          </cell>
          <cell r="J727" t="str">
            <v>GOIANIA T4 CTN-R-P</v>
          </cell>
          <cell r="K727" t="str">
            <v>BREINER PENA</v>
          </cell>
        </row>
        <row r="728">
          <cell r="H728" t="str">
            <v>Jeronimo Gran Plaza</v>
          </cell>
          <cell r="J728" t="str">
            <v>JERONIMO GRAND PLAZA BGR-SH-P</v>
          </cell>
          <cell r="K728" t="str">
            <v>GUSTAVO DIREITO</v>
          </cell>
        </row>
        <row r="729">
          <cell r="H729" t="str">
            <v>Jeronimo Grand Plaza</v>
          </cell>
          <cell r="J729" t="str">
            <v>JERONIMO GRAND PLAZA BGR-SH-P</v>
          </cell>
          <cell r="K729" t="str">
            <v>GUSTAVO DIREITO</v>
          </cell>
        </row>
        <row r="730">
          <cell r="H730" t="str">
            <v>Jeronimo Habitat Bradesco</v>
          </cell>
          <cell r="J730" t="str">
            <v>JERONIMO HABITAT BGR-R-P</v>
          </cell>
          <cell r="K730" t="str">
            <v>GUSTAVO DIREITO</v>
          </cell>
        </row>
        <row r="731">
          <cell r="H731" t="str">
            <v>Jeronimo Indaiatuba</v>
          </cell>
          <cell r="J731" t="str">
            <v>JERONIMO INDAIATUBA TRACK-R-P</v>
          </cell>
          <cell r="K731" t="str">
            <v>KLEBER RIQUELME</v>
          </cell>
        </row>
        <row r="732">
          <cell r="H732" t="str">
            <v>Jeronimo Joinville Track</v>
          </cell>
          <cell r="J732" t="str">
            <v>JERONIMO JOINVILLE TRACK-R-P</v>
          </cell>
          <cell r="K732" t="str">
            <v>ANDRE TREVISANI</v>
          </cell>
        </row>
        <row r="733">
          <cell r="H733" t="str">
            <v>Jeronimo Marilia Track</v>
          </cell>
          <cell r="J733" t="str">
            <v>JERONIMO MARILIA TRACK-R-P</v>
          </cell>
          <cell r="K733" t="str">
            <v>BREINER PENA</v>
          </cell>
        </row>
        <row r="734">
          <cell r="H734" t="str">
            <v>Jeronimo Millenium</v>
          </cell>
          <cell r="J734" t="str">
            <v>JERONIMO MILLENIUM BGR-R-P</v>
          </cell>
          <cell r="K734" t="str">
            <v>ANDRE TREVISANI</v>
          </cell>
        </row>
        <row r="735">
          <cell r="H735" t="str">
            <v>Jeronimo Minas Shopping</v>
          </cell>
          <cell r="J735" t="str">
            <v>JERONIMO MINAS SHOP. BGR-SH-P</v>
          </cell>
          <cell r="K735" t="str">
            <v>GRAZIANI BARRETO</v>
          </cell>
        </row>
        <row r="736">
          <cell r="H736" t="str">
            <v>Jeronimo Oscar Freire</v>
          </cell>
          <cell r="J736" t="str">
            <v>JERONIMO OSCAR FREIRE BGR-R-P</v>
          </cell>
          <cell r="K736" t="str">
            <v>GUSTAVO DIREITO</v>
          </cell>
        </row>
        <row r="737">
          <cell r="H737" t="str">
            <v>Jeronimo Quata</v>
          </cell>
          <cell r="J737" t="str">
            <v>QUATA BGR-R-P</v>
          </cell>
          <cell r="K737" t="str">
            <v>GUSTAVO DIREITO</v>
          </cell>
        </row>
        <row r="738">
          <cell r="H738" t="str">
            <v>Jeronimo Ramos Batista</v>
          </cell>
          <cell r="J738" t="str">
            <v>JERONIMO R. BATISTA BGR-R-P</v>
          </cell>
          <cell r="K738" t="str">
            <v>GUSTAVO DIREITO</v>
          </cell>
        </row>
        <row r="739">
          <cell r="H739" t="str">
            <v>Jeronimo Rj Aeroporto Santos Dumont</v>
          </cell>
          <cell r="J739" t="str">
            <v>JERONIMO S. DUMONT BGR-AE-P</v>
          </cell>
          <cell r="K739" t="str">
            <v>GRAZIANI BARRETO</v>
          </cell>
        </row>
        <row r="740">
          <cell r="H740" t="str">
            <v>Jeronimo Salvador Shopping</v>
          </cell>
          <cell r="J740" t="str">
            <v>JERONIMO SALVADOR BGR-SH-P</v>
          </cell>
          <cell r="K740" t="str">
            <v>GRAZIANI BARRETO</v>
          </cell>
        </row>
        <row r="741">
          <cell r="H741" t="str">
            <v>Jeronimo Shopping del Rey</v>
          </cell>
          <cell r="J741" t="str">
            <v>JERONIMO DEL REY BGR-SH-P</v>
          </cell>
          <cell r="K741" t="str">
            <v>GRAZIANI BARRETO</v>
          </cell>
        </row>
        <row r="742">
          <cell r="H742" t="str">
            <v>Jeronimo Shopping Parque da Cidade</v>
          </cell>
          <cell r="J742" t="str">
            <v>PARQUE DA CIDADE STH-SH-P</v>
          </cell>
          <cell r="K742" t="str">
            <v>KLEBER RIQUELME</v>
          </cell>
        </row>
        <row r="743">
          <cell r="H743" t="str">
            <v>Jeronimo Sp Market</v>
          </cell>
          <cell r="J743" t="str">
            <v>JERONIMO SP MARKET BGR-SH-P</v>
          </cell>
          <cell r="K743" t="str">
            <v>KLEBER RIQUELME</v>
          </cell>
        </row>
        <row r="744">
          <cell r="H744" t="str">
            <v>Jeronimo Track Bauru</v>
          </cell>
          <cell r="J744" t="str">
            <v>JERONIMO BAURU TRACK-R-P</v>
          </cell>
          <cell r="K744" t="str">
            <v>BREINER PENA</v>
          </cell>
        </row>
        <row r="745">
          <cell r="H745" t="str">
            <v>Jeronimo Track Brasilia Taquari</v>
          </cell>
          <cell r="J745" t="str">
            <v>JERONIMO TAQUARI TRACK-BR-P</v>
          </cell>
          <cell r="K745" t="str">
            <v>BREINER PENA</v>
          </cell>
        </row>
        <row r="746">
          <cell r="H746" t="str">
            <v>Jeronimo Track Buritis</v>
          </cell>
          <cell r="J746" t="str">
            <v>JERONIMO BURITIS TRACK-R-P</v>
          </cell>
          <cell r="K746" t="str">
            <v>GRAZIANI BARRETO</v>
          </cell>
        </row>
        <row r="747">
          <cell r="H747" t="str">
            <v>Jeronimo Track Campo Grande</v>
          </cell>
          <cell r="J747" t="str">
            <v>JERONIMO CAMPO GRANDE TRK-R-P</v>
          </cell>
          <cell r="K747" t="str">
            <v>BREINER PENA</v>
          </cell>
        </row>
        <row r="748">
          <cell r="H748" t="str">
            <v>Jeronimo Track Cascavel</v>
          </cell>
          <cell r="J748" t="str">
            <v>JERONIMO CASCAVEL TRACK-R-P</v>
          </cell>
          <cell r="K748" t="str">
            <v>KLEBER RIQUELME</v>
          </cell>
        </row>
        <row r="749">
          <cell r="H749" t="str">
            <v>Jeronimo Track Maringa</v>
          </cell>
          <cell r="J749" t="str">
            <v>JERONIMO MARINGA TRACK-R-P</v>
          </cell>
          <cell r="K749" t="str">
            <v>KLEBER RIQUELME</v>
          </cell>
        </row>
        <row r="750">
          <cell r="H750" t="str">
            <v>Jeronimo Track Munhoz da Rocha</v>
          </cell>
          <cell r="J750" t="str">
            <v>JERONIMO MUNHOZ TRACK-R-P</v>
          </cell>
          <cell r="K750" t="str">
            <v>ANDRE TREVISANI</v>
          </cell>
        </row>
        <row r="751">
          <cell r="H751" t="str">
            <v>Jeronimo Track Piracicaba/sp</v>
          </cell>
          <cell r="J751" t="str">
            <v>JERONIMO PIRACICABA TRACK-R-P</v>
          </cell>
          <cell r="K751" t="str">
            <v>BREINER PENA</v>
          </cell>
        </row>
        <row r="752">
          <cell r="H752" t="str">
            <v>Jeronimo Track Puc Poa</v>
          </cell>
          <cell r="J752" t="str">
            <v>JERONIMO PUC POA TRACK-RU-P</v>
          </cell>
          <cell r="K752" t="str">
            <v>ANDRE TREVISANI</v>
          </cell>
        </row>
        <row r="753">
          <cell r="H753" t="str">
            <v>Jeronimo Track T10</v>
          </cell>
          <cell r="J753" t="str">
            <v>JERONIMO T10 TRACK-R-P</v>
          </cell>
          <cell r="K753" t="str">
            <v>BREINER PENA</v>
          </cell>
        </row>
        <row r="754">
          <cell r="H754" t="str">
            <v>Jeronimo Vila Mariana</v>
          </cell>
          <cell r="J754" t="str">
            <v>VILA MARIANA BGR-R-P</v>
          </cell>
          <cell r="K754" t="str">
            <v>GUSTAVO DIREITO</v>
          </cell>
        </row>
        <row r="755">
          <cell r="H755" t="str">
            <v>Jeronimo Villa Romana Shopping</v>
          </cell>
          <cell r="J755" t="str">
            <v>JERONIMO FLORIANOP. BGR-SH-P</v>
          </cell>
          <cell r="K755" t="str">
            <v>ANDRE TREVISANI</v>
          </cell>
        </row>
        <row r="756">
          <cell r="H756" t="str">
            <v>Jeronimo Washington Luis</v>
          </cell>
          <cell r="J756" t="str">
            <v>JERONIMO W. LUIS BGR-R-P</v>
          </cell>
          <cell r="K756" t="str">
            <v>KLEBER RIQUELME</v>
          </cell>
        </row>
        <row r="757">
          <cell r="H757" t="str">
            <v>Legno - Italiano do Madero ( P. Alegre)</v>
          </cell>
          <cell r="J757" t="str">
            <v>IGUATEMI POA  STH-SH-P</v>
          </cell>
          <cell r="K757" t="str">
            <v>ANDRE TREVISANI</v>
          </cell>
        </row>
        <row r="758">
          <cell r="H758" t="str">
            <v>Legno - Italiano do Madero (Blumenau)</v>
          </cell>
          <cell r="J758" t="str">
            <v>BLUMENAU STH-SH-P</v>
          </cell>
          <cell r="K758" t="str">
            <v>ANDRE TREVISANI</v>
          </cell>
        </row>
        <row r="759">
          <cell r="H759" t="str">
            <v>Legno - Italiano do Madero (Cataratas)</v>
          </cell>
          <cell r="J759" t="str">
            <v>FOZ DO IGUACU STH-SH-P</v>
          </cell>
          <cell r="K759" t="str">
            <v>KLEBER RIQUELME</v>
          </cell>
        </row>
        <row r="760">
          <cell r="H760" t="str">
            <v>Legno - Italiano do Madero (Park S. RJ)</v>
          </cell>
          <cell r="J760" t="str">
            <v>PARK SHOP CAMPO G RJ STH-SH-P</v>
          </cell>
          <cell r="K760" t="str">
            <v>GRAZIANI BARRETO</v>
          </cell>
        </row>
        <row r="761">
          <cell r="H761" t="str">
            <v>Madero - Alphaville</v>
          </cell>
          <cell r="J761" t="str">
            <v>BARUERI ED. AMAZONIA STH-R-P</v>
          </cell>
          <cell r="K761" t="str">
            <v>KLEBER RIQUELME</v>
          </cell>
        </row>
        <row r="762">
          <cell r="H762" t="str">
            <v>Madero - Anália Franco</v>
          </cell>
          <cell r="J762" t="str">
            <v>ANALIA FRANCO STH-SH-P</v>
          </cell>
          <cell r="K762" t="str">
            <v>GUSTAVO DIREITO</v>
          </cell>
        </row>
        <row r="763">
          <cell r="H763" t="str">
            <v>Madero - Aricanduva</v>
          </cell>
          <cell r="J763" t="str">
            <v>ARICANDUVA STH-SH-P</v>
          </cell>
          <cell r="K763" t="str">
            <v>GUSTAVO DIREITO</v>
          </cell>
        </row>
        <row r="764">
          <cell r="H764" t="str">
            <v>Madero - Boulevard Belém</v>
          </cell>
          <cell r="J764" t="str">
            <v>BOULEVARD BELEM STH-SH-P</v>
          </cell>
          <cell r="K764" t="str">
            <v>GRAZIANI BARRETO</v>
          </cell>
        </row>
        <row r="765">
          <cell r="H765" t="str">
            <v>Madero - Cambuí</v>
          </cell>
          <cell r="J765" t="str">
            <v>CAMBUI CTN-R-P</v>
          </cell>
          <cell r="K765" t="str">
            <v>KLEBER RIQUELME</v>
          </cell>
        </row>
        <row r="766">
          <cell r="H766" t="str">
            <v>Madero - Campo Largo Ctn</v>
          </cell>
          <cell r="J766" t="str">
            <v>CAMPO LARGO CTN-BR-P</v>
          </cell>
          <cell r="K766" t="str">
            <v>ANDRE TREVISANI</v>
          </cell>
        </row>
        <row r="767">
          <cell r="H767" t="str">
            <v>Madero - Center Norte</v>
          </cell>
          <cell r="J767" t="str">
            <v>CENTER NORTE STH-SH-P</v>
          </cell>
          <cell r="K767" t="str">
            <v>GUSTAVO DIREITO</v>
          </cell>
        </row>
        <row r="768">
          <cell r="H768" t="str">
            <v>Madero - Cidade São Paulo</v>
          </cell>
          <cell r="J768" t="str">
            <v>CIDADE SAO PAULO STH-SH-P</v>
          </cell>
          <cell r="K768" t="str">
            <v>GUSTAVO DIREITO</v>
          </cell>
        </row>
        <row r="769">
          <cell r="H769" t="str">
            <v>Madero - Estação</v>
          </cell>
          <cell r="J769" t="str">
            <v>ESTACAO CTBA STH-SH-P</v>
          </cell>
          <cell r="K769" t="str">
            <v>ANDRE TREVISANI</v>
          </cell>
        </row>
        <row r="770">
          <cell r="H770" t="str">
            <v>Madero - Flamboyant</v>
          </cell>
          <cell r="J770" t="str">
            <v>FLAMBOYANT STH-SH-P</v>
          </cell>
          <cell r="K770" t="str">
            <v>BREINER PENA</v>
          </cell>
        </row>
        <row r="771">
          <cell r="H771" t="str">
            <v>Madero - Galleria Campinas</v>
          </cell>
          <cell r="J771" t="str">
            <v>GALLERIA CAMPINAS STH-SH-P</v>
          </cell>
          <cell r="K771" t="str">
            <v>KLEBER RIQUELME</v>
          </cell>
        </row>
        <row r="772">
          <cell r="H772" t="str">
            <v>Madero - Goiania</v>
          </cell>
          <cell r="J772" t="str">
            <v>GOIANIA STH-SH-P</v>
          </cell>
          <cell r="K772" t="str">
            <v>BREINER PENA</v>
          </cell>
        </row>
        <row r="773">
          <cell r="H773" t="str">
            <v>Madero - Grão Para Belém</v>
          </cell>
          <cell r="J773" t="str">
            <v>BELEM GRAO PARA STH-SH-P</v>
          </cell>
          <cell r="K773" t="str">
            <v>GRAZIANI BARRETO</v>
          </cell>
        </row>
        <row r="774">
          <cell r="H774" t="str">
            <v>Madero - Jundiai</v>
          </cell>
          <cell r="J774" t="str">
            <v>JUNDIAI STH-SH-P</v>
          </cell>
          <cell r="K774" t="str">
            <v>KLEBER RIQUELME</v>
          </cell>
        </row>
        <row r="775">
          <cell r="H775" t="str">
            <v>Madero - Jundiaí Container</v>
          </cell>
          <cell r="J775" t="str">
            <v>JUNDIAI L. LATORRE CTN-R-P</v>
          </cell>
          <cell r="K775" t="str">
            <v>KLEBER RIQUELME</v>
          </cell>
        </row>
        <row r="776">
          <cell r="H776" t="str">
            <v>Madero - Londrina</v>
          </cell>
          <cell r="J776" t="str">
            <v>CATUAI LONDRINA STH-SH-P</v>
          </cell>
          <cell r="K776" t="str">
            <v>KLEBER RIQUELME</v>
          </cell>
        </row>
        <row r="777">
          <cell r="H777" t="str">
            <v>Madero - Maia</v>
          </cell>
          <cell r="J777" t="str">
            <v>PARK SHOP. MAIA STH-SH-P</v>
          </cell>
          <cell r="K777" t="str">
            <v>GUSTAVO DIREITO</v>
          </cell>
        </row>
        <row r="778">
          <cell r="H778" t="str">
            <v>Madero - Mooca</v>
          </cell>
          <cell r="J778" t="str">
            <v>MOOCA STH-SH-P</v>
          </cell>
          <cell r="K778" t="str">
            <v>GUSTAVO DIREITO</v>
          </cell>
        </row>
        <row r="779">
          <cell r="H779" t="str">
            <v>Madero - Nova América</v>
          </cell>
          <cell r="J779" t="str">
            <v>NOVA AMERICA STH-SH-P</v>
          </cell>
          <cell r="K779" t="str">
            <v>GRAZIANI BARRETO</v>
          </cell>
        </row>
        <row r="780">
          <cell r="H780" t="str">
            <v>Madero - Palladium</v>
          </cell>
          <cell r="J780" t="str">
            <v>PALLADIUM STH-SH-P</v>
          </cell>
          <cell r="K780" t="str">
            <v>ANDRE TREVISANI</v>
          </cell>
        </row>
        <row r="781">
          <cell r="H781" t="str">
            <v>Madero - Patio Brasil</v>
          </cell>
          <cell r="J781" t="str">
            <v>PATIO BRASIL STH-SH-P</v>
          </cell>
          <cell r="K781" t="str">
            <v>BREINER PENA</v>
          </cell>
        </row>
        <row r="782">
          <cell r="H782" t="str">
            <v>Madero - Piracicaba</v>
          </cell>
          <cell r="J782" t="str">
            <v>PIRACICABA STH-SH-P</v>
          </cell>
          <cell r="K782" t="str">
            <v>BREINER PENA</v>
          </cell>
        </row>
        <row r="783">
          <cell r="H783" t="str">
            <v>Madero - Plaza Sul</v>
          </cell>
          <cell r="J783" t="str">
            <v>PLAZA SUL SHOPPING STH-SH-P</v>
          </cell>
          <cell r="K783" t="str">
            <v>GUSTAVO DIREITO</v>
          </cell>
        </row>
        <row r="784">
          <cell r="H784" t="str">
            <v>Madero - Ribeirão Preto</v>
          </cell>
          <cell r="J784" t="str">
            <v>RIBEIRAO PRETO STH-SH-P</v>
          </cell>
          <cell r="K784" t="str">
            <v>BREINER PENA</v>
          </cell>
        </row>
        <row r="785">
          <cell r="H785" t="str">
            <v>Madero - Rio Leblon</v>
          </cell>
          <cell r="J785" t="str">
            <v>RIO LEBLON STH-SH-P</v>
          </cell>
          <cell r="K785" t="str">
            <v>GRAZIANI BARRETO</v>
          </cell>
        </row>
        <row r="786">
          <cell r="H786" t="str">
            <v>Madero - Rio New York Barra Sth</v>
          </cell>
          <cell r="J786" t="str">
            <v>RIO NEW YORK BARRA STH-SH-P</v>
          </cell>
          <cell r="K786" t="str">
            <v>GRAZIANI BARRETO</v>
          </cell>
        </row>
        <row r="787">
          <cell r="H787" t="str">
            <v>Madero - Sakamoto Ctn</v>
          </cell>
          <cell r="J787" t="str">
            <v>SAKAMOTO CTN-BR-P</v>
          </cell>
          <cell r="K787" t="str">
            <v>GUSTAVO DIREITO</v>
          </cell>
        </row>
        <row r="788">
          <cell r="H788" t="str">
            <v>Madero - São Caetano</v>
          </cell>
          <cell r="J788" t="str">
            <v>SAO CAETANO STH-SH-P</v>
          </cell>
          <cell r="K788" t="str">
            <v>GUSTAVO DIREITO</v>
          </cell>
        </row>
        <row r="789">
          <cell r="H789" t="str">
            <v>Madero - São José do Rio Preto</v>
          </cell>
          <cell r="J789" t="str">
            <v>RIO PRETO IGUATEMI STH-SH-P</v>
          </cell>
          <cell r="K789" t="str">
            <v>BREINER PENA</v>
          </cell>
        </row>
        <row r="790">
          <cell r="H790" t="str">
            <v>Madero - Sorocaba</v>
          </cell>
          <cell r="J790" t="str">
            <v>IGUATEMI ESPLANADA STH-SH-P</v>
          </cell>
          <cell r="K790" t="str">
            <v>KLEBER RIQUELME</v>
          </cell>
        </row>
        <row r="791">
          <cell r="H791" t="str">
            <v>Madero - Taboão da Serra</v>
          </cell>
          <cell r="J791" t="str">
            <v>TABOAO DA SERRA CTN-SH-P</v>
          </cell>
          <cell r="K791" t="str">
            <v>KLEBER RIQUELME</v>
          </cell>
        </row>
        <row r="792">
          <cell r="H792" t="str">
            <v>Madero - Tamboré</v>
          </cell>
          <cell r="J792" t="str">
            <v>TAMBORE STH-SH-P</v>
          </cell>
          <cell r="K792" t="str">
            <v>KLEBER RIQUELME</v>
          </cell>
        </row>
        <row r="793">
          <cell r="H793" t="str">
            <v>Madero - Vila Andrade Ctn</v>
          </cell>
          <cell r="J793" t="str">
            <v>VILA ANDRADE CTN-R-P</v>
          </cell>
          <cell r="K793" t="str">
            <v>KLEBER RIQUELME</v>
          </cell>
        </row>
        <row r="794">
          <cell r="H794" t="str">
            <v>Madero - Vila Olimpia</v>
          </cell>
          <cell r="J794" t="str">
            <v>VILA OLIMPIA STH-SH-P</v>
          </cell>
          <cell r="K794" t="str">
            <v>GUSTAVO DIREITO</v>
          </cell>
        </row>
        <row r="795">
          <cell r="H795" t="str">
            <v>Madero - Village Mall</v>
          </cell>
          <cell r="J795" t="str">
            <v>VILLAGE MALL RIO STH-SH-P</v>
          </cell>
          <cell r="K795" t="str">
            <v>GRAZIANI BARRETO</v>
          </cell>
        </row>
        <row r="796">
          <cell r="H796" t="str">
            <v>Madero - Washington Luis</v>
          </cell>
          <cell r="J796" t="str">
            <v>WASHINGTON LUIS CTN-RU-P</v>
          </cell>
          <cell r="K796" t="str">
            <v>KLEBER RIQUELME</v>
          </cell>
        </row>
        <row r="797">
          <cell r="H797" t="str">
            <v>Madero Americana</v>
          </cell>
          <cell r="J797" t="str">
            <v>AMERICANA CTN-R-P</v>
          </cell>
          <cell r="K797" t="str">
            <v>BREINER PENA</v>
          </cell>
        </row>
        <row r="798">
          <cell r="H798" t="str">
            <v>Madero Anita Garibaldi</v>
          </cell>
          <cell r="J798" t="str">
            <v>ANITA CTN-R-P</v>
          </cell>
          <cell r="K798" t="str">
            <v>ANDRE TREVISANI</v>
          </cell>
        </row>
        <row r="799">
          <cell r="H799" t="str">
            <v>Madero Azevedo Soares Ctn</v>
          </cell>
          <cell r="J799" t="str">
            <v>AZEVEDO SOARES CTN-R-P</v>
          </cell>
          <cell r="K799" t="str">
            <v>GUSTAVO DIREITO</v>
          </cell>
        </row>
        <row r="800">
          <cell r="H800" t="str">
            <v>Madero Balneário Camboriú Centro</v>
          </cell>
          <cell r="J800" t="str">
            <v>BALNEARIO CAMBORIU STH-R-P</v>
          </cell>
          <cell r="K800" t="str">
            <v>ANDRE TREVISANI</v>
          </cell>
        </row>
        <row r="801">
          <cell r="H801" t="str">
            <v>Madero Balneário Shopping Estados</v>
          </cell>
          <cell r="J801" t="str">
            <v>BALNEARIO SHOPPING STH-SH-P</v>
          </cell>
          <cell r="K801" t="str">
            <v>ANDRE TREVISANI</v>
          </cell>
        </row>
        <row r="802">
          <cell r="H802" t="str">
            <v>Madero Batel - Batel</v>
          </cell>
          <cell r="J802" t="str">
            <v>BATEL STH-R-P</v>
          </cell>
          <cell r="K802" t="str">
            <v>ANDRE TREVISANI</v>
          </cell>
        </row>
        <row r="803">
          <cell r="H803" t="str">
            <v>Madero Beiramar Shopping</v>
          </cell>
          <cell r="J803" t="str">
            <v>FLORIANOPOLIS STH-SH-P</v>
          </cell>
          <cell r="K803" t="str">
            <v>ANDRE TREVISANI</v>
          </cell>
        </row>
        <row r="804">
          <cell r="H804" t="str">
            <v>Madero Boulevard Laçador</v>
          </cell>
          <cell r="J804" t="str">
            <v>BOULEVARD CTN-SH-P</v>
          </cell>
          <cell r="K804" t="str">
            <v>ANDRE TREVISANI</v>
          </cell>
        </row>
        <row r="805">
          <cell r="H805" t="str">
            <v>Madero Boulevard Santa Efigenia</v>
          </cell>
          <cell r="J805" t="str">
            <v>BOULEVARD BH STH-SH-P</v>
          </cell>
          <cell r="K805" t="str">
            <v>GRAZIANI BARRETO</v>
          </cell>
        </row>
        <row r="806">
          <cell r="H806" t="str">
            <v>Madero Boulevard Shopping Mogi Guacu</v>
          </cell>
          <cell r="J806" t="str">
            <v>BOULEVARD MOGI GUACU CTN-SH-P</v>
          </cell>
          <cell r="K806" t="str">
            <v>BREINER PENA</v>
          </cell>
        </row>
        <row r="807">
          <cell r="H807" t="str">
            <v>Madero Brascan</v>
          </cell>
          <cell r="J807" t="str">
            <v>BRASCAN STH-R-P</v>
          </cell>
          <cell r="K807" t="str">
            <v>GUSTAVO DIREITO</v>
          </cell>
        </row>
        <row r="808">
          <cell r="H808" t="str">
            <v>Madero Brasilia Id</v>
          </cell>
          <cell r="J808" t="str">
            <v>BRASILIA ID STH-SH-P</v>
          </cell>
          <cell r="K808" t="str">
            <v>BREINER PENA</v>
          </cell>
        </row>
        <row r="809">
          <cell r="H809" t="str">
            <v>Madero Cabral</v>
          </cell>
          <cell r="J809" t="str">
            <v>CABRAL STH-R-P</v>
          </cell>
          <cell r="K809" t="str">
            <v>ANDRE TREVISANI</v>
          </cell>
        </row>
        <row r="810">
          <cell r="H810" t="str">
            <v>Madero Campinas</v>
          </cell>
          <cell r="J810" t="str">
            <v>CAMPINAS STH-SH-P</v>
          </cell>
          <cell r="K810" t="str">
            <v>KLEBER RIQUELME</v>
          </cell>
        </row>
        <row r="811">
          <cell r="H811" t="str">
            <v>Madero Campo Grande</v>
          </cell>
          <cell r="J811" t="str">
            <v>CAMPO GRANDE STH-SH-P</v>
          </cell>
          <cell r="K811" t="str">
            <v>BREINER PENA</v>
          </cell>
        </row>
        <row r="812">
          <cell r="H812" t="str">
            <v>Madero Canoas</v>
          </cell>
          <cell r="J812" t="str">
            <v>CANOAS CTN-BR-P</v>
          </cell>
          <cell r="K812" t="str">
            <v>ANDRE TREVISANI</v>
          </cell>
        </row>
        <row r="813">
          <cell r="H813" t="str">
            <v>Madero Capim Dourado Shopping</v>
          </cell>
          <cell r="J813" t="str">
            <v>PALMAS CTN-SH-P</v>
          </cell>
          <cell r="K813" t="str">
            <v>BREINER PENA</v>
          </cell>
        </row>
        <row r="814">
          <cell r="H814" t="str">
            <v>Madero Cascavel Jl Shopping</v>
          </cell>
          <cell r="J814" t="str">
            <v>CASCAVEL STH-SH-P</v>
          </cell>
          <cell r="K814" t="str">
            <v>KLEBER RIQUELME</v>
          </cell>
        </row>
        <row r="815">
          <cell r="H815" t="str">
            <v>Madero Cataratas Jl Shopping Sth</v>
          </cell>
          <cell r="J815" t="str">
            <v>FOZ DO IGUACU STH-SH-P</v>
          </cell>
          <cell r="K815" t="str">
            <v>KLEBER RIQUELME</v>
          </cell>
        </row>
        <row r="816">
          <cell r="H816" t="str">
            <v>Madero Catuaí Shopping</v>
          </cell>
          <cell r="J816" t="str">
            <v>CATUAI LONDRINA STH-SH-P</v>
          </cell>
          <cell r="K816" t="str">
            <v>KLEBER RIQUELME</v>
          </cell>
        </row>
        <row r="817">
          <cell r="H817" t="str">
            <v>Madero Center Shopping Sth</v>
          </cell>
          <cell r="J817" t="str">
            <v>UBERLANDIA SHOP STH-SH-P</v>
          </cell>
          <cell r="K817" t="str">
            <v>BREINER PENA</v>
          </cell>
        </row>
        <row r="818">
          <cell r="H818" t="str">
            <v>Madero Centro Shopping Cidade</v>
          </cell>
          <cell r="J818" t="str">
            <v>SHOPPING CIDADE BH STH-SH-P</v>
          </cell>
          <cell r="K818" t="str">
            <v>GRAZIANI BARRETO</v>
          </cell>
        </row>
        <row r="819">
          <cell r="H819" t="str">
            <v>Madero Champagnat - Champagnat</v>
          </cell>
          <cell r="J819" t="str">
            <v>CHAMPAGNAT STH-R-P</v>
          </cell>
          <cell r="K819" t="str">
            <v>ANDRE TREVISANI</v>
          </cell>
        </row>
        <row r="820">
          <cell r="H820" t="str">
            <v>Madero Cidade Administrativa Serra Verde</v>
          </cell>
          <cell r="J820" t="str">
            <v>BH CIDADE ADM CTN-BR-P</v>
          </cell>
          <cell r="K820" t="str">
            <v>GRAZIANI BARRETO</v>
          </cell>
        </row>
        <row r="821">
          <cell r="H821" t="str">
            <v>Madero Cons. Nébias</v>
          </cell>
          <cell r="J821" t="str">
            <v>CONSELHEIRO NEBIAS CTN-R-P</v>
          </cell>
          <cell r="K821" t="str">
            <v>GUSTAVO DIREITO</v>
          </cell>
        </row>
        <row r="822">
          <cell r="H822" t="str">
            <v>Madero Container Araçatuba</v>
          </cell>
          <cell r="J822" t="str">
            <v>ARACATUBA CTN-R-P</v>
          </cell>
          <cell r="K822" t="str">
            <v>BREINER PENA</v>
          </cell>
        </row>
        <row r="823">
          <cell r="H823" t="str">
            <v>Madero Container Prestes Maia</v>
          </cell>
          <cell r="J823" t="str">
            <v>PRESTES MAIA CTN-R-P</v>
          </cell>
          <cell r="K823" t="str">
            <v>GUSTAVO DIREITO</v>
          </cell>
        </row>
        <row r="824">
          <cell r="H824" t="str">
            <v>Madero Container Valinhos</v>
          </cell>
          <cell r="J824" t="str">
            <v>VALINHOS CTN-BR-P</v>
          </cell>
          <cell r="K824" t="str">
            <v>KLEBER RIQUELME</v>
          </cell>
        </row>
        <row r="825">
          <cell r="H825" t="str">
            <v>Madero Continente Shopping</v>
          </cell>
          <cell r="J825" t="str">
            <v>CONTINENTE SC STH-SH-P</v>
          </cell>
          <cell r="K825" t="str">
            <v>ANDRE TREVISANI</v>
          </cell>
        </row>
        <row r="826">
          <cell r="H826" t="str">
            <v>Madero Criciuma</v>
          </cell>
          <cell r="J826" t="str">
            <v>CRICIUMA CENTENARIO CTN-R-P</v>
          </cell>
          <cell r="K826" t="str">
            <v>ANDRE TREVISANI</v>
          </cell>
        </row>
        <row r="827">
          <cell r="H827" t="str">
            <v>Madero Ctn  Guaruja</v>
          </cell>
          <cell r="J827" t="str">
            <v>GUARUJA CTN-R-P</v>
          </cell>
          <cell r="K827" t="str">
            <v>GUSTAVO DIREITO</v>
          </cell>
        </row>
        <row r="828">
          <cell r="H828" t="str">
            <v>Madero Ctn Augusto Tolle</v>
          </cell>
          <cell r="J828" t="str">
            <v>AUGUSTO TOLLE CTN-R-P</v>
          </cell>
          <cell r="K828" t="str">
            <v>GUSTAVO DIREITO</v>
          </cell>
        </row>
        <row r="829">
          <cell r="H829" t="str">
            <v>Madero Ctn T 10</v>
          </cell>
          <cell r="J829" t="str">
            <v>GOIANIA T10 CTN-R-P</v>
          </cell>
          <cell r="K829" t="str">
            <v>BREINER PENA</v>
          </cell>
        </row>
        <row r="830">
          <cell r="H830" t="str">
            <v>Madero Eldorado</v>
          </cell>
          <cell r="J830" t="str">
            <v>ELDORADO STH-SH-P</v>
          </cell>
          <cell r="K830" t="str">
            <v>KLEBER RIQUELME</v>
          </cell>
        </row>
        <row r="831">
          <cell r="H831" t="str">
            <v>Madero Estação Cuiaba</v>
          </cell>
          <cell r="J831" t="str">
            <v>ESTACAO CUIABA STH-SH-P</v>
          </cell>
          <cell r="K831" t="str">
            <v>BREINER PENA</v>
          </cell>
        </row>
        <row r="832">
          <cell r="H832" t="str">
            <v>Madero Franca</v>
          </cell>
          <cell r="J832" t="str">
            <v>FRANCA CTN-R-P</v>
          </cell>
          <cell r="K832" t="str">
            <v>BREINER PENA</v>
          </cell>
        </row>
        <row r="833">
          <cell r="H833" t="str">
            <v>Madero Gramado</v>
          </cell>
          <cell r="J833" t="str">
            <v>GRAMADO BGR-R-P</v>
          </cell>
          <cell r="K833" t="str">
            <v>ANDRE TREVISANI</v>
          </cell>
        </row>
        <row r="834">
          <cell r="H834" t="str">
            <v>Madero Icaraí Bgr</v>
          </cell>
          <cell r="J834" t="str">
            <v>ICARAI BGR-R-P</v>
          </cell>
          <cell r="K834" t="str">
            <v>GRAZIANI BARRETO</v>
          </cell>
        </row>
        <row r="835">
          <cell r="H835" t="str">
            <v>Madero Iguatemi Campinas</v>
          </cell>
          <cell r="J835" t="str">
            <v>IGUATEMI CAMPINAS STH-SH-P</v>
          </cell>
          <cell r="K835" t="str">
            <v>KLEBER RIQUELME</v>
          </cell>
        </row>
        <row r="836">
          <cell r="H836" t="str">
            <v>Madero Iguatemi Caxias</v>
          </cell>
          <cell r="J836" t="str">
            <v>CAXIAS CTN-SH-P</v>
          </cell>
          <cell r="K836" t="str">
            <v>ANDRE TREVISANI</v>
          </cell>
        </row>
        <row r="837">
          <cell r="H837" t="str">
            <v>Madero Indaiatuba</v>
          </cell>
          <cell r="J837" t="str">
            <v>INDAIATUBA CTN-SH-P</v>
          </cell>
          <cell r="K837" t="str">
            <v>KLEBER RIQUELME</v>
          </cell>
        </row>
        <row r="838">
          <cell r="H838" t="str">
            <v>Madero Inês Pereira</v>
          </cell>
          <cell r="J838" t="str">
            <v>INES PEREIRA CTN-RU-P</v>
          </cell>
          <cell r="K838" t="str">
            <v>GUSTAVO DIREITO</v>
          </cell>
        </row>
        <row r="839">
          <cell r="H839" t="str">
            <v>Madero Itajaí Fazenda</v>
          </cell>
          <cell r="J839" t="str">
            <v>ITAJAI CTN-R-P</v>
          </cell>
          <cell r="K839" t="str">
            <v>ANDRE TREVISANI</v>
          </cell>
        </row>
        <row r="840">
          <cell r="H840" t="str">
            <v>Madero Itapema Ctn</v>
          </cell>
          <cell r="J840" t="str">
            <v>ITAPEMA CTN-BR-P</v>
          </cell>
          <cell r="K840" t="str">
            <v>ANDRE TREVISANI</v>
          </cell>
        </row>
        <row r="841">
          <cell r="H841" t="str">
            <v>Madero Jardim Sul</v>
          </cell>
          <cell r="J841" t="str">
            <v>JARDIM SUL STH-SH-P</v>
          </cell>
          <cell r="K841" t="str">
            <v>KLEBER RIQUELME</v>
          </cell>
        </row>
        <row r="842">
          <cell r="H842" t="str">
            <v>Madero Jk Mall - Cidade Industrial</v>
          </cell>
          <cell r="J842" t="str">
            <v>JK MALL CTN-RU-P</v>
          </cell>
          <cell r="K842" t="str">
            <v>ANDRE TREVISANI</v>
          </cell>
        </row>
        <row r="843">
          <cell r="H843" t="str">
            <v>Madero Joinville</v>
          </cell>
          <cell r="J843" t="str">
            <v>JOINVILLE STH-SH-P</v>
          </cell>
          <cell r="K843" t="str">
            <v>ANDRE TREVISANI</v>
          </cell>
        </row>
        <row r="844">
          <cell r="H844" t="str">
            <v>Madero Joinville Garten Shopping</v>
          </cell>
          <cell r="J844" t="str">
            <v>GARTEN JOINVILLE STH-SH-P</v>
          </cell>
          <cell r="K844" t="str">
            <v>ANDRE TREVISANI</v>
          </cell>
        </row>
        <row r="845">
          <cell r="H845" t="str">
            <v>Madero Litoral Plaza Shopping Ctn</v>
          </cell>
          <cell r="J845" t="str">
            <v>LITORAL PLAZA SHOP. CTN-SH-P</v>
          </cell>
          <cell r="K845" t="str">
            <v>GUSTAVO DIREITO</v>
          </cell>
        </row>
        <row r="846">
          <cell r="H846" t="str">
            <v>Madero Lorena Ctn</v>
          </cell>
          <cell r="J846" t="str">
            <v>LORENA CTN-BR-P</v>
          </cell>
          <cell r="K846" t="str">
            <v>GUSTAVO DIREITO</v>
          </cell>
        </row>
        <row r="847">
          <cell r="H847" t="str">
            <v>Madero Maringá - Park Shopping</v>
          </cell>
          <cell r="J847" t="str">
            <v>MARINGA CATUAI STH-SH-P</v>
          </cell>
          <cell r="K847" t="str">
            <v>KLEBER RIQUELME</v>
          </cell>
        </row>
        <row r="848">
          <cell r="H848" t="str">
            <v>Madero Minas Shopping</v>
          </cell>
          <cell r="J848" t="str">
            <v>MINAS SHOPPING CTN-SH-P</v>
          </cell>
          <cell r="K848" t="str">
            <v>GRAZIANI BARRETO</v>
          </cell>
        </row>
        <row r="849">
          <cell r="H849" t="str">
            <v>Madero Mogi das Cruzes</v>
          </cell>
          <cell r="J849" t="str">
            <v>MOGI DAS CRUZES CTN-SH-P</v>
          </cell>
          <cell r="K849" t="str">
            <v>GUSTAVO DIREITO</v>
          </cell>
        </row>
        <row r="850">
          <cell r="H850" t="str">
            <v>Madero Morumbi Ctn</v>
          </cell>
          <cell r="J850" t="str">
            <v>MORUMBI CTN-R-P</v>
          </cell>
          <cell r="K850" t="str">
            <v>KLEBER RIQUELME</v>
          </cell>
        </row>
        <row r="851">
          <cell r="H851" t="str">
            <v>Madero Natal Shopping Candelária</v>
          </cell>
          <cell r="J851" t="str">
            <v>NATAL STH-SH-P</v>
          </cell>
          <cell r="K851" t="str">
            <v>GRAZIANI BARRETO</v>
          </cell>
        </row>
        <row r="852">
          <cell r="H852" t="str">
            <v>Madero Nazaret</v>
          </cell>
          <cell r="J852" t="str">
            <v>NAZARET CTN-R-P</v>
          </cell>
          <cell r="K852" t="str">
            <v>GUSTAVO DIREITO</v>
          </cell>
        </row>
        <row r="853">
          <cell r="H853" t="str">
            <v>Madero Niteroi</v>
          </cell>
          <cell r="J853" t="str">
            <v>PLAZA NITEROI STH-SH-P</v>
          </cell>
          <cell r="K853" t="str">
            <v>GRAZIANI BARRETO</v>
          </cell>
        </row>
        <row r="854">
          <cell r="H854" t="str">
            <v>Madero Novo Bh Shopping.</v>
          </cell>
          <cell r="J854" t="str">
            <v>BH SHOPPING STH-SH-P</v>
          </cell>
          <cell r="K854" t="str">
            <v>GRAZIANI BARRETO</v>
          </cell>
        </row>
        <row r="855">
          <cell r="H855" t="str">
            <v>Madero Novo Hamburgo Centro</v>
          </cell>
          <cell r="J855" t="str">
            <v>NOVO HAMBURGO CTN-R-P</v>
          </cell>
          <cell r="K855" t="str">
            <v>ANDRE TREVISANI</v>
          </cell>
        </row>
        <row r="856">
          <cell r="H856" t="str">
            <v>Madero Padre Anchieta</v>
          </cell>
          <cell r="J856" t="str">
            <v>PADRE ANCHIETA CTN-R-P</v>
          </cell>
          <cell r="K856" t="str">
            <v>GUSTAVO DIREITO</v>
          </cell>
        </row>
        <row r="857">
          <cell r="H857" t="str">
            <v>Madero Passo Fundo Centro</v>
          </cell>
          <cell r="J857" t="str">
            <v>PASSO FUNDO CTN-R-P</v>
          </cell>
          <cell r="K857" t="str">
            <v>ANDRE TREVISANI</v>
          </cell>
        </row>
        <row r="858">
          <cell r="H858" t="str">
            <v>Madero Patio Paulista Steak House</v>
          </cell>
          <cell r="J858" t="str">
            <v>PATIO PAULISTA STH-RU-P</v>
          </cell>
          <cell r="K858" t="str">
            <v>GUSTAVO DIREITO</v>
          </cell>
        </row>
        <row r="859">
          <cell r="H859" t="str">
            <v>Madero Pitangueiras</v>
          </cell>
          <cell r="J859" t="str">
            <v>PITANGUEIRAS DF CTN-R-P</v>
          </cell>
          <cell r="K859" t="str">
            <v>BREINER PENA</v>
          </cell>
        </row>
        <row r="860">
          <cell r="H860" t="str">
            <v>Madero Praia de Belas</v>
          </cell>
          <cell r="J860" t="str">
            <v>PRAIA DE BELAS STH-SH-P</v>
          </cell>
          <cell r="K860" t="str">
            <v>ANDRE TREVISANI</v>
          </cell>
        </row>
        <row r="861">
          <cell r="H861" t="str">
            <v>Madero Praiamar</v>
          </cell>
          <cell r="J861" t="str">
            <v>PRAIAMAR STH-SH-P</v>
          </cell>
          <cell r="K861" t="str">
            <v>GUSTAVO DIREITO</v>
          </cell>
        </row>
        <row r="862">
          <cell r="H862" t="str">
            <v>Madero Primavera Garden</v>
          </cell>
          <cell r="J862" t="str">
            <v>PRIMAVERA CTN-R-P</v>
          </cell>
          <cell r="K862" t="str">
            <v>ANDRE TREVISANI</v>
          </cell>
        </row>
        <row r="863">
          <cell r="H863" t="str">
            <v>Madero Puc</v>
          </cell>
          <cell r="J863" t="str">
            <v>PUC POA CTN-RU-P</v>
          </cell>
          <cell r="K863" t="str">
            <v>ANDRE TREVISANI</v>
          </cell>
        </row>
        <row r="864">
          <cell r="H864" t="str">
            <v>Madero Quata</v>
          </cell>
          <cell r="J864" t="str">
            <v>QUATA BGR-R-P</v>
          </cell>
          <cell r="K864" t="str">
            <v>GUSTAVO DIREITO</v>
          </cell>
        </row>
        <row r="865">
          <cell r="H865" t="str">
            <v>Madero Rio Design Barra</v>
          </cell>
          <cell r="J865" t="str">
            <v>RIO DESIGN BARRA STH-SH-P</v>
          </cell>
          <cell r="K865" t="str">
            <v>GRAZIANI BARRETO</v>
          </cell>
        </row>
        <row r="866">
          <cell r="H866" t="str">
            <v>Madero Rio Sul</v>
          </cell>
          <cell r="J866" t="str">
            <v>RIO SUL STH-SH-P</v>
          </cell>
          <cell r="K866" t="str">
            <v>GRAZIANI BARRETO</v>
          </cell>
        </row>
        <row r="867">
          <cell r="H867" t="str">
            <v>Madero Riomar Aracaju</v>
          </cell>
          <cell r="J867" t="str">
            <v>RIOMAR ARACAJU STH-SH-P</v>
          </cell>
          <cell r="K867" t="str">
            <v>GRAZIANI BARRETO</v>
          </cell>
        </row>
        <row r="868">
          <cell r="H868" t="str">
            <v>Madero Riomar Fortaleza</v>
          </cell>
          <cell r="J868" t="str">
            <v>RIOMAR FORTALEZA STH-SH-P</v>
          </cell>
          <cell r="K868" t="str">
            <v>GRAZIANI BARRETO</v>
          </cell>
        </row>
        <row r="869">
          <cell r="H869" t="str">
            <v>Madero Riomar Recife</v>
          </cell>
          <cell r="J869" t="str">
            <v>RIOMAR RECIFE STH-SH-P</v>
          </cell>
          <cell r="K869" t="str">
            <v>GRAZIANI BARRETO</v>
          </cell>
        </row>
        <row r="870">
          <cell r="H870" t="str">
            <v>Madero Salvador Barra</v>
          </cell>
          <cell r="J870" t="str">
            <v>SALVADOR BARRA STH-SH-P</v>
          </cell>
          <cell r="K870" t="str">
            <v>GRAZIANI BARRETO</v>
          </cell>
        </row>
        <row r="871">
          <cell r="H871" t="str">
            <v>Madero Salvador Shopping</v>
          </cell>
          <cell r="J871" t="str">
            <v>SALVADOR STH-SH-P</v>
          </cell>
          <cell r="K871" t="str">
            <v>GRAZIANI BARRETO</v>
          </cell>
        </row>
        <row r="872">
          <cell r="H872" t="str">
            <v>Madero Santos Dumont Sth</v>
          </cell>
          <cell r="J872" t="str">
            <v>SANTOS DUMONT STH-AE-P</v>
          </cell>
          <cell r="K872" t="str">
            <v>GRAZIANI BARRETO</v>
          </cell>
        </row>
        <row r="873">
          <cell r="H873" t="str">
            <v>Madero Sarandi</v>
          </cell>
          <cell r="J873" t="str">
            <v>ASSIS BRASIL CTN-R-P</v>
          </cell>
          <cell r="K873" t="str">
            <v>ANDRE TREVISANI</v>
          </cell>
        </row>
        <row r="874">
          <cell r="H874" t="str">
            <v>Madero Shopping Curitiba</v>
          </cell>
          <cell r="J874" t="str">
            <v>CURITIBA SHOP BGR-SH-P</v>
          </cell>
          <cell r="K874" t="str">
            <v>ANDRE TREVISANI</v>
          </cell>
        </row>
        <row r="875">
          <cell r="H875" t="str">
            <v>Madero Shopping del Rey</v>
          </cell>
          <cell r="J875" t="str">
            <v>DEL REY STH-SH-P</v>
          </cell>
          <cell r="K875" t="str">
            <v>GRAZIANI BARRETO</v>
          </cell>
        </row>
        <row r="876">
          <cell r="H876" t="str">
            <v>Madero Shopping Iguatemi Edson Queiroz</v>
          </cell>
          <cell r="J876" t="str">
            <v>IGUATEMI FORTALEZA STH-SH-P</v>
          </cell>
          <cell r="K876" t="str">
            <v>GRAZIANI BARRETO</v>
          </cell>
        </row>
        <row r="877">
          <cell r="H877" t="str">
            <v>Madero Shopping Iguatemi Poa</v>
          </cell>
          <cell r="J877" t="str">
            <v>IGUATEMI POA  STH-SH-P</v>
          </cell>
          <cell r="K877" t="str">
            <v>ANDRE TREVISANI</v>
          </cell>
        </row>
        <row r="878">
          <cell r="H878" t="str">
            <v>Madero Shopping Jardim das Américas</v>
          </cell>
          <cell r="J878" t="str">
            <v>JARDIM DAS AMERICAS BGR-SH-P</v>
          </cell>
          <cell r="K878" t="str">
            <v>ANDRE TREVISANI</v>
          </cell>
        </row>
        <row r="879">
          <cell r="H879" t="str">
            <v>Madero Shopping Limeira</v>
          </cell>
          <cell r="J879" t="str">
            <v>SHOPPING LIMEIRA CTN-SH-P</v>
          </cell>
          <cell r="K879" t="str">
            <v>BREINER PENA</v>
          </cell>
        </row>
        <row r="880">
          <cell r="H880" t="str">
            <v>Madero Shopping Mueller</v>
          </cell>
          <cell r="J880" t="str">
            <v>MUELLER BGR-SH-P</v>
          </cell>
          <cell r="K880" t="str">
            <v>ANDRE TREVISANI</v>
          </cell>
        </row>
        <row r="881">
          <cell r="H881" t="str">
            <v>Madero Shopping Neumarkt</v>
          </cell>
          <cell r="J881" t="str">
            <v>BLUMENAU STH-SH-P</v>
          </cell>
          <cell r="K881" t="str">
            <v>ANDRE TREVISANI</v>
          </cell>
        </row>
        <row r="882">
          <cell r="H882" t="str">
            <v>Madero Shopping Recife</v>
          </cell>
          <cell r="J882" t="str">
            <v>SHOPPING RECIFE STH-SH-P</v>
          </cell>
          <cell r="K882" t="str">
            <v>GRAZIANI BARRETO</v>
          </cell>
        </row>
        <row r="883">
          <cell r="H883" t="str">
            <v>Madero Shopping Tijuca</v>
          </cell>
          <cell r="J883" t="str">
            <v>SHOPPING TIJUCA STH-SH-P</v>
          </cell>
          <cell r="K883" t="str">
            <v>GRAZIANI BARRETO</v>
          </cell>
        </row>
        <row r="884">
          <cell r="H884" t="str">
            <v>Madero Sth - Shopping Sp Market</v>
          </cell>
          <cell r="J884" t="str">
            <v>SP MARKET STH-SH-P</v>
          </cell>
          <cell r="K884" t="str">
            <v>KLEBER RIQUELME</v>
          </cell>
        </row>
        <row r="885">
          <cell r="H885" t="str">
            <v>Madero Sth Shop. Metrópole</v>
          </cell>
          <cell r="J885" t="str">
            <v>METROPOLE STH-SH-P</v>
          </cell>
          <cell r="K885" t="str">
            <v>GUSTAVO DIREITO</v>
          </cell>
        </row>
        <row r="886">
          <cell r="H886" t="str">
            <v>Madero Taubate Shopping Vila Costa</v>
          </cell>
          <cell r="J886" t="str">
            <v>TAUBATE CTN-SH-P</v>
          </cell>
          <cell r="K886" t="str">
            <v>GUSTAVO DIREITO</v>
          </cell>
        </row>
        <row r="887">
          <cell r="H887" t="str">
            <v>Madero Uberaba</v>
          </cell>
          <cell r="J887" t="str">
            <v>UBERABA CTN-SH-P</v>
          </cell>
          <cell r="K887" t="str">
            <v>BREINER PENA</v>
          </cell>
        </row>
        <row r="888">
          <cell r="H888" t="str">
            <v>Madero União Osasco</v>
          </cell>
          <cell r="J888" t="str">
            <v>UNIAO OSASCO STH-SH-P</v>
          </cell>
          <cell r="K888" t="str">
            <v>KLEBER RIQUELME</v>
          </cell>
        </row>
        <row r="889">
          <cell r="H889" t="str">
            <v>Madero Via Drone - Riomar Aracaju</v>
          </cell>
          <cell r="J889" t="str">
            <v>RIOMAR ARACAJU STH-SH-P</v>
          </cell>
          <cell r="K889" t="str">
            <v>GRAZIANI BARRETO</v>
          </cell>
        </row>
        <row r="890">
          <cell r="H890" t="str">
            <v>Madero Vila Mariana</v>
          </cell>
          <cell r="J890" t="str">
            <v>VILA MARIANA BGR-R-P</v>
          </cell>
          <cell r="K890" t="str">
            <v>GUSTAVO DIREITO</v>
          </cell>
        </row>
        <row r="891">
          <cell r="H891" t="str">
            <v>Madero Vila Velha</v>
          </cell>
          <cell r="J891" t="str">
            <v>VILA VELHA STH-SH-P</v>
          </cell>
          <cell r="K891" t="str">
            <v>GRAZIANI BARRETO</v>
          </cell>
        </row>
        <row r="892">
          <cell r="H892" t="str">
            <v>Madero Villa Romana</v>
          </cell>
          <cell r="J892" t="str">
            <v>VILLA ROMANA STH-SH-P</v>
          </cell>
          <cell r="K892" t="str">
            <v>ANDRE TREVISANI</v>
          </cell>
        </row>
        <row r="893">
          <cell r="H893" t="str">
            <v>Madero Vitória</v>
          </cell>
          <cell r="J893" t="str">
            <v>VITORIA STH-SH-P</v>
          </cell>
          <cell r="K893" t="str">
            <v>GRAZIANI BARRETO</v>
          </cell>
        </row>
        <row r="894">
          <cell r="H894" t="str">
            <v>Vó Maria Durki - Aricanduva</v>
          </cell>
          <cell r="J894" t="str">
            <v>ARICANDUVA STH-SH-P</v>
          </cell>
          <cell r="K894" t="str">
            <v>GUSTAVO DIREITO</v>
          </cell>
        </row>
        <row r="895">
          <cell r="H895" t="str">
            <v>Vó Maria Durski - Americana</v>
          </cell>
          <cell r="J895" t="str">
            <v>AMERICANA CTN-R-P</v>
          </cell>
          <cell r="K895" t="str">
            <v>BREINER PENA</v>
          </cell>
        </row>
        <row r="896">
          <cell r="H896" t="str">
            <v>Vó Maria Durski - Aphaville Track</v>
          </cell>
          <cell r="J896" t="str">
            <v>JERONIMO ALPHAVILLE TRACK-R-P</v>
          </cell>
          <cell r="K896" t="str">
            <v>KLEBER RIQUELME</v>
          </cell>
        </row>
        <row r="897">
          <cell r="H897" t="str">
            <v>Vó Maria Durski - Araçatuba</v>
          </cell>
          <cell r="J897" t="str">
            <v>ARACATUBA CTN-R-P</v>
          </cell>
          <cell r="K897" t="str">
            <v>BREINER PENA</v>
          </cell>
        </row>
        <row r="898">
          <cell r="H898" t="str">
            <v>Vó Maria Durski - Balneario</v>
          </cell>
          <cell r="J898" t="str">
            <v>JERONIMO BALNEARIO BGR-SH-P</v>
          </cell>
          <cell r="K898" t="str">
            <v>ANDRE TREVISANI</v>
          </cell>
        </row>
        <row r="899">
          <cell r="H899" t="str">
            <v>Vó Maria Durski - Batel</v>
          </cell>
          <cell r="J899" t="str">
            <v>BATEL STH-R-P</v>
          </cell>
          <cell r="K899" t="str">
            <v>ANDRE TREVISANI</v>
          </cell>
        </row>
        <row r="900">
          <cell r="H900" t="str">
            <v>Vó Maria Durski - Boulevard Bh</v>
          </cell>
          <cell r="J900" t="str">
            <v>BOULEVARD BH STH-SH-P</v>
          </cell>
          <cell r="K900" t="str">
            <v>GRAZIANI BARRETO</v>
          </cell>
        </row>
        <row r="901">
          <cell r="H901" t="str">
            <v>Vó Maria Durski - Boulevard Laçador</v>
          </cell>
          <cell r="J901" t="str">
            <v>BOULEVARD CTN-SH-P</v>
          </cell>
          <cell r="K901" t="str">
            <v>ANDRE TREVISANI</v>
          </cell>
        </row>
        <row r="902">
          <cell r="H902" t="str">
            <v>Vó Maria Durski - Brasilia Id</v>
          </cell>
          <cell r="J902" t="str">
            <v>BRASILIA ID STH-SH-P</v>
          </cell>
          <cell r="K902" t="str">
            <v>BREINER PENA</v>
          </cell>
        </row>
        <row r="903">
          <cell r="H903" t="str">
            <v>Vó Maria Durski - Campinas</v>
          </cell>
          <cell r="J903" t="str">
            <v>CAMPINAS STH-SH-P</v>
          </cell>
          <cell r="K903" t="str">
            <v>KLEBER RIQUELME</v>
          </cell>
        </row>
        <row r="904">
          <cell r="H904" t="str">
            <v>Vó Maria Durski - Capim Dourado</v>
          </cell>
          <cell r="J904" t="str">
            <v>PALMAS CTN-SH-P</v>
          </cell>
          <cell r="K904" t="str">
            <v>BREINER PENA</v>
          </cell>
        </row>
        <row r="905">
          <cell r="H905" t="str">
            <v>Vó Maria Durski - Caxias</v>
          </cell>
          <cell r="J905" t="str">
            <v>CAXIAS CTN-SH-P</v>
          </cell>
          <cell r="K905" t="str">
            <v>ANDRE TREVISANI</v>
          </cell>
        </row>
        <row r="906">
          <cell r="H906" t="str">
            <v>Vó Maria Durski - Centervale</v>
          </cell>
          <cell r="J906" t="str">
            <v>CENTERVALE STH-SH-P</v>
          </cell>
          <cell r="K906" t="str">
            <v>GUSTAVO DIREITO</v>
          </cell>
        </row>
        <row r="907">
          <cell r="H907" t="str">
            <v>Vó Maria Durski - Cuiaba Track</v>
          </cell>
          <cell r="J907" t="str">
            <v>JERONIMO CUIABA CPA TRACK-R-P</v>
          </cell>
          <cell r="K907" t="str">
            <v>BREINER PENA</v>
          </cell>
        </row>
        <row r="908">
          <cell r="H908" t="str">
            <v>Vó Maria Durski - Curitiba</v>
          </cell>
          <cell r="J908" t="str">
            <v>JERONIMO SHOP CTBA BGR-SH-P</v>
          </cell>
          <cell r="K908" t="str">
            <v>ANDRE TREVISANI</v>
          </cell>
        </row>
        <row r="909">
          <cell r="H909" t="str">
            <v>Vó Maria Durski - Espanha</v>
          </cell>
          <cell r="J909" t="str">
            <v>JERONIMO ESPANHA BGR-R-P</v>
          </cell>
          <cell r="K909" t="str">
            <v>ANDRE TREVISANI</v>
          </cell>
        </row>
        <row r="910">
          <cell r="H910" t="str">
            <v>Vó Maria Durski - Esplanada</v>
          </cell>
          <cell r="J910" t="str">
            <v>IGUATEMI ESPLANADA STH-SH-P</v>
          </cell>
          <cell r="K910" t="str">
            <v>KLEBER RIQUELME</v>
          </cell>
        </row>
        <row r="911">
          <cell r="H911" t="str">
            <v>Vó Maria Durski - Estação</v>
          </cell>
          <cell r="J911" t="str">
            <v>JERONIMO ESTACAO CTBA BGR-SH-P</v>
          </cell>
          <cell r="K911" t="str">
            <v>ANDRE TREVISANI</v>
          </cell>
        </row>
        <row r="912">
          <cell r="H912" t="str">
            <v>Vó Maria Durski - Estação Bh</v>
          </cell>
          <cell r="J912" t="str">
            <v>JERONIMO ESTACAO BH BGR-SH-P</v>
          </cell>
          <cell r="K912" t="str">
            <v>GRAZIANI BARRETO</v>
          </cell>
        </row>
        <row r="913">
          <cell r="H913" t="str">
            <v>Vó Maria Durski - Estacao Cuiaba</v>
          </cell>
          <cell r="J913" t="str">
            <v>ESTACAO CUIABA STH-SH-P</v>
          </cell>
          <cell r="K913" t="str">
            <v>BREINER PENA</v>
          </cell>
        </row>
        <row r="914">
          <cell r="H914" t="str">
            <v>Vó Maria Durski - Flamboyant</v>
          </cell>
          <cell r="J914" t="str">
            <v>FLAMBOYANT STH-SH-P</v>
          </cell>
          <cell r="K914" t="str">
            <v>BREINER PENA</v>
          </cell>
        </row>
        <row r="915">
          <cell r="H915" t="str">
            <v>Vó Maria Durski - Florianopolis</v>
          </cell>
          <cell r="J915" t="str">
            <v>FLORIANOPOLIS STH-SH-P</v>
          </cell>
          <cell r="K915" t="str">
            <v>ANDRE TREVISANI</v>
          </cell>
        </row>
        <row r="916">
          <cell r="H916" t="str">
            <v>Vó Maria Durski - Galleria</v>
          </cell>
          <cell r="J916" t="str">
            <v>GALLERIA CAMPINAS STH-SH-P</v>
          </cell>
          <cell r="K916" t="str">
            <v>KLEBER RIQUELME</v>
          </cell>
        </row>
        <row r="917">
          <cell r="H917" t="str">
            <v>Vó Maria Durski - Goiania Shop.</v>
          </cell>
          <cell r="J917" t="str">
            <v>JERONIMO GOIANIA SHOP PCA-SH-P</v>
          </cell>
          <cell r="K917" t="str">
            <v>BREINER PENA</v>
          </cell>
        </row>
        <row r="918">
          <cell r="H918" t="str">
            <v>Vó Maria Durski - Grand Plaza</v>
          </cell>
          <cell r="J918" t="str">
            <v>JERONIMO GRAND PLAZA BGR-SH-P</v>
          </cell>
          <cell r="K918" t="str">
            <v>GUSTAVO DIREITO</v>
          </cell>
        </row>
        <row r="919">
          <cell r="H919" t="str">
            <v>Vó Maria Durski - Guarulhos</v>
          </cell>
          <cell r="J919" t="str">
            <v>JERONIMO GUARULHOS PRC-SH-P</v>
          </cell>
          <cell r="K919" t="str">
            <v>GUSTAVO DIREITO</v>
          </cell>
        </row>
        <row r="920">
          <cell r="H920" t="str">
            <v>Vó Maria Durski - Habitat</v>
          </cell>
          <cell r="J920" t="str">
            <v>JERONIMO HABITAT BGR-R-P</v>
          </cell>
          <cell r="K920" t="str">
            <v>GUSTAVO DIREITO</v>
          </cell>
        </row>
        <row r="921">
          <cell r="H921" t="str">
            <v>Vó Maria Durski - Iguatemi</v>
          </cell>
          <cell r="J921" t="str">
            <v>JERONIMO IGUATEMI POA BGR-SH-P</v>
          </cell>
          <cell r="K921" t="str">
            <v>ANDRE TREVISANI</v>
          </cell>
        </row>
        <row r="922">
          <cell r="H922" t="str">
            <v>Vó Maria Durski - Joinville Track</v>
          </cell>
          <cell r="J922" t="str">
            <v>JERONIMO JOINVILLE TRACK-R-P</v>
          </cell>
          <cell r="K922" t="str">
            <v>ANDRE TREVISANI</v>
          </cell>
        </row>
        <row r="923">
          <cell r="H923" t="str">
            <v>Vó Maria Durski - Mogi das Cruzes</v>
          </cell>
          <cell r="J923" t="str">
            <v>MOGI DAS CRUZES CTN-SH-P</v>
          </cell>
          <cell r="K923" t="str">
            <v>GUSTAVO DIREITO</v>
          </cell>
        </row>
        <row r="924">
          <cell r="H924" t="str">
            <v>Vó Maria Durski - Mogi Guaçu</v>
          </cell>
          <cell r="J924" t="str">
            <v>BOULEVARD MOGI GUACU CTN-SH-P</v>
          </cell>
          <cell r="K924" t="str">
            <v>BREINER PENA</v>
          </cell>
        </row>
        <row r="925">
          <cell r="H925" t="str">
            <v>Vó Maria Durski - Natal</v>
          </cell>
          <cell r="J925" t="str">
            <v>NATAL STH-SH-P</v>
          </cell>
          <cell r="K925" t="str">
            <v>GRAZIANI BARRETO</v>
          </cell>
        </row>
        <row r="926">
          <cell r="H926" t="str">
            <v>Vó Maria Durski - Nova America</v>
          </cell>
          <cell r="J926" t="str">
            <v>NOVA AMERICA STH-SH-P</v>
          </cell>
          <cell r="K926" t="str">
            <v>GRAZIANI BARRETO</v>
          </cell>
        </row>
        <row r="927">
          <cell r="H927" t="str">
            <v>Vó Maria Durski - Palladium</v>
          </cell>
          <cell r="J927" t="str">
            <v>PALLADIUM STH-SH-P</v>
          </cell>
          <cell r="K927" t="str">
            <v>ANDRE TREVISANI</v>
          </cell>
        </row>
        <row r="928">
          <cell r="H928" t="str">
            <v>Vó Maria Durski - Panamby Track</v>
          </cell>
          <cell r="J928" t="str">
            <v>JERONIMO PANAMBY TRACK-R-P</v>
          </cell>
          <cell r="K928" t="str">
            <v>KLEBER RIQUELME</v>
          </cell>
        </row>
        <row r="929">
          <cell r="H929" t="str">
            <v>Vó Maria Durski - Plaza Sul</v>
          </cell>
          <cell r="J929" t="str">
            <v>PLAZA SUL SHOPPING STH-SH-P</v>
          </cell>
          <cell r="K929" t="str">
            <v>GUSTAVO DIREITO</v>
          </cell>
        </row>
        <row r="930">
          <cell r="H930" t="str">
            <v>Vó Maria Durski - Taboao da Serra</v>
          </cell>
          <cell r="J930" t="str">
            <v>TABOAO DA SERRA CTN-SH-P</v>
          </cell>
          <cell r="K930" t="str">
            <v>KLEBER RIQUELME</v>
          </cell>
        </row>
        <row r="931">
          <cell r="H931" t="str">
            <v>Vó Maria Durski - Tatuape</v>
          </cell>
          <cell r="J931" t="str">
            <v>JERONIMO TATUAPE BGR-SH-P</v>
          </cell>
          <cell r="K931" t="str">
            <v>GUSTAVO DIREITO</v>
          </cell>
        </row>
        <row r="932">
          <cell r="H932" t="str">
            <v>Vó Maria Durski - Track Campo Grande</v>
          </cell>
          <cell r="J932" t="str">
            <v>JERONIMO CAMPO GRANDE TRK-R-P</v>
          </cell>
          <cell r="K932" t="str">
            <v>BREINER PENA</v>
          </cell>
        </row>
        <row r="933">
          <cell r="H933" t="str">
            <v>Vó Maria Durski - Uberaba</v>
          </cell>
          <cell r="J933" t="str">
            <v>UBERABA CTN-SH-P</v>
          </cell>
          <cell r="K933" t="str">
            <v>BREINER PENA</v>
          </cell>
        </row>
        <row r="934">
          <cell r="H934" t="str">
            <v>Vó Maria Durski - Vitoria</v>
          </cell>
          <cell r="J934" t="str">
            <v>VITORIA STH-SH-P</v>
          </cell>
          <cell r="K934" t="str">
            <v>GRAZIANI BARRETO</v>
          </cell>
        </row>
        <row r="935">
          <cell r="H935" t="str">
            <v>Vó Maria Durski - Washington Luis</v>
          </cell>
          <cell r="J935" t="str">
            <v>WASHINGTON LUIS CTN-RU-P</v>
          </cell>
          <cell r="K935" t="str">
            <v>KLEBER RIQUELME</v>
          </cell>
        </row>
        <row r="936">
          <cell r="H936" t="str">
            <v>Vó Maria Durski- Tijuca</v>
          </cell>
          <cell r="J936" t="str">
            <v>SHOPPING TIJUCA STH-SH-P</v>
          </cell>
          <cell r="K936" t="str">
            <v>GRAZIANI BARRETO</v>
          </cell>
        </row>
        <row r="937">
          <cell r="H937" t="str">
            <v>Dunde Chicken  - Niterói</v>
          </cell>
          <cell r="J937" t="str">
            <v>JERONIMO PLZ NITEROI PCA-SH-P</v>
          </cell>
          <cell r="K937" t="str">
            <v>GRAZIANI BARRETO</v>
          </cell>
        </row>
        <row r="938">
          <cell r="H938" t="str">
            <v>Dundee - Palladium</v>
          </cell>
          <cell r="J938" t="str">
            <v>JERONIMO PALLADIUM PCA-SH-P</v>
          </cell>
          <cell r="K938" t="str">
            <v>ANDRE TREVISANI</v>
          </cell>
        </row>
        <row r="939">
          <cell r="H939" t="str">
            <v>Dundee - Praça da Espanha</v>
          </cell>
          <cell r="J939" t="str">
            <v>JERONIMO ESPANHA BGR-R-P</v>
          </cell>
          <cell r="K939" t="str">
            <v>ANDRE TREVISANI</v>
          </cell>
        </row>
        <row r="940">
          <cell r="H940" t="str">
            <v>Dundee Campo Grande</v>
          </cell>
          <cell r="J940" t="str">
            <v>JERONIMO CAMPO GRANDE TRK-R-P</v>
          </cell>
          <cell r="K940" t="str">
            <v>BREINER PENA</v>
          </cell>
        </row>
        <row r="941">
          <cell r="H941" t="str">
            <v>Dundee Chicken - Aeroporto Santos Dumont</v>
          </cell>
          <cell r="J941" t="str">
            <v>JERONIMO S. DUMONT BGR-AE-P</v>
          </cell>
          <cell r="K941" t="str">
            <v>GRAZIANI BARRETO</v>
          </cell>
        </row>
        <row r="942">
          <cell r="H942" t="str">
            <v>Dundee Chicken - Df Plaza</v>
          </cell>
          <cell r="J942" t="str">
            <v>JERONIMO DF PLAZA BGR-SH-P</v>
          </cell>
          <cell r="K942" t="str">
            <v>BREINER PENA</v>
          </cell>
        </row>
        <row r="943">
          <cell r="H943" t="str">
            <v>Dundee Chicken - Nova América</v>
          </cell>
          <cell r="J943" t="str">
            <v>JERONIMO NOVA AMERICA BGR-SH-P</v>
          </cell>
          <cell r="K943" t="str">
            <v>GRAZIANI BARRETO</v>
          </cell>
        </row>
        <row r="944">
          <cell r="H944" t="str">
            <v>Dundee Chicken  Oscar Freire</v>
          </cell>
          <cell r="J944" t="str">
            <v>JERONIMO OSCAR FREIRE BGR-R-P</v>
          </cell>
          <cell r="K944" t="str">
            <v>GUSTAVO DIREITO</v>
          </cell>
        </row>
        <row r="945">
          <cell r="H945" t="str">
            <v>Dundee Chicken - Shopping Anália Franco</v>
          </cell>
          <cell r="J945" t="str">
            <v>JERONIMO ANALIA F. BGR-SH-P</v>
          </cell>
          <cell r="K945" t="str">
            <v>GUSTAVO DIREITO</v>
          </cell>
        </row>
        <row r="946">
          <cell r="H946" t="str">
            <v>Dundee Chicken  Washington Luis</v>
          </cell>
          <cell r="J946" t="str">
            <v>JERONIMO W. LUIS BGR-R-P</v>
          </cell>
          <cell r="K946" t="str">
            <v>KLEBER RIQUELME</v>
          </cell>
        </row>
        <row r="947">
          <cell r="H947" t="str">
            <v>Dundee Chicken Marilia Track</v>
          </cell>
          <cell r="J947" t="str">
            <v>JERONIMO MARILIA TRACK-R-P</v>
          </cell>
          <cell r="K947" t="str">
            <v>BREINER PENA</v>
          </cell>
        </row>
        <row r="948">
          <cell r="H948" t="str">
            <v>Dundee Chicken Track T10</v>
          </cell>
          <cell r="J948" t="str">
            <v>JERONIMO T10 TRACK-R-P</v>
          </cell>
          <cell r="K948" t="str">
            <v>BREINER PENA</v>
          </cell>
        </row>
        <row r="949">
          <cell r="H949" t="str">
            <v>Legno - Italiano do Madero (Brasilia Id)</v>
          </cell>
          <cell r="J949" t="str">
            <v>BRASILIA ID STH-SH-P</v>
          </cell>
          <cell r="K949" t="str">
            <v>BREINER PENA</v>
          </cell>
        </row>
        <row r="950">
          <cell r="H950" t="str">
            <v>Legno - Italiano do Madero (Maringa)</v>
          </cell>
          <cell r="J950" t="str">
            <v>MARINGA CATUAI STH-SH-P</v>
          </cell>
          <cell r="K950" t="str">
            <v>KLEBER RIQUELME</v>
          </cell>
        </row>
        <row r="951">
          <cell r="H951" t="str">
            <v>Legno - Italiano do Madero (P. Alegre)</v>
          </cell>
          <cell r="J951" t="str">
            <v>IGUATEMI POA  STH-SH-P</v>
          </cell>
          <cell r="K951" t="str">
            <v>ANDRE TREVISANI</v>
          </cell>
        </row>
        <row r="952">
          <cell r="H952" t="str">
            <v>Madero Container Taquari</v>
          </cell>
          <cell r="J952" t="str">
            <v>TAQUARI CTN-BR-P</v>
          </cell>
          <cell r="K952" t="str">
            <v>BREINER PENA</v>
          </cell>
        </row>
        <row r="953">
          <cell r="H953" t="str">
            <v>Madero Goiânia T4 Track</v>
          </cell>
          <cell r="J953" t="str">
            <v>GOIANIA T4 CTN-R-P</v>
          </cell>
          <cell r="K953" t="str">
            <v>BREINER PENA</v>
          </cell>
        </row>
        <row r="954">
          <cell r="H954" t="str">
            <v>Madero Shopping Center Vale</v>
          </cell>
          <cell r="J954" t="str">
            <v>CENTERVALE STH-SH-P</v>
          </cell>
          <cell r="K954" t="str">
            <v>GUSTAVO DIREITO</v>
          </cell>
        </row>
        <row r="955">
          <cell r="H955" t="str">
            <v>Madero Shopping Parque da Cidade</v>
          </cell>
          <cell r="J955" t="str">
            <v>PARQUE DA CIDADE STH-SH-P</v>
          </cell>
          <cell r="K955" t="str">
            <v>KLEBER RIQUELME</v>
          </cell>
        </row>
        <row r="956">
          <cell r="H956" t="str">
            <v>Vó Maria Durski - Alphaville Track</v>
          </cell>
          <cell r="J956" t="str">
            <v>JERONIMO ALPHAVILLE TRACK-R-P</v>
          </cell>
          <cell r="K956" t="str">
            <v>KLEBER RIQUELME</v>
          </cell>
        </row>
        <row r="957">
          <cell r="H957" t="str">
            <v>Vó Maria Durski - Anita</v>
          </cell>
          <cell r="J957" t="str">
            <v>ANITA CTN-R-P</v>
          </cell>
          <cell r="K957" t="str">
            <v>ANDRE TREVISANI</v>
          </cell>
        </row>
        <row r="958">
          <cell r="H958" t="str">
            <v>Vó Maria Durski - Belem</v>
          </cell>
          <cell r="J958" t="str">
            <v>BOULEVARD BELEM STH-SH-P</v>
          </cell>
          <cell r="K958" t="str">
            <v>GRAZIANI BARRETO</v>
          </cell>
        </row>
        <row r="959">
          <cell r="H959" t="str">
            <v>Vó Maria Durski - Brasilia Park</v>
          </cell>
          <cell r="J959" t="str">
            <v>BRASILIA PARK STH-SH-P</v>
          </cell>
          <cell r="K959" t="str">
            <v>BREINER PENA</v>
          </cell>
        </row>
        <row r="960">
          <cell r="H960" t="str">
            <v>Vó Maria Durski - Center Norte</v>
          </cell>
          <cell r="J960" t="str">
            <v>CENTER NORTE STH-SH-P</v>
          </cell>
          <cell r="K960" t="str">
            <v>GUSTAVO DIREITO</v>
          </cell>
        </row>
        <row r="961">
          <cell r="H961" t="str">
            <v>Vó Maria Durski - Grao Para</v>
          </cell>
          <cell r="J961" t="str">
            <v>BELEM GRAO PARA STH-SH-P</v>
          </cell>
          <cell r="K961" t="str">
            <v>GRAZIANI BARRETO</v>
          </cell>
        </row>
        <row r="962">
          <cell r="H962" t="str">
            <v>Vó Maria Durski - Minas Shop</v>
          </cell>
          <cell r="J962" t="str">
            <v>MINAS SHOPPING CTN-SH-P</v>
          </cell>
          <cell r="K962" t="str">
            <v>GRAZIANI BARRETO</v>
          </cell>
        </row>
        <row r="963">
          <cell r="H963" t="str">
            <v>Vó Maria Durski - Munhoz</v>
          </cell>
          <cell r="J963" t="str">
            <v>JERONIMO MUNHOZ TRACK-R-P</v>
          </cell>
          <cell r="K963" t="str">
            <v>ANDRE TREVISANI</v>
          </cell>
        </row>
        <row r="964">
          <cell r="H964" t="str">
            <v>Vó Maria Durski - Norte Shop.</v>
          </cell>
          <cell r="J964" t="str">
            <v>NORTE SHOPPING STH-SH-P</v>
          </cell>
          <cell r="K964" t="str">
            <v>GRAZIANI BARRETO</v>
          </cell>
        </row>
        <row r="965">
          <cell r="H965" t="str">
            <v>Vó Maria Durski - Patio Brasil</v>
          </cell>
          <cell r="J965" t="str">
            <v>PATIO BRASIL STH-SH-P</v>
          </cell>
          <cell r="K965" t="str">
            <v>BREINER PENA</v>
          </cell>
        </row>
        <row r="966">
          <cell r="H966" t="str">
            <v>Vó Maria Durski - Piracicaba Track</v>
          </cell>
          <cell r="J966" t="str">
            <v>JERONIMO PIRACICABA TRACK-R-P</v>
          </cell>
          <cell r="K966" t="str">
            <v>BREINER PENA</v>
          </cell>
        </row>
        <row r="967">
          <cell r="H967" t="str">
            <v>Vó Maria Durski - R. Batista</v>
          </cell>
          <cell r="J967" t="str">
            <v>JERONIMO R. BATISTA BGR-R-P</v>
          </cell>
          <cell r="K967" t="str">
            <v>GUSTAVO DIREITO</v>
          </cell>
        </row>
        <row r="968">
          <cell r="H968" t="str">
            <v>Vó Maria Durski - Recife</v>
          </cell>
          <cell r="J968" t="str">
            <v>SHOPPING RECIFE STH-SH-P</v>
          </cell>
          <cell r="K968" t="str">
            <v>GRAZIANI BARRETO</v>
          </cell>
        </row>
        <row r="969">
          <cell r="H969" t="str">
            <v>Vó Maria Durski - Rio Sul</v>
          </cell>
          <cell r="J969" t="str">
            <v>RIO SUL STH-SH-P</v>
          </cell>
          <cell r="K969" t="str">
            <v>GRAZIANI BARRETO</v>
          </cell>
        </row>
        <row r="970">
          <cell r="H970" t="str">
            <v>Vó Maria Durski - Top Center</v>
          </cell>
          <cell r="J970" t="str">
            <v>JERONIMO TOP CENTER PCA-SH-P</v>
          </cell>
          <cell r="K970" t="str">
            <v>GUSTAVO DIREITO</v>
          </cell>
        </row>
        <row r="971">
          <cell r="H971" t="str">
            <v>Vó Maria Durski - Track Cascavel</v>
          </cell>
          <cell r="J971" t="str">
            <v>JERONIMO CASCAVEL TRACK-R-P</v>
          </cell>
          <cell r="K971" t="str">
            <v>KLEBER RIQUELME</v>
          </cell>
        </row>
        <row r="972">
          <cell r="H972" t="str">
            <v>Vó Maria Durski - Track Foz do Iguaçu</v>
          </cell>
          <cell r="J972" t="str">
            <v>JERONIMO FOZ DO IGUACU TRK-R-P</v>
          </cell>
          <cell r="K972" t="str">
            <v>KLEBER RIQUELME</v>
          </cell>
        </row>
        <row r="973">
          <cell r="H973" t="str">
            <v>Vó Maria Durski - Washignton Luis</v>
          </cell>
          <cell r="J973" t="str">
            <v>WASHINGTON LUIS CTN-RU-P</v>
          </cell>
          <cell r="K973" t="str">
            <v>KLEBER RIQUELME</v>
          </cell>
        </row>
        <row r="974">
          <cell r="H974" t="str">
            <v>Vó Maria Durski- Puc</v>
          </cell>
          <cell r="J974" t="str">
            <v>PUC POA CTN-RU-P</v>
          </cell>
          <cell r="K974" t="str">
            <v>ANDRE TREVISANI</v>
          </cell>
        </row>
        <row r="975">
          <cell r="H975" t="str">
            <v>Dundee Chicken Alphaville</v>
          </cell>
          <cell r="J975" t="str">
            <v>JERONIMO ALPHAVILLE TRACK-R-P</v>
          </cell>
          <cell r="K975" t="str">
            <v>KLEBER RIQUELME</v>
          </cell>
        </row>
        <row r="976">
          <cell r="H976" t="str">
            <v>Dundee Maringá</v>
          </cell>
          <cell r="J976" t="str">
            <v>JERONIMO MARINGA TRACK-R-P</v>
          </cell>
          <cell r="K976" t="str">
            <v>KLEBER RIQUELME</v>
          </cell>
        </row>
        <row r="977">
          <cell r="H977" t="str">
            <v>Dundee Shopping Curitiba</v>
          </cell>
          <cell r="J977" t="str">
            <v>JERONIMO SHOP CTBA BGR-SH-P</v>
          </cell>
          <cell r="K977" t="str">
            <v>ANDRE TREVISANI</v>
          </cell>
        </row>
        <row r="978">
          <cell r="H978" t="str">
            <v>Legno - Italiano do Madero (Edson Q.)</v>
          </cell>
          <cell r="J978" t="str">
            <v>IGUATEMI FORTALEZA STH-SH-P</v>
          </cell>
          <cell r="K978" t="str">
            <v>GRAZIANI BARRETO</v>
          </cell>
        </row>
        <row r="979">
          <cell r="H979" t="str">
            <v>Legno - Italiano do Madero (Tambore)</v>
          </cell>
          <cell r="J979" t="str">
            <v>TAMBORE STH-SH-P</v>
          </cell>
          <cell r="K979" t="str">
            <v>KLEBER RIQUELME</v>
          </cell>
        </row>
        <row r="980">
          <cell r="H980" t="str">
            <v>Vó Maria Durski - Aeroporto Afonso Pena</v>
          </cell>
          <cell r="J980" t="str">
            <v>JERONIMO AFONSO PENA BGR-AE-P</v>
          </cell>
          <cell r="K980" t="str">
            <v>ANDRE TREVISANI</v>
          </cell>
        </row>
        <row r="981">
          <cell r="H981" t="str">
            <v>Vó Maria Durski - Aguas Claras</v>
          </cell>
          <cell r="J981" t="str">
            <v>AGUAS CLARAS CTN-R-P</v>
          </cell>
          <cell r="K981" t="str">
            <v>BREINER PENA</v>
          </cell>
        </row>
        <row r="982">
          <cell r="H982" t="str">
            <v>Vó Maria Durski - Amazonia</v>
          </cell>
          <cell r="J982" t="str">
            <v>BARUERI ED. AMAZONIA STH-R-P</v>
          </cell>
          <cell r="K982" t="str">
            <v>KLEBER RIQUELME</v>
          </cell>
        </row>
        <row r="983">
          <cell r="H983" t="str">
            <v>Vó Maria Durski - Andre</v>
          </cell>
          <cell r="J983" t="str">
            <v>SANTO ANDRE CTN-R-P</v>
          </cell>
          <cell r="K983" t="str">
            <v>GUSTAVO DIREITO</v>
          </cell>
        </row>
        <row r="984">
          <cell r="H984" t="str">
            <v>Vó Maria Durski - Augusto Tolle</v>
          </cell>
          <cell r="J984" t="str">
            <v>AUGUSTO TOLLE CTN-R-P</v>
          </cell>
          <cell r="K984" t="str">
            <v>GUSTAVO DIREITO</v>
          </cell>
        </row>
        <row r="985">
          <cell r="H985" t="str">
            <v>Vó Maria Durski - Beiramar</v>
          </cell>
          <cell r="J985" t="str">
            <v>FLORIANOPOLIS STH-SH-P</v>
          </cell>
          <cell r="K985" t="str">
            <v>ANDRE TREVISANI</v>
          </cell>
        </row>
        <row r="986">
          <cell r="H986" t="str">
            <v>Vó Maria Durski - Df Plaza</v>
          </cell>
          <cell r="J986" t="str">
            <v>JERONIMO DF PLAZA BGR-SH-P</v>
          </cell>
          <cell r="K986" t="str">
            <v>BREINER PENA</v>
          </cell>
        </row>
        <row r="987">
          <cell r="H987" t="str">
            <v>Vó Maria Durski - Eldorado</v>
          </cell>
          <cell r="J987" t="str">
            <v>ELDORADO STH-SH-P</v>
          </cell>
          <cell r="K987" t="str">
            <v>KLEBER RIQUELME</v>
          </cell>
        </row>
        <row r="988">
          <cell r="H988" t="str">
            <v>Vó Maria Durski - Millenium</v>
          </cell>
          <cell r="J988" t="str">
            <v>JERONIMO MILLENIUM BGR-R-P</v>
          </cell>
          <cell r="K988" t="str">
            <v>ANDRE TREVISANI</v>
          </cell>
        </row>
        <row r="989">
          <cell r="H989" t="str">
            <v>Vó Maria Durski - Pg Track</v>
          </cell>
          <cell r="J989" t="str">
            <v>JERONIMO PG TRACK-R-P</v>
          </cell>
          <cell r="K989" t="str">
            <v>ANDRE TREVISANI</v>
          </cell>
        </row>
        <row r="990">
          <cell r="H990" t="str">
            <v>Vó Maria Durski - Plz Niteroi</v>
          </cell>
          <cell r="J990" t="str">
            <v>JERONIMO PLZ NITEROI PCA-SH-P</v>
          </cell>
          <cell r="K990" t="str">
            <v>GRAZIANI BARRETO</v>
          </cell>
        </row>
        <row r="991">
          <cell r="H991" t="str">
            <v>Vó Maria Durski - S. Dumont</v>
          </cell>
          <cell r="J991" t="str">
            <v>JERONIMO S. DUMONT BGR-AE-P</v>
          </cell>
          <cell r="K991" t="str">
            <v>GRAZIANI BARRETO</v>
          </cell>
        </row>
        <row r="992">
          <cell r="H992" t="str">
            <v>Vó Maria Durski - Sp Market</v>
          </cell>
          <cell r="J992" t="str">
            <v>JERONIMO SP MARKET BGR-SH-P</v>
          </cell>
          <cell r="K992" t="str">
            <v>KLEBER RIQUELME</v>
          </cell>
        </row>
        <row r="993">
          <cell r="H993" t="str">
            <v>Vó Maria Durski - Vila Velha</v>
          </cell>
          <cell r="J993" t="str">
            <v>VILA VELHA STH-SH-P</v>
          </cell>
          <cell r="K993" t="str">
            <v>GRAZIANI BARRETO</v>
          </cell>
        </row>
        <row r="994">
          <cell r="H994" t="str">
            <v>Vó Maria Durski - Village Mall</v>
          </cell>
          <cell r="J994" t="str">
            <v>VILLAGE MALL RIO STH-SH-P</v>
          </cell>
          <cell r="K994" t="str">
            <v>GRAZIANI BARRETO</v>
          </cell>
        </row>
        <row r="995">
          <cell r="H995" t="str">
            <v>Dundee Chicken - P.a Park Shopping Barueri</v>
          </cell>
          <cell r="J995" t="str">
            <v>JERONIMO BARUERI PCA-SH-P</v>
          </cell>
          <cell r="K995" t="str">
            <v>KLEBER RIQUELME</v>
          </cell>
        </row>
        <row r="996">
          <cell r="H996" t="str">
            <v>Dundee Chicken - Praia do Pepê</v>
          </cell>
          <cell r="J996" t="str">
            <v>PRAIA DO PEPE STH-R-P</v>
          </cell>
          <cell r="K996" t="str">
            <v>GRAZIANI BARRETO</v>
          </cell>
        </row>
        <row r="997">
          <cell r="H997" t="str">
            <v>Dundee Chicken - Top Center</v>
          </cell>
          <cell r="J997" t="str">
            <v>JERONIMO TOP CENTER PCA-SH-P</v>
          </cell>
          <cell r="K997" t="str">
            <v>GUSTAVO DIREITO</v>
          </cell>
        </row>
        <row r="998">
          <cell r="H998" t="str">
            <v>Dundee Chicken Track Piracicaba/sp</v>
          </cell>
          <cell r="J998" t="str">
            <v>JERONIMO PIRACICABA TRACK-R-P</v>
          </cell>
          <cell r="K998" t="str">
            <v>BREINER PENA</v>
          </cell>
        </row>
        <row r="999">
          <cell r="H999" t="str">
            <v xml:space="preserve">Legno - Italiano do Madero (Campinas) </v>
          </cell>
          <cell r="J999" t="str">
            <v>CAMPINAS STH-SH-P</v>
          </cell>
          <cell r="K999" t="str">
            <v>KLEBER RIQUELME</v>
          </cell>
        </row>
        <row r="1000">
          <cell r="H1000" t="str">
            <v>Madero Praia do Pepe</v>
          </cell>
          <cell r="J1000" t="str">
            <v>PRAIA DO PEPE STH-R-P</v>
          </cell>
          <cell r="K1000" t="str">
            <v>GRAZIANI BARRETO</v>
          </cell>
        </row>
        <row r="1001">
          <cell r="H1001" t="str">
            <v>Vó Maria Durski - G. Gronchi</v>
          </cell>
          <cell r="J1001" t="str">
            <v>JERONIMO G GRONCHI TRACK-R-P</v>
          </cell>
          <cell r="K1001" t="str">
            <v>KLEBER RIQUELME</v>
          </cell>
        </row>
        <row r="1002">
          <cell r="H1002" t="str">
            <v>Vó Maria Durski - Jundiai L. Latorre</v>
          </cell>
          <cell r="J1002" t="str">
            <v>JUNDIAI L. LATORRE CTN-R-P</v>
          </cell>
          <cell r="K1002" t="str">
            <v>KLEBER RIQUELME</v>
          </cell>
        </row>
        <row r="1003">
          <cell r="H1003" t="str">
            <v>Vó Maria Durski - Praia do Pepe</v>
          </cell>
          <cell r="J1003" t="str">
            <v>PRAIA DO PEPE STH-R-P</v>
          </cell>
          <cell r="K1003" t="str">
            <v>GRAZIANI BARRETO</v>
          </cell>
        </row>
        <row r="1004">
          <cell r="H1004" t="str">
            <v>Dundee Habitat Bradesco</v>
          </cell>
          <cell r="J1004" t="str">
            <v>JERONIMO HABITAT BGR-R-P</v>
          </cell>
          <cell r="K1004" t="str">
            <v>GUSTAVO DIREITO</v>
          </cell>
        </row>
        <row r="1005">
          <cell r="H1005" t="str">
            <v>Vó Maria Durski - Blumenau</v>
          </cell>
          <cell r="J1005" t="str">
            <v>BLUMENAU STH-SH-P</v>
          </cell>
          <cell r="K1005" t="str">
            <v>ANDRE TREVISANI</v>
          </cell>
        </row>
        <row r="1006">
          <cell r="H1006" t="str">
            <v>Vó Maria Durski - Del Rey</v>
          </cell>
          <cell r="J1006" t="str">
            <v>DEL REY STH-SH-P</v>
          </cell>
          <cell r="K1006" t="str">
            <v>GRAZIANI BARRETO</v>
          </cell>
        </row>
        <row r="1007">
          <cell r="H1007" t="str">
            <v>Vó Maria Durski - Park Maringá</v>
          </cell>
          <cell r="J1007" t="str">
            <v>MARINGA PARK SHOPPING STH-SH-P</v>
          </cell>
          <cell r="K1007" t="str">
            <v>KLEBER RIQUELME</v>
          </cell>
        </row>
        <row r="1008">
          <cell r="H1008" t="str">
            <v>Madero Av das Torres</v>
          </cell>
          <cell r="J1008" t="str">
            <v>AV. DAS TORRES SJP CTN-R-P</v>
          </cell>
          <cell r="K1008" t="str">
            <v>ANDRE TREVISANI</v>
          </cell>
        </row>
        <row r="1009">
          <cell r="H1009" t="str">
            <v>Vó Maria Durski - Azevedo Soares</v>
          </cell>
          <cell r="J1009" t="str">
            <v>AZEVEDO SOARES CTN-R-P</v>
          </cell>
          <cell r="K1009" t="str">
            <v>GUSTAVO DIREITO</v>
          </cell>
        </row>
        <row r="1010">
          <cell r="H1010" t="str">
            <v>Vó Maria Durski - B de Penedo</v>
          </cell>
          <cell r="J1010" t="str">
            <v>JERONIMO B DE PENEDO TRACK-R-P</v>
          </cell>
          <cell r="K1010" t="str">
            <v>GUSTAVO DIREITO</v>
          </cell>
        </row>
        <row r="1011">
          <cell r="H1011" t="str">
            <v>Vó Maria Durski - Cidade Adm</v>
          </cell>
          <cell r="J1011" t="str">
            <v>BH CIDADE ADM CTN-BR-P</v>
          </cell>
          <cell r="K1011" t="str">
            <v>GRAZIANI BARRETO</v>
          </cell>
        </row>
        <row r="1012">
          <cell r="H1012" t="str">
            <v>Vó Maria Durski - Itaquera</v>
          </cell>
          <cell r="J1012" t="str">
            <v>JERONIMO ITAQUERA BGR-SH-P</v>
          </cell>
          <cell r="K1012" t="str">
            <v>GUSTAVO DIREITO</v>
          </cell>
        </row>
        <row r="1013">
          <cell r="H1013" t="str">
            <v>Vó Maria Durski - Light</v>
          </cell>
          <cell r="J1013" t="str">
            <v>JERONIMO LIGHT PCA-SH-P</v>
          </cell>
          <cell r="K1013" t="str">
            <v>GUSTAVO DIREITO</v>
          </cell>
        </row>
        <row r="1014">
          <cell r="H1014" t="str">
            <v>Vó Maria Durski - Mooca</v>
          </cell>
          <cell r="J1014" t="str">
            <v>MOOCA STH-SH-P</v>
          </cell>
          <cell r="K1014" t="str">
            <v>GUSTAVO DIREITO</v>
          </cell>
        </row>
        <row r="1015">
          <cell r="H1015" t="str">
            <v>Vó Maria Durski - Mueller</v>
          </cell>
          <cell r="J1015" t="str">
            <v>MUELLER BGR-SH-P</v>
          </cell>
          <cell r="K1015" t="str">
            <v>ANDRE TREVISANI</v>
          </cell>
        </row>
        <row r="1016">
          <cell r="H1016" t="str">
            <v>Vó Maria Durski - Pier 21</v>
          </cell>
          <cell r="J1016" t="str">
            <v>JERONIMO PIER 21 BGR-SH-P</v>
          </cell>
          <cell r="K1016" t="str">
            <v>BREINER PENA</v>
          </cell>
        </row>
        <row r="1017">
          <cell r="H1017" t="str">
            <v>Dundee Chicken Track Puc Poa</v>
          </cell>
          <cell r="J1017" t="str">
            <v>JERONIMO PUC POA TRACK-RU-P</v>
          </cell>
          <cell r="K1017" t="str">
            <v>ANDRE TREVISANI</v>
          </cell>
        </row>
        <row r="1018">
          <cell r="H1018" t="str">
            <v>Legno - Italiano  do Madero (Vila Velha)</v>
          </cell>
          <cell r="J1018" t="str">
            <v>VILA VELHA STH-SH-P</v>
          </cell>
          <cell r="K1018" t="str">
            <v>GRAZIANI BARRETO</v>
          </cell>
        </row>
        <row r="1019">
          <cell r="H1019" t="str">
            <v>Madero Prime Steak House</v>
          </cell>
          <cell r="J1019" t="str">
            <v>PRIME DURSKI STH-R-P</v>
          </cell>
          <cell r="K1019" t="str">
            <v>FRANQUEADO</v>
          </cell>
        </row>
        <row r="1020">
          <cell r="H1020" t="str">
            <v>Vó Maria Durski - Aracaju</v>
          </cell>
          <cell r="J1020" t="str">
            <v>RIOMAR ARACAJU STH-SH-P</v>
          </cell>
          <cell r="K1020" t="str">
            <v>GRAZIANI BARRETO</v>
          </cell>
        </row>
        <row r="1021">
          <cell r="H1021" t="str">
            <v>Vó Maria Durski - Sorocaba</v>
          </cell>
          <cell r="J1021" t="str">
            <v>IGUATEMI ESPLANADA STH-SH-P</v>
          </cell>
          <cell r="K1021" t="str">
            <v>KLEBER RIQUELME</v>
          </cell>
        </row>
        <row r="1022">
          <cell r="H1022" t="str">
            <v>Vó Maria Durski - Vila Olimpia</v>
          </cell>
          <cell r="J1022" t="str">
            <v>VILA OLIMPIA STH-SH-P</v>
          </cell>
          <cell r="K1022" t="str">
            <v>GUSTAVO DIREITO</v>
          </cell>
        </row>
        <row r="1023">
          <cell r="H1023" t="str">
            <v>Dundee Park Campo Grande</v>
          </cell>
          <cell r="J1023" t="str">
            <v>JERONIMO CAMPO GRANDE BGR-SH-P</v>
          </cell>
          <cell r="K1023" t="str">
            <v>GRAZIANI BARRETO</v>
          </cell>
        </row>
        <row r="1024">
          <cell r="H1024" t="str">
            <v>Jeronimo Park Campo Grande</v>
          </cell>
          <cell r="J1024" t="str">
            <v>JERONIMO CAMPO GRANDE BGR-SH-P</v>
          </cell>
          <cell r="K1024" t="str">
            <v>GRAZIANI BARRETO</v>
          </cell>
        </row>
        <row r="1025">
          <cell r="H1025" t="str">
            <v>Madero - Shopping Vila Velha</v>
          </cell>
          <cell r="J1025" t="str">
            <v>VILA VELHA STH-SH-P</v>
          </cell>
          <cell r="K1025" t="str">
            <v>GRAZIANI BARRETO</v>
          </cell>
        </row>
        <row r="1026">
          <cell r="H1026" t="str">
            <v>Madero Jacarepagua</v>
          </cell>
          <cell r="J1026" t="str">
            <v>JACAREPAGUA BGR-SH-P</v>
          </cell>
          <cell r="K1026" t="str">
            <v>GRAZIANI BARRETO</v>
          </cell>
        </row>
        <row r="1027">
          <cell r="H1027" t="str">
            <v>Vó Maria Durski -  Shopping Santa Ursula</v>
          </cell>
          <cell r="J1027" t="str">
            <v>SANTA URSULA BGR-SH-P</v>
          </cell>
          <cell r="K1027" t="str">
            <v>BREINER PENA</v>
          </cell>
        </row>
        <row r="1028">
          <cell r="H1028" t="str">
            <v>Vó Maria Durski - Aerotown</v>
          </cell>
          <cell r="J1028" t="str">
            <v>AEROTOWN CTN-AE-P</v>
          </cell>
          <cell r="K1028" t="str">
            <v>GRAZIANI BARRETO</v>
          </cell>
        </row>
        <row r="1029">
          <cell r="H1029" t="str">
            <v xml:space="preserve">Vó Maria Durski - Primavera </v>
          </cell>
          <cell r="J1029" t="str">
            <v>PRIMAVERA CTN-R-P</v>
          </cell>
          <cell r="K1029" t="str">
            <v>ANDRE TREVISANI</v>
          </cell>
        </row>
        <row r="1030">
          <cell r="H1030" t="str">
            <v>Vó Maria Durski - Jundiai La Torre</v>
          </cell>
          <cell r="J1030" t="str">
            <v>JUNDIAI L. LATORRE CTN-R-P</v>
          </cell>
          <cell r="K1030" t="str">
            <v>KLEBER RIQUELME</v>
          </cell>
        </row>
        <row r="1031">
          <cell r="H1031" t="str">
            <v>Vó Maria Durski - Shopping Rio Leblon</v>
          </cell>
          <cell r="J1031" t="str">
            <v>RIO LEBLON STH-SH-P</v>
          </cell>
          <cell r="K1031" t="str">
            <v>GRAZIANI BARRETO</v>
          </cell>
        </row>
        <row r="1032">
          <cell r="H1032" t="str">
            <v>Vó Maria Durski -  Parque da Cidade</v>
          </cell>
          <cell r="J1032" t="str">
            <v>PARQUE DA CIDADE STH-SH-P</v>
          </cell>
          <cell r="K1032" t="str">
            <v>KLEBER RIQUELME</v>
          </cell>
        </row>
        <row r="1033">
          <cell r="H1033" t="str">
            <v>Vó Maria Durski - Açocê</v>
          </cell>
          <cell r="J1033" t="str">
            <v>ACOCE STH-R-P</v>
          </cell>
          <cell r="K1033" t="str">
            <v>GUSTAVO DIREITO</v>
          </cell>
        </row>
        <row r="1034">
          <cell r="H1034" t="str">
            <v>Vó Maria Durski - Barra Velha</v>
          </cell>
          <cell r="J1034" t="str">
            <v>BARRA VELHA CTN-BR-P</v>
          </cell>
          <cell r="K1034" t="str">
            <v>ANDRE TREVISANI</v>
          </cell>
        </row>
        <row r="1035">
          <cell r="H1035" t="str">
            <v>Vó Maria Durski - Park Shop Campo Grande</v>
          </cell>
          <cell r="J1035" t="str">
            <v>JERONIMO CAMPO GRANDE BGR-SH-P</v>
          </cell>
          <cell r="K1035" t="str">
            <v>GRAZIANI BARRETO</v>
          </cell>
        </row>
        <row r="1036">
          <cell r="H1036" t="str">
            <v>Vó Maria Durski - Ribeirão Shopping</v>
          </cell>
          <cell r="J1036" t="str">
            <v>RIBEIRAO PRETO STH-SH-P</v>
          </cell>
          <cell r="K1036" t="str">
            <v>BREINER PENA</v>
          </cell>
        </row>
        <row r="1037">
          <cell r="H1037" t="str">
            <v>Vó Maria Durski - Shopping Boulevard Bh</v>
          </cell>
          <cell r="J1037" t="str">
            <v>BOULEVARD BH STH-SH-P</v>
          </cell>
          <cell r="K1037" t="str">
            <v>GRAZIANI BARRETO</v>
          </cell>
        </row>
        <row r="1038">
          <cell r="H1038" t="str">
            <v>Vó Maria Durski - Shopping Neumarkt</v>
          </cell>
          <cell r="J1038" t="str">
            <v>BLUMENAU STH-SH-P</v>
          </cell>
          <cell r="K1038" t="str">
            <v>ANDRE TREVISANI</v>
          </cell>
        </row>
        <row r="1039">
          <cell r="H1039" t="str">
            <v>Vó Maria Durski - Shopping Praiamar</v>
          </cell>
          <cell r="J1039" t="str">
            <v>PRAIAMAR STH-SH-P</v>
          </cell>
          <cell r="K1039" t="str">
            <v>GUSTAVO DIREITO</v>
          </cell>
        </row>
        <row r="1040">
          <cell r="H1040" t="str">
            <v>MADERO &amp; JERONIMO - FRANCA</v>
          </cell>
          <cell r="J1040" t="str">
            <v>FRANCA CTN-R-P</v>
          </cell>
          <cell r="K1040" t="str">
            <v>BREINER PENA</v>
          </cell>
        </row>
        <row r="1041">
          <cell r="H1041" t="str">
            <v>JERONIMO &amp; MADERO - MARILIA</v>
          </cell>
          <cell r="J1041" t="str">
            <v>JERONIMO MARILIA TRACK-R-P</v>
          </cell>
          <cell r="K1041" t="str">
            <v>BREINER PENA</v>
          </cell>
        </row>
        <row r="1042">
          <cell r="H1042" t="str">
            <v>Jeronimo &amp; Madero - Maua Plaza</v>
          </cell>
          <cell r="J1042" t="str">
            <v>JERONIMO MAUA PLAZA BGR-SH-P</v>
          </cell>
          <cell r="K1042" t="str">
            <v>GUSTAVO DIREITO</v>
          </cell>
        </row>
        <row r="1043">
          <cell r="H1043" t="str">
            <v>Jeronimo - Shopping Center Norte</v>
          </cell>
          <cell r="J1043" t="str">
            <v>CENTER NORTE STH-SH-P</v>
          </cell>
          <cell r="K1043" t="str">
            <v>GUSTAVO DIREITO</v>
          </cell>
        </row>
        <row r="1044">
          <cell r="H1044" t="str">
            <v>JERONIMO &amp; MADERO - FRANCA</v>
          </cell>
          <cell r="J1044" t="str">
            <v>FRANCA CTN-R-P</v>
          </cell>
          <cell r="K1044" t="str">
            <v>BREINER PENA</v>
          </cell>
        </row>
        <row r="1045">
          <cell r="H1045" t="str">
            <v>MADERO &amp; JERONIMO - MAUA PLAZA</v>
          </cell>
          <cell r="J1045" t="str">
            <v>JERONIMO MAUA PLAZA BGR-SH-P</v>
          </cell>
          <cell r="K1045" t="str">
            <v>GUSTAVO DIREITO</v>
          </cell>
        </row>
        <row r="1046">
          <cell r="H1046" t="str">
            <v>MADERO &amp; JERONIMO - MARILIA</v>
          </cell>
          <cell r="J1046" t="str">
            <v>JERONIMO MARILIA TRACK-R-P</v>
          </cell>
          <cell r="K1046" t="str">
            <v>BREINER PENA</v>
          </cell>
        </row>
        <row r="1047">
          <cell r="H1047" t="str">
            <v>MADERO - MARINGA (SHOPPING CATUAI)</v>
          </cell>
          <cell r="J1047" t="str">
            <v>MARINGA CATUAI STH-SH-P</v>
          </cell>
          <cell r="K1047" t="str">
            <v>KLEBER RIQUELME</v>
          </cell>
        </row>
        <row r="1048">
          <cell r="H1048" t="str">
            <v>MADERO &amp; JERONIMO AGUA VERDE</v>
          </cell>
          <cell r="J1048" t="str">
            <v>JERONIMO AGUA VERDE TRK-R-P</v>
          </cell>
          <cell r="K1048" t="str">
            <v>ANDRE TREVISANI</v>
          </cell>
        </row>
        <row r="1049">
          <cell r="H1049" t="str">
            <v>Vó Maria Durski - Prime</v>
          </cell>
          <cell r="J1049" t="str">
            <v>PRIME DURSKI STH-R-P</v>
          </cell>
          <cell r="K1049" t="str">
            <v>FRANQUEADO</v>
          </cell>
        </row>
        <row r="1050">
          <cell r="H1050" t="str">
            <v>Vó Maria Durski - Balneario (Atlantica)</v>
          </cell>
          <cell r="J1050" t="str">
            <v>BALNEARIO CAMBORIU STH-R-P</v>
          </cell>
          <cell r="K1050" t="str">
            <v>ANDRE TREVISANI</v>
          </cell>
        </row>
        <row r="1051">
          <cell r="H1051" t="str">
            <v>Jeronimo - Shopping Tiete Plaza</v>
          </cell>
          <cell r="J1051" t="str">
            <v>TIETE STH-SH-P</v>
          </cell>
          <cell r="K1051" t="str">
            <v>GUSTAVO DIREITO</v>
          </cell>
        </row>
        <row r="1052">
          <cell r="H1052" t="str">
            <v>Madero &amp; Jeronimo - Av Toaldo Tulio</v>
          </cell>
          <cell r="K1052" t="str">
            <v>ANDRE TREVISANI</v>
          </cell>
        </row>
        <row r="1053">
          <cell r="H1053" t="str">
            <v>Jeronimo &amp; Madero - Sarandi</v>
          </cell>
          <cell r="K1053" t="str">
            <v>ANDRE TREVISANI</v>
          </cell>
        </row>
        <row r="1054">
          <cell r="H1054" t="str">
            <v>Dundee Chicken - Center Norte</v>
          </cell>
          <cell r="K1054" t="str">
            <v>GUSTAVO DIREITO</v>
          </cell>
        </row>
        <row r="1055">
          <cell r="H1055" t="str">
            <v>Jeronimo &amp; Madero - Joinville</v>
          </cell>
          <cell r="K1055" t="str">
            <v>ANDRE TREVISANI</v>
          </cell>
        </row>
        <row r="1056">
          <cell r="H1056" t="str">
            <v>Jeronimo &amp; Madero - Shopping Barueri</v>
          </cell>
          <cell r="K1056" t="str">
            <v>KLEBER RIQUELME</v>
          </cell>
        </row>
        <row r="1057">
          <cell r="H1057" t="str">
            <v>Legno - Italiano do Madero (Tiete Plaza)</v>
          </cell>
          <cell r="K1057" t="str">
            <v>GUSTAVO DIREITO</v>
          </cell>
        </row>
        <row r="1058">
          <cell r="H1058" t="str">
            <v>Jeronimo &amp; Madero - Av Toaldo Tulio</v>
          </cell>
          <cell r="K1058" t="str">
            <v>ANDRE TREVISANI</v>
          </cell>
        </row>
        <row r="1059">
          <cell r="H1059" t="str">
            <v>Madero - Shopping Grand Plaza</v>
          </cell>
          <cell r="K1059" t="str">
            <v>GUSTAVO DIREITO</v>
          </cell>
        </row>
        <row r="1060">
          <cell r="H1060" t="str">
            <v>Madero &amp; Jeronimo - Alphaville</v>
          </cell>
          <cell r="K1060" t="str">
            <v>KLEBER RIQUELME</v>
          </cell>
        </row>
        <row r="1061">
          <cell r="H1061" t="str">
            <v>Madero &amp; Jeronimo - Oscar Freire</v>
          </cell>
          <cell r="K1061" t="str">
            <v>GUSTAVO DIREITO</v>
          </cell>
        </row>
        <row r="1062">
          <cell r="H1062" t="str">
            <v>Madero &amp; Jeronimo - Passo Fundo</v>
          </cell>
          <cell r="K1062" t="str">
            <v>ANDRE TREVISANI</v>
          </cell>
        </row>
        <row r="1063">
          <cell r="H1063" t="str">
            <v>Jeronimo - Anchieta Garden</v>
          </cell>
          <cell r="K1063" t="str">
            <v>GRAZIANI BARRETO</v>
          </cell>
        </row>
        <row r="1064">
          <cell r="H1064" t="str">
            <v>Vó Maria Durski -  Shopping Plaza Sul</v>
          </cell>
          <cell r="K1064" t="str">
            <v>GUSTAVO DIREITO</v>
          </cell>
        </row>
        <row r="1065">
          <cell r="H1065" t="str">
            <v>Madero &amp; Jeronimo - Cascavel</v>
          </cell>
          <cell r="K1065" t="str">
            <v>KLEBER RIQUELME</v>
          </cell>
        </row>
        <row r="1066">
          <cell r="H1066" t="str">
            <v>Jeronimo &amp; Madero - Canoas</v>
          </cell>
          <cell r="K1066" t="str">
            <v>ANDRE TREVISANI</v>
          </cell>
        </row>
        <row r="1067">
          <cell r="H1067" t="str">
            <v>Jeronimo &amp; Madero - Piracicaba</v>
          </cell>
          <cell r="K1067" t="str">
            <v>BREINER PENA</v>
          </cell>
        </row>
        <row r="1068">
          <cell r="H1068" t="str">
            <v>Madero - Shopping Tiete Plaza</v>
          </cell>
          <cell r="K1068" t="str">
            <v>GUSTAVO DIREITO</v>
          </cell>
        </row>
        <row r="1069">
          <cell r="H1069" t="str">
            <v>Madero &amp; Jeronimo - Americana</v>
          </cell>
          <cell r="K1069" t="str">
            <v>BREINER PENA</v>
          </cell>
        </row>
      </sheetData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DIDOS"/>
      <sheetName val="GERAL DE PEDIDOS"/>
      <sheetName val="REGIONAIS"/>
      <sheetName val="É POSSIVEL CONTESTAR 17.05"/>
      <sheetName val="NÃO É POSSIVEL CONTESTAR 17.05"/>
      <sheetName val="Planilha1"/>
      <sheetName val="GERAL SOB DEMANDA"/>
      <sheetName val="Planilha2 (2)"/>
    </sheetNames>
    <sheetDataSet>
      <sheetData sheetId="0" refreshError="1"/>
      <sheetData sheetId="1" refreshError="1"/>
      <sheetData sheetId="2">
        <row r="1">
          <cell r="H1" t="str">
            <v>IFOOD</v>
          </cell>
          <cell r="I1" t="str">
            <v>DELIVERY CONTROL</v>
          </cell>
          <cell r="J1" t="str">
            <v>TEKNISA</v>
          </cell>
          <cell r="K1" t="str">
            <v>REGIONAIS</v>
          </cell>
        </row>
        <row r="2">
          <cell r="H2" t="str">
            <v>MADERO - 18 DO FORTE</v>
          </cell>
          <cell r="I2" t="str">
            <v>18 DO FORTE CTN-R-P</v>
          </cell>
          <cell r="J2" t="str">
            <v>18 DO FORTE CTN-R-P</v>
          </cell>
          <cell r="K2" t="str">
            <v>KLEBER RIQUELME</v>
          </cell>
        </row>
        <row r="3">
          <cell r="H3" t="str">
            <v>MADERO - ACOCE</v>
          </cell>
          <cell r="I3" t="str">
            <v>ACOCE STH-R-P</v>
          </cell>
          <cell r="J3" t="str">
            <v>ACOCE STH-R-P</v>
          </cell>
          <cell r="K3" t="str">
            <v>GUSTAVO DIREITO</v>
          </cell>
        </row>
        <row r="4">
          <cell r="H4" t="str">
            <v>MADERO - AEROTOWN</v>
          </cell>
          <cell r="I4" t="str">
            <v>AEROTOWN CTN-AE-P</v>
          </cell>
          <cell r="J4" t="str">
            <v>AEROTOWN CTN-AE-P</v>
          </cell>
          <cell r="K4" t="str">
            <v>GRAZIANI BARRETO</v>
          </cell>
        </row>
        <row r="5">
          <cell r="H5" t="str">
            <v>MADERO - AFONSO PENA</v>
          </cell>
          <cell r="I5" t="str">
            <v>AFONSO PENA STH-SH-P</v>
          </cell>
          <cell r="J5" t="str">
            <v>AFONSO PENA STH-AE-P</v>
          </cell>
          <cell r="K5" t="str">
            <v>ANDRE TREVISANI</v>
          </cell>
        </row>
        <row r="6">
          <cell r="H6" t="str">
            <v>MADERO - AGUAS CLARAS</v>
          </cell>
          <cell r="I6" t="str">
            <v>AGUAS CLARAS CTN-R-P</v>
          </cell>
          <cell r="J6" t="str">
            <v>AGUAS CLARAS CTN-R-P</v>
          </cell>
          <cell r="K6" t="str">
            <v>BREINER PENA</v>
          </cell>
        </row>
        <row r="7">
          <cell r="H7" t="str">
            <v>MADERO - AMERICANA</v>
          </cell>
          <cell r="I7" t="str">
            <v>AMERICANA CTN-R-P</v>
          </cell>
          <cell r="J7" t="str">
            <v>AMERICANA CTN-R-P</v>
          </cell>
          <cell r="K7" t="str">
            <v>BREINER PENA</v>
          </cell>
        </row>
        <row r="8">
          <cell r="H8" t="str">
            <v>MADERO - SHOPPING ANALIA FRANCO</v>
          </cell>
          <cell r="I8" t="str">
            <v>ANALIA FRANCO STH-SH-P</v>
          </cell>
          <cell r="J8" t="str">
            <v>ANALIA FRANCO STH-SH-P</v>
          </cell>
          <cell r="K8" t="str">
            <v>GUSTAVO DIREITO</v>
          </cell>
        </row>
        <row r="9">
          <cell r="H9" t="str">
            <v>MADERO - ANITA</v>
          </cell>
          <cell r="I9" t="str">
            <v>ANITA CTN-R-P</v>
          </cell>
          <cell r="J9" t="str">
            <v>ANITA CTN-R-P</v>
          </cell>
          <cell r="K9" t="str">
            <v>ANDRE TREVISANI</v>
          </cell>
        </row>
        <row r="10">
          <cell r="H10" t="str">
            <v>MADERO - ARACATUBA</v>
          </cell>
          <cell r="I10" t="str">
            <v>ARACATUBA CTN-R-P</v>
          </cell>
          <cell r="J10" t="str">
            <v>ARACATUBA CTN-R-P</v>
          </cell>
          <cell r="K10" t="str">
            <v>BREINER PENA</v>
          </cell>
        </row>
        <row r="11">
          <cell r="H11" t="str">
            <v>MADERO - SHOPPING ARICANDUVA</v>
          </cell>
          <cell r="I11" t="str">
            <v>ARICANDUVA STH-SH-P</v>
          </cell>
          <cell r="J11" t="str">
            <v>ARICANDUVA STH-SH-P</v>
          </cell>
          <cell r="K11" t="str">
            <v>GUSTAVO DIREITO</v>
          </cell>
        </row>
        <row r="12">
          <cell r="H12" t="str">
            <v>MADERO - SARANDI</v>
          </cell>
          <cell r="I12" t="str">
            <v>ASSIS BRASIL CTN-R-P</v>
          </cell>
          <cell r="J12" t="str">
            <v>ASSIS BRASIL CTN-R-P</v>
          </cell>
          <cell r="K12" t="str">
            <v>ANDRE TREVISANI</v>
          </cell>
        </row>
        <row r="13">
          <cell r="H13" t="str">
            <v>MADERO - AUGUSTO TOLLE</v>
          </cell>
          <cell r="I13" t="str">
            <v>AUGUSTO TOLLE CTN-R-P</v>
          </cell>
          <cell r="J13" t="str">
            <v>AUGUSTO TOLLE CTN-R-P</v>
          </cell>
          <cell r="K13" t="str">
            <v>GUSTAVO DIREITO</v>
          </cell>
        </row>
        <row r="14">
          <cell r="H14" t="str">
            <v>MADERO - AV DAS TORRES</v>
          </cell>
          <cell r="I14" t="str">
            <v>AV. DAS TORRES SJP CTN-R-P</v>
          </cell>
          <cell r="J14" t="str">
            <v>AV. DAS TORRES SJP CTN-R-P</v>
          </cell>
          <cell r="K14" t="str">
            <v>ANDRE TREVISANI</v>
          </cell>
        </row>
        <row r="15">
          <cell r="H15" t="str">
            <v>MADERO - AZEVEDO SOARES</v>
          </cell>
          <cell r="I15" t="str">
            <v>AZEVEDO SOARES CTN-R-P</v>
          </cell>
          <cell r="J15" t="str">
            <v>AZEVEDO SOARES CTN-R-P</v>
          </cell>
          <cell r="K15" t="str">
            <v>GUSTAVO DIREITO</v>
          </cell>
        </row>
        <row r="16">
          <cell r="H16" t="str">
            <v>MADERO - BALNEARIO CAMBORIU (ATLANTICA)</v>
          </cell>
          <cell r="I16" t="str">
            <v>BALNEARIO CAMBORIU STH-R-P</v>
          </cell>
          <cell r="J16" t="str">
            <v>BALNEARIO CAMBORIU STH-R-P</v>
          </cell>
          <cell r="K16" t="str">
            <v>ANDRE TREVISANI</v>
          </cell>
        </row>
        <row r="17">
          <cell r="H17" t="str">
            <v>MADERO - BALNEARIO SHOPPING</v>
          </cell>
          <cell r="I17" t="str">
            <v>BALNEARIO SHOPPING STH-SH-P</v>
          </cell>
          <cell r="J17" t="str">
            <v>BALNEARIO SHOPPING STH-SH-P</v>
          </cell>
          <cell r="K17" t="str">
            <v>ANDRE TREVISANI</v>
          </cell>
        </row>
        <row r="18">
          <cell r="H18" t="str">
            <v>MADERO BARRA VELHA</v>
          </cell>
          <cell r="I18" t="str">
            <v>BARRA VELHA CTN-BR-P</v>
          </cell>
          <cell r="J18" t="str">
            <v>BARRA VELHA CTN-BR-P</v>
          </cell>
          <cell r="K18" t="str">
            <v>ANDRE TREVISANI</v>
          </cell>
        </row>
        <row r="19">
          <cell r="H19" t="str">
            <v>MADERO - ALPHAVILLE (AMAZONIA)</v>
          </cell>
          <cell r="I19" t="str">
            <v>BARUERI ED. AMAZONIA STH-R-P</v>
          </cell>
          <cell r="J19" t="str">
            <v>BARUERI ED. AMAZONIA STH-R-P</v>
          </cell>
          <cell r="K19" t="str">
            <v>KLEBER RIQUELME</v>
          </cell>
        </row>
        <row r="20">
          <cell r="H20" t="str">
            <v>MADERO - BATEL</v>
          </cell>
          <cell r="I20" t="str">
            <v>BATEL STH-R-P</v>
          </cell>
          <cell r="J20" t="str">
            <v>BATEL STH-R-P</v>
          </cell>
          <cell r="K20" t="str">
            <v>ANDRE TREVISANI</v>
          </cell>
        </row>
        <row r="21">
          <cell r="H21" t="str">
            <v>MADERO - BAURU</v>
          </cell>
          <cell r="I21" t="str">
            <v>BAURU STH-SH-P</v>
          </cell>
          <cell r="J21" t="str">
            <v>BAURU STH-SH-P</v>
          </cell>
          <cell r="K21" t="str">
            <v>BREINER PENA</v>
          </cell>
        </row>
        <row r="22">
          <cell r="H22" t="str">
            <v>MADERO - SHOPPING GRAO PARA</v>
          </cell>
          <cell r="I22" t="str">
            <v>BELEM GRAO PARA STH-SH-P</v>
          </cell>
          <cell r="J22" t="str">
            <v>BELEM GRAO PARA STH-SH-P</v>
          </cell>
          <cell r="K22" t="str">
            <v>GRAZIANI BARRETO</v>
          </cell>
        </row>
        <row r="23">
          <cell r="H23" t="str">
            <v>MADERO - CIDADE ADMINISTRATIVA</v>
          </cell>
          <cell r="I23" t="str">
            <v>BH CIDADE ADM CTN-BR-P</v>
          </cell>
          <cell r="J23" t="str">
            <v>BH CIDADE ADM CTN-BR-P</v>
          </cell>
          <cell r="K23" t="str">
            <v>GRAZIANI BARRETO</v>
          </cell>
        </row>
        <row r="24">
          <cell r="H24" t="str">
            <v>MADERO - BH SHOPPING</v>
          </cell>
          <cell r="I24" t="str">
            <v>NOVO BH SHOPPING STH-SH-P</v>
          </cell>
          <cell r="J24" t="str">
            <v>BH SHOPPING STH-SH-P</v>
          </cell>
          <cell r="K24" t="str">
            <v>GRAZIANI BARRETO</v>
          </cell>
        </row>
        <row r="25">
          <cell r="H25" t="str">
            <v>MADERO - SHOPPING NEUMARKT</v>
          </cell>
          <cell r="I25" t="str">
            <v>BLUMENAU STH-SH-P</v>
          </cell>
          <cell r="J25" t="str">
            <v>BLUMENAU STH-SH-P</v>
          </cell>
          <cell r="K25" t="str">
            <v>ANDRE TREVISANI</v>
          </cell>
        </row>
        <row r="26">
          <cell r="H26" t="str">
            <v>MADERO - BOULEVARD BELEM</v>
          </cell>
          <cell r="I26" t="str">
            <v>BOULEVARD BELEM STH-SH-P</v>
          </cell>
          <cell r="J26" t="str">
            <v>BOULEVARD BELEM STH-SH-P</v>
          </cell>
          <cell r="K26" t="str">
            <v>GRAZIANI BARRETO</v>
          </cell>
        </row>
        <row r="27">
          <cell r="H27" t="str">
            <v>MADERO - SHOPPING BOULEVARD BH</v>
          </cell>
          <cell r="I27" t="str">
            <v>BOULEVARD BH STH-SH-P</v>
          </cell>
          <cell r="J27" t="str">
            <v>BOULEVARD BH STH-SH-P</v>
          </cell>
          <cell r="K27" t="str">
            <v>GRAZIANI BARRETO</v>
          </cell>
        </row>
        <row r="28">
          <cell r="H28" t="str">
            <v>MADERO - LACADOR</v>
          </cell>
          <cell r="I28" t="str">
            <v>BOULEVARD CTN-SH-P</v>
          </cell>
          <cell r="J28" t="str">
            <v>BOULEVARD CTN-SH-P</v>
          </cell>
          <cell r="K28" t="str">
            <v>ANDRE TREVISANI</v>
          </cell>
        </row>
        <row r="29">
          <cell r="H29" t="str">
            <v>MADERO - SHOPPING MOGI GUACU</v>
          </cell>
          <cell r="I29" t="str">
            <v>BOULEVARD MOGI GUACU CTN-SH-P</v>
          </cell>
          <cell r="J29" t="str">
            <v>BOULEVARD MOGI GUACU CTN-SH-P</v>
          </cell>
          <cell r="K29" t="str">
            <v>BREINER PENA</v>
          </cell>
        </row>
        <row r="30">
          <cell r="H30" t="str">
            <v>MADERO - BRASCAN</v>
          </cell>
          <cell r="I30" t="str">
            <v>BRASCAN STH-R-P</v>
          </cell>
          <cell r="J30" t="str">
            <v>BRASCAN STH-R-P</v>
          </cell>
          <cell r="K30" t="str">
            <v>GUSTAVO DIREITO</v>
          </cell>
        </row>
        <row r="31">
          <cell r="H31" t="str">
            <v>MADERO - SHOPPING ID</v>
          </cell>
          <cell r="I31" t="str">
            <v>BRASILIA ID STH-SH-P</v>
          </cell>
          <cell r="J31" t="str">
            <v>BRASILIA ID STH-SH-P</v>
          </cell>
          <cell r="K31" t="str">
            <v>BREINER PENA</v>
          </cell>
        </row>
        <row r="32">
          <cell r="H32" t="str">
            <v>MADERO - PARK SHOPPING BRASILIA</v>
          </cell>
          <cell r="I32" t="str">
            <v>BRASILIA PARK STH-SH-P</v>
          </cell>
          <cell r="J32" t="str">
            <v>BRASILIA PARK STH-SH-P</v>
          </cell>
          <cell r="K32" t="str">
            <v>BREINER PENA</v>
          </cell>
        </row>
        <row r="33">
          <cell r="H33" t="str">
            <v>MADERO - BURITIS</v>
          </cell>
          <cell r="I33" t="str">
            <v>BURITIS CTN-R-P</v>
          </cell>
          <cell r="J33" t="str">
            <v>BURITIS CTN-R-P</v>
          </cell>
          <cell r="K33" t="str">
            <v>GRAZIANI BARRETO</v>
          </cell>
        </row>
        <row r="34">
          <cell r="H34" t="str">
            <v>MADERO - CABRAL</v>
          </cell>
          <cell r="I34" t="str">
            <v>CABRAL STH-R-P</v>
          </cell>
          <cell r="J34" t="str">
            <v>CABRAL STH-R-P</v>
          </cell>
          <cell r="K34" t="str">
            <v>ANDRE TREVISANI</v>
          </cell>
        </row>
        <row r="35">
          <cell r="H35" t="str">
            <v>MADERO - CAMBUI</v>
          </cell>
          <cell r="I35" t="str">
            <v>CAMBUI CTN-R-P</v>
          </cell>
          <cell r="J35" t="str">
            <v>CAMBUI CTN-R-P</v>
          </cell>
          <cell r="K35" t="str">
            <v>KLEBER RIQUELME</v>
          </cell>
        </row>
        <row r="36">
          <cell r="H36" t="str">
            <v>MADERO - SHOPPING DOM PEDRO</v>
          </cell>
          <cell r="I36" t="str">
            <v>CAMPINAS STH-SH-P</v>
          </cell>
          <cell r="J36" t="str">
            <v>CAMPINAS STH-SH-P</v>
          </cell>
          <cell r="K36" t="str">
            <v>KLEBER RIQUELME</v>
          </cell>
        </row>
        <row r="37">
          <cell r="H37" t="str">
            <v>MADERO - SHOPPING CAMPO GRANDE</v>
          </cell>
          <cell r="I37" t="str">
            <v>CAMPO GRANDE STH-SH-P</v>
          </cell>
          <cell r="J37" t="str">
            <v>CAMPO GRANDE STH-SH-P</v>
          </cell>
          <cell r="K37" t="str">
            <v>BREINER PENA</v>
          </cell>
        </row>
        <row r="38">
          <cell r="H38" t="str">
            <v>MADERO - CAMPO LARGO</v>
          </cell>
          <cell r="I38" t="str">
            <v>CAMPO LARGO CTN-BR-P</v>
          </cell>
          <cell r="J38" t="str">
            <v>CAMPO LARGO CTN-BR-P</v>
          </cell>
          <cell r="K38" t="str">
            <v>ANDRE TREVISANI</v>
          </cell>
        </row>
        <row r="39">
          <cell r="H39" t="str">
            <v>MADERO - CANOAS</v>
          </cell>
          <cell r="I39" t="str">
            <v>CANOAS CTN-BR-P</v>
          </cell>
          <cell r="J39" t="str">
            <v>CANOAS CTN-BR-P</v>
          </cell>
          <cell r="K39" t="str">
            <v>ANDRE TREVISANI</v>
          </cell>
        </row>
        <row r="40">
          <cell r="H40" t="str">
            <v>MADERO - CASCAVEL</v>
          </cell>
          <cell r="I40" t="str">
            <v>CASCAVEL STH-SH-P</v>
          </cell>
          <cell r="J40" t="str">
            <v>CASCAVEL STH-SH-P</v>
          </cell>
          <cell r="K40" t="str">
            <v>KLEBER RIQUELME</v>
          </cell>
        </row>
        <row r="41">
          <cell r="H41" t="str">
            <v>MADERO - LONDRINA (SHOPPING CATUAI)</v>
          </cell>
          <cell r="I41" t="str">
            <v>CATUAI LONDRINA STH-SH-P</v>
          </cell>
          <cell r="J41" t="str">
            <v>CATUAI LONDRINA STH-SH-P</v>
          </cell>
          <cell r="K41" t="str">
            <v>KLEBER RIQUELME</v>
          </cell>
        </row>
        <row r="42">
          <cell r="H42" t="str">
            <v>MADERO - CAXIAS DO SUL</v>
          </cell>
          <cell r="I42" t="str">
            <v>CAXIAS CTN-SH-P</v>
          </cell>
          <cell r="J42" t="str">
            <v>CAXIAS CTN-SH-P</v>
          </cell>
          <cell r="K42" t="str">
            <v>ANDRE TREVISANI</v>
          </cell>
        </row>
        <row r="43">
          <cell r="H43" t="str">
            <v>MADERO - SHOPPING CENTER NORTE</v>
          </cell>
          <cell r="I43" t="str">
            <v>CENTER NORTE STH-SH-P</v>
          </cell>
          <cell r="J43" t="str">
            <v>CENTER NORTE STH-SH-P</v>
          </cell>
          <cell r="K43" t="str">
            <v>GUSTAVO DIREITO</v>
          </cell>
        </row>
        <row r="44">
          <cell r="H44" t="str">
            <v>MADERO - SHOPPING CENTER VALE</v>
          </cell>
          <cell r="I44" t="str">
            <v>CENTERVALE STH-SH-P</v>
          </cell>
          <cell r="J44" t="str">
            <v>CENTERVALE STH-SH-P</v>
          </cell>
          <cell r="K44" t="str">
            <v>GUSTAVO DIREITO</v>
          </cell>
        </row>
        <row r="45">
          <cell r="H45" t="str">
            <v>MADERO - CHAMPAGNAT</v>
          </cell>
          <cell r="I45" t="str">
            <v>CHAMPAGNAT STH-R-P</v>
          </cell>
          <cell r="J45" t="str">
            <v>CHAMPAGNAT STH-R-P</v>
          </cell>
          <cell r="K45" t="str">
            <v>ANDRE TREVISANI</v>
          </cell>
        </row>
        <row r="46">
          <cell r="H46" t="str">
            <v>MADERO - SHOPPING CIDADE SAO PAULO</v>
          </cell>
          <cell r="I46" t="str">
            <v>CIDADE SAO PAULO STH-SH-P</v>
          </cell>
          <cell r="J46" t="str">
            <v>CIDADE SAO PAULO STH-SH-P</v>
          </cell>
          <cell r="K46" t="str">
            <v>GUSTAVO DIREITO</v>
          </cell>
        </row>
        <row r="47">
          <cell r="H47" t="str">
            <v>MADERO - COMENDADOR</v>
          </cell>
          <cell r="I47" t="str">
            <v>COMENDADOR STH-R-P</v>
          </cell>
          <cell r="J47" t="str">
            <v>COMENDADOR STH-R-P</v>
          </cell>
          <cell r="K47" t="str">
            <v>ANDRE TREVISANI</v>
          </cell>
        </row>
        <row r="48">
          <cell r="H48" t="str">
            <v>MADERO - CONSELHEIRO NEBIAS</v>
          </cell>
          <cell r="I48" t="str">
            <v>CONSELHEIRO NEBIAS CTN-R-P</v>
          </cell>
          <cell r="J48" t="str">
            <v>CONSELHEIRO NEBIAS CTN-R-P</v>
          </cell>
          <cell r="K48" t="str">
            <v>GUSTAVO DIREITO</v>
          </cell>
        </row>
        <row r="49">
          <cell r="H49" t="str">
            <v>MADERO - SHOPPING CONTINENTE</v>
          </cell>
          <cell r="I49" t="str">
            <v>CONTINENTE SC STH-SH-P</v>
          </cell>
          <cell r="J49" t="str">
            <v>CONTINENTE SC STH-SH-P</v>
          </cell>
          <cell r="K49" t="str">
            <v>ANDRE TREVISANI</v>
          </cell>
        </row>
        <row r="50">
          <cell r="H50" t="str">
            <v>MADERO - CRICIUMA</v>
          </cell>
          <cell r="I50" t="str">
            <v>CRICIUMA CENTENARIO CTN-R-P</v>
          </cell>
          <cell r="J50" t="str">
            <v>CRICIUMA CENTENARIO CTN-R-P</v>
          </cell>
          <cell r="K50" t="str">
            <v>ANDRE TREVISANI</v>
          </cell>
        </row>
        <row r="51">
          <cell r="H51" t="str">
            <v>MADERO - SHOPPING CURITIBA</v>
          </cell>
          <cell r="I51" t="str">
            <v>CURITIBA SHOP BGR-SH-P</v>
          </cell>
          <cell r="J51" t="str">
            <v>CURITIBA SHOP BGR-SH-P</v>
          </cell>
          <cell r="K51" t="str">
            <v>ANDRE TREVISANI</v>
          </cell>
        </row>
        <row r="52">
          <cell r="H52" t="str">
            <v>MADERO - SHOPPING DEL REY</v>
          </cell>
          <cell r="I52" t="str">
            <v>DEL REY STH-SH-P</v>
          </cell>
          <cell r="J52" t="str">
            <v>DEL REY STH-SH-P</v>
          </cell>
          <cell r="K52" t="str">
            <v>GRAZIANI BARRETO</v>
          </cell>
        </row>
        <row r="53">
          <cell r="H53" t="str">
            <v>MADERO - SHOPPING ELDORADO</v>
          </cell>
          <cell r="I53" t="str">
            <v>ELDORADO STH-SH-P</v>
          </cell>
          <cell r="J53" t="str">
            <v>ELDORADO STH-SH-P</v>
          </cell>
          <cell r="K53" t="str">
            <v>KLEBER RIQUELME</v>
          </cell>
        </row>
        <row r="54">
          <cell r="H54" t="str">
            <v>MADERO - SHOPPING ESTACAO</v>
          </cell>
          <cell r="I54" t="str">
            <v>ESTACAO CTBA STH-SH-P</v>
          </cell>
          <cell r="J54" t="str">
            <v>ESTACAO CTBA STH-SH-P</v>
          </cell>
          <cell r="K54" t="str">
            <v>ANDRE TREVISANI</v>
          </cell>
        </row>
        <row r="55">
          <cell r="H55" t="str">
            <v>MADERO - SHOPPING ESTACAO CUIABA</v>
          </cell>
          <cell r="I55" t="str">
            <v>ESTACAO CUIABA STH-SH-P</v>
          </cell>
          <cell r="J55" t="str">
            <v>ESTACAO CUIABA STH-SH-P</v>
          </cell>
          <cell r="K55" t="str">
            <v>BREINER PENA</v>
          </cell>
        </row>
        <row r="56">
          <cell r="H56" t="str">
            <v>MADERO - SHOPPING FLAMBOYANT</v>
          </cell>
          <cell r="I56" t="str">
            <v>NOVO FLAMBOYANT STH-SH-P</v>
          </cell>
          <cell r="J56" t="str">
            <v>FLAMBOYANT STH-SH-P</v>
          </cell>
          <cell r="K56" t="str">
            <v>BREINER PENA</v>
          </cell>
        </row>
        <row r="57">
          <cell r="H57" t="str">
            <v>MADERO - SHOPPING BEIRAMAR</v>
          </cell>
          <cell r="I57" t="str">
            <v>FLORIANOPOLIS STH-SH-P</v>
          </cell>
          <cell r="J57" t="str">
            <v>FLORIANOPOLIS STH-SH-P</v>
          </cell>
          <cell r="K57" t="str">
            <v>ANDRE TREVISANI</v>
          </cell>
        </row>
        <row r="58">
          <cell r="H58" t="str">
            <v>MADERO - FOZ DO IGUACU</v>
          </cell>
          <cell r="I58" t="str">
            <v>FOZ DO IGUACU STH-SH-P</v>
          </cell>
          <cell r="J58" t="str">
            <v>FOZ DO IGUACU STH-SH-P</v>
          </cell>
          <cell r="K58" t="str">
            <v>KLEBER RIQUELME</v>
          </cell>
        </row>
        <row r="59">
          <cell r="H59" t="str">
            <v>MADERO - FRANCA</v>
          </cell>
          <cell r="I59" t="str">
            <v>FRANCA CTN-R-P</v>
          </cell>
          <cell r="J59" t="str">
            <v>FRANCA CTN-R-P</v>
          </cell>
          <cell r="K59" t="e">
            <v>#N/A</v>
          </cell>
        </row>
        <row r="60">
          <cell r="H60" t="str">
            <v>MADERO - FRANCISCO MORATO</v>
          </cell>
          <cell r="I60" t="str">
            <v>FRANCISCO MORATO CTN-R-P</v>
          </cell>
          <cell r="J60" t="str">
            <v>FRANCISCO MORATO CTN-R-P</v>
          </cell>
          <cell r="K60" t="str">
            <v>KLEBER RIQUELME</v>
          </cell>
        </row>
        <row r="61">
          <cell r="H61" t="str">
            <v>MADERO - SHOPPING GALLERIA CAMPINAS</v>
          </cell>
          <cell r="I61" t="str">
            <v>GALLERIA CAMPINAS STH-SH-P</v>
          </cell>
          <cell r="J61" t="str">
            <v>GALLERIA CAMPINAS STH-SH-P</v>
          </cell>
          <cell r="K61" t="str">
            <v>KLEBER RIQUELME</v>
          </cell>
        </row>
        <row r="62">
          <cell r="H62" t="str">
            <v>MADERO - JOINVILLE GARTEN SHOPPING</v>
          </cell>
          <cell r="I62" t="str">
            <v>GARTEN JOINVILLE STH-SH-P</v>
          </cell>
          <cell r="J62" t="str">
            <v>GARTEN JOINVILLE STH-SH-P</v>
          </cell>
          <cell r="K62" t="str">
            <v>ANDRE TREVISANI</v>
          </cell>
        </row>
        <row r="63">
          <cell r="H63" t="str">
            <v>MADERO - GOIANIA SHOPPING</v>
          </cell>
          <cell r="I63" t="str">
            <v>GOIANIA STH-SH-P</v>
          </cell>
          <cell r="J63" t="str">
            <v>GOIANIA STH-SH-P</v>
          </cell>
          <cell r="K63" t="str">
            <v>BREINER PENA</v>
          </cell>
        </row>
        <row r="64">
          <cell r="H64" t="str">
            <v>MADERO - GOIANIA T10</v>
          </cell>
          <cell r="I64" t="str">
            <v>GOIANIA T10 CTN-R-P</v>
          </cell>
          <cell r="J64" t="str">
            <v>GOIANIA T10 CTN-R-P</v>
          </cell>
          <cell r="K64" t="str">
            <v>BREINER PENA</v>
          </cell>
        </row>
        <row r="65">
          <cell r="H65" t="str">
            <v>MADERO - GOIANIA T4</v>
          </cell>
          <cell r="I65" t="str">
            <v>GOIANIA T4 TRACK-R-P</v>
          </cell>
          <cell r="J65" t="str">
            <v>GOIANIA T4 CTN-R-P</v>
          </cell>
          <cell r="K65" t="str">
            <v>BREINER PENA</v>
          </cell>
        </row>
        <row r="66">
          <cell r="H66" t="str">
            <v>MADERO - GRAMADO</v>
          </cell>
          <cell r="I66" t="str">
            <v>GRAMADO BGR-R-P</v>
          </cell>
          <cell r="J66" t="str">
            <v>GRAMADO BGR-R-P</v>
          </cell>
          <cell r="K66" t="str">
            <v>ANDRE TREVISANI</v>
          </cell>
        </row>
        <row r="67">
          <cell r="H67" t="str">
            <v>MADERO - SHOPPING GRANJA VIANNA</v>
          </cell>
          <cell r="I67" t="str">
            <v>GRANJA VIANNA STH-SH-P</v>
          </cell>
          <cell r="J67" t="str">
            <v>GRANJA VIANNA STH-SH-P</v>
          </cell>
          <cell r="K67" t="str">
            <v>KLEBER RIQUELME</v>
          </cell>
        </row>
        <row r="68">
          <cell r="H68" t="str">
            <v>MADERO - GUARUJA</v>
          </cell>
          <cell r="I68" t="str">
            <v>GUARUJA CTN-R-P</v>
          </cell>
          <cell r="J68" t="str">
            <v>GUARUJA CTN-R-P</v>
          </cell>
          <cell r="K68" t="str">
            <v>GUSTAVO DIREITO</v>
          </cell>
        </row>
        <row r="69">
          <cell r="H69" t="str">
            <v>MADERO - ICARAI</v>
          </cell>
          <cell r="I69" t="str">
            <v>ICARAI BGR-R-P</v>
          </cell>
          <cell r="J69" t="str">
            <v>ICARAI BGR-R-P</v>
          </cell>
          <cell r="K69" t="str">
            <v>GRAZIANI BARRETO</v>
          </cell>
        </row>
        <row r="70">
          <cell r="H70" t="str">
            <v>MADERO - IGUATEMI BRASILIA</v>
          </cell>
          <cell r="I70" t="str">
            <v>IGUATEMI BRASILIA STH-SH-P</v>
          </cell>
          <cell r="J70" t="str">
            <v>IGUATEMI BRASILIA STH-SH-P</v>
          </cell>
          <cell r="K70" t="str">
            <v>BREINER PENA</v>
          </cell>
        </row>
        <row r="71">
          <cell r="H71" t="str">
            <v>MADERO - IGUATEMI CAMPINAS</v>
          </cell>
          <cell r="I71" t="str">
            <v>IGUATEMI CAMPINAS STH-SH-P</v>
          </cell>
          <cell r="J71" t="str">
            <v>IGUATEMI CAMPINAS STH-SH-P</v>
          </cell>
          <cell r="K71" t="str">
            <v>KLEBER RIQUELME</v>
          </cell>
        </row>
        <row r="72">
          <cell r="H72" t="str">
            <v>MADERO - IGUATEMI ESPLANADA</v>
          </cell>
          <cell r="I72" t="str">
            <v>IGUATEMI ESPLANADA STH-SH-P</v>
          </cell>
          <cell r="J72" t="str">
            <v>IGUATEMI ESPLANADA STH-SH-P</v>
          </cell>
          <cell r="K72" t="str">
            <v>KLEBER RIQUELME</v>
          </cell>
        </row>
        <row r="73">
          <cell r="H73" t="str">
            <v>MADERO - IGUATEMI FORTALEZA</v>
          </cell>
          <cell r="I73" t="str">
            <v>IGUATEMI FORTALEZA STH-SH-P</v>
          </cell>
          <cell r="J73" t="str">
            <v>IGUATEMI FORTALEZA STH-SH-P</v>
          </cell>
          <cell r="K73" t="str">
            <v>GRAZIANI BARRETO</v>
          </cell>
        </row>
        <row r="74">
          <cell r="H74" t="str">
            <v>MADERO - SHOPPING IGUATEMI POA</v>
          </cell>
          <cell r="I74" t="str">
            <v>IGUATEMI POA  STH-SH-P</v>
          </cell>
          <cell r="J74" t="str">
            <v>IGUATEMI POA  STH-SH-P</v>
          </cell>
          <cell r="K74" t="str">
            <v>ANDRE TREVISANI</v>
          </cell>
        </row>
        <row r="75">
          <cell r="H75" t="str">
            <v>MADERO - INDAIATUBA</v>
          </cell>
          <cell r="I75" t="str">
            <v>INDAIATUBA CTN-SH-P</v>
          </cell>
          <cell r="J75" t="str">
            <v>INDAIATUBA CTN-SH-P</v>
          </cell>
          <cell r="K75" t="str">
            <v>KLEBER RIQUELME</v>
          </cell>
        </row>
        <row r="76">
          <cell r="H76" t="str">
            <v>MADERO - INES PEREIRA</v>
          </cell>
          <cell r="I76" t="str">
            <v>INES PEREIRA CTN-RU-P</v>
          </cell>
          <cell r="J76" t="str">
            <v>INES PEREIRA CTN-RU-P</v>
          </cell>
          <cell r="K76" t="str">
            <v>GUSTAVO DIREITO</v>
          </cell>
        </row>
        <row r="77">
          <cell r="H77" t="str">
            <v>MADERO - ITAJAI</v>
          </cell>
          <cell r="I77" t="str">
            <v>ITAJAI CTN-R-P</v>
          </cell>
          <cell r="J77" t="str">
            <v>ITAJAI CTN-R-P</v>
          </cell>
          <cell r="K77" t="str">
            <v>ANDRE TREVISANI</v>
          </cell>
        </row>
        <row r="78">
          <cell r="H78" t="str">
            <v>MADERO - ITAPEMA</v>
          </cell>
          <cell r="I78" t="str">
            <v>ITAPEMA CTN-BR-P</v>
          </cell>
          <cell r="J78" t="str">
            <v>ITAPEMA CTN-BR-P</v>
          </cell>
          <cell r="K78" t="str">
            <v>ANDRE TREVISANI</v>
          </cell>
        </row>
        <row r="79">
          <cell r="H79" t="str">
            <v>MADERO - JABAQUARA</v>
          </cell>
          <cell r="I79" t="str">
            <v>JABAQUARA BGR-R-P</v>
          </cell>
          <cell r="J79" t="str">
            <v>JABAQUARA BGR-R-P</v>
          </cell>
          <cell r="K79" t="str">
            <v>KLEBER RIQUELME</v>
          </cell>
        </row>
        <row r="80">
          <cell r="H80" t="str">
            <v>MADERO - JACAREPAGUA</v>
          </cell>
          <cell r="I80" t="str">
            <v>JACAREPAGUA BGR-SH-P</v>
          </cell>
          <cell r="J80" t="str">
            <v>JACAREPAGUA BGR-SH-P</v>
          </cell>
          <cell r="K80" t="str">
            <v>GRAZIANI BARRETO</v>
          </cell>
        </row>
        <row r="81">
          <cell r="H81" t="str">
            <v>MADERO - SHOPPING JARDIM DAS AMERICAS</v>
          </cell>
          <cell r="I81" t="str">
            <v>JARDIM DAS AMERICAS BGR-SH-P</v>
          </cell>
          <cell r="J81" t="str">
            <v>JARDIM DAS AMERICAS BGR-SH-P</v>
          </cell>
          <cell r="K81" t="str">
            <v>ANDRE TREVISANI</v>
          </cell>
        </row>
        <row r="82">
          <cell r="H82" t="str">
            <v>MADERO - JARDIM SOCIAL</v>
          </cell>
          <cell r="I82" t="str">
            <v>JARDIM SOCIAL STH-R-P</v>
          </cell>
          <cell r="J82" t="str">
            <v>JARDIM SOCIAL STH-R-P</v>
          </cell>
          <cell r="K82" t="str">
            <v>ANDRE TREVISANI</v>
          </cell>
        </row>
        <row r="83">
          <cell r="H83" t="str">
            <v>MADERO - SHOPPING JARDIM SUL</v>
          </cell>
          <cell r="I83" t="str">
            <v>JARDIM SUL STH-SH-P</v>
          </cell>
          <cell r="J83" t="str">
            <v>JARDIM SUL STH-SH-P</v>
          </cell>
          <cell r="K83" t="str">
            <v>KLEBER RIQUELME</v>
          </cell>
        </row>
        <row r="84">
          <cell r="H84" t="str">
            <v>JERONIMO - SHOPPING ABC</v>
          </cell>
          <cell r="I84" t="str">
            <v>JERONIMO ABC ST ANDRE BGR-SH-P</v>
          </cell>
          <cell r="J84" t="str">
            <v>JERONIMO ABC ST ANDRE BGR-SH-P</v>
          </cell>
          <cell r="K84" t="str">
            <v>GUSTAVO DIREITO</v>
          </cell>
        </row>
        <row r="85">
          <cell r="H85" t="str">
            <v>JERONIMO - AFONSO PENA</v>
          </cell>
          <cell r="I85" t="str">
            <v>JERONIMO AFONSO PENA BGR-SH-P</v>
          </cell>
          <cell r="J85" t="str">
            <v>JERONIMO AFONSO PENA BGR-AE-P</v>
          </cell>
          <cell r="K85" t="str">
            <v>ANDRE TREVISANI</v>
          </cell>
        </row>
        <row r="86">
          <cell r="H86" t="str">
            <v>JERONIMO &amp; MADERO AGUA VERDE</v>
          </cell>
          <cell r="I86" t="str">
            <v>JERONIMO AGUA VERDE TRK-R-P</v>
          </cell>
          <cell r="J86" t="str">
            <v>JERONIMO AGUA VERDE TRK-R-P</v>
          </cell>
          <cell r="K86" t="str">
            <v>ANDRE TREVISANI</v>
          </cell>
        </row>
        <row r="87">
          <cell r="H87" t="str">
            <v>JERONIMO - ALECRINS</v>
          </cell>
          <cell r="I87" t="str">
            <v>JERONIMO ALECRINS TRACK-R-P</v>
          </cell>
          <cell r="J87" t="str">
            <v>JERONIMO ALECRINS TRACK-R-P</v>
          </cell>
          <cell r="K87" t="str">
            <v>KLEBER RIQUELME</v>
          </cell>
        </row>
        <row r="88">
          <cell r="H88" t="str">
            <v>JERONIMO - ALPHAVILLE</v>
          </cell>
          <cell r="I88" t="str">
            <v>JERONIMO ALPHAVILLE TRACK-R-P</v>
          </cell>
          <cell r="J88" t="str">
            <v>JERONIMO ALPHAVILLE TRACK-R-P</v>
          </cell>
          <cell r="K88" t="str">
            <v>KLEBER RIQUELME</v>
          </cell>
        </row>
        <row r="89">
          <cell r="H89" t="str">
            <v>JERONIMO - SHOPPING ANALIA FRANCO</v>
          </cell>
          <cell r="I89" t="str">
            <v>JERONIMO ANALIA F. BGR-SH-P</v>
          </cell>
          <cell r="J89" t="str">
            <v>JERONIMO ANALIA F. BGR-SH-P</v>
          </cell>
          <cell r="K89" t="str">
            <v>GUSTAVO DIREITO</v>
          </cell>
        </row>
        <row r="90">
          <cell r="H90" t="str">
            <v>JERONIMO - ANDALO</v>
          </cell>
          <cell r="I90" t="str">
            <v>JERONIMO ANDALO TRACK-R-P</v>
          </cell>
          <cell r="J90" t="str">
            <v>JERONIMO ANDALO TRACK-R-P</v>
          </cell>
          <cell r="K90" t="str">
            <v>BREINER PENA</v>
          </cell>
        </row>
        <row r="91">
          <cell r="H91" t="str">
            <v>JERONIMO - SHOPPING ARICANDUVA</v>
          </cell>
          <cell r="I91" t="str">
            <v>JERONIMO ARICANDUVA BGR-SH-P</v>
          </cell>
          <cell r="J91" t="str">
            <v>JERONIMO ARICANDUVA BGR-SH-P</v>
          </cell>
          <cell r="K91" t="str">
            <v>GUSTAVO DIREITO</v>
          </cell>
        </row>
        <row r="92">
          <cell r="H92" t="str">
            <v>JERONIMO - BARAO DE PENEDO</v>
          </cell>
          <cell r="I92" t="str">
            <v>JERONIMO B DE PENEDO TRACK-R-P</v>
          </cell>
          <cell r="J92" t="str">
            <v>JERONIMO B DE PENEDO TRACK-R-P</v>
          </cell>
          <cell r="K92" t="str">
            <v>GUSTAVO DIREITO</v>
          </cell>
        </row>
        <row r="93">
          <cell r="H93" t="str">
            <v>JERONIMO - SHOPPING BALNEARIO</v>
          </cell>
          <cell r="I93" t="str">
            <v>JERONIMO BALNEARIO BGR-SH-P</v>
          </cell>
          <cell r="J93" t="str">
            <v>JERONIMO BALNEARIO BGR-SH-P</v>
          </cell>
          <cell r="K93" t="str">
            <v>ANDRE TREVISANI</v>
          </cell>
        </row>
        <row r="94">
          <cell r="H94" t="str">
            <v>JERONIMO - BANDEIRANTES</v>
          </cell>
          <cell r="I94" t="str">
            <v>JERONIMO BANDEIRANTES BGR-RU-P</v>
          </cell>
          <cell r="J94" t="str">
            <v>JERONIMO BANDEIRANTES BGR-RU-P</v>
          </cell>
          <cell r="K94" t="str">
            <v>KLEBER RIQUELME</v>
          </cell>
        </row>
        <row r="95">
          <cell r="H95" t="str">
            <v>JERONIMO - BARRA SHOPPING</v>
          </cell>
          <cell r="I95" t="str">
            <v>JERONIMO BARRA SHOP BGR-SH-P</v>
          </cell>
          <cell r="J95" t="str">
            <v>JERONIMO BARRA SHOP BGR-SH-P</v>
          </cell>
          <cell r="K95" t="str">
            <v>GRAZIANI BARRETO</v>
          </cell>
        </row>
        <row r="96">
          <cell r="H96" t="str">
            <v>JERONIMO - SHOPPING BARUERI</v>
          </cell>
          <cell r="I96" t="str">
            <v>JERONIMO BARUERI PCA-SH-P</v>
          </cell>
          <cell r="J96" t="str">
            <v>JERONIMO BARUERI PCA-SH-P</v>
          </cell>
          <cell r="K96" t="str">
            <v>KLEBER RIQUELME</v>
          </cell>
        </row>
        <row r="97">
          <cell r="H97" t="str">
            <v>JERONIMO - BAURU</v>
          </cell>
          <cell r="I97" t="str">
            <v>JERONIMO BAURU TRACK-R-P</v>
          </cell>
          <cell r="J97" t="str">
            <v>JERONIMO BAURU TRACK-R-P</v>
          </cell>
          <cell r="K97" t="str">
            <v>BREINER PENA</v>
          </cell>
        </row>
        <row r="98">
          <cell r="H98" t="str">
            <v>JERONIMO - BELA VISTA</v>
          </cell>
          <cell r="I98" t="str">
            <v>JERONIMO BELA VISTA BGR-R-P</v>
          </cell>
          <cell r="J98" t="str">
            <v>JERONIMO BELA VISTA BGR-R-P</v>
          </cell>
          <cell r="K98" t="str">
            <v>ANDRE TREVISANI</v>
          </cell>
        </row>
        <row r="99">
          <cell r="H99" t="str">
            <v>JERONIMO - BH SHOPPING</v>
          </cell>
          <cell r="I99" t="str">
            <v>JERONIMO BH SHOPPING BGR-SH-P</v>
          </cell>
          <cell r="J99" t="str">
            <v>JERONIMO BH SHOPPING BGR-SH-P</v>
          </cell>
          <cell r="K99" t="str">
            <v>GRAZIANI BARRETO</v>
          </cell>
        </row>
        <row r="100">
          <cell r="H100" t="str">
            <v>JERONIMO - BURITIS</v>
          </cell>
          <cell r="I100" t="str">
            <v>JERONIMO BURITIS TRACK-R-P</v>
          </cell>
          <cell r="J100" t="str">
            <v>JERONIMO BURITIS TRACK-R-P</v>
          </cell>
          <cell r="K100" t="str">
            <v>GRAZIANI BARRETO</v>
          </cell>
        </row>
        <row r="101">
          <cell r="H101" t="str">
            <v>JERONIMO - PARK SHOP CAMPO GRANDE</v>
          </cell>
          <cell r="I101" t="str">
            <v>JERONIMO CAMPO GRANDE BGR-SH-P</v>
          </cell>
          <cell r="J101" t="str">
            <v>JERONIMO CAMPO GRANDE BGR-SH-P</v>
          </cell>
          <cell r="K101" t="str">
            <v>GRAZIANI BARRETO</v>
          </cell>
        </row>
        <row r="102">
          <cell r="H102" t="str">
            <v>JERONIMO - CAMPO GRANDE</v>
          </cell>
          <cell r="I102" t="str">
            <v>JERONIMO CAMPO GRANDE TRK-R-P</v>
          </cell>
          <cell r="J102" t="str">
            <v>JERONIMO CAMPO GRANDE TRK-R-P</v>
          </cell>
          <cell r="K102" t="str">
            <v>BREINER PENA</v>
          </cell>
        </row>
        <row r="103">
          <cell r="H103" t="str">
            <v>JERONIMO - CASCAVEL</v>
          </cell>
          <cell r="I103" t="str">
            <v>JERONIMO CASCAVEL TRACK-R-P</v>
          </cell>
          <cell r="J103" t="str">
            <v>JERONIMO CASCAVEL TRACK-R-P</v>
          </cell>
          <cell r="K103" t="str">
            <v>KLEBER RIQUELME</v>
          </cell>
        </row>
        <row r="104">
          <cell r="H104" t="str">
            <v>JERONIMO - CRICIUMA</v>
          </cell>
          <cell r="I104" t="str">
            <v>JERONIMO CRICIUMA TRACK-R-P</v>
          </cell>
          <cell r="J104" t="str">
            <v>JERONIMO CRICIUMA TRACK-R-P</v>
          </cell>
          <cell r="K104" t="str">
            <v>ANDRE TREVISANI</v>
          </cell>
        </row>
        <row r="105">
          <cell r="H105" t="str">
            <v>JERONIMO - CUIABA</v>
          </cell>
          <cell r="I105" t="str">
            <v>JERONIMO CUIABA CPA TRACK-R-P</v>
          </cell>
          <cell r="J105" t="str">
            <v>JERONIMO CUIABA CPA TRACK-R-P</v>
          </cell>
          <cell r="K105" t="str">
            <v>BREINER PENA</v>
          </cell>
        </row>
        <row r="106">
          <cell r="H106" t="str">
            <v>JERONIMO - SHOPPING DEL REY</v>
          </cell>
          <cell r="I106" t="str">
            <v>JERONIMO DEL REY BGR-SH-P</v>
          </cell>
          <cell r="J106" t="str">
            <v>JERONIMO DEL REY BGR-SH-P</v>
          </cell>
          <cell r="K106" t="str">
            <v>GRAZIANI BARRETO</v>
          </cell>
        </row>
        <row r="107">
          <cell r="H107" t="str">
            <v>JERONIMO - DF PLAZA SHOPPING</v>
          </cell>
          <cell r="I107" t="str">
            <v>JERONIMO DF PLAZA BGR-SH-P</v>
          </cell>
          <cell r="J107" t="str">
            <v>JERONIMO DF PLAZA BGR-SH-P</v>
          </cell>
          <cell r="K107" t="str">
            <v>BREINER PENA</v>
          </cell>
        </row>
        <row r="108">
          <cell r="H108" t="str">
            <v>JERONIMO - PRACA DA ESPANHA</v>
          </cell>
          <cell r="I108" t="str">
            <v>JERONIMO ESPANHA BGR-R-P</v>
          </cell>
          <cell r="J108" t="str">
            <v>JERONIMO ESPANHA BGR-R-P</v>
          </cell>
          <cell r="K108" t="str">
            <v>ANDRE TREVISANI</v>
          </cell>
        </row>
        <row r="109">
          <cell r="H109" t="str">
            <v>JERONIMO - SHOPPING ESTACAO BH</v>
          </cell>
          <cell r="I109" t="str">
            <v>JERONIMO ESTACAO BH BGR-SH-P</v>
          </cell>
          <cell r="J109" t="str">
            <v>JERONIMO ESTACAO BH BGR-SH-P</v>
          </cell>
          <cell r="K109" t="str">
            <v>GRAZIANI BARRETO</v>
          </cell>
        </row>
        <row r="110">
          <cell r="H110" t="str">
            <v>JERONIMO - SHOPPING ESTACAO</v>
          </cell>
          <cell r="I110" t="str">
            <v>JERONIMO ESTACAO CTBA BGR-SH-P</v>
          </cell>
          <cell r="J110" t="str">
            <v>JERONIMO ESTACAO CTBA BGR-SH-P</v>
          </cell>
          <cell r="K110" t="str">
            <v>ANDRE TREVISANI</v>
          </cell>
        </row>
        <row r="111">
          <cell r="H111" t="str">
            <v>JERONIMO - SHOPPING FLAMBOYANT</v>
          </cell>
          <cell r="I111" t="str">
            <v>JERONIMO FLAMBOYANT BGR-SH-P</v>
          </cell>
          <cell r="J111" t="str">
            <v>JERONIMO FLAMBOYANT BGR-SH-P</v>
          </cell>
          <cell r="K111" t="str">
            <v>BREINER PENA</v>
          </cell>
        </row>
        <row r="112">
          <cell r="H112" t="str">
            <v>JERONIMO - SHOPPING VILLA ROMANA</v>
          </cell>
          <cell r="I112" t="str">
            <v>JERONIMO FLORIANOP. BGR-SH-P</v>
          </cell>
          <cell r="J112" t="str">
            <v>JERONIMO FLORIANOP. BGR-SH-P</v>
          </cell>
          <cell r="K112" t="str">
            <v>ANDRE TREVISANI</v>
          </cell>
        </row>
        <row r="113">
          <cell r="H113" t="str">
            <v>JERONIMO - FOZ DO IGUACU</v>
          </cell>
          <cell r="I113" t="str">
            <v>JERONIMO FOZ DO IGUACU TRK-R-P</v>
          </cell>
          <cell r="J113" t="str">
            <v>JERONIMO FOZ DO IGUACU TRK-R-P</v>
          </cell>
          <cell r="K113" t="str">
            <v>KLEBER RIQUELME</v>
          </cell>
        </row>
        <row r="114">
          <cell r="H114" t="str">
            <v>JERONIMO - GIOVANNI GRONCHI</v>
          </cell>
          <cell r="I114" t="str">
            <v>JERONIMO G GRONCHI TRACK-R-P</v>
          </cell>
          <cell r="J114" t="str">
            <v>JERONIMO G GRONCHI TRACK-R-P</v>
          </cell>
          <cell r="K114" t="str">
            <v>KLEBER RIQUELME</v>
          </cell>
        </row>
        <row r="115">
          <cell r="H115" t="str">
            <v>JERONIMO - GOIANIA SHOPPING</v>
          </cell>
          <cell r="I115" t="str">
            <v>JERONIMO GOIANIA SHOP PCA-SH-P</v>
          </cell>
          <cell r="J115" t="str">
            <v>JERONIMO GOIANIA SHOP PCA-SH-P</v>
          </cell>
          <cell r="K115" t="str">
            <v>BREINER PENA</v>
          </cell>
        </row>
        <row r="116">
          <cell r="H116" t="str">
            <v>JERONIMO - SHOPPING GRAND PLAZA</v>
          </cell>
          <cell r="I116" t="str">
            <v>JERONIMO GRAND PLAZA BGR-SH-P</v>
          </cell>
          <cell r="J116" t="str">
            <v>JERONIMO GRAND PLAZA BGR-SH-P</v>
          </cell>
          <cell r="K116" t="str">
            <v>GUSTAVO DIREITO</v>
          </cell>
        </row>
        <row r="117">
          <cell r="H117" t="str">
            <v>JERONIMO - GUARUJA</v>
          </cell>
          <cell r="I117" t="str">
            <v>JERONIMO GUARUJA TRACK-R-P</v>
          </cell>
          <cell r="J117" t="str">
            <v>JERONIMO GUARUJA TRACK-R-P</v>
          </cell>
          <cell r="K117" t="str">
            <v>GUSTAVO DIREITO</v>
          </cell>
        </row>
        <row r="118">
          <cell r="H118" t="str">
            <v>JERONIMO - SHOPPING GUARULHOS</v>
          </cell>
          <cell r="I118" t="str">
            <v>JERONIMO GUARULHOS PRC-SH-P</v>
          </cell>
          <cell r="J118" t="str">
            <v>JERONIMO GUARULHOS PRC-SH-P</v>
          </cell>
          <cell r="K118" t="str">
            <v>GUSTAVO DIREITO</v>
          </cell>
        </row>
        <row r="119">
          <cell r="H119" t="str">
            <v>JERONIMO - HABITAT BRADESCO</v>
          </cell>
          <cell r="I119" t="str">
            <v>JERONIMO HABITAT BGR-R-P</v>
          </cell>
          <cell r="J119" t="str">
            <v>JERONIMO HABITAT BGR-R-P</v>
          </cell>
          <cell r="K119" t="str">
            <v>GUSTAVO DIREITO</v>
          </cell>
        </row>
        <row r="120">
          <cell r="H120" t="str">
            <v>JERONIMO - SHOPPING IGUATEMI POA</v>
          </cell>
          <cell r="I120" t="str">
            <v>JERONIMO IGUATEMI POA BGR-SH-P</v>
          </cell>
          <cell r="J120" t="str">
            <v>JERONIMO IGUATEMI POA BGR-SH-P</v>
          </cell>
          <cell r="K120" t="str">
            <v>ANDRE TREVISANI</v>
          </cell>
        </row>
        <row r="121">
          <cell r="H121" t="str">
            <v>JERONIMO - INDAIATUBA</v>
          </cell>
          <cell r="I121" t="str">
            <v>JERONIMO INDAIATUBA TRACK-R-P</v>
          </cell>
          <cell r="J121" t="str">
            <v>JERONIMO INDAIATUBA TRACK-R-P</v>
          </cell>
          <cell r="K121" t="str">
            <v>KLEBER RIQUELME</v>
          </cell>
        </row>
        <row r="122">
          <cell r="H122" t="str">
            <v>JERONIMO - SHOPPING METRO ITAQUERA</v>
          </cell>
          <cell r="I122" t="str">
            <v>JERONIMO ITAQUERA BGR-SH-P</v>
          </cell>
          <cell r="J122" t="str">
            <v>JERONIMO ITAQUERA BGR-SH-P</v>
          </cell>
          <cell r="K122" t="str">
            <v>GUSTAVO DIREITO</v>
          </cell>
        </row>
        <row r="123">
          <cell r="H123" t="str">
            <v>JERONIMO - JOINVILLE</v>
          </cell>
          <cell r="I123" t="str">
            <v>JERONIMO JOINVILLE TRACK-R-P</v>
          </cell>
          <cell r="J123" t="str">
            <v>JERONIMO JOINVILLE TRACK-R-P</v>
          </cell>
          <cell r="K123" t="str">
            <v>ANDRE TREVISANI</v>
          </cell>
        </row>
        <row r="124">
          <cell r="H124" t="str">
            <v>JERONIMO - SHOPPING LIGHT</v>
          </cell>
          <cell r="I124" t="str">
            <v>JERONIMO LIGHT PCA-SH-P</v>
          </cell>
          <cell r="J124" t="str">
            <v>JERONIMO LIGHT PCA-SH-P</v>
          </cell>
          <cell r="K124" t="str">
            <v>GUSTAVO DIREITO</v>
          </cell>
        </row>
        <row r="125">
          <cell r="H125" t="str">
            <v>JERONIMO - LITORAL PLAZA SHOPPING</v>
          </cell>
          <cell r="I125" t="str">
            <v>JERONIMO LITORAL PLZ BGR-SH-P</v>
          </cell>
          <cell r="J125" t="str">
            <v>JERONIMO LITORAL PLZ BGR-SH-P</v>
          </cell>
          <cell r="K125" t="str">
            <v>GUSTAVO DIREITO</v>
          </cell>
        </row>
        <row r="126">
          <cell r="H126" t="str">
            <v>JERONIMO - LONDRINA</v>
          </cell>
          <cell r="I126" t="str">
            <v>JERONIMO LONDRINA TRACK-R-P</v>
          </cell>
          <cell r="J126" t="str">
            <v>JERONIMO LONDRINA TRACK-R-P</v>
          </cell>
          <cell r="K126" t="str">
            <v>KLEBER RIQUELME</v>
          </cell>
        </row>
        <row r="127">
          <cell r="H127" t="str">
            <v>JERONIMO - MARILIA</v>
          </cell>
          <cell r="I127" t="str">
            <v>JERONIMO MARILIA TRACK-R-P</v>
          </cell>
          <cell r="J127" t="str">
            <v>JERONIMO MARILIA TRACK-R-P</v>
          </cell>
          <cell r="K127" t="e">
            <v>#N/A</v>
          </cell>
        </row>
        <row r="128">
          <cell r="H128" t="str">
            <v>JERONIMO - MARINGA</v>
          </cell>
          <cell r="I128" t="str">
            <v>JERONIMO MARINGA TRACK-R-P</v>
          </cell>
          <cell r="J128" t="str">
            <v>JERONIMO MARINGA TRACK-R-P</v>
          </cell>
          <cell r="K128" t="str">
            <v>KLEBER RIQUELME</v>
          </cell>
        </row>
        <row r="129">
          <cell r="H129" t="str">
            <v>JERONIMO - MAUA PLAZA</v>
          </cell>
          <cell r="I129" t="str">
            <v>JERONIMO MAUA PLAZA BGR-SH-P</v>
          </cell>
          <cell r="J129" t="str">
            <v>JERONIMO MAUA PLAZA BGR-SH-P</v>
          </cell>
          <cell r="K129" t="e">
            <v>#N/A</v>
          </cell>
        </row>
        <row r="130">
          <cell r="H130" t="str">
            <v>JERONIMO - MILLENIUM (ATLANTICA)</v>
          </cell>
          <cell r="I130" t="str">
            <v>JERONIMO MILLENIUM BGR-R-P</v>
          </cell>
          <cell r="J130" t="str">
            <v>JERONIMO MILLENIUM BGR-R-P</v>
          </cell>
          <cell r="K130" t="str">
            <v>ANDRE TREVISANI</v>
          </cell>
        </row>
        <row r="131">
          <cell r="H131" t="str">
            <v>JERONIMO - MINAS SHOPPING</v>
          </cell>
          <cell r="I131" t="str">
            <v>JERONIMO MINAS SHOP. BGR-SH-P</v>
          </cell>
          <cell r="J131" t="str">
            <v>JERONIMO MINAS SHOP. BGR-SH-P</v>
          </cell>
          <cell r="K131" t="str">
            <v>GRAZIANI BARRETO</v>
          </cell>
        </row>
        <row r="132">
          <cell r="H132" t="str">
            <v>JERONIMO - MONTE SERRAT</v>
          </cell>
          <cell r="I132" t="str">
            <v>JERONIMO MONTE SERRAT BGR-R-P</v>
          </cell>
          <cell r="J132" t="str">
            <v>JERONIMO MONTE SERRAT BGR-R-P</v>
          </cell>
          <cell r="K132" t="str">
            <v>GUSTAVO DIREITO</v>
          </cell>
        </row>
        <row r="133">
          <cell r="H133" t="str">
            <v>JERONIMO - SHOPPING MUELLER</v>
          </cell>
          <cell r="I133" t="str">
            <v>JERONIMO MUELLER PCA-SH-P</v>
          </cell>
          <cell r="J133" t="str">
            <v>JERONIMO MUELLER PCA-SH-P</v>
          </cell>
          <cell r="K133" t="str">
            <v>ANDRE TREVISANI</v>
          </cell>
        </row>
        <row r="134">
          <cell r="H134" t="str">
            <v>JERONIMO - MUNHOZ DA ROCHA</v>
          </cell>
          <cell r="I134" t="str">
            <v>JERONIMO MUNHOZ TRACK-P</v>
          </cell>
          <cell r="J134" t="str">
            <v>JERONIMO MUNHOZ TRACK-R-P</v>
          </cell>
          <cell r="K134" t="str">
            <v>ANDRE TREVISANI</v>
          </cell>
        </row>
        <row r="135">
          <cell r="H135" t="str">
            <v>JERONIMO - SHOPPING NOVA AMERICA</v>
          </cell>
          <cell r="I135" t="str">
            <v>JERONIMO NOVA AMERICA BGR-SH-P</v>
          </cell>
          <cell r="J135" t="str">
            <v>JERONIMO NOVA AMERICA BGR-SH-P</v>
          </cell>
          <cell r="K135" t="str">
            <v>GRAZIANI BARRETO</v>
          </cell>
        </row>
        <row r="136">
          <cell r="H136" t="str">
            <v>JERONIMO - OSCAR FREIRE</v>
          </cell>
          <cell r="I136" t="str">
            <v>JERONIMO OSCAR FREIRE BGR-R-P</v>
          </cell>
          <cell r="J136" t="str">
            <v>JERONIMO OSCAR FREIRE BGR-R-P</v>
          </cell>
          <cell r="K136" t="str">
            <v>GUSTAVO DIREITO</v>
          </cell>
        </row>
        <row r="137">
          <cell r="H137" t="str">
            <v>MADERO - OSCAR FREIRE</v>
          </cell>
          <cell r="I137" t="str">
            <v>JERONIMO OSCAR FREIRE BGR-R-P</v>
          </cell>
          <cell r="J137" t="str">
            <v>JERONIMO OSCAR FREIRE BGR-R-P</v>
          </cell>
          <cell r="K137" t="str">
            <v>GUSTAVO DIREITO</v>
          </cell>
        </row>
        <row r="138">
          <cell r="H138" t="str">
            <v>MADERO &amp; JERONIMO - OSCAR FREIRE</v>
          </cell>
          <cell r="I138" t="str">
            <v>JERONIMO OSCAR FREIRE BGR-R-P</v>
          </cell>
          <cell r="J138" t="str">
            <v>JERONIMO OSCAR FREIRE BGR-R-P</v>
          </cell>
          <cell r="K138" t="str">
            <v>GUSTAVO DIREITO</v>
          </cell>
        </row>
        <row r="139">
          <cell r="H139" t="str">
            <v>JERONIMO - PAINEIRAS</v>
          </cell>
          <cell r="I139" t="str">
            <v>JERONIMO PAINEIRAS TRACK-R-P</v>
          </cell>
          <cell r="J139" t="str">
            <v>JERONIMO PAINEIRAS TRACK-R-P</v>
          </cell>
          <cell r="K139" t="str">
            <v>GUSTAVO DIREITO</v>
          </cell>
        </row>
        <row r="140">
          <cell r="H140" t="str">
            <v>JERONIMO - SHOPPING PALLADIUM</v>
          </cell>
          <cell r="I140" t="str">
            <v>JERONIMO PALLADIUM PCA-SH-P</v>
          </cell>
          <cell r="J140" t="str">
            <v>JERONIMO PALLADIUM PCA-SH-P</v>
          </cell>
          <cell r="K140" t="str">
            <v>ANDRE TREVISANI</v>
          </cell>
        </row>
        <row r="141">
          <cell r="H141" t="str">
            <v>JERONIMO - PANAMBY</v>
          </cell>
          <cell r="I141" t="str">
            <v>JERONIMO PANAMBY TRACK-R-P</v>
          </cell>
          <cell r="J141" t="str">
            <v>JERONIMO PANAMBY TRACK-R-P</v>
          </cell>
          <cell r="K141" t="str">
            <v>KLEBER RIQUELME</v>
          </cell>
        </row>
        <row r="142">
          <cell r="H142" t="str">
            <v>JERONIMO - SHOPPING PENHA</v>
          </cell>
          <cell r="I142" t="str">
            <v>JERONIMO PENHA PCA-SH-P</v>
          </cell>
          <cell r="J142" t="str">
            <v>JERONIMO PENHA PCA-SH-P</v>
          </cell>
          <cell r="K142" t="str">
            <v>GUSTAVO DIREITO</v>
          </cell>
        </row>
        <row r="143">
          <cell r="H143" t="str">
            <v>JERONIMO - PONTA GROSSA</v>
          </cell>
          <cell r="I143" t="str">
            <v>JERONIMO PG TRACK-R-P</v>
          </cell>
          <cell r="J143" t="str">
            <v>JERONIMO PG TRACK-R-P</v>
          </cell>
          <cell r="K143" t="str">
            <v>ANDRE TREVISANI</v>
          </cell>
        </row>
        <row r="144">
          <cell r="H144" t="str">
            <v>JERONIMO - SHOPPING PIER 21</v>
          </cell>
          <cell r="I144" t="str">
            <v>JERONIMO PIER 21 BGR-SH-P</v>
          </cell>
          <cell r="J144" t="str">
            <v>JERONIMO PIER 21 BGR-SH-P</v>
          </cell>
          <cell r="K144" t="str">
            <v>BREINER PENA</v>
          </cell>
        </row>
        <row r="145">
          <cell r="H145" t="str">
            <v>JERONIMO - PIRACICABA</v>
          </cell>
          <cell r="I145" t="str">
            <v>JERONIMO PIRACICABA TRACK-R-P</v>
          </cell>
          <cell r="J145" t="str">
            <v>JERONIMO PIRACICABA TRACK-R-P</v>
          </cell>
          <cell r="K145" t="str">
            <v>BREINER PENA</v>
          </cell>
        </row>
        <row r="146">
          <cell r="H146" t="str">
            <v>JERONIMO - NITEROI PLAZA SHOPPING</v>
          </cell>
          <cell r="I146" t="str">
            <v>JERONIMO PLZ NITEROI PCA-SH-P</v>
          </cell>
          <cell r="J146" t="str">
            <v>JERONIMO PLZ NITEROI PCA-SH-P</v>
          </cell>
          <cell r="K146" t="str">
            <v>GRAZIANI BARRETO</v>
          </cell>
        </row>
        <row r="147">
          <cell r="H147" t="str">
            <v>JERONIMO - PUC POA</v>
          </cell>
          <cell r="I147" t="str">
            <v>JERONIMO PUC POA TRACK-RU-P</v>
          </cell>
          <cell r="J147" t="str">
            <v>JERONIMO PUC POA TRACK-RU-P</v>
          </cell>
          <cell r="K147" t="str">
            <v>ANDRE TREVISANI</v>
          </cell>
        </row>
        <row r="148">
          <cell r="H148" t="str">
            <v>JERONIMO - RAMOS BATISTA</v>
          </cell>
          <cell r="I148" t="str">
            <v>JERONIMO R. BATISTA BGR-R-P</v>
          </cell>
          <cell r="J148" t="str">
            <v>JERONIMO R. BATISTA BGR-R-P</v>
          </cell>
          <cell r="K148" t="str">
            <v>GUSTAVO DIREITO</v>
          </cell>
        </row>
        <row r="149">
          <cell r="H149" t="str">
            <v>JERONIMO - RIOMAR FORTALEZA</v>
          </cell>
          <cell r="I149" t="str">
            <v>JERONIMO RIOMAR FORTALEZA BGR-SH-P</v>
          </cell>
          <cell r="J149" t="str">
            <v>JERONIMO R. FORTALEZA BGR-SH-P</v>
          </cell>
          <cell r="K149" t="str">
            <v>GRAZIANI BARRETO</v>
          </cell>
        </row>
        <row r="150">
          <cell r="H150" t="str">
            <v>JERONIMO - SANTOS DUMONT</v>
          </cell>
          <cell r="I150" t="str">
            <v>JERONIMO S. DUMONT BGR-AE-P</v>
          </cell>
          <cell r="J150" t="str">
            <v>JERONIMO S. DUMONT BGR-AE-P</v>
          </cell>
          <cell r="K150" t="str">
            <v>GRAZIANI BARRETO</v>
          </cell>
        </row>
        <row r="151">
          <cell r="H151" t="str">
            <v>JERONIMO - SHOPPING NOVO SALVADOR</v>
          </cell>
          <cell r="I151" t="str">
            <v>JERONIMO SALVADOR BGR-SH-P</v>
          </cell>
          <cell r="J151" t="str">
            <v>JERONIMO SALVADOR BGR-SH-P</v>
          </cell>
          <cell r="K151" t="str">
            <v>GRAZIANI BARRETO</v>
          </cell>
        </row>
        <row r="152">
          <cell r="H152" t="str">
            <v>JERONIMO - SHOPPING CURITIBA</v>
          </cell>
          <cell r="I152" t="str">
            <v>JERONIMO SHOP CTBA BGR-SH-P</v>
          </cell>
          <cell r="J152" t="str">
            <v>JERONIMO SHOP CTBA BGR-SH-P</v>
          </cell>
          <cell r="K152" t="str">
            <v>ANDRE TREVISANI</v>
          </cell>
        </row>
        <row r="153">
          <cell r="H153" t="str">
            <v>JERONIMO - CENTER SHOPPING UBERLANDIA</v>
          </cell>
          <cell r="I153" t="str">
            <v>JERONIMO SHOP. UBERL. PCA-SH-P</v>
          </cell>
          <cell r="J153" t="str">
            <v>JERONIMO SHOP. UBERL. PCA-SH-P</v>
          </cell>
          <cell r="K153" t="str">
            <v>BREINER PENA</v>
          </cell>
        </row>
        <row r="154">
          <cell r="H154" t="str">
            <v>JERONIMO - SAO JOSE DOS CAMPOS</v>
          </cell>
          <cell r="I154" t="str">
            <v>JERONIMO SJC TRACK-R-P</v>
          </cell>
          <cell r="J154" t="str">
            <v>JERONIMO SJC TRACK-R-P</v>
          </cell>
          <cell r="K154" t="str">
            <v>GUSTAVO DIREITO</v>
          </cell>
        </row>
        <row r="155">
          <cell r="H155" t="str">
            <v>JERONIMO - SHOPPING SP MARKET</v>
          </cell>
          <cell r="I155" t="str">
            <v>JERONIMO SP MARKET BGR-SH-P</v>
          </cell>
          <cell r="J155" t="str">
            <v>JERONIMO SP MARKET BGR-SH-P</v>
          </cell>
          <cell r="K155" t="str">
            <v>KLEBER RIQUELME</v>
          </cell>
        </row>
        <row r="156">
          <cell r="H156" t="str">
            <v>JERONIMO - TENENTE SALES</v>
          </cell>
          <cell r="I156" t="str">
            <v>JERONIMO T SALES TRACK-R-P</v>
          </cell>
          <cell r="J156" t="str">
            <v>JERONIMO T SALES TRACK-R-P</v>
          </cell>
          <cell r="K156" t="str">
            <v>GUSTAVO DIREITO</v>
          </cell>
        </row>
        <row r="157">
          <cell r="H157" t="str">
            <v>JERONIMO - GOIANIA T10</v>
          </cell>
          <cell r="I157" t="str">
            <v>JERONIMO T10 TRACK-R-P</v>
          </cell>
          <cell r="J157" t="str">
            <v>JERONIMO T10 TRACK-R-P</v>
          </cell>
          <cell r="K157" t="str">
            <v>BREINER PENA</v>
          </cell>
        </row>
        <row r="158">
          <cell r="H158" t="str">
            <v>JERONIMO - SHOPPING TAMBORE</v>
          </cell>
          <cell r="I158" t="str">
            <v>JERONIMO TAMBORE PRC-SH-P</v>
          </cell>
          <cell r="J158" t="str">
            <v>JERONIMO TAMBORE PRC-SH-P</v>
          </cell>
          <cell r="K158" t="str">
            <v>KLEBER RIQUELME</v>
          </cell>
        </row>
        <row r="159">
          <cell r="H159" t="str">
            <v>JERONIMO - TAQUARI</v>
          </cell>
          <cell r="I159" t="str">
            <v>JERONIMO TAQUARI TRACK-BR-P</v>
          </cell>
          <cell r="J159" t="str">
            <v>JERONIMO TAQUARI TRACK-BR-P</v>
          </cell>
          <cell r="K159" t="str">
            <v>BREINER PENA</v>
          </cell>
        </row>
        <row r="160">
          <cell r="H160" t="str">
            <v>JERONIMO - SHOPPING TATUAPE</v>
          </cell>
          <cell r="I160" t="str">
            <v>JERONIMO TATUAPE BGR-SH-P</v>
          </cell>
          <cell r="J160" t="str">
            <v>JERONIMO TATUAPE BGR-SH-P</v>
          </cell>
          <cell r="K160" t="str">
            <v>GUSTAVO DIREITO</v>
          </cell>
        </row>
        <row r="161">
          <cell r="H161" t="str">
            <v>JERONIMO - TOP CENTER SHOPPING</v>
          </cell>
          <cell r="I161" t="str">
            <v>JERONIMO TOP CENTER PCA-SH-P</v>
          </cell>
          <cell r="J161" t="str">
            <v>JERONIMO TOP CENTER PCA-SH-P</v>
          </cell>
          <cell r="K161" t="str">
            <v>GUSTAVO DIREITO</v>
          </cell>
        </row>
        <row r="162">
          <cell r="H162" t="str">
            <v>JERONIMO - UBERLANDIA</v>
          </cell>
          <cell r="I162" t="str">
            <v>JERONIMO UBERLANDIA TRACK-R-P</v>
          </cell>
          <cell r="J162" t="str">
            <v>JERONIMO UBERLANDIA TRACK-R-P</v>
          </cell>
          <cell r="K162" t="str">
            <v>BREINER PENA</v>
          </cell>
        </row>
        <row r="163">
          <cell r="H163" t="str">
            <v>JERONIMO - AV WASHINGTON LUIS</v>
          </cell>
          <cell r="I163" t="str">
            <v>JERONIMO W. LUIS BGR-R-P</v>
          </cell>
          <cell r="J163" t="str">
            <v>JERONIMO W. LUIS BGR-R-P</v>
          </cell>
          <cell r="K163" t="str">
            <v>KLEBER RIQUELME</v>
          </cell>
        </row>
        <row r="164">
          <cell r="H164" t="str">
            <v>JERONIMO - WEST PLAZA</v>
          </cell>
          <cell r="I164" t="str">
            <v>JERONIMO WEST PLAZA BGR-SH-P</v>
          </cell>
          <cell r="J164" t="str">
            <v>JERONIMO WEST PLAZA BGR-SH-P</v>
          </cell>
          <cell r="K164" t="str">
            <v>GUSTAVO DIREITO</v>
          </cell>
        </row>
        <row r="165">
          <cell r="H165" t="str">
            <v>MADERO - JK MALL</v>
          </cell>
          <cell r="I165" t="str">
            <v>JK MALL CTN-RU-P</v>
          </cell>
          <cell r="J165" t="str">
            <v>JK MALL CTN-RU-P</v>
          </cell>
          <cell r="K165" t="str">
            <v>ANDRE TREVISANI</v>
          </cell>
        </row>
        <row r="166">
          <cell r="H166" t="str">
            <v>MADERO - SHOPPING MUELLER JOINVILLE</v>
          </cell>
          <cell r="I166" t="str">
            <v>JOINVILLE STH-SH-P</v>
          </cell>
          <cell r="J166" t="str">
            <v>JOINVILLE STH-SH-P</v>
          </cell>
          <cell r="K166" t="str">
            <v>ANDRE TREVISANI</v>
          </cell>
        </row>
        <row r="167">
          <cell r="H167" t="str">
            <v>MADERO - JUNDIAI LA TORRE</v>
          </cell>
          <cell r="I167" t="str">
            <v>JUNDIAI L. LATORRE CTN-R-P</v>
          </cell>
          <cell r="J167" t="str">
            <v>JUNDIAI L. LATORRE CTN-R-P</v>
          </cell>
          <cell r="K167" t="str">
            <v>KLEBER RIQUELME</v>
          </cell>
        </row>
        <row r="168">
          <cell r="H168" t="str">
            <v>MADERO - JUNDIAI SHOPPING</v>
          </cell>
          <cell r="I168" t="str">
            <v>JUNDIAI STH-SH-P</v>
          </cell>
          <cell r="J168" t="str">
            <v>JUNDIAI STH-SH-P</v>
          </cell>
          <cell r="K168" t="str">
            <v>KLEBER RIQUELME</v>
          </cell>
        </row>
        <row r="169">
          <cell r="H169" t="str">
            <v>MADERO - LITORAL PLAZA SHOPPING</v>
          </cell>
          <cell r="I169" t="str">
            <v>LITORAL PLAZA SHOP. CTN-SH-P</v>
          </cell>
          <cell r="J169" t="str">
            <v>LITORAL PLAZA SHOP. CTN-SH-P</v>
          </cell>
          <cell r="K169" t="str">
            <v>GUSTAVO DIREITO</v>
          </cell>
        </row>
        <row r="170">
          <cell r="H170" t="str">
            <v>MADERO - LORENA</v>
          </cell>
          <cell r="I170" t="str">
            <v>LORENA CTN-BR-P</v>
          </cell>
          <cell r="J170" t="str">
            <v>LORENA CTN-BR-P</v>
          </cell>
          <cell r="K170" t="str">
            <v>GUSTAVO DIREITO</v>
          </cell>
        </row>
        <row r="171">
          <cell r="H171" t="str">
            <v xml:space="preserve">MADERO - MARINGA (SHOPPING CATUAI) </v>
          </cell>
          <cell r="I171" t="str">
            <v>MARINGA CATUAI STH-SH-P</v>
          </cell>
          <cell r="J171" t="str">
            <v>MARINGA CATUAI STH-SH-P</v>
          </cell>
          <cell r="K171" t="str">
            <v>KLEBER RIQUELME</v>
          </cell>
        </row>
        <row r="172">
          <cell r="H172" t="str">
            <v>MADERO - PARK SHOPPING MARINGA</v>
          </cell>
          <cell r="I172" t="str">
            <v>MARINGA PARK SHOPPING STH-SH-P</v>
          </cell>
          <cell r="J172" t="str">
            <v>MARINGA PARK SHOPPING STH-SH-P</v>
          </cell>
          <cell r="K172" t="str">
            <v>KLEBER RIQUELME</v>
          </cell>
        </row>
        <row r="173">
          <cell r="H173" t="str">
            <v>MADERO - SHOPPING METROPOLE</v>
          </cell>
          <cell r="I173" t="str">
            <v>METROPOLE STH-SH-P</v>
          </cell>
          <cell r="J173" t="str">
            <v>METROPOLE STH-SH-P</v>
          </cell>
          <cell r="K173" t="str">
            <v>GUSTAVO DIREITO</v>
          </cell>
        </row>
        <row r="174">
          <cell r="H174" t="str">
            <v>MADERO - MINAS SHOPPING</v>
          </cell>
          <cell r="I174" t="str">
            <v>MINAS SHOPPING CTN-SH-P</v>
          </cell>
          <cell r="J174" t="str">
            <v>MINAS SHOPPING CTN-SH-P</v>
          </cell>
          <cell r="K174" t="str">
            <v>GRAZIANI BARRETO</v>
          </cell>
        </row>
        <row r="175">
          <cell r="H175" t="str">
            <v>MADERO - MOGI SHOPPING</v>
          </cell>
          <cell r="I175" t="str">
            <v>MOGI DAS CRUZES CTN-SH-P</v>
          </cell>
          <cell r="J175" t="str">
            <v>MOGI DAS CRUZES CTN-SH-P</v>
          </cell>
          <cell r="K175" t="str">
            <v>GUSTAVO DIREITO</v>
          </cell>
        </row>
        <row r="176">
          <cell r="H176" t="str">
            <v>MADERO - SHOPPING MOOCA</v>
          </cell>
          <cell r="I176" t="str">
            <v>MOOCA STH-SH-P</v>
          </cell>
          <cell r="J176" t="str">
            <v>MOOCA STH-SH-P</v>
          </cell>
          <cell r="K176" t="str">
            <v>GUSTAVO DIREITO</v>
          </cell>
        </row>
        <row r="177">
          <cell r="H177" t="str">
            <v>MADERO - MORUMBI</v>
          </cell>
          <cell r="I177" t="str">
            <v>MORUMBI CTN-R-P</v>
          </cell>
          <cell r="J177" t="str">
            <v>MORUMBI CTN-R-P</v>
          </cell>
          <cell r="K177" t="str">
            <v>KLEBER RIQUELME</v>
          </cell>
        </row>
        <row r="178">
          <cell r="H178" t="str">
            <v>MADERO - MORUMBI SHOPPING</v>
          </cell>
          <cell r="I178" t="str">
            <v>MORUMBI STH-SH-P</v>
          </cell>
          <cell r="J178" t="str">
            <v>MORUMBI STH-SH-P</v>
          </cell>
          <cell r="K178" t="str">
            <v>KLEBER RIQUELME</v>
          </cell>
        </row>
        <row r="179">
          <cell r="H179" t="str">
            <v>MADERO - SHOPPING MUELLER</v>
          </cell>
          <cell r="I179" t="str">
            <v>MUELLER BGR-SH-P</v>
          </cell>
          <cell r="J179" t="str">
            <v>MUELLER BGR-SH-P</v>
          </cell>
          <cell r="K179" t="str">
            <v>ANDRE TREVISANI</v>
          </cell>
        </row>
        <row r="180">
          <cell r="H180" t="str">
            <v>MADERO - NATAL SHOPPING</v>
          </cell>
          <cell r="I180" t="str">
            <v>NATAL STH-SH-P</v>
          </cell>
          <cell r="J180" t="str">
            <v>NATAL STH-SH-P</v>
          </cell>
          <cell r="K180" t="str">
            <v>GRAZIANI BARRETO</v>
          </cell>
        </row>
        <row r="181">
          <cell r="H181" t="str">
            <v>MADERO - NAZARET</v>
          </cell>
          <cell r="I181" t="str">
            <v>NAZARET CTN-R-P</v>
          </cell>
          <cell r="J181" t="str">
            <v>NAZARET CTN-R-P</v>
          </cell>
          <cell r="K181" t="str">
            <v>GUSTAVO DIREITO</v>
          </cell>
        </row>
        <row r="182">
          <cell r="H182" t="str">
            <v>MADERO - NORTE SHOPPING</v>
          </cell>
          <cell r="I182" t="str">
            <v>NORTE SHOPPING STH-SH-P</v>
          </cell>
          <cell r="J182" t="str">
            <v>NORTE SHOPPING STH-SH-P</v>
          </cell>
          <cell r="K182" t="str">
            <v>GRAZIANI BARRETO</v>
          </cell>
        </row>
        <row r="183">
          <cell r="H183" t="str">
            <v>MADERO - SHOPPING NOVA AMERICA</v>
          </cell>
          <cell r="I183" t="str">
            <v>NOVA AMERICA STH-SH-P</v>
          </cell>
          <cell r="J183" t="str">
            <v>NOVA AMERICA STH-SH-P</v>
          </cell>
          <cell r="K183" t="str">
            <v>GRAZIANI BARRETO</v>
          </cell>
        </row>
        <row r="184">
          <cell r="H184" t="str">
            <v>MADERO - NOVO HAMBURGO</v>
          </cell>
          <cell r="I184" t="str">
            <v>NOVO HAMBURGO CTN-R-P</v>
          </cell>
          <cell r="J184" t="str">
            <v>NOVO HAMBURGO CTN-R-P</v>
          </cell>
          <cell r="K184" t="str">
            <v>ANDRE TREVISANI</v>
          </cell>
        </row>
        <row r="185">
          <cell r="H185" t="str">
            <v>MADERO - PADRE ANCHIETA</v>
          </cell>
          <cell r="I185" t="str">
            <v>PADRE ANCHIETA CTN-R-P</v>
          </cell>
          <cell r="J185" t="str">
            <v>PADRE ANCHIETA CTN-R-P</v>
          </cell>
          <cell r="K185" t="str">
            <v>GUSTAVO DIREITO</v>
          </cell>
        </row>
        <row r="186">
          <cell r="H186" t="str">
            <v>MADERO - SHOPPING PALLADIUM</v>
          </cell>
          <cell r="I186" t="str">
            <v>PALLADIUM STH-SH-P</v>
          </cell>
          <cell r="J186" t="str">
            <v>PALLADIUM STH-SH-P</v>
          </cell>
          <cell r="K186" t="str">
            <v>ANDRE TREVISANI</v>
          </cell>
        </row>
        <row r="187">
          <cell r="H187" t="str">
            <v>MADERO - SHOPPING CAPIM DOURADO</v>
          </cell>
          <cell r="I187" t="str">
            <v>PALMAS CTN-SH-P</v>
          </cell>
          <cell r="J187" t="str">
            <v>PALMAS CTN-SH-P</v>
          </cell>
          <cell r="K187" t="str">
            <v>BREINER PENA</v>
          </cell>
        </row>
        <row r="188">
          <cell r="H188" t="str">
            <v>MADERO - PARK SHOPPING CAMPO GRANDE</v>
          </cell>
          <cell r="I188" t="str">
            <v>PARK SHOP CAMPO G RJ STH-SH-P</v>
          </cell>
          <cell r="J188" t="str">
            <v>PARK SHOP CAMPO G RJ STH-SH-P</v>
          </cell>
          <cell r="K188" t="str">
            <v>GRAZIANI BARRETO</v>
          </cell>
        </row>
        <row r="189">
          <cell r="H189" t="str">
            <v>MADERO - SHOPPING MAIA</v>
          </cell>
          <cell r="I189" t="str">
            <v>PARK SHOP. MAIA STH-SH-P</v>
          </cell>
          <cell r="J189" t="str">
            <v>PARK SHOP. MAIA STH-SH-P</v>
          </cell>
          <cell r="K189" t="str">
            <v>GUSTAVO DIREITO</v>
          </cell>
        </row>
        <row r="190">
          <cell r="H190" t="str">
            <v>MADERO - SHOPPING PARQUE DA CIDADE</v>
          </cell>
          <cell r="I190" t="str">
            <v>PARQUE DA CIDADE STH-SH-P</v>
          </cell>
          <cell r="J190" t="str">
            <v>PARQUE DA CIDADE STH-SH-P</v>
          </cell>
          <cell r="K190" t="str">
            <v>KLEBER RIQUELME</v>
          </cell>
        </row>
        <row r="191">
          <cell r="H191" t="str">
            <v>MADERO - PASSEIO DAS AGUAS</v>
          </cell>
          <cell r="I191" t="str">
            <v>PASSEIO DAS AGUAS BGR-SH-P</v>
          </cell>
          <cell r="J191" t="str">
            <v>PASSEIO DAS AGUAS BGR-SH-P</v>
          </cell>
          <cell r="K191" t="str">
            <v>BREINER PENA</v>
          </cell>
        </row>
        <row r="192">
          <cell r="H192" t="str">
            <v>MADERO - PASSO FUNDO</v>
          </cell>
          <cell r="I192" t="str">
            <v>PASSO FUNDO CTN-R-P</v>
          </cell>
          <cell r="J192" t="str">
            <v>PASSO FUNDO CTN-R-P</v>
          </cell>
          <cell r="K192" t="str">
            <v>ANDRE TREVISANI</v>
          </cell>
        </row>
        <row r="193">
          <cell r="H193" t="str">
            <v>MADERO - SHOPPING PATIO BRASIL</v>
          </cell>
          <cell r="I193" t="str">
            <v>PATIO BRASIL STH-SH-P</v>
          </cell>
          <cell r="J193" t="str">
            <v>PATIO BRASIL STH-SH-P</v>
          </cell>
          <cell r="K193" t="str">
            <v>BREINER PENA</v>
          </cell>
        </row>
        <row r="194">
          <cell r="H194" t="str">
            <v>MADERO - PATIO OSASCO</v>
          </cell>
          <cell r="I194" t="str">
            <v>PATIO OSASCO CTN-SH-P</v>
          </cell>
          <cell r="J194" t="str">
            <v>PATIO OSASCO CTN-SH-P</v>
          </cell>
          <cell r="K194" t="str">
            <v>KLEBER RIQUELME</v>
          </cell>
        </row>
        <row r="195">
          <cell r="H195" t="str">
            <v>MADERO - SHOPPING PATIO PAULISTA</v>
          </cell>
          <cell r="I195" t="str">
            <v>PATIO PAULISTA STH-RU-P</v>
          </cell>
          <cell r="J195" t="str">
            <v>PATIO PAULISTA STH-RU-P</v>
          </cell>
          <cell r="K195" t="str">
            <v>GUSTAVO DIREITO</v>
          </cell>
        </row>
        <row r="196">
          <cell r="H196" t="str">
            <v>MADERO - PINHEIROS</v>
          </cell>
          <cell r="I196" t="str">
            <v>PINHEIROS CTN-R-P</v>
          </cell>
          <cell r="J196" t="str">
            <v>PINHEIROS CTN-R-P</v>
          </cell>
          <cell r="K196" t="str">
            <v>KLEBER RIQUELME</v>
          </cell>
        </row>
        <row r="197">
          <cell r="H197" t="str">
            <v>MADERO - SHOPPING PIRACICABA</v>
          </cell>
          <cell r="I197" t="str">
            <v>PIRACICABA STH-SH-P</v>
          </cell>
          <cell r="J197" t="str">
            <v>PIRACICABA STH-SH-P</v>
          </cell>
          <cell r="K197" t="str">
            <v>BREINER PENA</v>
          </cell>
        </row>
        <row r="198">
          <cell r="H198" t="str">
            <v>MADERO - PITANGUEIRAS</v>
          </cell>
          <cell r="I198" t="str">
            <v>PITANGUEIRAS DF CTN-R-P</v>
          </cell>
          <cell r="J198" t="str">
            <v>PITANGUEIRAS DF CTN-R-P</v>
          </cell>
          <cell r="K198" t="str">
            <v>BREINER PENA</v>
          </cell>
        </row>
        <row r="199">
          <cell r="H199" t="str">
            <v>MADERO - NITEROI PLAZA SHOPPING</v>
          </cell>
          <cell r="I199" t="str">
            <v>PLAZA NITEROI STH-SH-P</v>
          </cell>
          <cell r="J199" t="str">
            <v>PLAZA NITEROI STH-SH-P</v>
          </cell>
          <cell r="K199" t="str">
            <v>GRAZIANI BARRETO</v>
          </cell>
        </row>
        <row r="200">
          <cell r="H200" t="str">
            <v>MADERO - SHOPPING PLAZA SUL</v>
          </cell>
          <cell r="I200" t="str">
            <v>PLAZA SUL SHOPPING STH-SH-P</v>
          </cell>
          <cell r="J200" t="str">
            <v>PLAZA SUL SHOPPING STH-SH-P</v>
          </cell>
          <cell r="K200" t="str">
            <v>GUSTAVO DIREITO</v>
          </cell>
        </row>
        <row r="201">
          <cell r="H201" t="str">
            <v>MADERO - SHOPPING PRAIA DE BELAS</v>
          </cell>
          <cell r="I201" t="str">
            <v>PRAIA DE BELAS STH-SH-P</v>
          </cell>
          <cell r="J201" t="str">
            <v>PRAIA DE BELAS STH-SH-P</v>
          </cell>
          <cell r="K201" t="str">
            <v>ANDRE TREVISANI</v>
          </cell>
        </row>
        <row r="202">
          <cell r="H202" t="str">
            <v>MADERO - PRAIA DO PEPE</v>
          </cell>
          <cell r="I202" t="str">
            <v>PRAIA PEPE STH-R-P</v>
          </cell>
          <cell r="J202" t="str">
            <v>PRAIA DO PEPE STH-R-P</v>
          </cell>
          <cell r="K202" t="str">
            <v>GRAZIANI BARRETO</v>
          </cell>
        </row>
        <row r="203">
          <cell r="H203" t="str">
            <v>MADERO - SHOPPING PRAIAMAR</v>
          </cell>
          <cell r="I203" t="str">
            <v>PRAIAMAR STH-SH-P</v>
          </cell>
          <cell r="J203" t="str">
            <v>PRAIAMAR STH-SH-P</v>
          </cell>
          <cell r="K203" t="str">
            <v>GUSTAVO DIREITO</v>
          </cell>
        </row>
        <row r="204">
          <cell r="H204" t="str">
            <v>MADERO - PRESTES MAIA</v>
          </cell>
          <cell r="I204" t="str">
            <v>PRESTES MAIA CTN-R-P</v>
          </cell>
          <cell r="J204" t="str">
            <v>PRESTES MAIA CTN-R-P</v>
          </cell>
          <cell r="K204" t="str">
            <v>GUSTAVO DIREITO</v>
          </cell>
        </row>
        <row r="205">
          <cell r="H205" t="str">
            <v>MADERO - PRIMAVERA</v>
          </cell>
          <cell r="I205" t="str">
            <v>PRIMAVERA CTN-R-P</v>
          </cell>
          <cell r="J205" t="str">
            <v>PRIMAVERA CTN-R-P</v>
          </cell>
          <cell r="K205" t="str">
            <v>ANDRE TREVISANI</v>
          </cell>
        </row>
        <row r="206">
          <cell r="H206" t="str">
            <v>MADERO - PRIME</v>
          </cell>
          <cell r="I206" t="str">
            <v>PRIME DURSKI STH</v>
          </cell>
          <cell r="J206" t="str">
            <v>PRIME DURSKI STH-R-P</v>
          </cell>
          <cell r="K206" t="str">
            <v>FRANQUEADO</v>
          </cell>
        </row>
        <row r="207">
          <cell r="H207" t="str">
            <v>MADERO - PUC POA</v>
          </cell>
          <cell r="I207" t="str">
            <v>PUC POA CTN-RU-P</v>
          </cell>
          <cell r="J207" t="str">
            <v>PUC POA CTN-RU-P</v>
          </cell>
          <cell r="K207" t="str">
            <v>ANDRE TREVISANI</v>
          </cell>
        </row>
        <row r="208">
          <cell r="H208" t="str">
            <v>MADERO - QUATA</v>
          </cell>
          <cell r="I208" t="str">
            <v>QUATA BGR-R-P</v>
          </cell>
          <cell r="J208" t="str">
            <v>QUATA BGR-R-P</v>
          </cell>
          <cell r="K208" t="str">
            <v>GUSTAVO DIREITO</v>
          </cell>
        </row>
        <row r="209">
          <cell r="H209" t="str">
            <v>MADERO - RIBEIRAO SHOPPING</v>
          </cell>
          <cell r="I209" t="str">
            <v>RIBEIRAO PRETO STH-SH-P</v>
          </cell>
          <cell r="J209" t="str">
            <v>RIBEIRAO PRETO STH-SH-P</v>
          </cell>
          <cell r="K209" t="str">
            <v>BREINER PENA</v>
          </cell>
        </row>
        <row r="210">
          <cell r="H210" t="str">
            <v>MADERO - SHOPPING DESIGN BARRA</v>
          </cell>
          <cell r="I210" t="str">
            <v>RIO DESIGN BARRA STH-SH-P</v>
          </cell>
          <cell r="J210" t="str">
            <v>RIO DESIGN BARRA STH-SH-P</v>
          </cell>
          <cell r="K210" t="str">
            <v>GRAZIANI BARRETO</v>
          </cell>
        </row>
        <row r="211">
          <cell r="H211" t="str">
            <v>MADERO - SHOPPING RIO LEBLON</v>
          </cell>
          <cell r="I211" t="str">
            <v>RIO LEBLON STH-SH-P</v>
          </cell>
          <cell r="J211" t="str">
            <v>RIO LEBLON STH-SH-P</v>
          </cell>
          <cell r="K211" t="str">
            <v>GRAZIANI BARRETO</v>
          </cell>
        </row>
        <row r="212">
          <cell r="H212" t="str">
            <v>MADERO - SHOPPING NEW YORK</v>
          </cell>
          <cell r="I212" t="str">
            <v>RIO NEW YORK BARRA STH-SH-P</v>
          </cell>
          <cell r="J212" t="str">
            <v>RIO NEW YORK BARRA STH-SH-P</v>
          </cell>
          <cell r="K212" t="str">
            <v>GRAZIANI BARRETO</v>
          </cell>
        </row>
        <row r="213">
          <cell r="H213" t="str">
            <v>MADERO - SHOPPING IGUATEMI RIO PRETO</v>
          </cell>
          <cell r="I213" t="str">
            <v>RIO PRETO IGUATEMI STH-SH-P</v>
          </cell>
          <cell r="J213" t="str">
            <v>RIO PRETO IGUATEMI STH-SH-P</v>
          </cell>
          <cell r="K213" t="str">
            <v>BREINER PENA</v>
          </cell>
        </row>
        <row r="214">
          <cell r="H214" t="str">
            <v>MADERO - SHOPPING RIO SUL</v>
          </cell>
          <cell r="I214" t="str">
            <v>RIO SUL STH-SH-P</v>
          </cell>
          <cell r="J214" t="str">
            <v>RIO SUL STH-SH-P</v>
          </cell>
          <cell r="K214" t="str">
            <v>GRAZIANI BARRETO</v>
          </cell>
        </row>
        <row r="215">
          <cell r="H215" t="str">
            <v>MADERO - RIOMAR ARACAJU</v>
          </cell>
          <cell r="I215" t="str">
            <v>RIOMAR ARACAJU STH-SH-P</v>
          </cell>
          <cell r="J215" t="str">
            <v>RIOMAR ARACAJU STH-SH-P</v>
          </cell>
          <cell r="K215" t="str">
            <v>GRAZIANI BARRETO</v>
          </cell>
        </row>
        <row r="216">
          <cell r="H216" t="str">
            <v>MADERO - RIOMAR FORTALEZA</v>
          </cell>
          <cell r="I216" t="str">
            <v>RIOMAR FORTALEZA STH-SH-P</v>
          </cell>
          <cell r="J216" t="str">
            <v>RIOMAR FORTALEZA STH-SH-P</v>
          </cell>
          <cell r="K216" t="str">
            <v>GRAZIANI BARRETO</v>
          </cell>
        </row>
        <row r="217">
          <cell r="H217" t="str">
            <v>MADERO - RIOMAR RECIFE</v>
          </cell>
          <cell r="I217" t="str">
            <v>RIOMAR RECIFE STH-SH-P</v>
          </cell>
          <cell r="J217" t="str">
            <v>RIOMAR RECIFE STH-SH-P</v>
          </cell>
          <cell r="K217" t="str">
            <v>GRAZIANI BARRETO</v>
          </cell>
        </row>
        <row r="218">
          <cell r="H218" t="str">
            <v>MADERO - SAKAMOTO</v>
          </cell>
          <cell r="I218" t="str">
            <v>SAKAMOTO CTN-BR-P</v>
          </cell>
          <cell r="J218" t="str">
            <v>SAKAMOTO CTN-BR-P</v>
          </cell>
          <cell r="K218" t="str">
            <v>GUSTAVO DIREITO</v>
          </cell>
        </row>
        <row r="219">
          <cell r="H219" t="str">
            <v>MADERO - SALVADOR SHOPPING BARRA</v>
          </cell>
          <cell r="I219" t="str">
            <v>SALVADOR BARRA STH-SH-P</v>
          </cell>
          <cell r="J219" t="str">
            <v>SALVADOR BARRA STH-SH-P</v>
          </cell>
          <cell r="K219" t="str">
            <v>GRAZIANI BARRETO</v>
          </cell>
        </row>
        <row r="220">
          <cell r="H220" t="str">
            <v>MADERO - SHOPPING NOVO SALVADOR</v>
          </cell>
          <cell r="I220" t="str">
            <v>SALVADOR STH-SH-P</v>
          </cell>
          <cell r="J220" t="str">
            <v>SALVADOR STH-SH-P</v>
          </cell>
          <cell r="K220" t="str">
            <v>GRAZIANI BARRETO</v>
          </cell>
        </row>
        <row r="221">
          <cell r="H221" t="str">
            <v>Madero - Shopping Santa Ursula</v>
          </cell>
          <cell r="I221" t="str">
            <v>SANTA URSULA BGR-SH-P</v>
          </cell>
          <cell r="J221" t="str">
            <v>SANTA URSULA BGR-SH-P</v>
          </cell>
          <cell r="K221" t="str">
            <v>BREINER PENA</v>
          </cell>
        </row>
        <row r="222">
          <cell r="H222" t="str">
            <v>MADERO - SANTO AMARO</v>
          </cell>
          <cell r="I222" t="str">
            <v>SANTO AMARO CTN-R-P</v>
          </cell>
          <cell r="J222" t="str">
            <v>SANTO AMARO CTN-R-P</v>
          </cell>
          <cell r="K222" t="str">
            <v>GUSTAVO DIREITO</v>
          </cell>
        </row>
        <row r="223">
          <cell r="H223" t="str">
            <v>MADERO - SANTO ANDRE</v>
          </cell>
          <cell r="I223" t="str">
            <v>SANTO ANDRE CTN-R-P</v>
          </cell>
          <cell r="J223" t="str">
            <v>SANTO ANDRE CTN-R-P</v>
          </cell>
          <cell r="K223" t="str">
            <v>GUSTAVO DIREITO</v>
          </cell>
        </row>
        <row r="224">
          <cell r="H224" t="str">
            <v>MADERO - SANTOS DUMONT</v>
          </cell>
          <cell r="I224" t="str">
            <v>SANTOS DUMONT STH-AE-P</v>
          </cell>
          <cell r="J224" t="str">
            <v>SANTOS DUMONT STH-AE-P</v>
          </cell>
          <cell r="K224" t="str">
            <v>GRAZIANI BARRETO</v>
          </cell>
        </row>
        <row r="225">
          <cell r="H225" t="str">
            <v>MADERO - SHOPPING SAO CAETANO</v>
          </cell>
          <cell r="I225" t="str">
            <v>SAO CAETANO STH-SH-P</v>
          </cell>
          <cell r="J225" t="str">
            <v>SAO CAETANO STH-SH-P</v>
          </cell>
          <cell r="K225" t="str">
            <v>GUSTAVO DIREITO</v>
          </cell>
        </row>
        <row r="226">
          <cell r="H226" t="str">
            <v>MADERO - JK  SAO JOSE DO RIO PRETO</v>
          </cell>
          <cell r="I226" t="str">
            <v>SAO JOSE DO RIO PRETO CTN-R-P</v>
          </cell>
          <cell r="J226" t="str">
            <v>SAO JOSE DO RIO PRETO CTN-R-P</v>
          </cell>
          <cell r="K226" t="str">
            <v>BREINER PENA</v>
          </cell>
        </row>
        <row r="227">
          <cell r="H227" t="str">
            <v>MADERO - SAO JOSE DOS CAMPOS</v>
          </cell>
          <cell r="I227" t="str">
            <v>SAO JOSE DOS CAMPOS CTN-R-P</v>
          </cell>
          <cell r="J227" t="str">
            <v>SAO JOSE DOS CAMPOS CTN-R-P</v>
          </cell>
          <cell r="K227" t="str">
            <v>GUSTAVO DIREITO</v>
          </cell>
        </row>
        <row r="228">
          <cell r="H228" t="str">
            <v>MADERO - SHOPPING CIDADE BH</v>
          </cell>
          <cell r="I228" t="str">
            <v>SHOPPING CIDADE BH STH-SH-P</v>
          </cell>
          <cell r="J228" t="str">
            <v>SHOPPING CIDADE BH STH-SH-P</v>
          </cell>
          <cell r="K228" t="str">
            <v>GRAZIANI BARRETO</v>
          </cell>
        </row>
        <row r="229">
          <cell r="H229" t="str">
            <v>MADERO - SHOPPING LIMEIRA</v>
          </cell>
          <cell r="I229" t="str">
            <v>SHOPPING LIMEIRA CTN-SH-P</v>
          </cell>
          <cell r="J229" t="str">
            <v>SHOPPING LIMEIRA CTN-SH-P</v>
          </cell>
          <cell r="K229" t="str">
            <v>BREINER PENA</v>
          </cell>
        </row>
        <row r="230">
          <cell r="H230" t="str">
            <v>MADERO - SHOPPING RECIFE</v>
          </cell>
          <cell r="I230" t="str">
            <v>SHOPPING RECIFE STH-SH-P</v>
          </cell>
          <cell r="J230" t="str">
            <v>SHOPPING RECIFE STH-SH-P</v>
          </cell>
          <cell r="K230" t="str">
            <v>GRAZIANI BARRETO</v>
          </cell>
        </row>
        <row r="231">
          <cell r="H231" t="str">
            <v>MADERO - SHOPPING TIJUCA</v>
          </cell>
          <cell r="I231" t="str">
            <v>SHOPPING TIJUCA STH-SH-P</v>
          </cell>
          <cell r="J231" t="str">
            <v>SHOPPING TIJUCA STH-SH-P</v>
          </cell>
          <cell r="K231" t="str">
            <v>GRAZIANI BARRETO</v>
          </cell>
        </row>
        <row r="232">
          <cell r="H232" t="str">
            <v>MADERO - SHOPPING SP MARKET</v>
          </cell>
          <cell r="I232" t="str">
            <v>SP MARKET STH-SH-P</v>
          </cell>
          <cell r="J232" t="str">
            <v>SP MARKET STH-SH-P</v>
          </cell>
          <cell r="K232" t="str">
            <v>KLEBER RIQUELME</v>
          </cell>
        </row>
        <row r="233">
          <cell r="H233" t="str">
            <v>MADERO - SHOPPING TABOAO</v>
          </cell>
          <cell r="I233" t="str">
            <v>TABOAO DA SERRA CTN-SH-P</v>
          </cell>
          <cell r="J233" t="str">
            <v>TABOAO DA SERRA CTN-SH-P</v>
          </cell>
          <cell r="K233" t="str">
            <v>KLEBER RIQUELME</v>
          </cell>
        </row>
        <row r="234">
          <cell r="H234" t="str">
            <v>MADERO - SHOPPING TAMBORE</v>
          </cell>
          <cell r="I234" t="str">
            <v>TAMBORE STH-SH-P</v>
          </cell>
          <cell r="J234" t="str">
            <v>TAMBORE STH-SH-P</v>
          </cell>
          <cell r="K234" t="str">
            <v>KLEBER RIQUELME</v>
          </cell>
        </row>
        <row r="235">
          <cell r="H235" t="str">
            <v>MADERO - TAQUARI</v>
          </cell>
          <cell r="I235" t="str">
            <v>TAQUARI CTN-BR-P</v>
          </cell>
          <cell r="J235" t="str">
            <v>TAQUARI CTN-BR-P</v>
          </cell>
          <cell r="K235" t="str">
            <v>BREINER PENA</v>
          </cell>
        </row>
        <row r="236">
          <cell r="H236" t="str">
            <v>MADERO -SHOPPING TAUBATE</v>
          </cell>
          <cell r="I236" t="str">
            <v>TAUBATE CTN-SH-P</v>
          </cell>
          <cell r="J236" t="str">
            <v>TAUBATE CTN-SH-P</v>
          </cell>
          <cell r="K236" t="str">
            <v>GUSTAVO DIREITO</v>
          </cell>
        </row>
        <row r="237">
          <cell r="H237" t="str">
            <v>MADERO - SHOPPING UBERABA</v>
          </cell>
          <cell r="I237" t="str">
            <v>UBERABA CTN-SH-P</v>
          </cell>
          <cell r="J237" t="str">
            <v>UBERABA CTN-SH-P</v>
          </cell>
          <cell r="K237" t="str">
            <v>BREINER PENA</v>
          </cell>
        </row>
        <row r="238">
          <cell r="H238" t="str">
            <v>MADERO - CENTER SHOPPING UBERLANDIA</v>
          </cell>
          <cell r="I238" t="str">
            <v>UBERLANDIA SHOP STH-SH-P</v>
          </cell>
          <cell r="J238" t="str">
            <v>UBERLANDIA SHOP STH-SH-P</v>
          </cell>
          <cell r="K238" t="str">
            <v>BREINER PENA</v>
          </cell>
        </row>
        <row r="239">
          <cell r="H239" t="str">
            <v>MADERO - SHOPPING UNIAO OSASCO</v>
          </cell>
          <cell r="I239" t="str">
            <v>UNIAO OSASCO STH-SH-P</v>
          </cell>
          <cell r="J239" t="str">
            <v>UNIAO OSASCO STH-SH-P</v>
          </cell>
          <cell r="K239" t="str">
            <v>KLEBER RIQUELME</v>
          </cell>
        </row>
        <row r="240">
          <cell r="H240" t="str">
            <v>MADERO - VALINHOS</v>
          </cell>
          <cell r="I240" t="str">
            <v>VALINHOS CTN-BR-P</v>
          </cell>
          <cell r="J240" t="str">
            <v>VALINHOS CTN-BR-P</v>
          </cell>
          <cell r="K240" t="str">
            <v>KLEBER RIQUELME</v>
          </cell>
        </row>
        <row r="241">
          <cell r="H241" t="str">
            <v>MADERO - VILA ANDRADE</v>
          </cell>
          <cell r="I241" t="str">
            <v>VILA ANDRADE CTN-R-P</v>
          </cell>
          <cell r="J241" t="str">
            <v>VILA ANDRADE CTN-R-P</v>
          </cell>
          <cell r="K241" t="str">
            <v>KLEBER RIQUELME</v>
          </cell>
        </row>
        <row r="242">
          <cell r="H242" t="str">
            <v>MADERO - VILA MARIANA</v>
          </cell>
          <cell r="I242" t="str">
            <v>VILA MARIANA</v>
          </cell>
          <cell r="J242" t="str">
            <v>VILA MARIANA BGR-R-P</v>
          </cell>
          <cell r="K242" t="str">
            <v>GUSTAVO DIREITO</v>
          </cell>
        </row>
        <row r="243">
          <cell r="H243" t="str">
            <v>MADERO - SHOPPING VILA OLIMPIA</v>
          </cell>
          <cell r="I243" t="str">
            <v>VILA OLIMPIA STH-SH-P</v>
          </cell>
          <cell r="J243" t="str">
            <v>VILA OLIMPIA STH-SH-P</v>
          </cell>
          <cell r="K243" t="str">
            <v>GUSTAVO DIREITO</v>
          </cell>
        </row>
        <row r="244">
          <cell r="H244" t="str">
            <v>MADERO - SHOPPING PRAIA DA COSTA</v>
          </cell>
          <cell r="I244" t="str">
            <v>VILA VELHA STH-SH-P</v>
          </cell>
          <cell r="J244" t="str">
            <v>VILA VELHA STH-SH-P</v>
          </cell>
          <cell r="K244" t="str">
            <v>GRAZIANI BARRETO</v>
          </cell>
        </row>
        <row r="245">
          <cell r="H245" t="str">
            <v>MADERO - VILLA LOBOS</v>
          </cell>
          <cell r="I245" t="str">
            <v>VILLA LOBOS CTN-R-P</v>
          </cell>
          <cell r="J245" t="str">
            <v>VILLA LOBOS CTN-R-P</v>
          </cell>
          <cell r="K245" t="str">
            <v>KLEBER RIQUELME</v>
          </cell>
        </row>
        <row r="246">
          <cell r="H246" t="str">
            <v>MADERO - SHOPPING VILLA ROMANA</v>
          </cell>
          <cell r="I246" t="str">
            <v>VILLA ROMANA STH-SH-P</v>
          </cell>
          <cell r="J246" t="str">
            <v>VILLA ROMANA STH-SH-P</v>
          </cell>
          <cell r="K246" t="str">
            <v>ANDRE TREVISANI</v>
          </cell>
        </row>
        <row r="247">
          <cell r="H247" t="str">
            <v>MADERO - SHOPPING VILLAGE MALL</v>
          </cell>
          <cell r="I247" t="str">
            <v>VILLAGE MALL RIO STH-SH-P</v>
          </cell>
          <cell r="J247" t="str">
            <v>VILLAGE MALL RIO STH-SH-P</v>
          </cell>
          <cell r="K247" t="str">
            <v>GRAZIANI BARRETO</v>
          </cell>
        </row>
        <row r="248">
          <cell r="H248" t="str">
            <v>MADERO - SHOPPING VITORIA</v>
          </cell>
          <cell r="I248" t="str">
            <v>VITORIA STH-SH-P</v>
          </cell>
          <cell r="J248" t="str">
            <v>VITORIA STH-SH-P</v>
          </cell>
          <cell r="K248" t="str">
            <v>GRAZIANI BARRETO</v>
          </cell>
        </row>
        <row r="249">
          <cell r="H249" t="str">
            <v>MADERO -  AV WASHINGTON LUIS</v>
          </cell>
          <cell r="I249" t="str">
            <v>WASHINGTON LUIS CTN-RU-P</v>
          </cell>
          <cell r="J249" t="str">
            <v>WASHINGTON LUIS CTN-RU-P</v>
          </cell>
          <cell r="K249" t="str">
            <v>KLEBER RIQUELME</v>
          </cell>
        </row>
        <row r="250">
          <cell r="H250" t="str">
            <v>MADERO - SHOPPING BARIGUI</v>
          </cell>
          <cell r="I250" t="str">
            <v>PARK BARIGUI STH-SH-P</v>
          </cell>
          <cell r="J250" t="str">
            <v>PARK BARIGUI STH-SH-P</v>
          </cell>
          <cell r="K250" t="str">
            <v>ANDRE TREVISANI</v>
          </cell>
        </row>
        <row r="251">
          <cell r="H251" t="str">
            <v>JERONIMO - AGUA VERDE</v>
          </cell>
          <cell r="I251" t="str">
            <v>JERONIMO AGUA VERDE TRK-R-P</v>
          </cell>
          <cell r="J251" t="str">
            <v>JERONIMO AGUA VERDE TRK-R-P</v>
          </cell>
          <cell r="K251" t="str">
            <v>ANDRE TREVISANI</v>
          </cell>
        </row>
        <row r="252">
          <cell r="H252" t="str">
            <v>Vó Maria Durski - Brascan</v>
          </cell>
          <cell r="J252" t="str">
            <v>BRASCAN STH-R-P</v>
          </cell>
          <cell r="K252" t="str">
            <v>GUSTAVO DIREITO</v>
          </cell>
        </row>
        <row r="253">
          <cell r="H253" t="str">
            <v>Vó Maria Durski - Shopping ID</v>
          </cell>
          <cell r="J253" t="str">
            <v>BRASILIA ID STH-SH-P</v>
          </cell>
          <cell r="K253" t="str">
            <v>BREINER PENA</v>
          </cell>
        </row>
        <row r="254">
          <cell r="H254" t="str">
            <v>Vó Maria Durski - Park Shopping Brasilia</v>
          </cell>
          <cell r="J254" t="str">
            <v>BRASILIA PARK STH-SH-P</v>
          </cell>
          <cell r="K254" t="str">
            <v>BREINER PENA</v>
          </cell>
        </row>
        <row r="255">
          <cell r="H255" t="str">
            <v>Vó Maria Durski - Buritis</v>
          </cell>
          <cell r="J255" t="str">
            <v>BURITIS CTN-R-P</v>
          </cell>
          <cell r="K255" t="str">
            <v>GRAZIANI BARRETO</v>
          </cell>
        </row>
        <row r="256">
          <cell r="H256" t="str">
            <v>Vó Maria Durski - Cabral</v>
          </cell>
          <cell r="J256" t="str">
            <v>CABRAL STH-R-P</v>
          </cell>
          <cell r="K256" t="str">
            <v>ANDRE TREVISANI</v>
          </cell>
        </row>
        <row r="257">
          <cell r="H257" t="str">
            <v>Vó Maria Durski - Cambui</v>
          </cell>
          <cell r="J257" t="str">
            <v>CAMBUI CTN-R-P</v>
          </cell>
          <cell r="K257" t="str">
            <v>KLEBER RIQUELME</v>
          </cell>
        </row>
        <row r="258">
          <cell r="H258" t="str">
            <v>Vó Maria Durski - Shopping Dom Pedro</v>
          </cell>
          <cell r="J258" t="str">
            <v>CAMPINAS STH-SH-P</v>
          </cell>
          <cell r="K258" t="str">
            <v>KLEBER RIQUELME</v>
          </cell>
        </row>
        <row r="259">
          <cell r="H259" t="str">
            <v>Vó Maria Durski - Shopping Campo Grande</v>
          </cell>
          <cell r="J259" t="str">
            <v>CAMPO GRANDE STH-SH-P</v>
          </cell>
          <cell r="K259" t="str">
            <v>BREINER PENA</v>
          </cell>
        </row>
        <row r="260">
          <cell r="H260" t="str">
            <v>Vó Maria Durski - Campo Largo</v>
          </cell>
          <cell r="J260" t="str">
            <v>CAMPO LARGO CTN-BR-P</v>
          </cell>
          <cell r="K260" t="str">
            <v>ANDRE TREVISANI</v>
          </cell>
        </row>
        <row r="261">
          <cell r="H261" t="str">
            <v>Vó Maria Durski - Canoas</v>
          </cell>
          <cell r="J261" t="str">
            <v>CANOAS CTN-BR-P</v>
          </cell>
          <cell r="K261" t="str">
            <v>ANDRE TREVISANI</v>
          </cell>
        </row>
        <row r="262">
          <cell r="H262" t="str">
            <v>Vó Maria Durski - Cascavel</v>
          </cell>
          <cell r="J262" t="str">
            <v>CASCAVEL STH-SH-P</v>
          </cell>
          <cell r="K262" t="str">
            <v>KLEBER RIQUELME</v>
          </cell>
        </row>
        <row r="263">
          <cell r="H263" t="str">
            <v>Vó Maria Durski - Londrina (Shop Catuai)</v>
          </cell>
          <cell r="J263" t="str">
            <v>CATUAI LONDRINA STH-SH-P</v>
          </cell>
          <cell r="K263" t="str">
            <v>KLEBER RIQUELME</v>
          </cell>
        </row>
        <row r="264">
          <cell r="H264" t="str">
            <v>Vó Maria Durski - Caxias do Sul</v>
          </cell>
          <cell r="J264" t="str">
            <v>CAXIAS CTN-SH-P</v>
          </cell>
          <cell r="K264" t="str">
            <v>ANDRE TREVISANI</v>
          </cell>
        </row>
        <row r="265">
          <cell r="H265" t="str">
            <v>Vó Maria Durski - Shopping Center Norte</v>
          </cell>
          <cell r="J265" t="str">
            <v>CENTER NORTE STH-SH-P</v>
          </cell>
          <cell r="K265" t="str">
            <v>GUSTAVO DIREITO</v>
          </cell>
        </row>
        <row r="266">
          <cell r="H266" t="str">
            <v>Vó Maria Durski - Shopping Center vale</v>
          </cell>
          <cell r="J266" t="str">
            <v>CENTERVALE STH-SH-P</v>
          </cell>
          <cell r="K266" t="str">
            <v>GUSTAVO DIREITO</v>
          </cell>
        </row>
        <row r="267">
          <cell r="H267" t="str">
            <v>Vó Maria Durski - Champagnat</v>
          </cell>
          <cell r="J267" t="str">
            <v>CHAMPAGNAT STH-R-P</v>
          </cell>
          <cell r="K267" t="str">
            <v>ANDRE TREVISANI</v>
          </cell>
        </row>
        <row r="268">
          <cell r="H268" t="str">
            <v>Vó Maria Durski - Cidade São Paulo</v>
          </cell>
          <cell r="J268" t="str">
            <v>CIDADE SAO PAULO STH-SH-P</v>
          </cell>
          <cell r="K268" t="str">
            <v>GUSTAVO DIREITO</v>
          </cell>
        </row>
        <row r="269">
          <cell r="H269" t="str">
            <v>Vó Maria Durski - Comendador</v>
          </cell>
          <cell r="J269" t="str">
            <v>COMENDADOR STH-R-P</v>
          </cell>
          <cell r="K269" t="str">
            <v>ANDRE TREVISANI</v>
          </cell>
        </row>
        <row r="270">
          <cell r="H270" t="str">
            <v>Vó Maria Durski - Conselheiro Nebias</v>
          </cell>
          <cell r="J270" t="str">
            <v>CONSELHEIRO NEBIAS CTN-R-P</v>
          </cell>
          <cell r="K270" t="str">
            <v>GUSTAVO DIREITO</v>
          </cell>
        </row>
        <row r="271">
          <cell r="H271" t="str">
            <v>Vó Maria Durski - Shopping Continente</v>
          </cell>
          <cell r="J271" t="str">
            <v>CONTINENTE SC STH-SH-P</v>
          </cell>
          <cell r="K271" t="str">
            <v>ANDRE TREVISANI</v>
          </cell>
        </row>
        <row r="272">
          <cell r="H272" t="str">
            <v>Vó Maria Durski - Criciuma</v>
          </cell>
          <cell r="J272" t="str">
            <v>CRICIUMA CENTENARIO CTN-R-P</v>
          </cell>
          <cell r="K272" t="str">
            <v>ANDRE TREVISANI</v>
          </cell>
        </row>
        <row r="273">
          <cell r="H273" t="str">
            <v>Vó Maria Durski - Shopping Curitiba</v>
          </cell>
          <cell r="J273" t="str">
            <v>CURITIBA SHOP BGR-SH-P</v>
          </cell>
          <cell r="K273" t="str">
            <v>ANDRE TREVISANI</v>
          </cell>
        </row>
        <row r="274">
          <cell r="H274" t="str">
            <v>Vó Maria Durski - Shopping Del Rey</v>
          </cell>
          <cell r="J274" t="str">
            <v>DEL REY STH-SH-P</v>
          </cell>
          <cell r="K274" t="str">
            <v>GRAZIANI BARRETO</v>
          </cell>
        </row>
        <row r="275">
          <cell r="H275" t="str">
            <v>Vó Maria Durski - Shopping Eldorado</v>
          </cell>
          <cell r="J275" t="str">
            <v>ELDORADO STH-SH-P</v>
          </cell>
          <cell r="K275" t="str">
            <v>KLEBER RIQUELME</v>
          </cell>
        </row>
        <row r="276">
          <cell r="H276" t="str">
            <v>Vó Maria Durski - Shopping Estacao Cuiabá</v>
          </cell>
          <cell r="J276" t="str">
            <v>ESTACAO CUIABA STH-SH-P</v>
          </cell>
          <cell r="K276" t="str">
            <v>BREINER PENA</v>
          </cell>
        </row>
        <row r="277">
          <cell r="H277" t="str">
            <v>Vó Maria Durski - Shopping Beiramar</v>
          </cell>
          <cell r="J277" t="str">
            <v>FLORIANOPOLIS STH-SH-P</v>
          </cell>
          <cell r="K277" t="str">
            <v>ANDRE TREVISANI</v>
          </cell>
        </row>
        <row r="278">
          <cell r="H278" t="str">
            <v>Vó Maria Durski - Foz do Iguaçu</v>
          </cell>
          <cell r="J278" t="str">
            <v>FOZ DO IGUACU STH-SH-P</v>
          </cell>
          <cell r="K278" t="str">
            <v>KLEBER RIQUELME</v>
          </cell>
        </row>
        <row r="279">
          <cell r="H279" t="str">
            <v>Vó Maria Durski - Franca</v>
          </cell>
          <cell r="J279" t="str">
            <v>FRANCA CTN-R-P</v>
          </cell>
          <cell r="K279" t="str">
            <v>BREINER PENA</v>
          </cell>
        </row>
        <row r="280">
          <cell r="H280" t="str">
            <v>Vó Maria Durski - Francisco Morato</v>
          </cell>
          <cell r="J280" t="str">
            <v>FRANCISCO MORATO CTN-R-P</v>
          </cell>
          <cell r="K280" t="str">
            <v>KLEBER RIQUELME</v>
          </cell>
        </row>
        <row r="281">
          <cell r="H281" t="str">
            <v>Vó Maria Durski - Shopping Galleria</v>
          </cell>
          <cell r="J281" t="str">
            <v>GALLERIA CAMPINAS STH-SH-P</v>
          </cell>
          <cell r="K281" t="str">
            <v>KLEBER RIQUELME</v>
          </cell>
        </row>
        <row r="282">
          <cell r="H282" t="str">
            <v>Vó Maria Durski - Joinville Garten</v>
          </cell>
          <cell r="J282" t="str">
            <v>GARTEN JOINVILLE STH-SH-P</v>
          </cell>
          <cell r="K282" t="str">
            <v>ANDRE TREVISANI</v>
          </cell>
        </row>
        <row r="283">
          <cell r="H283" t="str">
            <v>Vo Maria Durski - Goiania T10</v>
          </cell>
          <cell r="J283" t="str">
            <v>GOIANIA T10 CTN-R-P</v>
          </cell>
          <cell r="K283" t="str">
            <v>BREINER PENA</v>
          </cell>
        </row>
        <row r="284">
          <cell r="H284" t="str">
            <v>Vó Maria Durski - Goiania T4</v>
          </cell>
          <cell r="J284" t="str">
            <v>GOIANIA T4 CTN-R-P</v>
          </cell>
          <cell r="K284" t="str">
            <v>BREINER PENA</v>
          </cell>
        </row>
        <row r="285">
          <cell r="H285" t="str">
            <v>Vó Maria Durski - Gramado</v>
          </cell>
          <cell r="J285" t="str">
            <v>GRAMADO BGR-R-P</v>
          </cell>
          <cell r="K285" t="str">
            <v>ANDRE TREVISANI</v>
          </cell>
        </row>
        <row r="286">
          <cell r="H286" t="str">
            <v>Vó Maria Durski - Granja Vianna</v>
          </cell>
          <cell r="J286" t="str">
            <v>GRANJA VIANNA STH-SH-P</v>
          </cell>
          <cell r="K286" t="str">
            <v>KLEBER RIQUELME</v>
          </cell>
        </row>
        <row r="287">
          <cell r="H287" t="str">
            <v>Vó Maria Durski - Guaruja</v>
          </cell>
          <cell r="J287" t="str">
            <v>GUARUJA CTN-R-P</v>
          </cell>
          <cell r="K287" t="str">
            <v>GUSTAVO DIREITO</v>
          </cell>
        </row>
        <row r="288">
          <cell r="H288" t="str">
            <v>Vó Maria Durski - Icarai</v>
          </cell>
          <cell r="J288" t="str">
            <v>ICARAI BGR-R-P</v>
          </cell>
          <cell r="K288" t="str">
            <v>GRAZIANI BARRETO</v>
          </cell>
        </row>
        <row r="289">
          <cell r="H289" t="str">
            <v>Vó Maria Durski - Iguatemi Brasilia</v>
          </cell>
          <cell r="J289" t="str">
            <v>IGUATEMI BRASILIA STH-SH-P</v>
          </cell>
          <cell r="K289" t="str">
            <v>BREINER PENA</v>
          </cell>
        </row>
        <row r="290">
          <cell r="H290" t="str">
            <v>Vó Maria Durski - Iguatemi Campinas</v>
          </cell>
          <cell r="J290" t="str">
            <v>IGUATEMI CAMPINAS STH-SH-P</v>
          </cell>
          <cell r="K290" t="str">
            <v>KLEBER RIQUELME</v>
          </cell>
        </row>
        <row r="291">
          <cell r="H291" t="str">
            <v>Vó Maria Durski - Iguatemi Esplanada</v>
          </cell>
          <cell r="J291" t="str">
            <v>IGUATEMI ESPLANADA STH-SH-P</v>
          </cell>
          <cell r="K291" t="str">
            <v>KLEBER RIQUELME</v>
          </cell>
        </row>
        <row r="292">
          <cell r="H292" t="str">
            <v>Vó Maria Durski - Iguatemi Fortaleza</v>
          </cell>
          <cell r="J292" t="str">
            <v>IGUATEMI FORTALEZA STH-SH-P</v>
          </cell>
          <cell r="K292" t="str">
            <v>GRAZIANI BARRETO</v>
          </cell>
        </row>
        <row r="293">
          <cell r="H293" t="str">
            <v>Vó Maria Durski - Indaiatuba</v>
          </cell>
          <cell r="J293" t="str">
            <v>INDAIATUBA CTN-SH-P</v>
          </cell>
          <cell r="K293" t="str">
            <v>KLEBER RIQUELME</v>
          </cell>
        </row>
        <row r="294">
          <cell r="H294" t="str">
            <v>Vó Maria Durski - Ines Pereira</v>
          </cell>
          <cell r="J294" t="str">
            <v>INES PEREIRA CTN-RU-P</v>
          </cell>
          <cell r="K294" t="str">
            <v>GUSTAVO DIREITO</v>
          </cell>
        </row>
        <row r="295">
          <cell r="H295" t="str">
            <v>Vó Maria Durski - Itajai</v>
          </cell>
          <cell r="J295" t="str">
            <v>ITAJAI CTN-R-P</v>
          </cell>
          <cell r="K295" t="str">
            <v>ANDRE TREVISANI</v>
          </cell>
        </row>
        <row r="296">
          <cell r="H296" t="str">
            <v>Vó Maria Durski - Itapema</v>
          </cell>
          <cell r="J296" t="str">
            <v>ITAPEMA CTN-BR-P</v>
          </cell>
          <cell r="K296" t="str">
            <v>ANDRE TREVISANI</v>
          </cell>
        </row>
        <row r="297">
          <cell r="H297" t="str">
            <v>Vó Maria Durski - Jabaquara</v>
          </cell>
          <cell r="J297" t="str">
            <v>JABAQUARA BGR-R-P</v>
          </cell>
          <cell r="K297" t="str">
            <v>KLEBER RIQUELME</v>
          </cell>
        </row>
        <row r="298">
          <cell r="H298" t="str">
            <v>Vó Maria Durski - Jacarepagua</v>
          </cell>
          <cell r="J298" t="str">
            <v>JACAREPAGUA BGR-SH-P</v>
          </cell>
          <cell r="K298" t="str">
            <v>GRAZIANI BARRETO</v>
          </cell>
        </row>
        <row r="299">
          <cell r="H299" t="str">
            <v>Vó Maria Durski - Jardim das Américas</v>
          </cell>
          <cell r="J299" t="str">
            <v>JARDIM DAS AMERICAS BGR-SH-P</v>
          </cell>
          <cell r="K299" t="str">
            <v>ANDRE TREVISANI</v>
          </cell>
        </row>
        <row r="300">
          <cell r="H300" t="str">
            <v>Vó Maria Durski - Jardim Social</v>
          </cell>
          <cell r="J300" t="str">
            <v>JARDIM SOCIAL STH-R-P</v>
          </cell>
          <cell r="K300" t="str">
            <v>ANDRE TREVISANI</v>
          </cell>
        </row>
        <row r="301">
          <cell r="H301" t="str">
            <v>Vó Maria Durski - Shopping Jardim Sul</v>
          </cell>
          <cell r="J301" t="str">
            <v>JARDIM SUL STH-SH-P</v>
          </cell>
          <cell r="K301" t="str">
            <v>KLEBER RIQUELME</v>
          </cell>
        </row>
        <row r="302">
          <cell r="H302" t="str">
            <v>Vó Maria Durski - Shopping Abc</v>
          </cell>
          <cell r="J302" t="str">
            <v>JERONIMO ABC ST ANDRE BGR-SH-P</v>
          </cell>
          <cell r="K302" t="str">
            <v>GUSTAVO DIREITO</v>
          </cell>
        </row>
        <row r="303">
          <cell r="H303" t="str">
            <v>Vó Maria Durski - Afonso Pena</v>
          </cell>
          <cell r="J303" t="str">
            <v>JERONIMO AFONSO PENA BGR-AE-P</v>
          </cell>
          <cell r="K303" t="str">
            <v>ANDRE TREVISANI</v>
          </cell>
        </row>
        <row r="304">
          <cell r="H304" t="str">
            <v>Vó Maria Durski - Agua Verde</v>
          </cell>
          <cell r="J304" t="str">
            <v>JERONIMO AGUA VERDE TRK-R-P</v>
          </cell>
          <cell r="K304" t="str">
            <v>ANDRE TREVISANI</v>
          </cell>
        </row>
        <row r="305">
          <cell r="H305" t="str">
            <v>Vó Maria Durski - Alecrins</v>
          </cell>
          <cell r="J305" t="str">
            <v>JERONIMO ALECRINS TRACK-R-P</v>
          </cell>
          <cell r="K305" t="str">
            <v>KLEBER RIQUELME</v>
          </cell>
        </row>
        <row r="306">
          <cell r="H306" t="str">
            <v>Vó Maria Durski - Alphaville</v>
          </cell>
          <cell r="J306" t="str">
            <v>JERONIMO ALPHAVILLE TRACK-R-P</v>
          </cell>
          <cell r="K306" t="str">
            <v>KLEBER RIQUELME</v>
          </cell>
        </row>
        <row r="307">
          <cell r="H307" t="str">
            <v>Vó Maria Durski - Shopping Analia Franco</v>
          </cell>
          <cell r="J307" t="str">
            <v>JERONIMO ANALIA F. BGR-SH-P</v>
          </cell>
          <cell r="K307" t="str">
            <v>GUSTAVO DIREITO</v>
          </cell>
        </row>
        <row r="308">
          <cell r="H308" t="str">
            <v>Vó Maria Durski - Andalo</v>
          </cell>
          <cell r="J308" t="str">
            <v>JERONIMO ANDALO TRACK-R-P</v>
          </cell>
          <cell r="K308" t="str">
            <v>BREINER PENA</v>
          </cell>
        </row>
        <row r="309">
          <cell r="H309" t="str">
            <v>Vó Maria Durski - Shopping Aricanduva</v>
          </cell>
          <cell r="J309" t="str">
            <v>JERONIMO ARICANDUVA BGR-SH-P</v>
          </cell>
          <cell r="K309" t="str">
            <v>GUSTAVO DIREITO</v>
          </cell>
        </row>
        <row r="310">
          <cell r="H310" t="str">
            <v>Vó Maria Durski - Barão de Penedo</v>
          </cell>
          <cell r="J310" t="str">
            <v>JERONIMO B DE PENEDO TRACK-R-P</v>
          </cell>
          <cell r="K310" t="str">
            <v>GUSTAVO DIREITO</v>
          </cell>
        </row>
        <row r="311">
          <cell r="H311" t="str">
            <v>Vó Maria Durski - Shopping Balneario</v>
          </cell>
          <cell r="J311" t="str">
            <v>JERONIMO BALNEARIO BGR-SH-P</v>
          </cell>
          <cell r="K311" t="str">
            <v>ANDRE TREVISANI</v>
          </cell>
        </row>
        <row r="312">
          <cell r="H312" t="str">
            <v>Vó Maria Durski - Bandeirantes</v>
          </cell>
          <cell r="J312" t="str">
            <v>JERONIMO BANDEIRANTES BGR-RU-P</v>
          </cell>
          <cell r="K312" t="str">
            <v>KLEBER RIQUELME</v>
          </cell>
        </row>
        <row r="313">
          <cell r="H313" t="str">
            <v>Vó Maria Durski - Shopping Barueri</v>
          </cell>
          <cell r="J313" t="str">
            <v>JERONIMO BARUERI PCA-SH-P</v>
          </cell>
          <cell r="K313" t="str">
            <v>KLEBER RIQUELME</v>
          </cell>
        </row>
        <row r="314">
          <cell r="H314" t="str">
            <v>Vó Maria Durski - Bauru</v>
          </cell>
          <cell r="J314" t="str">
            <v>JERONIMO BAURU TRACK-R-P</v>
          </cell>
          <cell r="K314" t="str">
            <v>BREINER PENA</v>
          </cell>
        </row>
        <row r="315">
          <cell r="H315" t="str">
            <v>Vó Maria Durski - Bela Vista</v>
          </cell>
          <cell r="J315" t="str">
            <v>JERONIMO BELA VISTA BGR-R-P</v>
          </cell>
          <cell r="K315" t="str">
            <v>ANDRE TREVISANI</v>
          </cell>
        </row>
        <row r="316">
          <cell r="H316" t="str">
            <v>Vó Maria Durski - Bh Shopping</v>
          </cell>
          <cell r="J316" t="str">
            <v>JERONIMO BH SHOPPING BGR-SH-P</v>
          </cell>
          <cell r="K316" t="str">
            <v>GRAZIANI BARRETO</v>
          </cell>
        </row>
        <row r="317">
          <cell r="H317" t="str">
            <v>Vó Maria Durski - Campo Grande</v>
          </cell>
          <cell r="J317" t="str">
            <v>JERONIMO CAMPO GRANDE TRK-R-P</v>
          </cell>
          <cell r="K317" t="str">
            <v>BREINER PENA</v>
          </cell>
        </row>
        <row r="318">
          <cell r="H318" t="str">
            <v>Vó Maria Durski - Cascavel</v>
          </cell>
          <cell r="J318" t="str">
            <v>JERONIMO CASCAVEL TRACK-R-P</v>
          </cell>
          <cell r="K318" t="str">
            <v>KLEBER RIQUELME</v>
          </cell>
        </row>
        <row r="319">
          <cell r="H319" t="str">
            <v>Vó Maria Durski - Cuiaba</v>
          </cell>
          <cell r="J319" t="str">
            <v>JERONIMO CUIABA CPA TRACK-R-P</v>
          </cell>
          <cell r="K319" t="str">
            <v>BREINER PENA</v>
          </cell>
        </row>
        <row r="320">
          <cell r="H320" t="str">
            <v>Vó Maria Durski - Df Plaza Shopping</v>
          </cell>
          <cell r="J320" t="str">
            <v>JERONIMO DF PLAZA BGR-SH-P</v>
          </cell>
          <cell r="K320" t="str">
            <v>BREINER PENA</v>
          </cell>
        </row>
        <row r="321">
          <cell r="H321" t="str">
            <v>Vó Maria Durski - Praça da Espanha</v>
          </cell>
          <cell r="J321" t="str">
            <v>JERONIMO ESPANHA BGR-R-P</v>
          </cell>
          <cell r="K321" t="str">
            <v>ANDRE TREVISANI</v>
          </cell>
        </row>
        <row r="322">
          <cell r="H322" t="str">
            <v>Vó Maria Durski - Shopping Estação BH</v>
          </cell>
          <cell r="J322" t="str">
            <v>JERONIMO ESTACAO BH BGR-SH-P</v>
          </cell>
          <cell r="K322" t="str">
            <v>GRAZIANI BARRETO</v>
          </cell>
        </row>
        <row r="323">
          <cell r="H323" t="str">
            <v>Vó Maria Durski - Shopping Estação</v>
          </cell>
          <cell r="J323" t="str">
            <v>JERONIMO ESTACAO CTBA BGR-SH-P</v>
          </cell>
          <cell r="K323" t="str">
            <v>ANDRE TREVISANI</v>
          </cell>
        </row>
        <row r="324">
          <cell r="H324" t="str">
            <v>Vó Maria Durski - Shopping Flamboyant</v>
          </cell>
          <cell r="J324" t="str">
            <v>JERONIMO FLAMBOYANT BGR-SH-P</v>
          </cell>
          <cell r="K324" t="str">
            <v>BREINER PENA</v>
          </cell>
        </row>
        <row r="325">
          <cell r="H325" t="str">
            <v>Vó Maria Durski - Shopping Villa Romana</v>
          </cell>
          <cell r="J325" t="str">
            <v>JERONIMO FLORIANOP. BGR-SH-P</v>
          </cell>
          <cell r="K325" t="str">
            <v>ANDRE TREVISANI</v>
          </cell>
        </row>
        <row r="326">
          <cell r="H326" t="str">
            <v>Vó Maria Durski - Foz do Iguaçu</v>
          </cell>
          <cell r="J326" t="str">
            <v>JERONIMO FOZ DO IGUACU TRK-R-P</v>
          </cell>
          <cell r="K326" t="str">
            <v>KLEBER RIQUELME</v>
          </cell>
        </row>
        <row r="327">
          <cell r="H327" t="str">
            <v>Vó Maria Durski - Giovanni Gronchi</v>
          </cell>
          <cell r="J327" t="str">
            <v>JERONIMO G GRONCHI TRACK-R-P</v>
          </cell>
          <cell r="K327" t="str">
            <v>KLEBER RIQUELME</v>
          </cell>
        </row>
        <row r="328">
          <cell r="H328" t="str">
            <v>Vó Maria Durski - Goiania Shopping</v>
          </cell>
          <cell r="J328" t="str">
            <v>JERONIMO GOIANIA SHOP PCA-SH-P</v>
          </cell>
          <cell r="K328" t="str">
            <v>BREINER PENA</v>
          </cell>
        </row>
        <row r="329">
          <cell r="H329" t="str">
            <v>Vó Maria Durski - Shopping Grand Plaza</v>
          </cell>
          <cell r="J329" t="str">
            <v>JERONIMO GRAND PLAZA BGR-SH-P</v>
          </cell>
          <cell r="K329" t="str">
            <v>GUSTAVO DIREITO</v>
          </cell>
        </row>
        <row r="330">
          <cell r="H330" t="str">
            <v>Vó Maria Durski - Shopping Guarulhos</v>
          </cell>
          <cell r="J330" t="str">
            <v>JERONIMO GUARULHOS PRC-SH-P</v>
          </cell>
          <cell r="K330" t="str">
            <v>GUSTAVO DIREITO</v>
          </cell>
        </row>
        <row r="331">
          <cell r="H331" t="str">
            <v>Vó Maria Durski - Habitat Bradesco</v>
          </cell>
          <cell r="J331" t="str">
            <v>JERONIMO HABITAT BGR-R-P</v>
          </cell>
          <cell r="K331" t="str">
            <v>GUSTAVO DIREITO</v>
          </cell>
        </row>
        <row r="332">
          <cell r="H332" t="str">
            <v>Vó Maria Durski - Iguatemi Poa</v>
          </cell>
          <cell r="J332" t="str">
            <v>JERONIMO IGUATEMI POA BGR-SH-P</v>
          </cell>
          <cell r="K332" t="str">
            <v>ANDRE TREVISANI</v>
          </cell>
        </row>
        <row r="333">
          <cell r="H333" t="str">
            <v>Vó Maria Durski - Indaiatuba</v>
          </cell>
          <cell r="J333" t="str">
            <v>JERONIMO INDAIATUBA TRACK-R-P</v>
          </cell>
          <cell r="K333" t="str">
            <v>KLEBER RIQUELME</v>
          </cell>
        </row>
        <row r="334">
          <cell r="H334" t="str">
            <v>Vó Maria Durski - Shopping Itaquera</v>
          </cell>
          <cell r="J334" t="str">
            <v>JERONIMO ITAQUERA BGR-SH-P</v>
          </cell>
          <cell r="K334" t="str">
            <v>GUSTAVO DIREITO</v>
          </cell>
        </row>
        <row r="335">
          <cell r="H335" t="str">
            <v>Vó Maria Durski - Joinville</v>
          </cell>
          <cell r="J335" t="str">
            <v>JERONIMO JOINVILLE TRACK-R-P</v>
          </cell>
          <cell r="K335" t="str">
            <v>ANDRE TREVISANI</v>
          </cell>
        </row>
        <row r="336">
          <cell r="H336" t="str">
            <v>Vó Maria Durski - Shopping Light</v>
          </cell>
          <cell r="J336" t="str">
            <v>JERONIMO LIGHT PCA-SH-P</v>
          </cell>
          <cell r="K336" t="str">
            <v>GUSTAVO DIREITO</v>
          </cell>
        </row>
        <row r="337">
          <cell r="H337" t="str">
            <v>Vó Maria Durski - Londrina</v>
          </cell>
          <cell r="J337" t="str">
            <v>JERONIMO LONDRINA TRACK-R-P</v>
          </cell>
          <cell r="K337" t="str">
            <v>KLEBER RIQUELME</v>
          </cell>
        </row>
        <row r="338">
          <cell r="H338" t="str">
            <v>Vó Maria Durski - Marilia</v>
          </cell>
          <cell r="J338" t="str">
            <v>JERONIMO MARILIA TRACK-R-P</v>
          </cell>
          <cell r="K338" t="str">
            <v>BREINER PENA</v>
          </cell>
        </row>
        <row r="339">
          <cell r="H339" t="str">
            <v>Vó Maria Durski - Maringa</v>
          </cell>
          <cell r="J339" t="str">
            <v>JERONIMO MARINGA TRACK-R-P</v>
          </cell>
          <cell r="K339" t="str">
            <v>KLEBER RIQUELME</v>
          </cell>
        </row>
        <row r="340">
          <cell r="H340" t="str">
            <v>Vó Maria Durski - Maua</v>
          </cell>
          <cell r="J340" t="str">
            <v>JERONIMO MAUA PLAZA BGR-SH-P</v>
          </cell>
          <cell r="K340" t="str">
            <v>GUSTAVO DIREITO</v>
          </cell>
        </row>
        <row r="341">
          <cell r="H341" t="str">
            <v>Vó Maria Durski - Millenium (Atlântica)</v>
          </cell>
          <cell r="J341" t="str">
            <v>JERONIMO MILLENIUM BGR-R-P</v>
          </cell>
          <cell r="K341" t="str">
            <v>ANDRE TREVISANI</v>
          </cell>
        </row>
        <row r="342">
          <cell r="H342" t="str">
            <v>Vó Maria Durski - Monte Serrat</v>
          </cell>
          <cell r="J342" t="str">
            <v>JERONIMO MONTE SERRAT BGR-R-P</v>
          </cell>
          <cell r="K342" t="str">
            <v>GUSTAVO DIREITO</v>
          </cell>
        </row>
        <row r="343">
          <cell r="H343" t="str">
            <v>Vó Maria Durski - Munhoz da Rocha</v>
          </cell>
          <cell r="J343" t="str">
            <v>JERONIMO MUNHOZ TRACK-R-P</v>
          </cell>
          <cell r="K343" t="str">
            <v>ANDRE TREVISANI</v>
          </cell>
        </row>
        <row r="344">
          <cell r="H344" t="str">
            <v>Vó Maria Durski - Shopping Nova America</v>
          </cell>
          <cell r="J344" t="str">
            <v>JERONIMO NOVA AMERICA BGR-SH-P</v>
          </cell>
          <cell r="K344" t="str">
            <v>GRAZIANI BARRETO</v>
          </cell>
        </row>
        <row r="345">
          <cell r="H345" t="str">
            <v>Vó Maria Durski - Oscar Freire</v>
          </cell>
          <cell r="J345" t="str">
            <v>JERONIMO OSCAR FREIRE BGR-R-P</v>
          </cell>
          <cell r="K345" t="str">
            <v>GUSTAVO DIREITO</v>
          </cell>
        </row>
        <row r="346">
          <cell r="H346" t="str">
            <v>Vó Maria Durski - Paineiras</v>
          </cell>
          <cell r="J346" t="str">
            <v>JERONIMO PAINEIRAS TRACK-R-P</v>
          </cell>
          <cell r="K346" t="str">
            <v>GUSTAVO DIREITO</v>
          </cell>
        </row>
        <row r="347">
          <cell r="H347" t="str">
            <v>Vó Maria Durski - Shopping Palladium</v>
          </cell>
          <cell r="J347" t="str">
            <v>JERONIMO PALLADIUM PCA-SH-P</v>
          </cell>
          <cell r="K347" t="str">
            <v>ANDRE TREVISANI</v>
          </cell>
        </row>
        <row r="348">
          <cell r="H348" t="str">
            <v>Vó Maria Durski - Panamby</v>
          </cell>
          <cell r="J348" t="str">
            <v>JERONIMO PANAMBY TRACK-R-P</v>
          </cell>
          <cell r="K348" t="str">
            <v>KLEBER RIQUELME</v>
          </cell>
        </row>
        <row r="349">
          <cell r="H349" t="str">
            <v>Vó Maria Durski - Shopping Penha</v>
          </cell>
          <cell r="J349" t="str">
            <v>JERONIMO PENHA PCA-SH-P</v>
          </cell>
          <cell r="K349" t="str">
            <v>GUSTAVO DIREITO</v>
          </cell>
        </row>
        <row r="350">
          <cell r="H350" t="str">
            <v>Vó Maria Durski - Ponta Grossa</v>
          </cell>
          <cell r="J350" t="str">
            <v>JERONIMO PG TRACK-R-P</v>
          </cell>
          <cell r="K350" t="str">
            <v>ANDRE TREVISANI</v>
          </cell>
        </row>
        <row r="351">
          <cell r="H351" t="str">
            <v>Vó Maria Durski - Shopping Pier 21</v>
          </cell>
          <cell r="J351" t="str">
            <v>JERONIMO PIER 21 BGR-SH-P</v>
          </cell>
          <cell r="K351" t="str">
            <v>BREINER PENA</v>
          </cell>
        </row>
        <row r="352">
          <cell r="H352" t="str">
            <v>Vó Maria Durski - Piracicaba</v>
          </cell>
          <cell r="J352" t="str">
            <v>JERONIMO PIRACICABA TRACK-R-P</v>
          </cell>
          <cell r="K352" t="str">
            <v>BREINER PENA</v>
          </cell>
        </row>
        <row r="353">
          <cell r="H353" t="str">
            <v>Vó Maria Durski - Plaza Niteroi</v>
          </cell>
          <cell r="J353" t="str">
            <v>JERONIMO PLZ NITEROI PCA-SH-P</v>
          </cell>
          <cell r="K353" t="str">
            <v>GRAZIANI BARRETO</v>
          </cell>
        </row>
        <row r="354">
          <cell r="H354" t="str">
            <v>Vó Maria Durski - Ramos Batista</v>
          </cell>
          <cell r="J354" t="str">
            <v>JERONIMO R. BATISTA BGR-R-P</v>
          </cell>
          <cell r="K354" t="str">
            <v>GUSTAVO DIREITO</v>
          </cell>
        </row>
        <row r="355">
          <cell r="H355" t="str">
            <v>Vó Maria Durski - Riomar Fortaleza</v>
          </cell>
          <cell r="J355" t="str">
            <v>JERONIMO R. FORTALEZA BGR-SH-P</v>
          </cell>
          <cell r="K355" t="str">
            <v>GRAZIANI BARRETO</v>
          </cell>
        </row>
        <row r="356">
          <cell r="H356" t="str">
            <v>Vó Maria Durski - Santos Dumont</v>
          </cell>
          <cell r="J356" t="str">
            <v>JERONIMO S. DUMONT BGR-AE-P</v>
          </cell>
          <cell r="K356" t="str">
            <v>GRAZIANI BARRETO</v>
          </cell>
        </row>
        <row r="357">
          <cell r="H357" t="str">
            <v>Vó Maria Durski - Salvador</v>
          </cell>
          <cell r="J357" t="str">
            <v>JERONIMO SALVADOR BGR-SH-P</v>
          </cell>
          <cell r="K357" t="str">
            <v>GRAZIANI BARRETO</v>
          </cell>
        </row>
        <row r="358">
          <cell r="H358" t="str">
            <v>Vó Maria Durski - Center Shopping Uberlandia</v>
          </cell>
          <cell r="J358" t="str">
            <v>JERONIMO SHOP. UBERL. PCA-SH-P</v>
          </cell>
          <cell r="K358" t="str">
            <v>BREINER PENA</v>
          </cell>
        </row>
        <row r="359">
          <cell r="H359" t="str">
            <v>Vó Maria Durski - São Jose dos Campos</v>
          </cell>
          <cell r="J359" t="str">
            <v>JERONIMO SJC TRACK-R-P</v>
          </cell>
          <cell r="K359" t="str">
            <v>GUSTAVO DIREITO</v>
          </cell>
        </row>
        <row r="360">
          <cell r="H360" t="str">
            <v>Vó Maria Durski - Shopping Sp Market</v>
          </cell>
          <cell r="J360" t="str">
            <v>JERONIMO SP MARKET BGR-SH-P</v>
          </cell>
          <cell r="K360" t="str">
            <v>KLEBER RIQUELME</v>
          </cell>
        </row>
        <row r="361">
          <cell r="H361" t="str">
            <v>Vó Maria Durski - Tenente Sales</v>
          </cell>
          <cell r="J361" t="str">
            <v>JERONIMO T SALES TRACK-R-P</v>
          </cell>
          <cell r="K361" t="str">
            <v>GUSTAVO DIREITO</v>
          </cell>
        </row>
        <row r="362">
          <cell r="H362" t="str">
            <v>Vó Maria Durski - Tatuapé</v>
          </cell>
          <cell r="J362" t="str">
            <v>JERONIMO TATUAPE BGR-SH-P</v>
          </cell>
          <cell r="K362" t="str">
            <v>GUSTAVO DIREITO</v>
          </cell>
        </row>
        <row r="363">
          <cell r="H363" t="str">
            <v>Vó Maria Durski - Top Center Shopping</v>
          </cell>
          <cell r="J363" t="str">
            <v>JERONIMO TOP CENTER PCA-SH-P</v>
          </cell>
          <cell r="K363" t="str">
            <v>GUSTAVO DIREITO</v>
          </cell>
        </row>
        <row r="364">
          <cell r="H364" t="str">
            <v>Vó Maria Durski - Uberlandia</v>
          </cell>
          <cell r="J364" t="str">
            <v>JERONIMO UBERLANDIA TRACK-R-P</v>
          </cell>
          <cell r="K364" t="str">
            <v>BREINER PENA</v>
          </cell>
        </row>
        <row r="365">
          <cell r="H365" t="str">
            <v>Vó Maria Durski - West Plaza</v>
          </cell>
          <cell r="J365" t="str">
            <v>JERONIMO WEST PLAZA BGR-SH-P</v>
          </cell>
          <cell r="K365" t="str">
            <v>GUSTAVO DIREITO</v>
          </cell>
        </row>
        <row r="366">
          <cell r="H366" t="str">
            <v>Vó Maria Durski - Jk Mall</v>
          </cell>
          <cell r="J366" t="str">
            <v>JK MALL CTN-RU-P</v>
          </cell>
          <cell r="K366" t="str">
            <v>ANDRE TREVISANI</v>
          </cell>
        </row>
        <row r="367">
          <cell r="H367" t="str">
            <v>Vó Maria Durski - Joinville</v>
          </cell>
          <cell r="J367" t="str">
            <v>JOINVILLE STH-SH-P</v>
          </cell>
          <cell r="K367" t="str">
            <v>ANDRE TREVISANI</v>
          </cell>
        </row>
        <row r="368">
          <cell r="H368" t="str">
            <v>Vó Maria Durski - Jundiai La Latorre</v>
          </cell>
          <cell r="J368" t="str">
            <v>JUNDIAI L. LATORRE CTN-R-P</v>
          </cell>
          <cell r="K368" t="str">
            <v>KLEBER RIQUELME</v>
          </cell>
        </row>
        <row r="369">
          <cell r="H369" t="str">
            <v>Vó Maria Durski - Jundiai</v>
          </cell>
          <cell r="J369" t="str">
            <v>JUNDIAI STH-SH-P</v>
          </cell>
          <cell r="K369" t="str">
            <v>KLEBER RIQUELME</v>
          </cell>
        </row>
        <row r="370">
          <cell r="H370" t="str">
            <v>Vó Maria Durski- Litoral Plaza</v>
          </cell>
          <cell r="J370" t="str">
            <v>LITORAL PLAZA SHOP. CTN-SH-P</v>
          </cell>
          <cell r="K370" t="str">
            <v>GUSTAVO DIREITO</v>
          </cell>
        </row>
        <row r="371">
          <cell r="H371" t="str">
            <v>Vó Maria Durski - Lorena</v>
          </cell>
          <cell r="J371" t="str">
            <v>LORENA CTN-BR-P</v>
          </cell>
          <cell r="K371" t="str">
            <v>GUSTAVO DIREITO</v>
          </cell>
        </row>
        <row r="372">
          <cell r="H372" t="str">
            <v>Vó Maria Durski - Maringa</v>
          </cell>
          <cell r="J372" t="str">
            <v>MARINGA CATUAI STH-SH-P</v>
          </cell>
          <cell r="K372" t="str">
            <v>KLEBER RIQUELME</v>
          </cell>
        </row>
        <row r="373">
          <cell r="H373" t="str">
            <v>Vó Maria Durski - Park Shopping Maringá</v>
          </cell>
          <cell r="J373" t="str">
            <v>MARINGA PARK SHOPPING STH-SH-P</v>
          </cell>
          <cell r="K373" t="str">
            <v>KLEBER RIQUELME</v>
          </cell>
        </row>
        <row r="374">
          <cell r="H374" t="str">
            <v>Vó Maria Durski - Minas Shopping</v>
          </cell>
          <cell r="J374" t="str">
            <v>MINAS SHOPPING CTN-SH-P</v>
          </cell>
          <cell r="K374" t="str">
            <v>GRAZIANI BARRETO</v>
          </cell>
        </row>
        <row r="375">
          <cell r="H375" t="str">
            <v>Vó Maria Durski - Mogi Shopping</v>
          </cell>
          <cell r="J375" t="str">
            <v>MOGI DAS CRUZES CTN-SH-P</v>
          </cell>
          <cell r="K375" t="str">
            <v>GUSTAVO DIREITO</v>
          </cell>
        </row>
        <row r="376">
          <cell r="H376" t="str">
            <v>Vó Maria Durski - Shopping Mooca</v>
          </cell>
          <cell r="J376" t="str">
            <v>MOOCA STH-SH-P</v>
          </cell>
          <cell r="K376" t="str">
            <v>GUSTAVO DIREITO</v>
          </cell>
        </row>
        <row r="377">
          <cell r="H377" t="str">
            <v>Vó Maria Durski - Morumbi</v>
          </cell>
          <cell r="J377" t="str">
            <v>MORUMBI CTN-R-P</v>
          </cell>
          <cell r="K377" t="str">
            <v>KLEBER RIQUELME</v>
          </cell>
        </row>
        <row r="378">
          <cell r="H378" t="str">
            <v>Vó Maria Durski - Shopping Mueller</v>
          </cell>
          <cell r="J378" t="str">
            <v>MUELLER BGR-SH-P</v>
          </cell>
          <cell r="K378" t="str">
            <v>ANDRE TREVISANI</v>
          </cell>
        </row>
        <row r="379">
          <cell r="H379" t="str">
            <v>Vó Maria Durski - Natal Shopping</v>
          </cell>
          <cell r="J379" t="str">
            <v>NATAL STH-SH-P</v>
          </cell>
          <cell r="K379" t="str">
            <v>GRAZIANI BARRETO</v>
          </cell>
        </row>
        <row r="380">
          <cell r="H380" t="str">
            <v>Vó Maria Durski - Nazaret</v>
          </cell>
          <cell r="J380" t="str">
            <v>NAZARET CTN-R-P</v>
          </cell>
          <cell r="K380" t="str">
            <v>GUSTAVO DIREITO</v>
          </cell>
        </row>
        <row r="381">
          <cell r="H381" t="str">
            <v>Vó Maria Durski - Norte Shopping</v>
          </cell>
          <cell r="J381" t="str">
            <v>NORTE SHOPPING STH-SH-P</v>
          </cell>
          <cell r="K381" t="str">
            <v>GRAZIANI BARRETO</v>
          </cell>
        </row>
        <row r="382">
          <cell r="H382" t="str">
            <v>Vó Maria Durski - Novo Hamburgo</v>
          </cell>
          <cell r="J382" t="str">
            <v>NOVO HAMBURGO CTN-R-P</v>
          </cell>
          <cell r="K382" t="str">
            <v>ANDRE TREVISANI</v>
          </cell>
        </row>
        <row r="383">
          <cell r="H383" t="str">
            <v>Vó Maria Durski - Padre Anchieta</v>
          </cell>
          <cell r="J383" t="str">
            <v>PADRE ANCHIETA CTN-R-P</v>
          </cell>
          <cell r="K383" t="str">
            <v>GUSTAVO DIREITO</v>
          </cell>
        </row>
        <row r="384">
          <cell r="H384" t="str">
            <v>Vó Maria Durski - Shopping Capim Dourado</v>
          </cell>
          <cell r="J384" t="str">
            <v>PALMAS CTN-SH-P</v>
          </cell>
          <cell r="K384" t="str">
            <v>BREINER PENA</v>
          </cell>
        </row>
        <row r="385">
          <cell r="H385" t="str">
            <v>Vó Maria Durski - Park Campo Grande</v>
          </cell>
          <cell r="J385" t="str">
            <v>PARK SHOP CAMPO G RJ STH-SH-P</v>
          </cell>
          <cell r="K385" t="str">
            <v>GRAZIANI BARRETO</v>
          </cell>
        </row>
        <row r="386">
          <cell r="H386" t="str">
            <v>Vó Maria Durski - Shopping Maia</v>
          </cell>
          <cell r="J386" t="str">
            <v>PARK SHOP. MAIA STH-SH-P</v>
          </cell>
          <cell r="K386" t="str">
            <v>GUSTAVO DIREITO</v>
          </cell>
        </row>
        <row r="387">
          <cell r="H387" t="str">
            <v>Vó Maria Durski - Pq Cidade</v>
          </cell>
          <cell r="J387" t="str">
            <v>PARQUE DA CIDADE STH-SH-P</v>
          </cell>
          <cell r="K387" t="str">
            <v>KLEBER RIQUELME</v>
          </cell>
        </row>
        <row r="388">
          <cell r="H388" t="str">
            <v>Vó Maria Durski - Passeio das Águas</v>
          </cell>
          <cell r="J388" t="str">
            <v>PASSEIO DAS AGUAS BGR-SH-P</v>
          </cell>
          <cell r="K388" t="str">
            <v>BREINER PENA</v>
          </cell>
        </row>
        <row r="389">
          <cell r="H389" t="str">
            <v>Vó Maria Durski - Passo Fundo</v>
          </cell>
          <cell r="J389" t="str">
            <v>PASSO FUNDO CTN-R-P</v>
          </cell>
          <cell r="K389" t="str">
            <v>ANDRE TREVISANI</v>
          </cell>
        </row>
        <row r="390">
          <cell r="H390" t="str">
            <v>Vó Maria Durski - Shopping Patio Brasil</v>
          </cell>
          <cell r="J390" t="str">
            <v>PATIO BRASIL STH-SH-P</v>
          </cell>
          <cell r="K390" t="str">
            <v>BREINER PENA</v>
          </cell>
        </row>
        <row r="391">
          <cell r="H391" t="str">
            <v>Vó Maria Durski - Patio Osasco</v>
          </cell>
          <cell r="J391" t="str">
            <v>PATIO OSASCO CTN-SH-P</v>
          </cell>
          <cell r="K391" t="str">
            <v>KLEBER RIQUELME</v>
          </cell>
        </row>
        <row r="392">
          <cell r="H392" t="str">
            <v>Vó Maria Durski - Patio Paulista</v>
          </cell>
          <cell r="J392" t="str">
            <v>PATIO PAULISTA STH-RU-P</v>
          </cell>
          <cell r="K392" t="str">
            <v>GUSTAVO DIREITO</v>
          </cell>
        </row>
        <row r="393">
          <cell r="H393" t="str">
            <v>Vó Maria Durski - Pinheiros</v>
          </cell>
          <cell r="J393" t="str">
            <v>PINHEIROS CTN-R-P</v>
          </cell>
          <cell r="K393" t="str">
            <v>KLEBER RIQUELME</v>
          </cell>
        </row>
        <row r="394">
          <cell r="H394" t="str">
            <v>Vó Maria Durski - Shopping Piracicaba</v>
          </cell>
          <cell r="J394" t="str">
            <v>PIRACICABA STH-SH-P</v>
          </cell>
          <cell r="K394" t="str">
            <v>BREINER PENA</v>
          </cell>
        </row>
        <row r="395">
          <cell r="H395" t="str">
            <v>Vó Maria Durski - Pitangueiras</v>
          </cell>
          <cell r="J395" t="str">
            <v>PITANGUEIRAS DF CTN-R-P</v>
          </cell>
          <cell r="K395" t="str">
            <v>BREINER PENA</v>
          </cell>
        </row>
        <row r="396">
          <cell r="H396" t="str">
            <v>Vó Maria Durski - Shopping Plaza Sul</v>
          </cell>
          <cell r="J396" t="str">
            <v>PLAZA SUL SHOPPING STH-SH-P</v>
          </cell>
          <cell r="K396" t="str">
            <v>GUSTAVO DIREITO</v>
          </cell>
        </row>
        <row r="397">
          <cell r="H397" t="str">
            <v>Vó Maria Durski - Praia de Belas</v>
          </cell>
          <cell r="J397" t="str">
            <v>PRAIA DE BELAS STH-SH-P</v>
          </cell>
          <cell r="K397" t="str">
            <v>ANDRE TREVISANI</v>
          </cell>
        </row>
        <row r="398">
          <cell r="H398" t="str">
            <v>Vó Maria Durski - Praia do Pepê</v>
          </cell>
          <cell r="J398" t="str">
            <v>PRAIA DO PEPE STH-R-P</v>
          </cell>
          <cell r="K398" t="str">
            <v>GRAZIANI BARRETO</v>
          </cell>
        </row>
        <row r="399">
          <cell r="H399" t="str">
            <v>Vó Maria Durski - Praiamar</v>
          </cell>
          <cell r="J399" t="str">
            <v>PRAIAMAR STH-SH-P</v>
          </cell>
          <cell r="K399" t="str">
            <v>GUSTAVO DIREITO</v>
          </cell>
        </row>
        <row r="400">
          <cell r="H400" t="str">
            <v>Vó Maria Durski - Prestes Maia</v>
          </cell>
          <cell r="J400" t="str">
            <v>PRESTES MAIA CTN-R-P</v>
          </cell>
          <cell r="K400" t="str">
            <v>GUSTAVO DIREITO</v>
          </cell>
        </row>
        <row r="401">
          <cell r="H401" t="str">
            <v>Vó Maria Durski - Primavera Garden</v>
          </cell>
          <cell r="J401" t="str">
            <v>PRIMAVERA CTN-R-P</v>
          </cell>
          <cell r="K401" t="str">
            <v>ANDRE TREVISANI</v>
          </cell>
        </row>
        <row r="402">
          <cell r="H402" t="str">
            <v>Vó Maria Durski- Puc Poa</v>
          </cell>
          <cell r="J402" t="str">
            <v>PUC POA CTN-RU-P</v>
          </cell>
          <cell r="K402" t="str">
            <v>ANDRE TREVISANI</v>
          </cell>
        </row>
        <row r="403">
          <cell r="H403" t="str">
            <v>Vó Maria Durski - Quata</v>
          </cell>
          <cell r="J403" t="str">
            <v>QUATA BGR-R-P</v>
          </cell>
          <cell r="K403" t="str">
            <v>GUSTAVO DIREITO</v>
          </cell>
        </row>
        <row r="404">
          <cell r="H404" t="str">
            <v>Vó Maria Durski - Ribeirão Preto</v>
          </cell>
          <cell r="J404" t="str">
            <v>RIBEIRAO PRETO STH-SH-P</v>
          </cell>
          <cell r="K404" t="str">
            <v>BREINER PENA</v>
          </cell>
        </row>
        <row r="405">
          <cell r="H405" t="str">
            <v>Vó Maria Durski - Rio Design Barra</v>
          </cell>
          <cell r="J405" t="str">
            <v>RIO DESIGN BARRA STH-SH-P</v>
          </cell>
          <cell r="K405" t="str">
            <v>GRAZIANI BARRETO</v>
          </cell>
        </row>
        <row r="406">
          <cell r="H406" t="str">
            <v>Vó Maria Durski - Rio Leblon</v>
          </cell>
          <cell r="J406" t="str">
            <v>RIO LEBLON STH-SH-P</v>
          </cell>
          <cell r="K406" t="str">
            <v>GRAZIANI BARRETO</v>
          </cell>
        </row>
        <row r="407">
          <cell r="H407" t="str">
            <v>Vó Maria Durski - New York</v>
          </cell>
          <cell r="J407" t="str">
            <v>RIO NEW YORK BARRA STH-SH-P</v>
          </cell>
          <cell r="K407" t="str">
            <v>GRAZIANI BARRETO</v>
          </cell>
        </row>
        <row r="408">
          <cell r="H408" t="str">
            <v xml:space="preserve">Vó Maria Durski - Iguatemi Rio Preto </v>
          </cell>
          <cell r="J408" t="str">
            <v>RIO PRETO IGUATEMI STH-SH-P</v>
          </cell>
          <cell r="K408" t="str">
            <v>BREINER PENA</v>
          </cell>
        </row>
        <row r="409">
          <cell r="H409" t="str">
            <v>Vó Maria Durski - Shopping Rio Sul</v>
          </cell>
          <cell r="J409" t="str">
            <v>RIO SUL STH-SH-P</v>
          </cell>
          <cell r="K409" t="str">
            <v>GRAZIANI BARRETO</v>
          </cell>
        </row>
        <row r="410">
          <cell r="H410" t="str">
            <v>Vó Maria Durski - Riomar Aracaju</v>
          </cell>
          <cell r="J410" t="str">
            <v>RIOMAR ARACAJU STH-SH-P</v>
          </cell>
          <cell r="K410" t="str">
            <v>GRAZIANI BARRETO</v>
          </cell>
        </row>
        <row r="411">
          <cell r="H411" t="str">
            <v>Vó Maria Durski - Sakamoto</v>
          </cell>
          <cell r="J411" t="str">
            <v>SAKAMOTO CTN-BR-P</v>
          </cell>
          <cell r="K411" t="str">
            <v>GUSTAVO DIREITO</v>
          </cell>
        </row>
        <row r="412">
          <cell r="H412" t="str">
            <v>Vó Maria Durski - Salvador Barra</v>
          </cell>
          <cell r="J412" t="str">
            <v>SALVADOR BARRA STH-SH-P</v>
          </cell>
          <cell r="K412" t="str">
            <v>GRAZIANI BARRETO</v>
          </cell>
        </row>
        <row r="413">
          <cell r="H413" t="str">
            <v>Vó Maria Durski - Santa Ursula</v>
          </cell>
          <cell r="J413" t="str">
            <v>SANTA URSULA BGR-SH-P</v>
          </cell>
          <cell r="K413" t="str">
            <v>BREINER PENA</v>
          </cell>
        </row>
        <row r="414">
          <cell r="H414" t="str">
            <v>Vó Maria Durski - Santo Amaro</v>
          </cell>
          <cell r="J414" t="str">
            <v>SANTO AMARO CTN-R-P</v>
          </cell>
          <cell r="K414" t="str">
            <v>GUSTAVO DIREITO</v>
          </cell>
        </row>
        <row r="415">
          <cell r="H415" t="str">
            <v>Vó Maria Durski - Santo Andre</v>
          </cell>
          <cell r="J415" t="str">
            <v>SANTO ANDRE CTN-R-P</v>
          </cell>
          <cell r="K415" t="str">
            <v>GUSTAVO DIREITO</v>
          </cell>
        </row>
        <row r="416">
          <cell r="H416" t="str">
            <v>Vó Maria Durski - Shopping São Caetano</v>
          </cell>
          <cell r="J416" t="str">
            <v>SAO CAETANO STH-SH-P</v>
          </cell>
          <cell r="K416" t="str">
            <v>GUSTAVO DIREITO</v>
          </cell>
        </row>
        <row r="417">
          <cell r="H417" t="str">
            <v>Vó Maria Durski - Rio Preto JK</v>
          </cell>
          <cell r="J417" t="str">
            <v>SAO JOSE DO RIO PRETO CTN-R-P</v>
          </cell>
          <cell r="K417" t="str">
            <v>BREINER PENA</v>
          </cell>
        </row>
        <row r="418">
          <cell r="H418" t="str">
            <v>Vó Maria Durski - São Jose dos Campos</v>
          </cell>
          <cell r="J418" t="str">
            <v>SAO JOSE DOS CAMPOS CTN-R-P</v>
          </cell>
          <cell r="K418" t="str">
            <v>GUSTAVO DIREITO</v>
          </cell>
        </row>
        <row r="419">
          <cell r="H419" t="str">
            <v>Vó Maria Durski - Shopping Cidade</v>
          </cell>
          <cell r="J419" t="str">
            <v>SHOPPING CIDADE BH STH-SH-P</v>
          </cell>
          <cell r="K419" t="str">
            <v>GRAZIANI BARRETO</v>
          </cell>
        </row>
        <row r="420">
          <cell r="H420" t="str">
            <v>Vó Maria Durski - Shopping Limeira</v>
          </cell>
          <cell r="J420" t="str">
            <v>SHOPPING LIMEIRA CTN-SH-P</v>
          </cell>
          <cell r="K420" t="str">
            <v>BREINER PENA</v>
          </cell>
        </row>
        <row r="421">
          <cell r="H421" t="str">
            <v>Vó Maria Durski - Shopping Recife</v>
          </cell>
          <cell r="J421" t="str">
            <v>SHOPPING RECIFE STH-SH-P</v>
          </cell>
          <cell r="K421" t="str">
            <v>GRAZIANI BARRETO</v>
          </cell>
        </row>
        <row r="422">
          <cell r="H422" t="str">
            <v>Vó Maria Durski- Shopping Tijuca</v>
          </cell>
          <cell r="J422" t="str">
            <v>SHOPPING TIJUCA STH-SH-P</v>
          </cell>
          <cell r="K422" t="str">
            <v>GRAZIANI BARRETO</v>
          </cell>
        </row>
        <row r="423">
          <cell r="H423" t="str">
            <v>Vó Maria Durski - Shopping Taboão</v>
          </cell>
          <cell r="J423" t="str">
            <v>TABOAO DA SERRA CTN-SH-P</v>
          </cell>
          <cell r="K423" t="str">
            <v>KLEBER RIQUELME</v>
          </cell>
        </row>
        <row r="424">
          <cell r="H424" t="str">
            <v>Vó Maria Durski - Shopping Tamboré</v>
          </cell>
          <cell r="J424" t="str">
            <v>TAMBORE STH-SH-P</v>
          </cell>
          <cell r="K424" t="str">
            <v>KLEBER RIQUELME</v>
          </cell>
        </row>
        <row r="425">
          <cell r="H425" t="str">
            <v>Vó Maria Durski - Taquari</v>
          </cell>
          <cell r="J425" t="str">
            <v>TAQUARI CTN-BR-P</v>
          </cell>
          <cell r="K425" t="str">
            <v>BREINER PENA</v>
          </cell>
        </row>
        <row r="426">
          <cell r="H426" t="str">
            <v>Vó Maria Durski - Shopping Taubate</v>
          </cell>
          <cell r="J426" t="str">
            <v>TAUBATE CTN-SH-P</v>
          </cell>
          <cell r="K426" t="str">
            <v>GUSTAVO DIREITO</v>
          </cell>
        </row>
        <row r="427">
          <cell r="H427" t="str">
            <v>Vó Maria Durski - Shopping Uberaba</v>
          </cell>
          <cell r="J427" t="str">
            <v>UBERABA CTN-SH-P</v>
          </cell>
          <cell r="K427" t="str">
            <v>BREINER PENA</v>
          </cell>
        </row>
        <row r="428">
          <cell r="H428" t="str">
            <v>Vó Maria Durski - Valinhos</v>
          </cell>
          <cell r="J428" t="str">
            <v>VALINHOS CTN-BR-P</v>
          </cell>
          <cell r="K428" t="str">
            <v>KLEBER RIQUELME</v>
          </cell>
        </row>
        <row r="429">
          <cell r="H429" t="str">
            <v>Vó Maria Durski - Vila Andrade</v>
          </cell>
          <cell r="J429" t="str">
            <v>VILA ANDRADE CTN-R-P</v>
          </cell>
          <cell r="K429" t="str">
            <v>KLEBER RIQUELME</v>
          </cell>
        </row>
        <row r="430">
          <cell r="H430" t="str">
            <v>Vó Maria Durski - Vila Mariana</v>
          </cell>
          <cell r="J430" t="str">
            <v>VILA MARIANA BGR-R-P</v>
          </cell>
          <cell r="K430" t="str">
            <v>GUSTAVO DIREITO</v>
          </cell>
        </row>
        <row r="431">
          <cell r="H431" t="str">
            <v>Vó Maria Durski - Shopping Vila Olimpia</v>
          </cell>
          <cell r="J431" t="str">
            <v>VILA OLIMPIA STH-SH-P</v>
          </cell>
          <cell r="K431" t="str">
            <v>GUSTAVO DIREITO</v>
          </cell>
        </row>
        <row r="432">
          <cell r="H432" t="str">
            <v>Vó Maria Durski - Shopping Praia da Costa</v>
          </cell>
          <cell r="J432" t="str">
            <v>VILA VELHA STH-SH-P</v>
          </cell>
          <cell r="K432" t="str">
            <v>GRAZIANI BARRETO</v>
          </cell>
        </row>
        <row r="433">
          <cell r="H433" t="str">
            <v>Vó Maria Durski - Villa Lobos</v>
          </cell>
          <cell r="J433" t="str">
            <v>VILLA LOBOS CTN-R-P</v>
          </cell>
          <cell r="K433" t="str">
            <v>KLEBER RIQUELME</v>
          </cell>
        </row>
        <row r="434">
          <cell r="H434" t="str">
            <v>Vó Maria Durski - Shopping Village Mall</v>
          </cell>
          <cell r="J434" t="str">
            <v>VILLAGE MALL RIO STH-SH-P</v>
          </cell>
          <cell r="K434" t="str">
            <v>GRAZIANI BARRETO</v>
          </cell>
        </row>
        <row r="435">
          <cell r="H435" t="str">
            <v>Vó Maria Durski - Shopping Vitoria</v>
          </cell>
          <cell r="J435" t="str">
            <v>VITORIA STH-SH-P</v>
          </cell>
          <cell r="K435" t="str">
            <v>GRAZIANI BARRETO</v>
          </cell>
        </row>
        <row r="436">
          <cell r="H436" t="str">
            <v>Vó Maria Durski - Av Washington Luis</v>
          </cell>
          <cell r="J436" t="str">
            <v>WASHINGTON LUIS CTN-RU-P</v>
          </cell>
          <cell r="K436" t="str">
            <v>KLEBER RIQUELME</v>
          </cell>
        </row>
        <row r="437">
          <cell r="H437" t="str">
            <v>Legno - Italiano do Madero (Açocê)</v>
          </cell>
          <cell r="J437" t="str">
            <v>ACOCE STH-R-P</v>
          </cell>
          <cell r="K437" t="str">
            <v>GUSTAVO DIREITO</v>
          </cell>
        </row>
        <row r="438">
          <cell r="H438" t="str">
            <v>Legno - Italiano do Madero (Afonso Pena)</v>
          </cell>
          <cell r="J438" t="str">
            <v>AFONSO PENA STH-AE-P</v>
          </cell>
          <cell r="K438" t="str">
            <v>ANDRE TREVISANI</v>
          </cell>
        </row>
        <row r="439">
          <cell r="H439" t="str">
            <v>Legno - Italiano do Madero (Analia)</v>
          </cell>
          <cell r="J439" t="str">
            <v>ANALIA FRANCO STH-SH-P</v>
          </cell>
          <cell r="K439" t="str">
            <v>GUSTAVO DIREITO</v>
          </cell>
        </row>
        <row r="440">
          <cell r="H440" t="str">
            <v>Legno - Italiano do Madero (Aricanduva)</v>
          </cell>
          <cell r="J440" t="str">
            <v>ARICANDUVA STH-SH-P</v>
          </cell>
          <cell r="K440" t="str">
            <v>GUSTAVO DIREITO</v>
          </cell>
        </row>
        <row r="441">
          <cell r="H441" t="str">
            <v>Legno - Italiano do Madero (Camboriu)</v>
          </cell>
          <cell r="J441" t="str">
            <v>BALNEARIO CAMBORIU STH-R-P</v>
          </cell>
          <cell r="K441" t="str">
            <v>ANDRE TREVISANI</v>
          </cell>
        </row>
        <row r="442">
          <cell r="H442" t="str">
            <v>Legno - Italiano do Madero (Balneario)</v>
          </cell>
          <cell r="J442" t="str">
            <v>BALNEARIO SHOPPING STH-SH-P</v>
          </cell>
          <cell r="K442" t="str">
            <v>ANDRE TREVISANI</v>
          </cell>
        </row>
        <row r="443">
          <cell r="H443" t="str">
            <v>Legno - Italiano do Madero (Amazonia)</v>
          </cell>
          <cell r="J443" t="str">
            <v>BARUERI ED. AMAZONIA STH-R-P</v>
          </cell>
          <cell r="K443" t="str">
            <v>KLEBER RIQUELME</v>
          </cell>
        </row>
        <row r="444">
          <cell r="H444" t="str">
            <v>Legno - Italiano do Madero (Batel)</v>
          </cell>
          <cell r="J444" t="str">
            <v>BATEL STH-R-P</v>
          </cell>
          <cell r="K444" t="str">
            <v>ANDRE TREVISANI</v>
          </cell>
        </row>
        <row r="445">
          <cell r="H445" t="str">
            <v>Legno - Italiano do Madero (Bauru)</v>
          </cell>
          <cell r="J445" t="str">
            <v>BAURU STH-SH-P</v>
          </cell>
          <cell r="K445" t="str">
            <v>BREINER PENA</v>
          </cell>
        </row>
        <row r="446">
          <cell r="H446" t="str">
            <v>Legno - Italiano do Madero (Grão Pará)</v>
          </cell>
          <cell r="J446" t="str">
            <v>BELEM GRAO PARA STH-SH-P</v>
          </cell>
          <cell r="K446" t="str">
            <v>GRAZIANI BARRETO</v>
          </cell>
        </row>
        <row r="447">
          <cell r="H447" t="str">
            <v>Legno - Italiano do Madero (Bh Shopping)</v>
          </cell>
          <cell r="J447" t="str">
            <v>BH SHOPPING STH-SH-P</v>
          </cell>
          <cell r="K447" t="str">
            <v>GRAZIANI BARRETO</v>
          </cell>
        </row>
        <row r="448">
          <cell r="H448" t="str">
            <v>Legno - Italiano do Madero (Neumarkt)</v>
          </cell>
          <cell r="J448" t="str">
            <v>BLUMENAU STH-SH-P</v>
          </cell>
          <cell r="K448" t="str">
            <v>ANDRE TREVISANI</v>
          </cell>
        </row>
        <row r="449">
          <cell r="H449" t="str">
            <v>Legno - Italiano do Madero (Belem)</v>
          </cell>
          <cell r="J449" t="str">
            <v>BOULEVARD BELEM STH-SH-P</v>
          </cell>
          <cell r="K449" t="str">
            <v>GRAZIANI BARRETO</v>
          </cell>
        </row>
        <row r="450">
          <cell r="H450" t="str">
            <v>Legno - Italiano do Madero (Boulevard)</v>
          </cell>
          <cell r="J450" t="str">
            <v>BOULEVARD BH STH-SH-P</v>
          </cell>
          <cell r="K450" t="str">
            <v>GRAZIANI BARRETO</v>
          </cell>
        </row>
        <row r="451">
          <cell r="H451" t="str">
            <v>Legno - Italiano do Madero (Brascan)</v>
          </cell>
          <cell r="J451" t="str">
            <v>BRASCAN STH-R-P</v>
          </cell>
          <cell r="K451" t="str">
            <v>GUSTAVO DIREITO</v>
          </cell>
        </row>
        <row r="452">
          <cell r="H452" t="str">
            <v>Legno - Italiano do Madero (Shopping ID)</v>
          </cell>
          <cell r="J452" t="str">
            <v>BRASILIA ID STH-SH-P</v>
          </cell>
          <cell r="K452" t="str">
            <v>BREINER PENA</v>
          </cell>
        </row>
        <row r="453">
          <cell r="H453" t="str">
            <v>Legno - Italiano do Madero (Brasilia Park)</v>
          </cell>
          <cell r="J453" t="str">
            <v>BRASILIA PARK STH-SH-P</v>
          </cell>
          <cell r="K453" t="str">
            <v>BREINER PENA</v>
          </cell>
        </row>
        <row r="454">
          <cell r="H454" t="str">
            <v>Legno - Italiano do Madero (Cabral)</v>
          </cell>
          <cell r="J454" t="str">
            <v>CABRAL STH-R-P</v>
          </cell>
          <cell r="K454" t="str">
            <v>ANDRE TREVISANI</v>
          </cell>
        </row>
        <row r="455">
          <cell r="H455" t="str">
            <v>Legno - Italiano do Madero (Dom Pedro)</v>
          </cell>
          <cell r="J455" t="str">
            <v>CAMPINAS STH-SH-P</v>
          </cell>
          <cell r="K455" t="str">
            <v>KLEBER RIQUELME</v>
          </cell>
        </row>
        <row r="456">
          <cell r="H456" t="str">
            <v>Legno - Italiano do Madero (Campo G.)</v>
          </cell>
          <cell r="J456" t="str">
            <v>CAMPO GRANDE STH-SH-P</v>
          </cell>
          <cell r="K456" t="str">
            <v>BREINER PENA</v>
          </cell>
        </row>
        <row r="457">
          <cell r="H457" t="str">
            <v>Legno - Italiano do Madero (Cascavel)</v>
          </cell>
          <cell r="J457" t="str">
            <v>CASCAVEL STH-SH-P</v>
          </cell>
          <cell r="K457" t="str">
            <v>KLEBER RIQUELME</v>
          </cell>
        </row>
        <row r="458">
          <cell r="H458" t="str">
            <v>Legno - Italiano do Madero (Londrina)</v>
          </cell>
          <cell r="J458" t="str">
            <v>CATUAI LONDRINA STH-SH-P</v>
          </cell>
          <cell r="K458" t="str">
            <v>KLEBER RIQUELME</v>
          </cell>
        </row>
        <row r="459">
          <cell r="H459" t="str">
            <v>Legno - Italiano do Madero (Center N.)</v>
          </cell>
          <cell r="J459" t="str">
            <v>CENTER NORTE STH-SH-P</v>
          </cell>
          <cell r="K459" t="str">
            <v>GUSTAVO DIREITO</v>
          </cell>
        </row>
        <row r="460">
          <cell r="H460" t="str">
            <v>Legno - Italiano do Madero (Centervale)</v>
          </cell>
          <cell r="J460" t="str">
            <v>CENTERVALE STH-SH-P</v>
          </cell>
          <cell r="K460" t="str">
            <v>GUSTAVO DIREITO</v>
          </cell>
        </row>
        <row r="461">
          <cell r="H461" t="str">
            <v>Legno - Italiano do Madero (Champagnat)</v>
          </cell>
          <cell r="J461" t="str">
            <v>CHAMPAGNAT STH-R-P</v>
          </cell>
          <cell r="K461" t="str">
            <v>ANDRE TREVISANI</v>
          </cell>
        </row>
        <row r="462">
          <cell r="H462" t="str">
            <v>Legno - Italiano do Madero (Cidade Sp)</v>
          </cell>
          <cell r="J462" t="str">
            <v>CIDADE SAO PAULO STH-SH-P</v>
          </cell>
          <cell r="K462" t="str">
            <v>GUSTAVO DIREITO</v>
          </cell>
        </row>
        <row r="463">
          <cell r="H463" t="str">
            <v>Legno - Italiano do Madero (Comendador)</v>
          </cell>
          <cell r="J463" t="str">
            <v>COMENDADOR STH-R-P</v>
          </cell>
          <cell r="K463" t="str">
            <v>ANDRE TREVISANI</v>
          </cell>
        </row>
        <row r="464">
          <cell r="H464" t="str">
            <v>Legno - Italiano do Madero (Continente)</v>
          </cell>
          <cell r="J464" t="str">
            <v>CONTINENTE SC STH-SH-P</v>
          </cell>
          <cell r="K464" t="str">
            <v>ANDRE TREVISANI</v>
          </cell>
        </row>
        <row r="465">
          <cell r="H465" t="str">
            <v>Legno - Italiano do Madero (Del Rey)</v>
          </cell>
          <cell r="J465" t="str">
            <v>DEL REY STH-SH-P</v>
          </cell>
          <cell r="K465" t="str">
            <v>GRAZIANI BARRETO</v>
          </cell>
        </row>
        <row r="466">
          <cell r="H466" t="str">
            <v>Legno - Italiano do Madero (Eldorado)</v>
          </cell>
          <cell r="J466" t="str">
            <v>ELDORADO STH-SH-P</v>
          </cell>
          <cell r="K466" t="str">
            <v>KLEBER RIQUELME</v>
          </cell>
        </row>
        <row r="467">
          <cell r="H467" t="str">
            <v>Legno - Italiano do Madero (Estação)</v>
          </cell>
          <cell r="J467" t="str">
            <v>ESTACAO CTBA STH-SH-P</v>
          </cell>
          <cell r="K467" t="str">
            <v>ANDRE TREVISANI</v>
          </cell>
        </row>
        <row r="468">
          <cell r="H468" t="str">
            <v>Legno - Italiano do Madero (Cuiaba)</v>
          </cell>
          <cell r="J468" t="str">
            <v>ESTACAO CUIABA STH-SH-P</v>
          </cell>
          <cell r="K468" t="str">
            <v>BREINER PENA</v>
          </cell>
        </row>
        <row r="469">
          <cell r="H469" t="str">
            <v>Legno - Italiano do Madero (Flamboyant)</v>
          </cell>
          <cell r="J469" t="str">
            <v>FLAMBOYANT STH-SH-P</v>
          </cell>
          <cell r="K469" t="str">
            <v>BREINER PENA</v>
          </cell>
        </row>
        <row r="470">
          <cell r="H470" t="str">
            <v>Legno - Italiano do Madero (Beiramar)</v>
          </cell>
          <cell r="J470" t="str">
            <v>FLORIANOPOLIS STH-SH-P</v>
          </cell>
          <cell r="K470" t="str">
            <v>ANDRE TREVISANI</v>
          </cell>
        </row>
        <row r="471">
          <cell r="H471" t="str">
            <v>Legno - Italiano do Madero (F do Iguaçu)</v>
          </cell>
          <cell r="J471" t="str">
            <v>FOZ DO IGUACU STH-SH-P</v>
          </cell>
          <cell r="K471" t="str">
            <v>KLEBER RIQUELME</v>
          </cell>
        </row>
        <row r="472">
          <cell r="H472" t="str">
            <v>Legno - Italiano do Madero (Galleria)</v>
          </cell>
          <cell r="J472" t="str">
            <v>GALLERIA CAMPINAS STH-SH-P</v>
          </cell>
          <cell r="K472" t="str">
            <v>KLEBER RIQUELME</v>
          </cell>
        </row>
        <row r="473">
          <cell r="H473" t="str">
            <v>Legno - Italiano do Madero (Garten)</v>
          </cell>
          <cell r="J473" t="str">
            <v>GARTEN JOINVILLE STH-SH-P</v>
          </cell>
          <cell r="K473" t="str">
            <v>ANDRE TREVISANI</v>
          </cell>
        </row>
        <row r="474">
          <cell r="H474" t="str">
            <v>Legno - Italiano do Madero (Goiania)</v>
          </cell>
          <cell r="J474" t="str">
            <v>GOIANIA STH-SH-P</v>
          </cell>
          <cell r="K474" t="str">
            <v>BREINER PENA</v>
          </cell>
        </row>
        <row r="475">
          <cell r="H475" t="str">
            <v>Legno - Italiano do Madero (G Vianna)</v>
          </cell>
          <cell r="J475" t="str">
            <v>GRANJA VIANNA STH-SH-P</v>
          </cell>
          <cell r="K475" t="str">
            <v>KLEBER RIQUELME</v>
          </cell>
        </row>
        <row r="476">
          <cell r="H476" t="str">
            <v>Legno - Italiano do Madero (Iguatemi)</v>
          </cell>
          <cell r="J476" t="str">
            <v>IGUATEMI BRASILIA STH-SH-P</v>
          </cell>
          <cell r="K476" t="str">
            <v>BREINER PENA</v>
          </cell>
        </row>
        <row r="477">
          <cell r="H477" t="str">
            <v>Legno - Italiano do Madero (Iguatemi)</v>
          </cell>
          <cell r="J477" t="str">
            <v>IGUATEMI CAMPINAS STH-SH-P</v>
          </cell>
          <cell r="K477" t="str">
            <v>KLEBER RIQUELME</v>
          </cell>
        </row>
        <row r="478">
          <cell r="H478" t="str">
            <v>Legno - Italiano do Madero (Sorocaba)</v>
          </cell>
          <cell r="J478" t="str">
            <v>IGUATEMI ESPLANADA STH-SH-P</v>
          </cell>
          <cell r="K478" t="str">
            <v>KLEBER RIQUELME</v>
          </cell>
        </row>
        <row r="479">
          <cell r="H479" t="str">
            <v>Legno - Italiano do Madero (Esplanada)</v>
          </cell>
          <cell r="J479" t="str">
            <v>IGUATEMI FORTALEZA STH-SH-P</v>
          </cell>
          <cell r="K479" t="str">
            <v>GRAZIANI BARRETO</v>
          </cell>
        </row>
        <row r="480">
          <cell r="H480" t="str">
            <v>Legno - Italiano do Madero (Iguatemi)</v>
          </cell>
          <cell r="J480" t="str">
            <v>IGUATEMI POA  STH-SH-P</v>
          </cell>
          <cell r="K480" t="str">
            <v>ANDRE TREVISANI</v>
          </cell>
        </row>
        <row r="481">
          <cell r="H481" t="str">
            <v>Legno - Italiano do Madero (Jd. Social)</v>
          </cell>
          <cell r="J481" t="str">
            <v>JARDIM SOCIAL STH-R-P</v>
          </cell>
          <cell r="K481" t="str">
            <v>ANDRE TREVISANI</v>
          </cell>
        </row>
        <row r="482">
          <cell r="H482" t="str">
            <v>Legno - Italiano do Madero (Jardim Sul)</v>
          </cell>
          <cell r="J482" t="str">
            <v>JARDIM SUL STH-SH-P</v>
          </cell>
          <cell r="K482" t="str">
            <v>KLEBER RIQUELME</v>
          </cell>
        </row>
        <row r="483">
          <cell r="H483" t="str">
            <v>Legno - Italiano do Madero (Joinville)</v>
          </cell>
          <cell r="J483" t="str">
            <v>JOINVILLE STH-SH-P</v>
          </cell>
          <cell r="K483" t="str">
            <v>ANDRE TREVISANI</v>
          </cell>
        </row>
        <row r="484">
          <cell r="H484" t="str">
            <v>Legno - Italiano do Madero (Jundiai)</v>
          </cell>
          <cell r="J484" t="str">
            <v>JUNDIAI STH-SH-P</v>
          </cell>
          <cell r="K484" t="str">
            <v>KLEBER RIQUELME</v>
          </cell>
        </row>
        <row r="485">
          <cell r="H485" t="str">
            <v>Legno - Italiano do Madero (Catuai)</v>
          </cell>
          <cell r="J485" t="str">
            <v>MARINGA CATUAI STH-SH-P</v>
          </cell>
          <cell r="K485" t="str">
            <v>KLEBER RIQUELME</v>
          </cell>
        </row>
        <row r="486">
          <cell r="H486" t="str">
            <v>Legno - Italiano do Madero (Sh. Maringá)</v>
          </cell>
          <cell r="J486" t="str">
            <v>MARINGA PARK SHOPPING STH-SH-P</v>
          </cell>
          <cell r="K486" t="str">
            <v>KLEBER RIQUELME</v>
          </cell>
        </row>
        <row r="487">
          <cell r="H487" t="str">
            <v>Legno - Italiano do Madero (Metropole)</v>
          </cell>
          <cell r="J487" t="str">
            <v>METROPOLE STH-SH-P</v>
          </cell>
          <cell r="K487" t="str">
            <v>GUSTAVO DIREITO</v>
          </cell>
        </row>
        <row r="488">
          <cell r="H488" t="str">
            <v>Legno - Italiano do Madero (Mooca)</v>
          </cell>
          <cell r="J488" t="str">
            <v>MOOCA STH-SH-P</v>
          </cell>
          <cell r="K488" t="str">
            <v>GUSTAVO DIREITO</v>
          </cell>
        </row>
        <row r="489">
          <cell r="H489" t="str">
            <v>Legno - Italiano do Madero (morumbi)</v>
          </cell>
          <cell r="J489" t="str">
            <v>MORUMBI STH-SH-P</v>
          </cell>
          <cell r="K489" t="str">
            <v>KLEBER RIQUELME</v>
          </cell>
        </row>
        <row r="490">
          <cell r="H490" t="str">
            <v>Legno - Italiano do Madero (Natal)</v>
          </cell>
          <cell r="J490" t="str">
            <v>NATAL STH-SH-P</v>
          </cell>
          <cell r="K490" t="str">
            <v>GRAZIANI BARRETO</v>
          </cell>
        </row>
        <row r="491">
          <cell r="H491" t="str">
            <v>Legno - Italiano do Madero (Norte Shop.)</v>
          </cell>
          <cell r="J491" t="str">
            <v>NORTE SHOPPING STH-SH-P</v>
          </cell>
          <cell r="K491" t="str">
            <v>GRAZIANI BARRETO</v>
          </cell>
        </row>
        <row r="492">
          <cell r="H492" t="str">
            <v>Legno - Italiano do Madero (N. America)</v>
          </cell>
          <cell r="J492" t="str">
            <v>NOVA AMERICA STH-SH-P</v>
          </cell>
          <cell r="K492" t="str">
            <v>GRAZIANI BARRETO</v>
          </cell>
        </row>
        <row r="493">
          <cell r="H493" t="str">
            <v>Legno - Italiano do Madero (Palladium)</v>
          </cell>
          <cell r="J493" t="str">
            <v>PALLADIUM CTBA STH-SH-P</v>
          </cell>
          <cell r="K493" t="str">
            <v>ANDRE TREVISANI</v>
          </cell>
        </row>
        <row r="494">
          <cell r="H494" t="str">
            <v>Legno - Italiano do Madero (Barigui)</v>
          </cell>
          <cell r="J494" t="str">
            <v>PARK BARIGUI STH-SH-P</v>
          </cell>
          <cell r="K494" t="str">
            <v>ANDRE TREVISANI</v>
          </cell>
        </row>
        <row r="495">
          <cell r="H495" t="str">
            <v>Legno - Italiano do Madero (Park Shop)</v>
          </cell>
          <cell r="J495" t="str">
            <v>PARK SHOP CAMPO G RJ STH-SH-P</v>
          </cell>
          <cell r="K495" t="str">
            <v>GRAZIANI BARRETO</v>
          </cell>
        </row>
        <row r="496">
          <cell r="H496" t="str">
            <v>Legno - Italiano do Madero (Maia)</v>
          </cell>
          <cell r="J496" t="str">
            <v>PARK SHOP. MAIA STH-SH-P</v>
          </cell>
          <cell r="K496" t="str">
            <v>GUSTAVO DIREITO</v>
          </cell>
        </row>
        <row r="497">
          <cell r="H497" t="str">
            <v>Legno - Italiano do Madero (Parque da Cidade)</v>
          </cell>
          <cell r="J497" t="str">
            <v>PARQUE DA CIDADE STH-SH-P</v>
          </cell>
          <cell r="K497" t="str">
            <v>KLEBER RIQUELME</v>
          </cell>
        </row>
        <row r="498">
          <cell r="H498" t="str">
            <v>Legno - Italiano do Madero (Patio B.)</v>
          </cell>
          <cell r="J498" t="str">
            <v>PATIO BRASIL STH-SH-P</v>
          </cell>
          <cell r="K498" t="str">
            <v>BREINER PENA</v>
          </cell>
        </row>
        <row r="499">
          <cell r="H499" t="str">
            <v>Legno - Italiano do Madero (P. Paulista)</v>
          </cell>
          <cell r="J499" t="str">
            <v>PATIO PAULISTA STH-RU-P</v>
          </cell>
          <cell r="K499" t="str">
            <v>GUSTAVO DIREITO</v>
          </cell>
        </row>
        <row r="500">
          <cell r="H500" t="str">
            <v>Legno - Italiano do Madero (Piracicaba)</v>
          </cell>
          <cell r="J500" t="str">
            <v>PIRACICABA STH-SH-P</v>
          </cell>
          <cell r="K500" t="str">
            <v>BREINER PENA</v>
          </cell>
        </row>
        <row r="501">
          <cell r="H501" t="str">
            <v>Legno - Italiano do Madero (Niteroi)</v>
          </cell>
          <cell r="J501" t="str">
            <v>PLAZA NITEROI STH-SH-P</v>
          </cell>
          <cell r="K501" t="str">
            <v>GRAZIANI BARRETO</v>
          </cell>
        </row>
        <row r="502">
          <cell r="H502" t="str">
            <v>Legno - Italiano do Madero (Plaza Sul)</v>
          </cell>
          <cell r="J502" t="str">
            <v>PLAZA SUL SHOPPING STH-SH-P</v>
          </cell>
          <cell r="K502" t="str">
            <v>GUSTAVO DIREITO</v>
          </cell>
        </row>
        <row r="503">
          <cell r="H503" t="str">
            <v>Legno - Italiano do Madero (Praia de B.)</v>
          </cell>
          <cell r="J503" t="str">
            <v>PRAIA DE BELAS STH-SH-P</v>
          </cell>
          <cell r="K503" t="str">
            <v>ANDRE TREVISANI</v>
          </cell>
        </row>
        <row r="504">
          <cell r="H504" t="str">
            <v>Legno-italiano do Madero (Praia do Pepe)</v>
          </cell>
          <cell r="J504" t="str">
            <v>PRAIA DO PEPE STH-R-P</v>
          </cell>
          <cell r="K504" t="str">
            <v>GRAZIANI BARRETO</v>
          </cell>
        </row>
        <row r="505">
          <cell r="H505" t="str">
            <v>Legno - Italiano do Madero (Praiamar)</v>
          </cell>
          <cell r="J505" t="str">
            <v>PRAIAMAR STH-SH-P</v>
          </cell>
          <cell r="K505" t="str">
            <v>GUSTAVO DIREITO</v>
          </cell>
        </row>
        <row r="506">
          <cell r="H506" t="str">
            <v>Legno - Italiano do Madero (Rib. Preto)</v>
          </cell>
          <cell r="J506" t="str">
            <v>RIBEIRAO PRETO STH-SH-P</v>
          </cell>
          <cell r="K506" t="str">
            <v>BREINER PENA</v>
          </cell>
        </row>
        <row r="507">
          <cell r="H507" t="str">
            <v>Legno - Italiano do Madero (Rio Design)</v>
          </cell>
          <cell r="J507" t="str">
            <v>RIO DESIGN BARRA STH-SH-P</v>
          </cell>
          <cell r="K507" t="str">
            <v>GRAZIANI BARRETO</v>
          </cell>
        </row>
        <row r="508">
          <cell r="H508" t="str">
            <v>Legno - Italiano do Madero (Rio Leblon)</v>
          </cell>
          <cell r="J508" t="str">
            <v>RIO LEBLON STH-SH-P</v>
          </cell>
          <cell r="K508" t="str">
            <v>GRAZIANI BARRETO</v>
          </cell>
        </row>
        <row r="509">
          <cell r="H509" t="str">
            <v>Legno - Italiano do Madero (New York)</v>
          </cell>
          <cell r="J509" t="str">
            <v>RIO NEW YORK BARRA STH-SH-P</v>
          </cell>
          <cell r="K509" t="str">
            <v>GRAZIANI BARRETO</v>
          </cell>
        </row>
        <row r="510">
          <cell r="H510" t="str">
            <v>Legno - Italiano do Madero (Rio Preto)</v>
          </cell>
          <cell r="J510" t="str">
            <v>RIO PRETO IGUATEMI STH-SH-P</v>
          </cell>
          <cell r="K510" t="str">
            <v>BREINER PENA</v>
          </cell>
        </row>
        <row r="511">
          <cell r="H511" t="str">
            <v>Legno - Italiano do Madero (Rio Sul)</v>
          </cell>
          <cell r="J511" t="str">
            <v>RIO SUL STH-SH-P</v>
          </cell>
          <cell r="K511" t="str">
            <v>GRAZIANI BARRETO</v>
          </cell>
        </row>
        <row r="512">
          <cell r="H512" t="str">
            <v>Legno - Italiano do Madero (Aracaju)</v>
          </cell>
          <cell r="J512" t="str">
            <v>RIOMAR ARACAJU STH-SH-P</v>
          </cell>
          <cell r="K512" t="str">
            <v>GRAZIANI BARRETO</v>
          </cell>
        </row>
        <row r="513">
          <cell r="H513" t="str">
            <v>Legno - Italiano do Madero (Riomar)</v>
          </cell>
          <cell r="J513" t="str">
            <v>RIOMAR FORTALEZA STH-SH-P</v>
          </cell>
          <cell r="K513" t="str">
            <v>GRAZIANI BARRETO</v>
          </cell>
        </row>
        <row r="514">
          <cell r="H514" t="str">
            <v>Legno - Italiano do Madero (Riomar)</v>
          </cell>
          <cell r="J514" t="str">
            <v>RIOMAR RECIFE STH-SH-P</v>
          </cell>
          <cell r="K514" t="str">
            <v>GRAZIANI BARRETO</v>
          </cell>
        </row>
        <row r="515">
          <cell r="H515" t="str">
            <v>Legno - Italiano do Madero (Barra)</v>
          </cell>
          <cell r="J515" t="str">
            <v>SALVADOR BARRA STH-SH-P</v>
          </cell>
          <cell r="K515" t="str">
            <v>GRAZIANI BARRETO</v>
          </cell>
        </row>
        <row r="516">
          <cell r="H516" t="str">
            <v>Legno - Italiano do Madero (Salvador)</v>
          </cell>
          <cell r="J516" t="str">
            <v>SALVADOR STH-SH-P</v>
          </cell>
          <cell r="K516" t="str">
            <v>GRAZIANI BARRETO</v>
          </cell>
        </row>
        <row r="517">
          <cell r="H517" t="str">
            <v>Legno - Italiano do Madero (S. Dumont)</v>
          </cell>
          <cell r="J517" t="str">
            <v>SANTOS DUMONT STH-AE-P</v>
          </cell>
          <cell r="K517" t="str">
            <v>GRAZIANI BARRETO</v>
          </cell>
        </row>
        <row r="518">
          <cell r="H518" t="str">
            <v>Legno - Italiano do Madero (São Caetano)</v>
          </cell>
          <cell r="J518" t="str">
            <v>SAO CAETANO STH-SH-P</v>
          </cell>
          <cell r="K518" t="str">
            <v>GUSTAVO DIREITO</v>
          </cell>
        </row>
        <row r="519">
          <cell r="H519" t="str">
            <v>Legno - Italiano do Madero (Cidade Bh)</v>
          </cell>
          <cell r="J519" t="str">
            <v>SHOPPING CIDADE BH STH-SH-P</v>
          </cell>
          <cell r="K519" t="str">
            <v>GRAZIANI BARRETO</v>
          </cell>
        </row>
        <row r="520">
          <cell r="H520" t="str">
            <v>Legno - Italiano do Madero (Recife)</v>
          </cell>
          <cell r="J520" t="str">
            <v>SHOPPING RECIFE STH-SH-P</v>
          </cell>
          <cell r="K520" t="str">
            <v>GRAZIANI BARRETO</v>
          </cell>
        </row>
        <row r="521">
          <cell r="H521" t="str">
            <v>Legno - Italiano do Madero (Tijuca)</v>
          </cell>
          <cell r="J521" t="str">
            <v>SHOPPING TIJUCA STH-SH-P</v>
          </cell>
          <cell r="K521" t="str">
            <v>GRAZIANI BARRETO</v>
          </cell>
        </row>
        <row r="522">
          <cell r="H522" t="str">
            <v>Legno - Italiano do Madero (Sp Market)</v>
          </cell>
          <cell r="J522" t="str">
            <v>SP MARKET STH-SH-P</v>
          </cell>
          <cell r="K522" t="str">
            <v>KLEBER RIQUELME</v>
          </cell>
        </row>
        <row r="523">
          <cell r="H523" t="str">
            <v>Legno - Italiano do Madero (Tamboré)</v>
          </cell>
          <cell r="J523" t="str">
            <v>TAMBORE STH-SH-P</v>
          </cell>
          <cell r="K523" t="str">
            <v>KLEBER RIQUELME</v>
          </cell>
        </row>
        <row r="524">
          <cell r="H524" t="str">
            <v>Legno - Italiano do Madero (Uberlandia)</v>
          </cell>
          <cell r="J524" t="str">
            <v>UBERLANDIA SHOP STH-SH-P</v>
          </cell>
          <cell r="K524" t="str">
            <v>BREINER PENA</v>
          </cell>
        </row>
        <row r="525">
          <cell r="H525" t="str">
            <v>Legno - Italiano do Madero (Shop. Uniao)</v>
          </cell>
          <cell r="J525" t="str">
            <v>UNIAO OSASCO STH-SH-P</v>
          </cell>
          <cell r="K525" t="str">
            <v>KLEBER RIQUELME</v>
          </cell>
        </row>
        <row r="526">
          <cell r="H526" t="str">
            <v>Legno - Italiano do Madero (V. Olimpia)</v>
          </cell>
          <cell r="J526" t="str">
            <v>VILA OLIMPIA STH-SH-P</v>
          </cell>
          <cell r="K526" t="str">
            <v>GUSTAVO DIREITO</v>
          </cell>
        </row>
        <row r="527">
          <cell r="H527" t="str">
            <v>Legno - Italiano  do Madero (Praia da Costa)</v>
          </cell>
          <cell r="J527" t="str">
            <v>VILA VELHA STH-SH-P</v>
          </cell>
          <cell r="K527" t="str">
            <v>GRAZIANI BARRETO</v>
          </cell>
        </row>
        <row r="528">
          <cell r="H528" t="str">
            <v>Legno - Italiano do Madero (V. Romana)</v>
          </cell>
          <cell r="J528" t="str">
            <v>VILLA ROMANA STH-SH-P</v>
          </cell>
          <cell r="K528" t="str">
            <v>ANDRE TREVISANI</v>
          </cell>
        </row>
        <row r="529">
          <cell r="H529" t="str">
            <v>Legno - Italiano do Madero (Village M.)</v>
          </cell>
          <cell r="J529" t="str">
            <v>VILLAGE MALL RIO STH-SH-P</v>
          </cell>
          <cell r="K529" t="str">
            <v>GRAZIANI BARRETO</v>
          </cell>
        </row>
        <row r="530">
          <cell r="H530" t="str">
            <v>Legno - Italiano do Madero (Vitória)</v>
          </cell>
          <cell r="J530" t="str">
            <v>VITORIA STH-SH-P</v>
          </cell>
          <cell r="K530" t="str">
            <v>GRAZIANI BARRETO</v>
          </cell>
        </row>
        <row r="531">
          <cell r="H531" t="str">
            <v>Dundee Chicken - Shopping Abc</v>
          </cell>
          <cell r="J531" t="str">
            <v>JERONIMO ABC ST ANDRE BGR-SH-P</v>
          </cell>
          <cell r="K531" t="str">
            <v>GUSTAVO DIREITO</v>
          </cell>
        </row>
        <row r="532">
          <cell r="H532" t="str">
            <v>Dundee Chicken - Afonso Pena</v>
          </cell>
          <cell r="J532" t="str">
            <v>JERONIMO AFONSO PENA BGR-AE-P</v>
          </cell>
          <cell r="K532" t="str">
            <v>ANDRE TREVISANI</v>
          </cell>
        </row>
        <row r="533">
          <cell r="H533" t="str">
            <v>Dundee Chicken - Agua Verde</v>
          </cell>
          <cell r="J533" t="str">
            <v>JERONIMO AGUA VERDE TRK-R-P</v>
          </cell>
          <cell r="K533" t="str">
            <v>ANDRE TREVISANI</v>
          </cell>
        </row>
        <row r="534">
          <cell r="H534" t="str">
            <v>Dundee Chicken - Alecrins</v>
          </cell>
          <cell r="J534" t="str">
            <v>JERONIMO ALECRINS TRACK-R-P</v>
          </cell>
          <cell r="K534" t="str">
            <v>KLEBER RIQUELME</v>
          </cell>
        </row>
        <row r="535">
          <cell r="H535" t="str">
            <v>Dundee Chicken - Alphaville</v>
          </cell>
          <cell r="J535" t="str">
            <v>JERONIMO ALPHAVILLE TRACK-R-P</v>
          </cell>
          <cell r="K535" t="str">
            <v>KLEBER RIQUELME</v>
          </cell>
        </row>
        <row r="536">
          <cell r="H536" t="str">
            <v>Dundee Chicken - Shopping Analia Franco</v>
          </cell>
          <cell r="J536" t="str">
            <v>JERONIMO ANALIA F. BGR-SH-P</v>
          </cell>
          <cell r="K536" t="str">
            <v>GUSTAVO DIREITO</v>
          </cell>
        </row>
        <row r="537">
          <cell r="H537" t="str">
            <v>Dundee Chicken - Andalo</v>
          </cell>
          <cell r="J537" t="str">
            <v>JERONIMO ANDALO TRACK-R-P</v>
          </cell>
          <cell r="K537" t="str">
            <v>BREINER PENA</v>
          </cell>
        </row>
        <row r="538">
          <cell r="H538" t="str">
            <v>Dundee Chicken - Shopping Aricanduva</v>
          </cell>
          <cell r="J538" t="str">
            <v>JERONIMO ARICANDUVA BGR-SH-P</v>
          </cell>
          <cell r="K538" t="str">
            <v>GUSTAVO DIREITO</v>
          </cell>
        </row>
        <row r="539">
          <cell r="H539" t="str">
            <v>Dundee Chicken - Barão de Penedo</v>
          </cell>
          <cell r="J539" t="str">
            <v>JERONIMO B DE PENEDO TRACK-R-P</v>
          </cell>
          <cell r="K539" t="str">
            <v>GUSTAVO DIREITO</v>
          </cell>
        </row>
        <row r="540">
          <cell r="H540" t="str">
            <v>Dundee Chicken - Shopping Balneario</v>
          </cell>
          <cell r="J540" t="str">
            <v>JERONIMO BALNEARIO BGR-SH-P</v>
          </cell>
          <cell r="K540" t="str">
            <v>ANDRE TREVISANI</v>
          </cell>
        </row>
        <row r="541">
          <cell r="H541" t="str">
            <v>Dundee Chicken - Bandeirantes</v>
          </cell>
          <cell r="J541" t="str">
            <v>JERONIMO BANDEIRANTES BGR-SH-P</v>
          </cell>
          <cell r="K541" t="str">
            <v>GUSTAVO DIREITO</v>
          </cell>
        </row>
        <row r="542">
          <cell r="H542" t="str">
            <v>Dundee Chicken - Barra Shopping</v>
          </cell>
          <cell r="J542" t="str">
            <v>JERONIMO BARRA SHOP BGR-SH-P</v>
          </cell>
          <cell r="K542" t="str">
            <v>GRAZIANI BARRETO</v>
          </cell>
        </row>
        <row r="543">
          <cell r="H543" t="str">
            <v>Dundee Chicken - Shopping Barueri</v>
          </cell>
          <cell r="J543" t="str">
            <v>JERONIMO BARUERI PCA-SH-P</v>
          </cell>
          <cell r="K543" t="str">
            <v>KLEBER RIQUELME</v>
          </cell>
        </row>
        <row r="544">
          <cell r="H544" t="str">
            <v>Dundee Chicken - Bauru</v>
          </cell>
          <cell r="J544" t="str">
            <v>JERONIMO BAURU TRACK-R-P</v>
          </cell>
          <cell r="K544" t="str">
            <v>BREINER PENA</v>
          </cell>
        </row>
        <row r="545">
          <cell r="H545" t="str">
            <v>Dundee Chicken - Bela Vista</v>
          </cell>
          <cell r="J545" t="str">
            <v>JERONIMO BELA VISTA BGR-R-P</v>
          </cell>
          <cell r="K545" t="str">
            <v>ANDRE TREVISANI</v>
          </cell>
        </row>
        <row r="546">
          <cell r="H546" t="str">
            <v>Dundee Chicken - Bh Shopping</v>
          </cell>
          <cell r="J546" t="str">
            <v>JERONIMO BH SHOPPING BGR-SH-P</v>
          </cell>
          <cell r="K546" t="str">
            <v>GRAZIANI BARRETO</v>
          </cell>
        </row>
        <row r="547">
          <cell r="H547" t="str">
            <v>Dundee Chicken - Buritis</v>
          </cell>
          <cell r="J547" t="str">
            <v>JERONIMO BURITIS TRACK-R-P</v>
          </cell>
          <cell r="K547" t="str">
            <v>GRAZIANI BARRETO</v>
          </cell>
        </row>
        <row r="548">
          <cell r="H548" t="str">
            <v>Dundee Chicken - Park Shop Campo Grande</v>
          </cell>
          <cell r="J548" t="str">
            <v>JERONIMO CAMPO GRANDE BGR-SH-P</v>
          </cell>
          <cell r="K548" t="str">
            <v>GRAZIANI BARRETO</v>
          </cell>
        </row>
        <row r="549">
          <cell r="H549" t="str">
            <v>Dundee Chicken - Campo Grande</v>
          </cell>
          <cell r="J549" t="str">
            <v>JERONIMO CAMPO GRANDE TRK-R-P</v>
          </cell>
          <cell r="K549" t="str">
            <v>BREINER PENA</v>
          </cell>
        </row>
        <row r="550">
          <cell r="H550" t="str">
            <v>Dundee Chicken - Cascavel</v>
          </cell>
          <cell r="J550" t="str">
            <v>JERONIMO CASCAVEL TRACK-R-P</v>
          </cell>
          <cell r="K550" t="str">
            <v>KLEBER RIQUELME</v>
          </cell>
        </row>
        <row r="551">
          <cell r="H551" t="str">
            <v>Dundee Chicken - Criciuma</v>
          </cell>
          <cell r="J551" t="str">
            <v>JERONIMO CRICIUMA TRACK-R-P</v>
          </cell>
          <cell r="K551" t="str">
            <v>ANDRE TREVISANI</v>
          </cell>
        </row>
        <row r="552">
          <cell r="H552" t="str">
            <v>Dundee Chicken - Cuiaba</v>
          </cell>
          <cell r="J552" t="str">
            <v>JERONIMO CUIABA CPA TRACK-R-P</v>
          </cell>
          <cell r="K552" t="str">
            <v>BREINER PENA</v>
          </cell>
        </row>
        <row r="553">
          <cell r="H553" t="str">
            <v>Dundee Chicken - Shopping Del Rey</v>
          </cell>
          <cell r="J553" t="str">
            <v>JERONIMO DEL REY BGR-SH-P</v>
          </cell>
          <cell r="K553" t="str">
            <v>GRAZIANI BARRETO</v>
          </cell>
        </row>
        <row r="554">
          <cell r="H554" t="str">
            <v>Dundee Chicken - Df Plaza Shopping</v>
          </cell>
          <cell r="J554" t="str">
            <v>JERONIMO DF PLAZA BGR-SH-P</v>
          </cell>
          <cell r="K554" t="str">
            <v>BREINER PENA</v>
          </cell>
        </row>
        <row r="555">
          <cell r="H555" t="str">
            <v>Dundee Chicken - Praça da Espanha</v>
          </cell>
          <cell r="J555" t="str">
            <v>JERONIMO ESPANHA BGR-R-P</v>
          </cell>
          <cell r="K555" t="str">
            <v>ANDRE TREVISANI</v>
          </cell>
        </row>
        <row r="556">
          <cell r="H556" t="str">
            <v>Dundee Chicken - Shopping Estação BH</v>
          </cell>
          <cell r="J556" t="str">
            <v>JERONIMO ESTACAO BH BGR-SH-P</v>
          </cell>
          <cell r="K556" t="str">
            <v>GRAZIANI BARRETO</v>
          </cell>
        </row>
        <row r="557">
          <cell r="H557" t="str">
            <v xml:space="preserve">Dundee Chicken - Shopping Estação </v>
          </cell>
          <cell r="J557" t="str">
            <v>JERONIMO ESTACAO CTBA BGR-SH-P</v>
          </cell>
          <cell r="K557" t="str">
            <v>ANDRE TREVISANI</v>
          </cell>
        </row>
        <row r="558">
          <cell r="H558" t="str">
            <v>Dundee Chicken - Shopping Flamboyant</v>
          </cell>
          <cell r="J558" t="str">
            <v>JERONIMO FLAMBOYANT BGR-SH-P</v>
          </cell>
          <cell r="K558" t="str">
            <v>BREINER PENA</v>
          </cell>
        </row>
        <row r="559">
          <cell r="H559" t="str">
            <v>Dundee Chicken - Shopping Villa Romana</v>
          </cell>
          <cell r="J559" t="str">
            <v>JERONIMO FLORIANOP. BGR-SH-P</v>
          </cell>
          <cell r="K559" t="str">
            <v>ANDRE TREVISANI</v>
          </cell>
        </row>
        <row r="560">
          <cell r="H560" t="str">
            <v>Dundee Chicken - Foz do Iguaçu</v>
          </cell>
          <cell r="J560" t="str">
            <v>JERONIMO FOZ DO IGUACU TRK-R-P</v>
          </cell>
          <cell r="K560" t="str">
            <v>KLEBER RIQUELME</v>
          </cell>
        </row>
        <row r="561">
          <cell r="H561" t="str">
            <v>Dundee Chicken - Giovanni Gronchi</v>
          </cell>
          <cell r="J561" t="str">
            <v>JERONIMO G GRONCHI TRACK-R-P</v>
          </cell>
          <cell r="K561" t="str">
            <v>KLEBER RIQUELME</v>
          </cell>
        </row>
        <row r="562">
          <cell r="H562" t="str">
            <v>Dundee Chicken - Goiânia Shopping</v>
          </cell>
          <cell r="J562" t="str">
            <v>JERONIMO GOIANIA SHOP PCA-SH-P</v>
          </cell>
          <cell r="K562" t="str">
            <v>BREINER PENA</v>
          </cell>
        </row>
        <row r="563">
          <cell r="H563" t="str">
            <v>Dundee Chicken - Shopping Grand Plaza</v>
          </cell>
          <cell r="J563" t="str">
            <v>JERONIMO GRAND PLAZA BGR-SH-P</v>
          </cell>
          <cell r="K563" t="str">
            <v>GUSTAVO DIREITO</v>
          </cell>
        </row>
        <row r="564">
          <cell r="H564" t="str">
            <v>Dundee Chicken - Guarujá</v>
          </cell>
          <cell r="J564" t="str">
            <v>JERONIMO GUARUJA TRACK-R-P</v>
          </cell>
          <cell r="K564" t="str">
            <v>GUSTAVO DIREITO</v>
          </cell>
        </row>
        <row r="565">
          <cell r="H565" t="str">
            <v>Dundee Chicken - Shopping Guarulhos</v>
          </cell>
          <cell r="J565" t="str">
            <v>JERONIMO GUARULHOS PRC-SH-P</v>
          </cell>
          <cell r="K565" t="str">
            <v>GUSTAVO DIREITO</v>
          </cell>
        </row>
        <row r="566">
          <cell r="H566" t="str">
            <v>Dundee Chicken - Habitat Bradesco</v>
          </cell>
          <cell r="J566" t="str">
            <v>JERONIMO HABITAT BGR-R-P</v>
          </cell>
          <cell r="K566" t="str">
            <v>GUSTAVO DIREITO</v>
          </cell>
        </row>
        <row r="567">
          <cell r="H567" t="str">
            <v>Dundee Chicken - Shopping Iguatemi Poa</v>
          </cell>
          <cell r="J567" t="str">
            <v>JERONIMO IGUATEMI POA BGR-SH-P</v>
          </cell>
          <cell r="K567" t="str">
            <v>ANDRE TREVISANI</v>
          </cell>
        </row>
        <row r="568">
          <cell r="H568" t="str">
            <v>Dundee Chicken - Indaiatuba</v>
          </cell>
          <cell r="J568" t="str">
            <v>JERONIMO INDAIATUBA TRACK-R-P</v>
          </cell>
          <cell r="K568" t="str">
            <v>KLEBER RIQUELME</v>
          </cell>
        </row>
        <row r="569">
          <cell r="H569" t="str">
            <v>Dundee Chicken - Shopping Metrô Itaquera</v>
          </cell>
          <cell r="J569" t="str">
            <v>JERONIMO ITAQUERA BGR-SH-P</v>
          </cell>
          <cell r="K569" t="str">
            <v>GUSTAVO DIREITO</v>
          </cell>
        </row>
        <row r="570">
          <cell r="H570" t="str">
            <v>Dundee Chicken - Joinville</v>
          </cell>
          <cell r="J570" t="str">
            <v>JERONIMO JOINVILLE TRACK-R-P</v>
          </cell>
          <cell r="K570" t="str">
            <v>ANDRE TREVISANI</v>
          </cell>
        </row>
        <row r="571">
          <cell r="H571" t="str">
            <v>Dundee Chicken - Shopping Light</v>
          </cell>
          <cell r="J571" t="str">
            <v>JERONIMO LIGHT PCA-SH-P</v>
          </cell>
          <cell r="K571" t="str">
            <v>GUSTAVO DIREITO</v>
          </cell>
        </row>
        <row r="572">
          <cell r="H572" t="str">
            <v>Dundee Chicken - Litoral Plaza Shopping</v>
          </cell>
          <cell r="J572" t="str">
            <v>JERONIMO LITORAL PLZ BGR-SH-P</v>
          </cell>
          <cell r="K572" t="str">
            <v>GUSTAVO DIREITO</v>
          </cell>
        </row>
        <row r="573">
          <cell r="H573" t="str">
            <v>Dundee Chicken - Londrina</v>
          </cell>
          <cell r="J573" t="str">
            <v>JERONIMO LONDRINA TRACK-R-P</v>
          </cell>
          <cell r="K573" t="str">
            <v>KLEBER RIQUELME</v>
          </cell>
        </row>
        <row r="574">
          <cell r="H574" t="str">
            <v>Dundee Chicken - Marilia</v>
          </cell>
          <cell r="J574" t="str">
            <v>JERONIMO MARILIA TRACK-R-P</v>
          </cell>
          <cell r="K574" t="str">
            <v>KLEBER RIQUELME</v>
          </cell>
        </row>
        <row r="575">
          <cell r="H575" t="str">
            <v>Dundee Chicken - Maringa</v>
          </cell>
          <cell r="J575" t="str">
            <v>JERONIMO MARINGA TRACK-R-P</v>
          </cell>
          <cell r="K575" t="str">
            <v>KLEBER RIQUELME</v>
          </cell>
        </row>
        <row r="576">
          <cell r="H576" t="str">
            <v>Dundee Chicken - Mauá</v>
          </cell>
          <cell r="J576" t="str">
            <v>JERONIMO MAUA PLAZA BGR-SH-P</v>
          </cell>
          <cell r="K576" t="str">
            <v>GUSTAVO DIREITO</v>
          </cell>
        </row>
        <row r="577">
          <cell r="H577" t="str">
            <v>Dundee Chicken - Millenium (Atlântica)</v>
          </cell>
          <cell r="J577" t="str">
            <v>JERONIMO MILLENIUM BGR-R-P</v>
          </cell>
          <cell r="K577" t="str">
            <v>ANDRE TREVISANI</v>
          </cell>
        </row>
        <row r="578">
          <cell r="H578" t="str">
            <v>Dundee Chicken - Minas Shopping</v>
          </cell>
          <cell r="J578" t="str">
            <v>JERONIMO MINAS SHOP. BGR-SH-P</v>
          </cell>
          <cell r="K578" t="str">
            <v>GRAZIANI BARRETO</v>
          </cell>
        </row>
        <row r="579">
          <cell r="H579" t="str">
            <v>Dundee Chicken - Monte Serrat</v>
          </cell>
          <cell r="J579" t="str">
            <v>JERONIMO MONTE SERRAT BGR-R-P</v>
          </cell>
          <cell r="K579" t="str">
            <v>GUSTAVO DIREITO</v>
          </cell>
        </row>
        <row r="580">
          <cell r="H580" t="str">
            <v>Dundee Chicken - Shopping Mueller</v>
          </cell>
          <cell r="J580" t="str">
            <v>JERONIMO MUELLER PCA-SH-P</v>
          </cell>
          <cell r="K580" t="str">
            <v>ANDRE TREVISANI</v>
          </cell>
        </row>
        <row r="581">
          <cell r="H581" t="str">
            <v>Dundee Chicken - Munhoz da Rocha</v>
          </cell>
          <cell r="J581" t="str">
            <v>JERONIMO MUNHOZ TRACK-R-P</v>
          </cell>
          <cell r="K581" t="str">
            <v>ANDRE TREVISANI</v>
          </cell>
        </row>
        <row r="582">
          <cell r="H582" t="str">
            <v>Dundee Chicken - Shopping Nova America</v>
          </cell>
          <cell r="J582" t="str">
            <v>JERONIMO NOVA AMERICA BGR-SH-P</v>
          </cell>
          <cell r="K582" t="str">
            <v>GRAZIANI BARRETO</v>
          </cell>
        </row>
        <row r="583">
          <cell r="H583" t="str">
            <v>Dundee Chicken - Oscar Freire</v>
          </cell>
          <cell r="J583" t="str">
            <v>JERONIMO OSCAR FREIRE BGR-R-P</v>
          </cell>
          <cell r="K583" t="str">
            <v>GUSTAVO DIREITO</v>
          </cell>
        </row>
        <row r="584">
          <cell r="H584" t="str">
            <v>Dundee Chicken - Paineiras</v>
          </cell>
          <cell r="J584" t="str">
            <v>JERONIMO PAINEIRAS TRACK-R-P</v>
          </cell>
          <cell r="K584" t="str">
            <v>GUSTAVO DIREITO</v>
          </cell>
        </row>
        <row r="585">
          <cell r="H585" t="str">
            <v>Dundee Chicken - Shopping Palladium</v>
          </cell>
          <cell r="J585" t="str">
            <v>JERONIMO PALLADIUM PCA-SH-P</v>
          </cell>
          <cell r="K585" t="str">
            <v>ANDRE TREVISANI</v>
          </cell>
        </row>
        <row r="586">
          <cell r="H586" t="str">
            <v>Dundee Chicken - Panamby</v>
          </cell>
          <cell r="J586" t="str">
            <v>JERONIMO PANAMBY TRACK-R-P</v>
          </cell>
          <cell r="K586" t="str">
            <v>KLEBER RIQUELME</v>
          </cell>
        </row>
        <row r="587">
          <cell r="H587" t="str">
            <v>Dundee Chicken - Shopping Penha</v>
          </cell>
          <cell r="J587" t="str">
            <v>JERONIMO PENHA PCA-SH-P</v>
          </cell>
          <cell r="K587" t="str">
            <v>GUSTAVO DIREITO</v>
          </cell>
        </row>
        <row r="588">
          <cell r="H588" t="str">
            <v>Dundee Chicken - Ponta Grossa</v>
          </cell>
          <cell r="J588" t="str">
            <v>JERONIMO PG TRACK-R-P</v>
          </cell>
          <cell r="K588" t="str">
            <v>ANDRE TREVISANI</v>
          </cell>
        </row>
        <row r="589">
          <cell r="H589" t="str">
            <v>Dundee Chicken - Shopping Pier 21</v>
          </cell>
          <cell r="J589" t="str">
            <v>JERONIMO PIER 21 BGR-SH-P</v>
          </cell>
          <cell r="K589" t="str">
            <v>BREINER PENA</v>
          </cell>
        </row>
        <row r="590">
          <cell r="H590" t="str">
            <v>Dundee Chicken - Piracicaba</v>
          </cell>
          <cell r="J590" t="str">
            <v>JERONIMO PIRACICABA TRACK-R-P</v>
          </cell>
          <cell r="K590" t="str">
            <v>BREINER PENA</v>
          </cell>
        </row>
        <row r="591">
          <cell r="H591" t="str">
            <v>Dundee Chicken - Niteroi Plaza Shopping</v>
          </cell>
          <cell r="J591" t="str">
            <v>JERONIMO PLZ NITEROI PCA-SH-P</v>
          </cell>
          <cell r="K591" t="str">
            <v>GRAZIANI BARRETO</v>
          </cell>
        </row>
        <row r="592">
          <cell r="H592" t="str">
            <v>Dundee Chicken - Puc Poa</v>
          </cell>
          <cell r="J592" t="str">
            <v>JERONIMO PUC POA TRACK-RU-P</v>
          </cell>
          <cell r="K592" t="str">
            <v>ANDRE TREVISANI</v>
          </cell>
        </row>
        <row r="593">
          <cell r="H593" t="str">
            <v>Dundee Chicken - Ramos Batista</v>
          </cell>
          <cell r="J593" t="str">
            <v>JERONIMO R. BATISTA BGR-R-P</v>
          </cell>
          <cell r="K593" t="str">
            <v>GUSTAVO DIREITO</v>
          </cell>
        </row>
        <row r="594">
          <cell r="H594" t="str">
            <v>Dundee Chicken - Riomar Fortaleza</v>
          </cell>
          <cell r="J594" t="str">
            <v>JERONIMO R. FORTALEZA BGR-SH-P</v>
          </cell>
          <cell r="K594" t="str">
            <v>GRAZIANI BARRETO</v>
          </cell>
        </row>
        <row r="595">
          <cell r="H595" t="str">
            <v>Dundee Chicken - Santos Dumont</v>
          </cell>
          <cell r="J595" t="str">
            <v>JERONIMO S. DUMONT BGR-AE-P</v>
          </cell>
          <cell r="K595" t="str">
            <v>GRAZIANI BARRETO</v>
          </cell>
        </row>
        <row r="596">
          <cell r="H596" t="str">
            <v>Dundee Chicken - Shopping Novo Salvador</v>
          </cell>
          <cell r="J596" t="str">
            <v>JERONIMO SALVADOR BGR-SH-P</v>
          </cell>
          <cell r="K596" t="str">
            <v>GRAZIANI BARRETO</v>
          </cell>
        </row>
        <row r="597">
          <cell r="H597" t="str">
            <v>Dundee Chicken - Shopping Curitiba</v>
          </cell>
          <cell r="J597" t="str">
            <v>JERONIMO SHOP CTBA BGR-SH-P</v>
          </cell>
          <cell r="K597" t="str">
            <v>ANDRE TREVISANI</v>
          </cell>
        </row>
        <row r="598">
          <cell r="H598" t="str">
            <v>Dundee Chicken - Center Shopping Uberlandia</v>
          </cell>
          <cell r="J598" t="str">
            <v>JERONIMO SHOP. UBERL. PCA-SH-P</v>
          </cell>
          <cell r="K598" t="str">
            <v>BREINER PENA</v>
          </cell>
        </row>
        <row r="599">
          <cell r="H599" t="str">
            <v>Dundee Chicken - São Jose dos Campos</v>
          </cell>
          <cell r="J599" t="str">
            <v>JERONIMO SJC TRACK-R-P</v>
          </cell>
          <cell r="K599" t="str">
            <v>GUSTAVO DIREITO</v>
          </cell>
        </row>
        <row r="600">
          <cell r="H600" t="str">
            <v>Dundee Chicken - Shopping SP Market</v>
          </cell>
          <cell r="J600" t="str">
            <v>JERONIMO SP MARKET BGR-SH-P</v>
          </cell>
          <cell r="K600" t="str">
            <v>KLEBER RIQUELME</v>
          </cell>
        </row>
        <row r="601">
          <cell r="H601" t="str">
            <v>Dundee Chicken - Tenente Sales</v>
          </cell>
          <cell r="J601" t="str">
            <v>JERONIMO T SALES TRACK-R-P</v>
          </cell>
          <cell r="K601" t="str">
            <v>GUSTAVO DIREITO</v>
          </cell>
        </row>
        <row r="602">
          <cell r="H602" t="str">
            <v>Dundee Chicken - Goiania T10</v>
          </cell>
          <cell r="J602" t="str">
            <v>JERONIMO T10 TRACK-R-P</v>
          </cell>
          <cell r="K602" t="str">
            <v>BREINER PENA</v>
          </cell>
        </row>
        <row r="603">
          <cell r="H603" t="str">
            <v>Dundee Chicken - Shopping Tamboré</v>
          </cell>
          <cell r="J603" t="str">
            <v>JERONIMO TAMBORE PRC-SH-P</v>
          </cell>
          <cell r="K603" t="str">
            <v>KLEBER RIQUELME</v>
          </cell>
        </row>
        <row r="604">
          <cell r="H604" t="str">
            <v>Dundee Chicken - Taquari</v>
          </cell>
          <cell r="J604" t="str">
            <v>JERONIMO TAQUARI TRACK-BR-P</v>
          </cell>
          <cell r="K604" t="str">
            <v>BREINER PENA</v>
          </cell>
        </row>
        <row r="605">
          <cell r="H605" t="str">
            <v>Dundee Chicken - Shopping Tatuapé</v>
          </cell>
          <cell r="J605" t="str">
            <v>JERONIMO TATUAPE BGR-SH-P</v>
          </cell>
          <cell r="K605" t="str">
            <v>GUSTAVO DIREITO</v>
          </cell>
        </row>
        <row r="606">
          <cell r="H606" t="str">
            <v>Dundee Chicken - Top Center Shopping</v>
          </cell>
          <cell r="J606" t="str">
            <v>JERONIMO TOP CENTER PCA-SH-P</v>
          </cell>
          <cell r="K606" t="str">
            <v>GUSTAVO DIREITO</v>
          </cell>
        </row>
        <row r="607">
          <cell r="H607" t="str">
            <v>Dundee Chicken - Uberlândia</v>
          </cell>
          <cell r="J607" t="str">
            <v>JERONIMO UBERLANDIA TRACK-R-P</v>
          </cell>
          <cell r="K607" t="str">
            <v>BREINER PENA</v>
          </cell>
        </row>
        <row r="608">
          <cell r="H608" t="str">
            <v>Dundee Chicken  - Niterói</v>
          </cell>
          <cell r="J608" t="str">
            <v>JERONIMO PLZ NITEROI PCA-SH-P</v>
          </cell>
          <cell r="K608" t="str">
            <v>GRAZIANI BARRETO</v>
          </cell>
        </row>
        <row r="609">
          <cell r="H609" t="str">
            <v>Dundee Chicken - Av Washington Luis</v>
          </cell>
          <cell r="J609" t="str">
            <v>JERONIMO W. LUIS BGR-R-P</v>
          </cell>
          <cell r="K609" t="str">
            <v>KLEBER RIQUELME</v>
          </cell>
        </row>
        <row r="610">
          <cell r="H610" t="str">
            <v>Dundee Chicken - Center Shopping Uberlândia</v>
          </cell>
          <cell r="J610" t="str">
            <v>JERONIMO SHOP. UBERL. PCA-SH-P</v>
          </cell>
          <cell r="K610" t="str">
            <v>BREINER PENA</v>
          </cell>
        </row>
        <row r="611">
          <cell r="H611" t="str">
            <v>Dundee Chicken - Maringá</v>
          </cell>
          <cell r="J611" t="str">
            <v>JERONIMO MARINGA TRACK-R-P</v>
          </cell>
          <cell r="K611" t="str">
            <v>KLEBER RIQUELME</v>
          </cell>
        </row>
        <row r="612">
          <cell r="H612" t="str">
            <v>Dundee Chicken - West Plaza</v>
          </cell>
          <cell r="J612" t="str">
            <v>JERONIMO WEST PLAZA BGR-SH-P</v>
          </cell>
          <cell r="K612" t="str">
            <v>GUSTAVO DIREITO</v>
          </cell>
        </row>
        <row r="613">
          <cell r="H613" t="str">
            <v>Jeronimo - Barão de Penedo</v>
          </cell>
          <cell r="J613" t="str">
            <v>JERONIMO B DE PENEDO TRACK-R-P</v>
          </cell>
          <cell r="K613" t="str">
            <v>GUSTAVO DIREITO</v>
          </cell>
        </row>
        <row r="614">
          <cell r="H614" t="str">
            <v>Jeronimo - Center Shopping Uberlândia</v>
          </cell>
          <cell r="J614" t="str">
            <v>JERONIMO SHOP. UBERL. PCA-SH-P</v>
          </cell>
          <cell r="K614" t="str">
            <v>BREINER PENA</v>
          </cell>
        </row>
        <row r="615">
          <cell r="H615" t="str">
            <v>Jeronimo - Foz do Iguaçu</v>
          </cell>
          <cell r="J615" t="str">
            <v>JERONIMO FOZ DO IGUACU TRK-R-P</v>
          </cell>
          <cell r="K615" t="str">
            <v>KLEBER RIQUELME</v>
          </cell>
        </row>
        <row r="616">
          <cell r="H616" t="str">
            <v>Jeronimo - Goiânia Shopping</v>
          </cell>
          <cell r="J616" t="str">
            <v>JERONIMO GOIANIA SHOP PCA-SH-P</v>
          </cell>
          <cell r="K616" t="str">
            <v>BREINER PENA</v>
          </cell>
        </row>
        <row r="617">
          <cell r="H617" t="str">
            <v>Jeronimo - Guarujá</v>
          </cell>
          <cell r="J617" t="str">
            <v>JERONIMO GUARUJA TRACK-R-P</v>
          </cell>
          <cell r="K617" t="str">
            <v>GUSTAVO DIREITO</v>
          </cell>
        </row>
        <row r="618">
          <cell r="H618" t="str">
            <v>Jeronimo - Mauá Plaza</v>
          </cell>
          <cell r="J618" t="str">
            <v>JERONIMO MAUA PLAZA BGR-SH-P</v>
          </cell>
          <cell r="K618" t="str">
            <v>GUSTAVO DIREITO</v>
          </cell>
        </row>
        <row r="619">
          <cell r="H619" t="str">
            <v>Jeronimo - Millenium (Atlântica)</v>
          </cell>
          <cell r="J619" t="str">
            <v>JERONIMO MILLENIUM BGR-R-P</v>
          </cell>
          <cell r="K619" t="str">
            <v>ANDRE TREVISANI</v>
          </cell>
        </row>
        <row r="620">
          <cell r="H620" t="str">
            <v>Jeronimo - Praça da Espanha</v>
          </cell>
          <cell r="J620" t="str">
            <v>JERONIMO ESPANHA BGR-R-P</v>
          </cell>
          <cell r="K620" t="str">
            <v>ANDRE TREVISANI</v>
          </cell>
        </row>
        <row r="621">
          <cell r="H621" t="str">
            <v>Jeronimo - São José dos Campos</v>
          </cell>
          <cell r="J621" t="str">
            <v>JERONIMO SJC TRACK-R-P</v>
          </cell>
          <cell r="K621" t="str">
            <v>GUSTAVO DIREITO</v>
          </cell>
        </row>
        <row r="622">
          <cell r="H622" t="str">
            <v>Jeronimo - Shopping Anália Franco</v>
          </cell>
          <cell r="J622" t="str">
            <v>JERONIMO ANALIA F. BGR-SH-P</v>
          </cell>
          <cell r="K622" t="str">
            <v>GUSTAVO DIREITO</v>
          </cell>
        </row>
        <row r="623">
          <cell r="H623" t="str">
            <v>Jeronimo - Shopping Estação</v>
          </cell>
          <cell r="J623" t="str">
            <v>JERONIMO ESTACAO CTBA BGR-SH-P</v>
          </cell>
          <cell r="K623" t="str">
            <v>ANDRE TREVISANI</v>
          </cell>
        </row>
        <row r="624">
          <cell r="H624" t="str">
            <v>Jeronimo - Shopping Estação BH</v>
          </cell>
          <cell r="J624" t="str">
            <v>JERONIMO ESTACAO BH BGR-SH-P</v>
          </cell>
          <cell r="K624" t="str">
            <v>GRAZIANI BARRETO</v>
          </cell>
        </row>
        <row r="625">
          <cell r="H625" t="str">
            <v>Jeronimo - Shopping Metrô Itaquera</v>
          </cell>
          <cell r="J625" t="str">
            <v>JERONIMO ITAQUERA BGR-SH-P</v>
          </cell>
          <cell r="K625" t="str">
            <v>GUSTAVO DIREITO</v>
          </cell>
        </row>
        <row r="626">
          <cell r="H626" t="str">
            <v>Jeronimo - Shopping Tamboré</v>
          </cell>
          <cell r="J626" t="str">
            <v>JERONIMO TAMBORE PRC-SH-P</v>
          </cell>
          <cell r="K626" t="str">
            <v>KLEBER RIQUELME</v>
          </cell>
        </row>
        <row r="627">
          <cell r="H627" t="str">
            <v>Jeronimo - Shopping Tatuapé</v>
          </cell>
          <cell r="J627" t="str">
            <v>JERONIMO TATUAPE BGR-SH-P</v>
          </cell>
          <cell r="K627" t="str">
            <v>GUSTAVO DIREITO</v>
          </cell>
        </row>
        <row r="628">
          <cell r="H628" t="str">
            <v>Jeronimo &amp; Madero - Oscar Freire</v>
          </cell>
          <cell r="J628" t="str">
            <v>JERONIMO OSCAR FREIRE BGR-R-P</v>
          </cell>
          <cell r="K628" t="str">
            <v>GUSTAVO DIREITO</v>
          </cell>
        </row>
        <row r="629">
          <cell r="H629" t="str">
            <v>Legno - Italiano  do Madero (P da Costa)</v>
          </cell>
          <cell r="J629" t="str">
            <v>VILA VELHA STH-SH-P</v>
          </cell>
          <cell r="K629" t="str">
            <v>GRAZIANI BARRETO</v>
          </cell>
        </row>
        <row r="630">
          <cell r="H630" t="str">
            <v>Jeronimo - Uberlândia</v>
          </cell>
          <cell r="J630" t="str">
            <v>JERONIMO UBERLANDIA TRACK-R-P</v>
          </cell>
          <cell r="K630" t="str">
            <v>BREINER PENA</v>
          </cell>
        </row>
        <row r="631">
          <cell r="H631" t="str">
            <v>Madero - Açocê</v>
          </cell>
          <cell r="J631" t="str">
            <v>ACOCE STH-R-P</v>
          </cell>
          <cell r="K631" t="str">
            <v>GUSTAVO DIREITO</v>
          </cell>
        </row>
        <row r="632">
          <cell r="H632" t="str">
            <v>Madero - Araçatuba</v>
          </cell>
          <cell r="J632" t="str">
            <v>ARACATUBA CTN-R-P</v>
          </cell>
          <cell r="K632" t="str">
            <v>BREINER PENA</v>
          </cell>
        </row>
        <row r="633">
          <cell r="H633" t="str">
            <v>Madero - Balneario Camboriú (Atlântica)</v>
          </cell>
          <cell r="J633" t="str">
            <v>BALNEARIO CAMBORIU STH-R-P</v>
          </cell>
          <cell r="K633" t="str">
            <v>ANDRE TREVISANI</v>
          </cell>
        </row>
        <row r="634">
          <cell r="H634" t="str">
            <v>Madero - Conselheiro Nébias</v>
          </cell>
          <cell r="J634" t="str">
            <v>CONSELHEIRO NEBIAS CTN-R-P</v>
          </cell>
          <cell r="K634" t="str">
            <v>GUSTAVO DIREITO</v>
          </cell>
        </row>
        <row r="635">
          <cell r="H635" t="str">
            <v>Madero - Foz do Iguaçu</v>
          </cell>
          <cell r="J635" t="str">
            <v>FOZ DO IGUACU STH-SH-P</v>
          </cell>
          <cell r="K635" t="str">
            <v>KLEBER RIQUELME</v>
          </cell>
        </row>
        <row r="636">
          <cell r="H636" t="str">
            <v>Madero - Inês Pereira</v>
          </cell>
          <cell r="J636" t="str">
            <v>INES PEREIRA CTN-RU-P</v>
          </cell>
          <cell r="K636" t="str">
            <v>GUSTAVO DIREITO</v>
          </cell>
        </row>
        <row r="637">
          <cell r="H637" t="str">
            <v>Madero - Jk  São José do Rio Preto</v>
          </cell>
          <cell r="J637" t="str">
            <v>SAO JOSE DO RIO PRETO CTN-R-P</v>
          </cell>
          <cell r="K637" t="str">
            <v>BREINER PENA</v>
          </cell>
        </row>
        <row r="638">
          <cell r="H638" t="str">
            <v>Madero - Laçador</v>
          </cell>
          <cell r="J638" t="str">
            <v>BOULEVARD CTN-SH-P</v>
          </cell>
          <cell r="K638" t="str">
            <v>ANDRE TREVISANI</v>
          </cell>
        </row>
        <row r="639">
          <cell r="H639" t="str">
            <v>Madero - Park Shopping Maringá</v>
          </cell>
          <cell r="J639" t="str">
            <v>MARINGA PARK SHOPPING STH-SH-P</v>
          </cell>
          <cell r="K639" t="str">
            <v>KLEBER RIQUELME</v>
          </cell>
        </row>
        <row r="640">
          <cell r="H640" t="str">
            <v>Madero - Praia do Pepê</v>
          </cell>
          <cell r="J640" t="str">
            <v>PRAIA DO PEPE STH-R-P</v>
          </cell>
          <cell r="K640" t="str">
            <v>GRAZIANI BARRETO</v>
          </cell>
        </row>
        <row r="641">
          <cell r="H641" t="str">
            <v>Madero - Ribeirão Shopping</v>
          </cell>
          <cell r="J641" t="str">
            <v>RIBEIRAO PRETO STH-SH-P</v>
          </cell>
          <cell r="K641" t="str">
            <v>BREINER PENA</v>
          </cell>
        </row>
        <row r="642">
          <cell r="H642" t="str">
            <v>Madero - Santo André</v>
          </cell>
          <cell r="J642" t="str">
            <v>SANTO ANDRE CTN-R-P</v>
          </cell>
          <cell r="K642" t="str">
            <v>GUSTAVO DIREITO</v>
          </cell>
        </row>
        <row r="643">
          <cell r="H643" t="str">
            <v>Madero - São José dos Campos</v>
          </cell>
          <cell r="J643" t="str">
            <v>SAO JOSE DOS CAMPOS CTN-R-P</v>
          </cell>
          <cell r="K643" t="str">
            <v>GUSTAVO DIREITO</v>
          </cell>
        </row>
        <row r="644">
          <cell r="H644" t="str">
            <v>Madero - Shopping Anália Franco</v>
          </cell>
          <cell r="J644" t="str">
            <v>ANALIA FRANCO STH-SH-P</v>
          </cell>
          <cell r="K644" t="str">
            <v>GUSTAVO DIREITO</v>
          </cell>
        </row>
        <row r="645">
          <cell r="H645" t="str">
            <v>Madero - Shopping Cidade São Paulo</v>
          </cell>
          <cell r="J645" t="str">
            <v>CIDADE SAO PAULO STH-SH-P</v>
          </cell>
          <cell r="K645" t="str">
            <v>GUSTAVO DIREITO</v>
          </cell>
        </row>
        <row r="646">
          <cell r="H646" t="str">
            <v>Madero - Shopping Estação</v>
          </cell>
          <cell r="J646" t="str">
            <v>ESTACAO CTBA STH-SH-P</v>
          </cell>
          <cell r="K646" t="str">
            <v>ANDRE TREVISANI</v>
          </cell>
        </row>
        <row r="647">
          <cell r="H647" t="str">
            <v>Madero - Shopping Estação Cuiabá</v>
          </cell>
          <cell r="J647" t="str">
            <v>ESTACAO CUIABA STH-SH-P</v>
          </cell>
          <cell r="K647" t="str">
            <v>BREINER PENA</v>
          </cell>
        </row>
        <row r="648">
          <cell r="H648" t="str">
            <v>Madero - Shopping Grão Pará</v>
          </cell>
          <cell r="J648" t="str">
            <v>BELEM GRAO PARA STH-SH-P</v>
          </cell>
          <cell r="K648" t="str">
            <v>GRAZIANI BARRETO</v>
          </cell>
        </row>
        <row r="649">
          <cell r="H649" t="str">
            <v>Madero - Shopping Metrópole</v>
          </cell>
          <cell r="J649" t="str">
            <v>METROPOLE STH-SH-P</v>
          </cell>
          <cell r="K649" t="str">
            <v>GUSTAVO DIREITO</v>
          </cell>
        </row>
        <row r="650">
          <cell r="H650" t="str">
            <v>Madero - Shopping Mogi Guaçu</v>
          </cell>
          <cell r="J650" t="str">
            <v>BOULEVARD MOGI GUACU CTN-SH-P</v>
          </cell>
          <cell r="K650" t="str">
            <v>BREINER PENA</v>
          </cell>
        </row>
        <row r="651">
          <cell r="H651" t="str">
            <v>Madero - Shopping São Caetano</v>
          </cell>
          <cell r="J651" t="str">
            <v>SAO CAETANO STH-SH-P</v>
          </cell>
          <cell r="K651" t="str">
            <v>GUSTAVO DIREITO</v>
          </cell>
        </row>
        <row r="652">
          <cell r="H652" t="str">
            <v>Madero - Shopping Taboão</v>
          </cell>
          <cell r="J652" t="str">
            <v>TABOAO DA SERRA CTN-SH-P</v>
          </cell>
          <cell r="K652" t="str">
            <v>KLEBER RIQUELME</v>
          </cell>
        </row>
        <row r="653">
          <cell r="H653" t="str">
            <v>Madero - Shopping Tamboré</v>
          </cell>
          <cell r="J653" t="str">
            <v>TAMBORE STH-SH-P</v>
          </cell>
          <cell r="K653" t="str">
            <v>KLEBER RIQUELME</v>
          </cell>
        </row>
        <row r="654">
          <cell r="H654" t="str">
            <v>Madero - Shopping União Osasco</v>
          </cell>
          <cell r="J654" t="str">
            <v>UNIAO OSASCO STH-SH-P</v>
          </cell>
          <cell r="K654" t="str">
            <v>KLEBER RIQUELME</v>
          </cell>
        </row>
        <row r="655">
          <cell r="H655" t="str">
            <v>Madero - Shopping Vitória</v>
          </cell>
          <cell r="J655" t="str">
            <v>VITORIA STH-SH-P</v>
          </cell>
          <cell r="K655" t="str">
            <v>GRAZIANI BARRETO</v>
          </cell>
        </row>
        <row r="656">
          <cell r="H656" t="str">
            <v>Vó Maria Durski -  Shopping Piracicaba</v>
          </cell>
          <cell r="J656" t="str">
            <v>PIRACICABA STH-SH-P</v>
          </cell>
          <cell r="K656" t="str">
            <v>BREINER PENA</v>
          </cell>
        </row>
        <row r="657">
          <cell r="H657" t="str">
            <v>Vó Maria Durski - 18 do Forte</v>
          </cell>
          <cell r="J657" t="str">
            <v>18 DO FORTE CTN-R-P</v>
          </cell>
          <cell r="K657" t="str">
            <v>KLEBER RIQUELME</v>
          </cell>
        </row>
        <row r="658">
          <cell r="H658" t="str">
            <v>Vó Maria Durski - Alphaville (Amazonia)</v>
          </cell>
          <cell r="J658" t="str">
            <v>BARUERI ED. AMAZONIA STH-R-P</v>
          </cell>
          <cell r="K658" t="str">
            <v>KLEBER RIQUELME</v>
          </cell>
        </row>
        <row r="659">
          <cell r="H659" t="str">
            <v>Vó Maria Durski - Barueri</v>
          </cell>
          <cell r="J659" t="str">
            <v>JERONIMO BARUERI PCA-SH-P</v>
          </cell>
          <cell r="K659" t="str">
            <v>KLEBER RIQUELME</v>
          </cell>
        </row>
        <row r="660">
          <cell r="H660" t="str">
            <v>Vó Maria Durski - Cidade Administrativa</v>
          </cell>
          <cell r="J660" t="str">
            <v>BH CIDADE ADM CTN-BR-P</v>
          </cell>
          <cell r="K660" t="str">
            <v>GRAZIANI BARRETO</v>
          </cell>
        </row>
        <row r="661">
          <cell r="H661" t="str">
            <v>Vó Maria Durski - Estação Cuiabá</v>
          </cell>
          <cell r="J661" t="str">
            <v>ESTACAO CUIABA STH-SH-P</v>
          </cell>
          <cell r="K661" t="str">
            <v>BREINER PENA</v>
          </cell>
        </row>
        <row r="662">
          <cell r="H662" t="str">
            <v>Vó Maria Durski - Sarandi</v>
          </cell>
          <cell r="J662" t="str">
            <v>ASSIS BRASIL CTN-R-P</v>
          </cell>
          <cell r="K662" t="str">
            <v>ANDRE TREVISANI</v>
          </cell>
        </row>
        <row r="663">
          <cell r="H663" t="str">
            <v>Vó Maria Durski - Shopping Cidade BH</v>
          </cell>
          <cell r="J663" t="str">
            <v>SHOPPING CIDADE BH STH-SH-P</v>
          </cell>
          <cell r="K663" t="str">
            <v>GRAZIANI BARRETO</v>
          </cell>
        </row>
        <row r="664">
          <cell r="H664" t="str">
            <v>Vó Maria Durski - Shopping Granja Vianna</v>
          </cell>
          <cell r="J664" t="str">
            <v>GRANJA VIANNA STH-SH-P</v>
          </cell>
          <cell r="K664" t="str">
            <v>KLEBER RIQUELME</v>
          </cell>
        </row>
        <row r="665">
          <cell r="H665" t="str">
            <v>Vó Maria Durski - Shopping Grão Pará</v>
          </cell>
          <cell r="J665" t="str">
            <v>BELEM GRAO PARA STH-SH-P</v>
          </cell>
          <cell r="K665" t="str">
            <v>GRAZIANI BARRETO</v>
          </cell>
        </row>
        <row r="666">
          <cell r="H666" t="str">
            <v>Vó Maria Durski - Shopping Mogi Guaçu</v>
          </cell>
          <cell r="J666" t="str">
            <v>BOULEVARD MOGI GUACU CTN-SH-P</v>
          </cell>
          <cell r="K666" t="str">
            <v>BREINER PENA</v>
          </cell>
        </row>
        <row r="667">
          <cell r="H667" t="str">
            <v>Ctn Madero Buritis</v>
          </cell>
          <cell r="J667" t="str">
            <v>BURITIS CTN-R-P</v>
          </cell>
          <cell r="K667" t="str">
            <v>GRAZIANI BARRETO</v>
          </cell>
        </row>
        <row r="668">
          <cell r="H668" t="str">
            <v>Dunde Chicken - Goiânia Shopping</v>
          </cell>
          <cell r="J668" t="str">
            <v>JERONIMO GOIANIA SHOP PCA-SH-P</v>
          </cell>
          <cell r="K668" t="str">
            <v>BREINER PENA</v>
          </cell>
        </row>
        <row r="669">
          <cell r="H669" t="str">
            <v>Dunde Chicken - Uberlândia</v>
          </cell>
          <cell r="J669" t="str">
            <v>JERONIMO UBERLANDIA TRACK-R-P</v>
          </cell>
          <cell r="K669" t="str">
            <v>BREINER PENA</v>
          </cell>
        </row>
        <row r="670">
          <cell r="H670" t="str">
            <v>Dundee - Shopping Estação</v>
          </cell>
          <cell r="J670" t="str">
            <v>JERONIMO ESTACAO CTBA BGR-SH-P</v>
          </cell>
          <cell r="K670" t="str">
            <v>ANDRE TREVISANI</v>
          </cell>
        </row>
        <row r="671">
          <cell r="H671" t="str">
            <v>Dundee - Shopping Mueller</v>
          </cell>
          <cell r="J671" t="str">
            <v>JERONIMO MUELLER PCA-SH-P</v>
          </cell>
          <cell r="K671" t="str">
            <v>ANDRE TREVISANI</v>
          </cell>
        </row>
        <row r="672">
          <cell r="H672" t="str">
            <v>Dundee Agua Verde</v>
          </cell>
          <cell r="J672" t="str">
            <v>JERONIMO AGUA VERDE TRK-R-P</v>
          </cell>
          <cell r="K672" t="str">
            <v>ANDRE TREVISANI</v>
          </cell>
        </row>
        <row r="673">
          <cell r="H673" t="str">
            <v>Dundee Chicken - Alecrins Campinas</v>
          </cell>
          <cell r="J673" t="str">
            <v>JERONIMO ALECRINS TRACK-R-P</v>
          </cell>
          <cell r="K673" t="str">
            <v>KLEBER RIQUELME</v>
          </cell>
        </row>
        <row r="674">
          <cell r="H674" t="str">
            <v>Dundee Chicken  Cuiaba Track</v>
          </cell>
          <cell r="J674" t="str">
            <v>JERONIMO CUIABA CPA TRACK-R-P</v>
          </cell>
          <cell r="K674" t="str">
            <v>BREINER PENA</v>
          </cell>
        </row>
        <row r="675">
          <cell r="H675" t="str">
            <v>Dundee Chicken - Flamboyant</v>
          </cell>
          <cell r="J675" t="str">
            <v>JERONIMO FLAMBOYANT BGR-SH-P</v>
          </cell>
          <cell r="K675" t="str">
            <v>BREINER PENA</v>
          </cell>
        </row>
        <row r="676">
          <cell r="H676" t="str">
            <v>Dundee Chicken - Fortaleza</v>
          </cell>
          <cell r="J676" t="str">
            <v>JERONIMO R. FORTALEZA BGR-SH-P</v>
          </cell>
          <cell r="K676" t="str">
            <v>GRAZIANI BARRETO</v>
          </cell>
        </row>
        <row r="677">
          <cell r="H677" t="str">
            <v>Dundee Chicken - Internacional Guarulhos</v>
          </cell>
          <cell r="J677" t="str">
            <v>JERONIMO GUARULHOS PRC-SH-P</v>
          </cell>
          <cell r="K677" t="str">
            <v>GUSTAVO DIREITO</v>
          </cell>
        </row>
        <row r="678">
          <cell r="H678" t="str">
            <v>Dundee Chicken - Metro Itaquera</v>
          </cell>
          <cell r="J678" t="str">
            <v>JERONIMO ITAQUERA BGR-SH-P</v>
          </cell>
          <cell r="K678" t="str">
            <v>GUSTAVO DIREITO</v>
          </cell>
        </row>
        <row r="679">
          <cell r="H679" t="str">
            <v>Dundee Chicken - Pier 21</v>
          </cell>
          <cell r="J679" t="str">
            <v>JERONIMO PIER 21 BGR-SH-P</v>
          </cell>
          <cell r="K679" t="str">
            <v>BREINER PENA</v>
          </cell>
        </row>
        <row r="680">
          <cell r="H680" t="str">
            <v>Dundee Chicken - São José dos Campos</v>
          </cell>
          <cell r="J680" t="str">
            <v>JERONIMO SJC TRACK-R-P</v>
          </cell>
          <cell r="K680" t="str">
            <v>GUSTAVO DIREITO</v>
          </cell>
        </row>
        <row r="681">
          <cell r="H681" t="str">
            <v>Dundee Chicken - Shopping Litoral Plaza</v>
          </cell>
          <cell r="J681" t="str">
            <v>JERONIMO LITORAL PLZ BGR-SH-P</v>
          </cell>
          <cell r="K681" t="str">
            <v>GUSTAVO DIREITO</v>
          </cell>
        </row>
        <row r="682">
          <cell r="H682" t="str">
            <v>Dundee Chicken  Sp Market</v>
          </cell>
          <cell r="J682" t="str">
            <v>JERONIMO SP MARKET BGR-SH-P</v>
          </cell>
          <cell r="K682" t="str">
            <v>KLEBER RIQUELME</v>
          </cell>
        </row>
        <row r="683">
          <cell r="H683" t="str">
            <v>Dundee Chicken - Track Guarujá</v>
          </cell>
          <cell r="J683" t="str">
            <v>JERONIMO GUARUJA TRACK-R-P</v>
          </cell>
          <cell r="K683" t="str">
            <v>GUSTAVO DIREITO</v>
          </cell>
        </row>
        <row r="684">
          <cell r="H684" t="str">
            <v>Dundee Chicken Andalo</v>
          </cell>
          <cell r="J684" t="str">
            <v>JERONIMO ANDALO TRACK-R-P</v>
          </cell>
          <cell r="K684" t="str">
            <v>BREINER PENA</v>
          </cell>
        </row>
        <row r="685">
          <cell r="H685" t="str">
            <v>Dundee Chicken Aricanduva</v>
          </cell>
          <cell r="J685" t="str">
            <v>JERONIMO ARICANDUVA BGR-SH-P</v>
          </cell>
          <cell r="K685" t="str">
            <v>GUSTAVO DIREITO</v>
          </cell>
        </row>
        <row r="686">
          <cell r="H686" t="str">
            <v>Dundee Chicken Criciuma</v>
          </cell>
          <cell r="J686" t="str">
            <v>JERONIMO CRICIUMA TRACK-R-P</v>
          </cell>
          <cell r="K686" t="str">
            <v>ANDRE TREVISANI</v>
          </cell>
        </row>
        <row r="687">
          <cell r="H687" t="str">
            <v>Dundee Chicken Estação Bh</v>
          </cell>
          <cell r="J687" t="str">
            <v>JERONIMO ESTACAO BH BGR-SH-P</v>
          </cell>
          <cell r="K687" t="str">
            <v>GRAZIANI BARRETO</v>
          </cell>
        </row>
        <row r="688">
          <cell r="H688" t="str">
            <v>Dundee Chicken Foz do Iguaçu Track</v>
          </cell>
          <cell r="J688" t="str">
            <v>JERONIMO FOZ DO IGUACU TRK-R-P</v>
          </cell>
          <cell r="K688" t="str">
            <v>KLEBER RIQUELME</v>
          </cell>
        </row>
        <row r="689">
          <cell r="H689" t="str">
            <v>Dundee Chicken Goiânia T4 Track</v>
          </cell>
          <cell r="J689" t="str">
            <v>GOIANIA T4 CTN-R-P</v>
          </cell>
          <cell r="K689" t="str">
            <v>BREINER PENA</v>
          </cell>
        </row>
        <row r="690">
          <cell r="H690" t="str">
            <v>Dundee Chicken Indaiatuba</v>
          </cell>
          <cell r="J690" t="str">
            <v>JERONIMO INDAIATUBA TRACK-R-P</v>
          </cell>
          <cell r="K690" t="str">
            <v>KLEBER RIQUELME</v>
          </cell>
        </row>
        <row r="691">
          <cell r="H691" t="str">
            <v>Dundee Chicken Joinville Track</v>
          </cell>
          <cell r="J691" t="str">
            <v>JERONIMO JOINVILLE TRACK-R-P</v>
          </cell>
          <cell r="K691" t="str">
            <v>ANDRE TREVISANI</v>
          </cell>
        </row>
        <row r="692">
          <cell r="H692" t="str">
            <v>Dundee Chicken Minas Shopping</v>
          </cell>
          <cell r="J692" t="str">
            <v>JERONIMO MINAS SHOP. BGR-SH-P</v>
          </cell>
          <cell r="K692" t="str">
            <v>GRAZIANI BARRETO</v>
          </cell>
        </row>
        <row r="693">
          <cell r="H693" t="str">
            <v>Dundee Chicken Salvador Shopping</v>
          </cell>
          <cell r="J693" t="str">
            <v>JERONIMO SALVADOR BGR-SH-P</v>
          </cell>
          <cell r="K693" t="str">
            <v>GRAZIANI BARRETO</v>
          </cell>
        </row>
        <row r="694">
          <cell r="H694" t="str">
            <v>Dundee Chicken Shopping del Rey</v>
          </cell>
          <cell r="J694" t="str">
            <v>JERONIMO DEL REY BGR-SH-P</v>
          </cell>
          <cell r="K694" t="str">
            <v>GRAZIANI BARRETO</v>
          </cell>
        </row>
        <row r="695">
          <cell r="H695" t="str">
            <v>Dundee Chicken Track Bauru</v>
          </cell>
          <cell r="J695" t="str">
            <v>JERONIMO BAURU TRACK-R-P</v>
          </cell>
          <cell r="K695" t="str">
            <v>BREINER PENA</v>
          </cell>
        </row>
        <row r="696">
          <cell r="H696" t="str">
            <v>Dundee Chicken Track Buritis</v>
          </cell>
          <cell r="J696" t="str">
            <v>JERONIMO BURITIS TRACK-R-P</v>
          </cell>
          <cell r="K696" t="str">
            <v>GRAZIANI BARRETO</v>
          </cell>
        </row>
        <row r="697">
          <cell r="H697" t="str">
            <v>Dundee Chicken Track Cascavel</v>
          </cell>
          <cell r="J697" t="str">
            <v>JERONIMO CASCAVEL TRACK-R-P</v>
          </cell>
          <cell r="K697" t="str">
            <v>KLEBER RIQUELME</v>
          </cell>
        </row>
        <row r="698">
          <cell r="H698" t="str">
            <v>Dundee Chicken Villa Romana Shopping</v>
          </cell>
          <cell r="J698" t="str">
            <v>JERONIMO FLORIANOP. BGR-SH-P</v>
          </cell>
          <cell r="K698" t="str">
            <v>ANDRE TREVISANI</v>
          </cell>
        </row>
        <row r="699">
          <cell r="H699" t="str">
            <v>Dundee Millenium</v>
          </cell>
          <cell r="J699" t="str">
            <v>JERONIMO MILLENIUM BGR-R-P</v>
          </cell>
          <cell r="K699" t="str">
            <v>ANDRE TREVISANI</v>
          </cell>
        </row>
        <row r="700">
          <cell r="H700" t="str">
            <v>Jeronimo - Alecrins Campinas</v>
          </cell>
          <cell r="J700" t="str">
            <v>JERONIMO ALECRINS TRACK-R-P</v>
          </cell>
          <cell r="K700" t="str">
            <v>KLEBER RIQUELME</v>
          </cell>
        </row>
        <row r="701">
          <cell r="H701" t="str">
            <v>Jeronimo - Df Plaza</v>
          </cell>
          <cell r="J701" t="str">
            <v>JERONIMO DF PLAZA BGR-SH-P</v>
          </cell>
          <cell r="K701" t="str">
            <v>BREINER PENA</v>
          </cell>
        </row>
        <row r="702">
          <cell r="H702" t="str">
            <v>Jeronimo - Flamboyant</v>
          </cell>
          <cell r="J702" t="str">
            <v>JERONIMO FLAMBOYANT BGR-SH-P</v>
          </cell>
          <cell r="K702" t="str">
            <v>BREINER PENA</v>
          </cell>
        </row>
        <row r="703">
          <cell r="H703" t="str">
            <v>Jeronimo - Fortaleza</v>
          </cell>
          <cell r="J703" t="str">
            <v>JERONIMO R. FORTALEZA BGR-SH-P</v>
          </cell>
          <cell r="K703" t="str">
            <v>GRAZIANI BARRETO</v>
          </cell>
        </row>
        <row r="704">
          <cell r="H704" t="str">
            <v>Jeronimo - Internacional Guarulhos</v>
          </cell>
          <cell r="J704" t="str">
            <v>JERONIMO GUARULHOS PRC-SH-P</v>
          </cell>
          <cell r="K704" t="str">
            <v>GUSTAVO DIREITO</v>
          </cell>
        </row>
        <row r="705">
          <cell r="H705" t="str">
            <v>Jeronimo - Mauá</v>
          </cell>
          <cell r="J705" t="str">
            <v>JERONIMO MAUA PLAZA BGR-SH-P</v>
          </cell>
          <cell r="K705" t="str">
            <v>GUSTAVO DIREITO</v>
          </cell>
        </row>
        <row r="706">
          <cell r="H706" t="str">
            <v>Jeronimo - Metro Itaquera</v>
          </cell>
          <cell r="J706" t="str">
            <v>JERONIMO ITAQUERA BGR-SH-P</v>
          </cell>
          <cell r="K706" t="str">
            <v>GUSTAVO DIREITO</v>
          </cell>
        </row>
        <row r="707">
          <cell r="H707" t="str">
            <v>Jeronimo - Niterói</v>
          </cell>
          <cell r="J707" t="str">
            <v>JERONIMO PLZ NITEROI PCA-SH-P</v>
          </cell>
          <cell r="K707" t="str">
            <v>GRAZIANI BARRETO</v>
          </cell>
        </row>
        <row r="708">
          <cell r="H708" t="str">
            <v>Jeronimo - Nova América</v>
          </cell>
          <cell r="J708" t="str">
            <v>JERONIMO NOVA AMERICA BGR-SH-P</v>
          </cell>
          <cell r="K708" t="str">
            <v>GRAZIANI BARRETO</v>
          </cell>
        </row>
        <row r="709">
          <cell r="H709" t="str">
            <v>Jeronimo - P.a Park Shopping Barueri</v>
          </cell>
          <cell r="J709" t="str">
            <v>JERONIMO BARUERI PCA-SH-P</v>
          </cell>
          <cell r="K709" t="str">
            <v>KLEBER RIQUELME</v>
          </cell>
        </row>
        <row r="710">
          <cell r="H710" t="str">
            <v>Jeronimo - Palladium</v>
          </cell>
          <cell r="J710" t="str">
            <v>JERONIMO PALLADIUM PCA-SH-P</v>
          </cell>
          <cell r="K710" t="str">
            <v>ANDRE TREVISANI</v>
          </cell>
        </row>
        <row r="711">
          <cell r="H711" t="str">
            <v>Jeronimo - Penha</v>
          </cell>
          <cell r="J711" t="str">
            <v>JERONIMO PENHA PCA-SH-P</v>
          </cell>
          <cell r="K711" t="str">
            <v>GUSTAVO DIREITO</v>
          </cell>
        </row>
        <row r="712">
          <cell r="H712" t="str">
            <v>Jeronimo - Pier 21</v>
          </cell>
          <cell r="J712" t="str">
            <v>JERONIMO PIER 21 BGR-SH-P</v>
          </cell>
          <cell r="K712" t="str">
            <v>BREINER PENA</v>
          </cell>
        </row>
        <row r="713">
          <cell r="H713" t="str">
            <v>Jeronimo - Praia do Pepê</v>
          </cell>
          <cell r="J713" t="str">
            <v>PRAIA DO PEPE STH-R-P</v>
          </cell>
          <cell r="K713" t="str">
            <v>GRAZIANI BARRETO</v>
          </cell>
        </row>
        <row r="714">
          <cell r="H714" t="str">
            <v>Jeronimo - Shopping Litoral Plaza</v>
          </cell>
          <cell r="J714" t="str">
            <v>JERONIMO LITORAL PLZ BGR-SH-P</v>
          </cell>
          <cell r="K714" t="str">
            <v>GUSTAVO DIREITO</v>
          </cell>
        </row>
        <row r="715">
          <cell r="H715" t="str">
            <v>Jeronimo - Tamboré</v>
          </cell>
          <cell r="J715" t="str">
            <v>JERONIMO TAMBORE PRC-SH-P</v>
          </cell>
          <cell r="K715" t="str">
            <v>KLEBER RIQUELME</v>
          </cell>
        </row>
        <row r="716">
          <cell r="H716" t="str">
            <v>Jeronimo - Top Center</v>
          </cell>
          <cell r="J716" t="str">
            <v>JERONIMO TOP CENTER PCA-SH-P</v>
          </cell>
          <cell r="K716" t="str">
            <v>GUSTAVO DIREITO</v>
          </cell>
        </row>
        <row r="717">
          <cell r="H717" t="str">
            <v>Jeronimo - Track Guarujá</v>
          </cell>
          <cell r="J717" t="str">
            <v>JERONIMO GUARUJA TRACK-R-P</v>
          </cell>
          <cell r="K717" t="str">
            <v>GUSTAVO DIREITO</v>
          </cell>
        </row>
        <row r="718">
          <cell r="H718" t="str">
            <v>Jeronimo Agua Verde</v>
          </cell>
          <cell r="J718" t="str">
            <v>JERONIMO AGUA VERDE TRK-R-P</v>
          </cell>
          <cell r="K718" t="str">
            <v>ANDRE TREVISANI</v>
          </cell>
        </row>
        <row r="719">
          <cell r="H719" t="str">
            <v>Jeronimo Alphaville</v>
          </cell>
          <cell r="J719" t="str">
            <v>JERONIMO ALPHAVILLE TRACK-R-P</v>
          </cell>
          <cell r="K719" t="str">
            <v>KLEBER RIQUELME</v>
          </cell>
        </row>
        <row r="720">
          <cell r="H720" t="str">
            <v>Jeronimo Andalo</v>
          </cell>
          <cell r="J720" t="str">
            <v>JERONIMO ANDALO TRACK-R-P</v>
          </cell>
          <cell r="K720" t="str">
            <v>BREINER PENA</v>
          </cell>
        </row>
        <row r="721">
          <cell r="H721" t="str">
            <v>Jeronimo Aricanduva</v>
          </cell>
          <cell r="J721" t="str">
            <v>JERONIMO ARICANDUVA BGR-SH-P</v>
          </cell>
          <cell r="K721" t="str">
            <v>GUSTAVO DIREITO</v>
          </cell>
        </row>
        <row r="722">
          <cell r="H722" t="str">
            <v>Jeronimo Balneário</v>
          </cell>
          <cell r="J722" t="str">
            <v>JERONIMO BALNEARIO BGR-SH-P</v>
          </cell>
          <cell r="K722" t="str">
            <v>ANDRE TREVISANI</v>
          </cell>
        </row>
        <row r="723">
          <cell r="H723" t="str">
            <v>Jeronimo Criciuma</v>
          </cell>
          <cell r="J723" t="str">
            <v>JERONIMO CRICIUMA TRACK-R-P</v>
          </cell>
          <cell r="K723" t="str">
            <v>ANDRE TREVISANI</v>
          </cell>
        </row>
        <row r="724">
          <cell r="H724" t="str">
            <v>Jeronimo Cuiaba Track</v>
          </cell>
          <cell r="J724" t="str">
            <v>JERONIMO CUIABA CPA TRACK-R-P</v>
          </cell>
          <cell r="K724" t="str">
            <v>BREINER PENA</v>
          </cell>
        </row>
        <row r="725">
          <cell r="H725" t="str">
            <v>Jeronimo Estação Bh</v>
          </cell>
          <cell r="J725" t="str">
            <v>JERONIMO ESTACAO BH BGR-SH-P</v>
          </cell>
          <cell r="K725" t="str">
            <v>GRAZIANI BARRETO</v>
          </cell>
        </row>
        <row r="726">
          <cell r="H726" t="str">
            <v>Jeronimo Foz do Iguaçu Track</v>
          </cell>
          <cell r="J726" t="str">
            <v>JERONIMO FOZ DO IGUACU TRK-R-P</v>
          </cell>
          <cell r="K726" t="str">
            <v>KLEBER RIQUELME</v>
          </cell>
        </row>
        <row r="727">
          <cell r="H727" t="str">
            <v>Jeronimo Goiânia T4 Track</v>
          </cell>
          <cell r="J727" t="str">
            <v>GOIANIA T4 CTN-R-P</v>
          </cell>
          <cell r="K727" t="str">
            <v>BREINER PENA</v>
          </cell>
        </row>
        <row r="728">
          <cell r="H728" t="str">
            <v>Jeronimo Gran Plaza</v>
          </cell>
          <cell r="J728" t="str">
            <v>JERONIMO GRAND PLAZA BGR-SH-P</v>
          </cell>
          <cell r="K728" t="str">
            <v>GUSTAVO DIREITO</v>
          </cell>
        </row>
        <row r="729">
          <cell r="H729" t="str">
            <v>Jeronimo Grand Plaza</v>
          </cell>
          <cell r="J729" t="str">
            <v>JERONIMO GRAND PLAZA BGR-SH-P</v>
          </cell>
          <cell r="K729" t="str">
            <v>GUSTAVO DIREITO</v>
          </cell>
        </row>
        <row r="730">
          <cell r="H730" t="str">
            <v>Jeronimo Habitat Bradesco</v>
          </cell>
          <cell r="J730" t="str">
            <v>JERONIMO HABITAT BGR-R-P</v>
          </cell>
          <cell r="K730" t="str">
            <v>GUSTAVO DIREITO</v>
          </cell>
        </row>
        <row r="731">
          <cell r="H731" t="str">
            <v>Jeronimo Indaiatuba</v>
          </cell>
          <cell r="J731" t="str">
            <v>JERONIMO INDAIATUBA TRACK-R-P</v>
          </cell>
          <cell r="K731" t="str">
            <v>KLEBER RIQUELME</v>
          </cell>
        </row>
        <row r="732">
          <cell r="H732" t="str">
            <v>Jeronimo Joinville Track</v>
          </cell>
          <cell r="J732" t="str">
            <v>JERONIMO JOINVILLE TRACK-R-P</v>
          </cell>
          <cell r="K732" t="str">
            <v>ANDRE TREVISANI</v>
          </cell>
        </row>
        <row r="733">
          <cell r="H733" t="str">
            <v>Jeronimo Marilia Track</v>
          </cell>
          <cell r="J733" t="str">
            <v>JERONIMO MARILIA TRACK-R-P</v>
          </cell>
          <cell r="K733" t="str">
            <v>BREINER PENA</v>
          </cell>
        </row>
        <row r="734">
          <cell r="H734" t="str">
            <v>Jeronimo Millenium</v>
          </cell>
          <cell r="J734" t="str">
            <v>JERONIMO MILLENIUM BGR-R-P</v>
          </cell>
          <cell r="K734" t="str">
            <v>ANDRE TREVISANI</v>
          </cell>
        </row>
        <row r="735">
          <cell r="H735" t="str">
            <v>Jeronimo Minas Shopping</v>
          </cell>
          <cell r="J735" t="str">
            <v>JERONIMO MINAS SHOP. BGR-SH-P</v>
          </cell>
          <cell r="K735" t="str">
            <v>GRAZIANI BARRETO</v>
          </cell>
        </row>
        <row r="736">
          <cell r="H736" t="str">
            <v>Jeronimo Oscar Freire</v>
          </cell>
          <cell r="J736" t="str">
            <v>JERONIMO OSCAR FREIRE BGR-R-P</v>
          </cell>
          <cell r="K736" t="str">
            <v>GUSTAVO DIREITO</v>
          </cell>
        </row>
        <row r="737">
          <cell r="H737" t="str">
            <v>Jeronimo Quata</v>
          </cell>
          <cell r="J737" t="str">
            <v>QUATA BGR-R-P</v>
          </cell>
          <cell r="K737" t="str">
            <v>GUSTAVO DIREITO</v>
          </cell>
        </row>
        <row r="738">
          <cell r="H738" t="str">
            <v>Jeronimo Ramos Batista</v>
          </cell>
          <cell r="J738" t="str">
            <v>JERONIMO R. BATISTA BGR-R-P</v>
          </cell>
          <cell r="K738" t="str">
            <v>GUSTAVO DIREITO</v>
          </cell>
        </row>
        <row r="739">
          <cell r="H739" t="str">
            <v>Jeronimo Rj Aeroporto Santos Dumont</v>
          </cell>
          <cell r="J739" t="str">
            <v>JERONIMO S. DUMONT BGR-AE-P</v>
          </cell>
          <cell r="K739" t="str">
            <v>GRAZIANI BARRETO</v>
          </cell>
        </row>
        <row r="740">
          <cell r="H740" t="str">
            <v>Jeronimo Salvador Shopping</v>
          </cell>
          <cell r="J740" t="str">
            <v>JERONIMO SALVADOR BGR-SH-P</v>
          </cell>
          <cell r="K740" t="str">
            <v>GRAZIANI BARRETO</v>
          </cell>
        </row>
        <row r="741">
          <cell r="H741" t="str">
            <v>Jeronimo Shopping del Rey</v>
          </cell>
          <cell r="J741" t="str">
            <v>JERONIMO DEL REY BGR-SH-P</v>
          </cell>
          <cell r="K741" t="str">
            <v>GRAZIANI BARRETO</v>
          </cell>
        </row>
        <row r="742">
          <cell r="H742" t="str">
            <v>Jeronimo Shopping Parque da Cidade</v>
          </cell>
          <cell r="J742" t="str">
            <v>PARQUE DA CIDADE STH-SH-P</v>
          </cell>
          <cell r="K742" t="str">
            <v>KLEBER RIQUELME</v>
          </cell>
        </row>
        <row r="743">
          <cell r="H743" t="str">
            <v>Jeronimo Sp Market</v>
          </cell>
          <cell r="J743" t="str">
            <v>JERONIMO SP MARKET BGR-SH-P</v>
          </cell>
          <cell r="K743" t="str">
            <v>KLEBER RIQUELME</v>
          </cell>
        </row>
        <row r="744">
          <cell r="H744" t="str">
            <v>Jeronimo Track Bauru</v>
          </cell>
          <cell r="J744" t="str">
            <v>JERONIMO BAURU TRACK-R-P</v>
          </cell>
          <cell r="K744" t="str">
            <v>BREINER PENA</v>
          </cell>
        </row>
        <row r="745">
          <cell r="H745" t="str">
            <v>Jeronimo Track Brasilia Taquari</v>
          </cell>
          <cell r="J745" t="str">
            <v>JERONIMO TAQUARI TRACK-BR-P</v>
          </cell>
          <cell r="K745" t="str">
            <v>BREINER PENA</v>
          </cell>
        </row>
        <row r="746">
          <cell r="H746" t="str">
            <v>Jeronimo Track Buritis</v>
          </cell>
          <cell r="J746" t="str">
            <v>JERONIMO BURITIS TRACK-R-P</v>
          </cell>
          <cell r="K746" t="str">
            <v>GRAZIANI BARRETO</v>
          </cell>
        </row>
        <row r="747">
          <cell r="H747" t="str">
            <v>Jeronimo Track Campo Grande</v>
          </cell>
          <cell r="J747" t="str">
            <v>JERONIMO CAMPO GRANDE TRK-R-P</v>
          </cell>
          <cell r="K747" t="str">
            <v>BREINER PENA</v>
          </cell>
        </row>
        <row r="748">
          <cell r="H748" t="str">
            <v>Jeronimo Track Cascavel</v>
          </cell>
          <cell r="J748" t="str">
            <v>JERONIMO CASCAVEL TRACK-R-P</v>
          </cell>
          <cell r="K748" t="str">
            <v>KLEBER RIQUELME</v>
          </cell>
        </row>
        <row r="749">
          <cell r="H749" t="str">
            <v>Jeronimo Track Maringa</v>
          </cell>
          <cell r="J749" t="str">
            <v>JERONIMO MARINGA TRACK-R-P</v>
          </cell>
          <cell r="K749" t="str">
            <v>KLEBER RIQUELME</v>
          </cell>
        </row>
        <row r="750">
          <cell r="H750" t="str">
            <v>Jeronimo Track Munhoz da Rocha</v>
          </cell>
          <cell r="J750" t="str">
            <v>JERONIMO MUNHOZ TRACK-R-P</v>
          </cell>
          <cell r="K750" t="str">
            <v>ANDRE TREVISANI</v>
          </cell>
        </row>
        <row r="751">
          <cell r="H751" t="str">
            <v>Jeronimo Track Piracicaba/sp</v>
          </cell>
          <cell r="J751" t="str">
            <v>JERONIMO PIRACICABA TRACK-R-P</v>
          </cell>
          <cell r="K751" t="str">
            <v>BREINER PENA</v>
          </cell>
        </row>
        <row r="752">
          <cell r="H752" t="str">
            <v>Jeronimo Track Puc Poa</v>
          </cell>
          <cell r="J752" t="str">
            <v>JERONIMO PUC POA TRACK-RU-P</v>
          </cell>
          <cell r="K752" t="str">
            <v>ANDRE TREVISANI</v>
          </cell>
        </row>
        <row r="753">
          <cell r="H753" t="str">
            <v>Jeronimo Track T10</v>
          </cell>
          <cell r="J753" t="str">
            <v>JERONIMO T10 TRACK-R-P</v>
          </cell>
          <cell r="K753" t="str">
            <v>BREINER PENA</v>
          </cell>
        </row>
        <row r="754">
          <cell r="H754" t="str">
            <v>Jeronimo Vila Mariana</v>
          </cell>
          <cell r="J754" t="str">
            <v>VILA MARIANA BGR-R-P</v>
          </cell>
          <cell r="K754" t="str">
            <v>GUSTAVO DIREITO</v>
          </cell>
        </row>
        <row r="755">
          <cell r="H755" t="str">
            <v>Jeronimo Villa Romana Shopping</v>
          </cell>
          <cell r="J755" t="str">
            <v>JERONIMO FLORIANOP. BGR-SH-P</v>
          </cell>
          <cell r="K755" t="str">
            <v>ANDRE TREVISANI</v>
          </cell>
        </row>
        <row r="756">
          <cell r="H756" t="str">
            <v>Jeronimo Washington Luis</v>
          </cell>
          <cell r="J756" t="str">
            <v>JERONIMO W. LUIS BGR-R-P</v>
          </cell>
          <cell r="K756" t="str">
            <v>KLEBER RIQUELME</v>
          </cell>
        </row>
        <row r="757">
          <cell r="H757" t="str">
            <v>Legno - Italiano do Madero ( P. Alegre)</v>
          </cell>
          <cell r="J757" t="str">
            <v>IGUATEMI POA  STH-SH-P</v>
          </cell>
          <cell r="K757" t="str">
            <v>ANDRE TREVISANI</v>
          </cell>
        </row>
        <row r="758">
          <cell r="H758" t="str">
            <v>Legno - Italiano do Madero (Blumenau)</v>
          </cell>
          <cell r="J758" t="str">
            <v>BLUMENAU STH-SH-P</v>
          </cell>
          <cell r="K758" t="str">
            <v>ANDRE TREVISANI</v>
          </cell>
        </row>
        <row r="759">
          <cell r="H759" t="str">
            <v>Legno - Italiano do Madero (Cataratas)</v>
          </cell>
          <cell r="J759" t="str">
            <v>FOZ DO IGUACU STH-SH-P</v>
          </cell>
          <cell r="K759" t="str">
            <v>KLEBER RIQUELME</v>
          </cell>
        </row>
        <row r="760">
          <cell r="H760" t="str">
            <v>Legno - Italiano do Madero (Park S. RJ)</v>
          </cell>
          <cell r="J760" t="str">
            <v>PARK SHOP CAMPO G RJ STH-SH-P</v>
          </cell>
          <cell r="K760" t="str">
            <v>GRAZIANI BARRETO</v>
          </cell>
        </row>
        <row r="761">
          <cell r="H761" t="str">
            <v>Madero - Alphaville</v>
          </cell>
          <cell r="J761" t="str">
            <v>BARUERI ED. AMAZONIA STH-R-P</v>
          </cell>
          <cell r="K761" t="str">
            <v>KLEBER RIQUELME</v>
          </cell>
        </row>
        <row r="762">
          <cell r="H762" t="str">
            <v>Madero - Anália Franco</v>
          </cell>
          <cell r="J762" t="str">
            <v>ANALIA FRANCO STH-SH-P</v>
          </cell>
          <cell r="K762" t="str">
            <v>GUSTAVO DIREITO</v>
          </cell>
        </row>
        <row r="763">
          <cell r="H763" t="str">
            <v>Madero - Aricanduva</v>
          </cell>
          <cell r="J763" t="str">
            <v>ARICANDUVA STH-SH-P</v>
          </cell>
          <cell r="K763" t="str">
            <v>GUSTAVO DIREITO</v>
          </cell>
        </row>
        <row r="764">
          <cell r="H764" t="str">
            <v>Madero - Boulevard Belém</v>
          </cell>
          <cell r="J764" t="str">
            <v>BOULEVARD BELEM STH-SH-P</v>
          </cell>
          <cell r="K764" t="str">
            <v>GRAZIANI BARRETO</v>
          </cell>
        </row>
        <row r="765">
          <cell r="H765" t="str">
            <v>Madero - Cambuí</v>
          </cell>
          <cell r="J765" t="str">
            <v>CAMBUI CTN-R-P</v>
          </cell>
          <cell r="K765" t="str">
            <v>KLEBER RIQUELME</v>
          </cell>
        </row>
        <row r="766">
          <cell r="H766" t="str">
            <v>Madero - Campo Largo Ctn</v>
          </cell>
          <cell r="J766" t="str">
            <v>CAMPO LARGO CTN-BR-P</v>
          </cell>
          <cell r="K766" t="str">
            <v>ANDRE TREVISANI</v>
          </cell>
        </row>
        <row r="767">
          <cell r="H767" t="str">
            <v>Madero - Center Norte</v>
          </cell>
          <cell r="J767" t="str">
            <v>CENTER NORTE STH-SH-P</v>
          </cell>
          <cell r="K767" t="str">
            <v>GUSTAVO DIREITO</v>
          </cell>
        </row>
        <row r="768">
          <cell r="H768" t="str">
            <v>Madero - Cidade São Paulo</v>
          </cell>
          <cell r="J768" t="str">
            <v>CIDADE SAO PAULO STH-SH-P</v>
          </cell>
          <cell r="K768" t="str">
            <v>GUSTAVO DIREITO</v>
          </cell>
        </row>
        <row r="769">
          <cell r="H769" t="str">
            <v>Madero - Estação</v>
          </cell>
          <cell r="J769" t="str">
            <v>ESTACAO CTBA STH-SH-P</v>
          </cell>
          <cell r="K769" t="str">
            <v>ANDRE TREVISANI</v>
          </cell>
        </row>
        <row r="770">
          <cell r="H770" t="str">
            <v>Madero - Flamboyant</v>
          </cell>
          <cell r="J770" t="str">
            <v>FLAMBOYANT STH-SH-P</v>
          </cell>
          <cell r="K770" t="str">
            <v>BREINER PENA</v>
          </cell>
        </row>
        <row r="771">
          <cell r="H771" t="str">
            <v>Madero - Galleria Campinas</v>
          </cell>
          <cell r="J771" t="str">
            <v>GALLERIA CAMPINAS STH-SH-P</v>
          </cell>
          <cell r="K771" t="str">
            <v>KLEBER RIQUELME</v>
          </cell>
        </row>
        <row r="772">
          <cell r="H772" t="str">
            <v>Madero - Goiania</v>
          </cell>
          <cell r="J772" t="str">
            <v>GOIANIA STH-SH-P</v>
          </cell>
          <cell r="K772" t="str">
            <v>BREINER PENA</v>
          </cell>
        </row>
        <row r="773">
          <cell r="H773" t="str">
            <v>Madero - Grão Para Belém</v>
          </cell>
          <cell r="J773" t="str">
            <v>BELEM GRAO PARA STH-SH-P</v>
          </cell>
          <cell r="K773" t="str">
            <v>GRAZIANI BARRETO</v>
          </cell>
        </row>
        <row r="774">
          <cell r="H774" t="str">
            <v>Madero - Jundiai</v>
          </cell>
          <cell r="J774" t="str">
            <v>JUNDIAI STH-SH-P</v>
          </cell>
          <cell r="K774" t="str">
            <v>KLEBER RIQUELME</v>
          </cell>
        </row>
        <row r="775">
          <cell r="H775" t="str">
            <v>Madero - Jundiaí Container</v>
          </cell>
          <cell r="J775" t="str">
            <v>JUNDIAI L. LATORRE CTN-R-P</v>
          </cell>
          <cell r="K775" t="str">
            <v>KLEBER RIQUELME</v>
          </cell>
        </row>
        <row r="776">
          <cell r="H776" t="str">
            <v>Madero - Londrina</v>
          </cell>
          <cell r="J776" t="str">
            <v>CATUAI LONDRINA STH-SH-P</v>
          </cell>
          <cell r="K776" t="str">
            <v>KLEBER RIQUELME</v>
          </cell>
        </row>
        <row r="777">
          <cell r="H777" t="str">
            <v>Madero - Maia</v>
          </cell>
          <cell r="J777" t="str">
            <v>PARK SHOP. MAIA STH-SH-P</v>
          </cell>
          <cell r="K777" t="str">
            <v>GUSTAVO DIREITO</v>
          </cell>
        </row>
        <row r="778">
          <cell r="H778" t="str">
            <v>Madero - Mooca</v>
          </cell>
          <cell r="J778" t="str">
            <v>MOOCA STH-SH-P</v>
          </cell>
          <cell r="K778" t="str">
            <v>GUSTAVO DIREITO</v>
          </cell>
        </row>
        <row r="779">
          <cell r="H779" t="str">
            <v>Madero - Nova América</v>
          </cell>
          <cell r="J779" t="str">
            <v>NOVA AMERICA STH-SH-P</v>
          </cell>
          <cell r="K779" t="str">
            <v>GRAZIANI BARRETO</v>
          </cell>
        </row>
        <row r="780">
          <cell r="H780" t="str">
            <v>Madero - Palladium</v>
          </cell>
          <cell r="J780" t="str">
            <v>PALLADIUM STH-SH-P</v>
          </cell>
          <cell r="K780" t="str">
            <v>ANDRE TREVISANI</v>
          </cell>
        </row>
        <row r="781">
          <cell r="H781" t="str">
            <v>Madero - Patio Brasil</v>
          </cell>
          <cell r="J781" t="str">
            <v>PATIO BRASIL STH-SH-P</v>
          </cell>
          <cell r="K781" t="str">
            <v>BREINER PENA</v>
          </cell>
        </row>
        <row r="782">
          <cell r="H782" t="str">
            <v>Madero - Piracicaba</v>
          </cell>
          <cell r="J782" t="str">
            <v>PIRACICABA STH-SH-P</v>
          </cell>
          <cell r="K782" t="str">
            <v>BREINER PENA</v>
          </cell>
        </row>
        <row r="783">
          <cell r="H783" t="str">
            <v>Madero - Plaza Sul</v>
          </cell>
          <cell r="J783" t="str">
            <v>PLAZA SUL SHOPPING STH-SH-P</v>
          </cell>
          <cell r="K783" t="str">
            <v>GUSTAVO DIREITO</v>
          </cell>
        </row>
        <row r="784">
          <cell r="H784" t="str">
            <v>Madero - Ribeirão Preto</v>
          </cell>
          <cell r="J784" t="str">
            <v>RIBEIRAO PRETO STH-SH-P</v>
          </cell>
          <cell r="K784" t="str">
            <v>BREINER PENA</v>
          </cell>
        </row>
        <row r="785">
          <cell r="H785" t="str">
            <v>Madero - Rio Leblon</v>
          </cell>
          <cell r="J785" t="str">
            <v>RIO LEBLON STH-SH-P</v>
          </cell>
          <cell r="K785" t="str">
            <v>GRAZIANI BARRETO</v>
          </cell>
        </row>
        <row r="786">
          <cell r="H786" t="str">
            <v>Madero - Rio New York Barra Sth</v>
          </cell>
          <cell r="J786" t="str">
            <v>RIO NEW YORK BARRA STH-SH-P</v>
          </cell>
          <cell r="K786" t="str">
            <v>GRAZIANI BARRETO</v>
          </cell>
        </row>
        <row r="787">
          <cell r="H787" t="str">
            <v>Madero - Sakamoto Ctn</v>
          </cell>
          <cell r="J787" t="str">
            <v>SAKAMOTO CTN-BR-P</v>
          </cell>
          <cell r="K787" t="str">
            <v>GUSTAVO DIREITO</v>
          </cell>
        </row>
        <row r="788">
          <cell r="H788" t="str">
            <v>Madero - São Caetano</v>
          </cell>
          <cell r="J788" t="str">
            <v>SAO CAETANO STH-SH-P</v>
          </cell>
          <cell r="K788" t="str">
            <v>GUSTAVO DIREITO</v>
          </cell>
        </row>
        <row r="789">
          <cell r="H789" t="str">
            <v>Madero - São José do Rio Preto</v>
          </cell>
          <cell r="J789" t="str">
            <v>RIO PRETO IGUATEMI STH-SH-P</v>
          </cell>
          <cell r="K789" t="str">
            <v>BREINER PENA</v>
          </cell>
        </row>
        <row r="790">
          <cell r="H790" t="str">
            <v>Madero - Sorocaba</v>
          </cell>
          <cell r="J790" t="str">
            <v>IGUATEMI ESPLANADA STH-SH-P</v>
          </cell>
          <cell r="K790" t="str">
            <v>KLEBER RIQUELME</v>
          </cell>
        </row>
        <row r="791">
          <cell r="H791" t="str">
            <v>Madero - Taboão da Serra</v>
          </cell>
          <cell r="J791" t="str">
            <v>TABOAO DA SERRA CTN-SH-P</v>
          </cell>
          <cell r="K791" t="str">
            <v>KLEBER RIQUELME</v>
          </cell>
        </row>
        <row r="792">
          <cell r="H792" t="str">
            <v>Madero - Tamboré</v>
          </cell>
          <cell r="J792" t="str">
            <v>TAMBORE STH-SH-P</v>
          </cell>
          <cell r="K792" t="str">
            <v>KLEBER RIQUELME</v>
          </cell>
        </row>
        <row r="793">
          <cell r="H793" t="str">
            <v>Madero - Vila Andrade Ctn</v>
          </cell>
          <cell r="J793" t="str">
            <v>VILA ANDRADE CTN-R-P</v>
          </cell>
          <cell r="K793" t="str">
            <v>KLEBER RIQUELME</v>
          </cell>
        </row>
        <row r="794">
          <cell r="H794" t="str">
            <v>Madero - Vila Olimpia</v>
          </cell>
          <cell r="J794" t="str">
            <v>VILA OLIMPIA STH-SH-P</v>
          </cell>
          <cell r="K794" t="str">
            <v>GUSTAVO DIREITO</v>
          </cell>
        </row>
        <row r="795">
          <cell r="H795" t="str">
            <v>Madero - Village Mall</v>
          </cell>
          <cell r="J795" t="str">
            <v>VILLAGE MALL RIO STH-SH-P</v>
          </cell>
          <cell r="K795" t="str">
            <v>GRAZIANI BARRETO</v>
          </cell>
        </row>
        <row r="796">
          <cell r="H796" t="str">
            <v>Madero - Washington Luis</v>
          </cell>
          <cell r="J796" t="str">
            <v>WASHINGTON LUIS CTN-RU-P</v>
          </cell>
          <cell r="K796" t="str">
            <v>KLEBER RIQUELME</v>
          </cell>
        </row>
        <row r="797">
          <cell r="H797" t="str">
            <v>Madero Americana</v>
          </cell>
          <cell r="J797" t="str">
            <v>AMERICANA CTN-R-P</v>
          </cell>
          <cell r="K797" t="str">
            <v>BREINER PENA</v>
          </cell>
        </row>
        <row r="798">
          <cell r="H798" t="str">
            <v>Madero Anita Garibaldi</v>
          </cell>
          <cell r="J798" t="str">
            <v>ANITA CTN-R-P</v>
          </cell>
          <cell r="K798" t="str">
            <v>ANDRE TREVISANI</v>
          </cell>
        </row>
        <row r="799">
          <cell r="H799" t="str">
            <v>Madero Azevedo Soares Ctn</v>
          </cell>
          <cell r="J799" t="str">
            <v>AZEVEDO SOARES CTN-R-P</v>
          </cell>
          <cell r="K799" t="str">
            <v>GUSTAVO DIREITO</v>
          </cell>
        </row>
        <row r="800">
          <cell r="H800" t="str">
            <v>Madero Balneário Camboriú Centro</v>
          </cell>
          <cell r="J800" t="str">
            <v>BALNEARIO CAMBORIU STH-R-P</v>
          </cell>
          <cell r="K800" t="str">
            <v>ANDRE TREVISANI</v>
          </cell>
        </row>
        <row r="801">
          <cell r="H801" t="str">
            <v>Madero Balneário Shopping Estados</v>
          </cell>
          <cell r="J801" t="str">
            <v>BALNEARIO SHOPPING STH-SH-P</v>
          </cell>
          <cell r="K801" t="str">
            <v>ANDRE TREVISANI</v>
          </cell>
        </row>
        <row r="802">
          <cell r="H802" t="str">
            <v>Madero Batel - Batel</v>
          </cell>
          <cell r="J802" t="str">
            <v>BATEL STH-R-P</v>
          </cell>
          <cell r="K802" t="str">
            <v>ANDRE TREVISANI</v>
          </cell>
        </row>
        <row r="803">
          <cell r="H803" t="str">
            <v>Madero Beiramar Shopping</v>
          </cell>
          <cell r="J803" t="str">
            <v>FLORIANOPOLIS STH-SH-P</v>
          </cell>
          <cell r="K803" t="str">
            <v>ANDRE TREVISANI</v>
          </cell>
        </row>
        <row r="804">
          <cell r="H804" t="str">
            <v>Madero Boulevard Laçador</v>
          </cell>
          <cell r="J804" t="str">
            <v>BOULEVARD CTN-SH-P</v>
          </cell>
          <cell r="K804" t="str">
            <v>ANDRE TREVISANI</v>
          </cell>
        </row>
        <row r="805">
          <cell r="H805" t="str">
            <v>Madero Boulevard Santa Efigenia</v>
          </cell>
          <cell r="J805" t="str">
            <v>BOULEVARD BH STH-SH-P</v>
          </cell>
          <cell r="K805" t="str">
            <v>GRAZIANI BARRETO</v>
          </cell>
        </row>
        <row r="806">
          <cell r="H806" t="str">
            <v>Madero Boulevard Shopping Mogi Guacu</v>
          </cell>
          <cell r="J806" t="str">
            <v>BOULEVARD MOGI GUACU CTN-SH-P</v>
          </cell>
          <cell r="K806" t="str">
            <v>BREINER PENA</v>
          </cell>
        </row>
        <row r="807">
          <cell r="H807" t="str">
            <v>Madero Brascan</v>
          </cell>
          <cell r="J807" t="str">
            <v>BRASCAN STH-R-P</v>
          </cell>
          <cell r="K807" t="str">
            <v>GUSTAVO DIREITO</v>
          </cell>
        </row>
        <row r="808">
          <cell r="H808" t="str">
            <v>Madero Brasilia Id</v>
          </cell>
          <cell r="J808" t="str">
            <v>BRASILIA ID STH-SH-P</v>
          </cell>
          <cell r="K808" t="str">
            <v>BREINER PENA</v>
          </cell>
        </row>
        <row r="809">
          <cell r="H809" t="str">
            <v>Madero Cabral</v>
          </cell>
          <cell r="J809" t="str">
            <v>CABRAL STH-R-P</v>
          </cell>
          <cell r="K809" t="str">
            <v>ANDRE TREVISANI</v>
          </cell>
        </row>
        <row r="810">
          <cell r="H810" t="str">
            <v>Madero Campinas</v>
          </cell>
          <cell r="J810" t="str">
            <v>CAMPINAS STH-SH-P</v>
          </cell>
          <cell r="K810" t="str">
            <v>KLEBER RIQUELME</v>
          </cell>
        </row>
        <row r="811">
          <cell r="H811" t="str">
            <v>Madero Campo Grande</v>
          </cell>
          <cell r="J811" t="str">
            <v>CAMPO GRANDE STH-SH-P</v>
          </cell>
          <cell r="K811" t="str">
            <v>BREINER PENA</v>
          </cell>
        </row>
        <row r="812">
          <cell r="H812" t="str">
            <v>Madero Canoas</v>
          </cell>
          <cell r="J812" t="str">
            <v>CANOAS CTN-BR-P</v>
          </cell>
          <cell r="K812" t="str">
            <v>ANDRE TREVISANI</v>
          </cell>
        </row>
        <row r="813">
          <cell r="H813" t="str">
            <v>Madero Capim Dourado Shopping</v>
          </cell>
          <cell r="J813" t="str">
            <v>PALMAS CTN-SH-P</v>
          </cell>
          <cell r="K813" t="str">
            <v>BREINER PENA</v>
          </cell>
        </row>
        <row r="814">
          <cell r="H814" t="str">
            <v>Madero Cascavel Jl Shopping</v>
          </cell>
          <cell r="J814" t="str">
            <v>CASCAVEL STH-SH-P</v>
          </cell>
          <cell r="K814" t="str">
            <v>KLEBER RIQUELME</v>
          </cell>
        </row>
        <row r="815">
          <cell r="H815" t="str">
            <v>Madero Cataratas Jl Shopping Sth</v>
          </cell>
          <cell r="J815" t="str">
            <v>FOZ DO IGUACU STH-SH-P</v>
          </cell>
          <cell r="K815" t="str">
            <v>KLEBER RIQUELME</v>
          </cell>
        </row>
        <row r="816">
          <cell r="H816" t="str">
            <v>Madero Catuaí Shopping</v>
          </cell>
          <cell r="J816" t="str">
            <v>CATUAI LONDRINA STH-SH-P</v>
          </cell>
          <cell r="K816" t="str">
            <v>KLEBER RIQUELME</v>
          </cell>
        </row>
        <row r="817">
          <cell r="H817" t="str">
            <v>Madero Center Shopping Sth</v>
          </cell>
          <cell r="J817" t="str">
            <v>UBERLANDIA SHOP STH-SH-P</v>
          </cell>
          <cell r="K817" t="str">
            <v>BREINER PENA</v>
          </cell>
        </row>
        <row r="818">
          <cell r="H818" t="str">
            <v>Madero Centro Shopping Cidade</v>
          </cell>
          <cell r="J818" t="str">
            <v>SHOPPING CIDADE BH STH-SH-P</v>
          </cell>
          <cell r="K818" t="str">
            <v>GRAZIANI BARRETO</v>
          </cell>
        </row>
        <row r="819">
          <cell r="H819" t="str">
            <v>Madero Champagnat - Champagnat</v>
          </cell>
          <cell r="J819" t="str">
            <v>CHAMPAGNAT STH-R-P</v>
          </cell>
          <cell r="K819" t="str">
            <v>ANDRE TREVISANI</v>
          </cell>
        </row>
        <row r="820">
          <cell r="H820" t="str">
            <v>Madero Cidade Administrativa Serra Verde</v>
          </cell>
          <cell r="J820" t="str">
            <v>BH CIDADE ADM CTN-BR-P</v>
          </cell>
          <cell r="K820" t="str">
            <v>GRAZIANI BARRETO</v>
          </cell>
        </row>
        <row r="821">
          <cell r="H821" t="str">
            <v>Madero Cons. Nébias</v>
          </cell>
          <cell r="J821" t="str">
            <v>CONSELHEIRO NEBIAS CTN-R-P</v>
          </cell>
          <cell r="K821" t="str">
            <v>GUSTAVO DIREITO</v>
          </cell>
        </row>
        <row r="822">
          <cell r="H822" t="str">
            <v>Madero Container Araçatuba</v>
          </cell>
          <cell r="J822" t="str">
            <v>ARACATUBA CTN-R-P</v>
          </cell>
          <cell r="K822" t="str">
            <v>BREINER PENA</v>
          </cell>
        </row>
        <row r="823">
          <cell r="H823" t="str">
            <v>Madero Container Prestes Maia</v>
          </cell>
          <cell r="J823" t="str">
            <v>PRESTES MAIA CTN-R-P</v>
          </cell>
          <cell r="K823" t="str">
            <v>GUSTAVO DIREITO</v>
          </cell>
        </row>
        <row r="824">
          <cell r="H824" t="str">
            <v>Madero Container Valinhos</v>
          </cell>
          <cell r="J824" t="str">
            <v>VALINHOS CTN-BR-P</v>
          </cell>
          <cell r="K824" t="str">
            <v>KLEBER RIQUELME</v>
          </cell>
        </row>
        <row r="825">
          <cell r="H825" t="str">
            <v>Madero Continente Shopping</v>
          </cell>
          <cell r="J825" t="str">
            <v>CONTINENTE SC STH-SH-P</v>
          </cell>
          <cell r="K825" t="str">
            <v>ANDRE TREVISANI</v>
          </cell>
        </row>
        <row r="826">
          <cell r="H826" t="str">
            <v>Madero Criciuma</v>
          </cell>
          <cell r="J826" t="str">
            <v>CRICIUMA CENTENARIO CTN-R-P</v>
          </cell>
          <cell r="K826" t="str">
            <v>ANDRE TREVISANI</v>
          </cell>
        </row>
        <row r="827">
          <cell r="H827" t="str">
            <v>Madero Ctn  Guaruja</v>
          </cell>
          <cell r="J827" t="str">
            <v>GUARUJA CTN-R-P</v>
          </cell>
          <cell r="K827" t="str">
            <v>GUSTAVO DIREITO</v>
          </cell>
        </row>
        <row r="828">
          <cell r="H828" t="str">
            <v>Madero Ctn Augusto Tolle</v>
          </cell>
          <cell r="J828" t="str">
            <v>AUGUSTO TOLLE CTN-R-P</v>
          </cell>
          <cell r="K828" t="str">
            <v>GUSTAVO DIREITO</v>
          </cell>
        </row>
        <row r="829">
          <cell r="H829" t="str">
            <v>Madero Ctn T 10</v>
          </cell>
          <cell r="J829" t="str">
            <v>GOIANIA T10 CTN-R-P</v>
          </cell>
          <cell r="K829" t="str">
            <v>BREINER PENA</v>
          </cell>
        </row>
        <row r="830">
          <cell r="H830" t="str">
            <v>Madero Eldorado</v>
          </cell>
          <cell r="J830" t="str">
            <v>ELDORADO STH-SH-P</v>
          </cell>
          <cell r="K830" t="str">
            <v>KLEBER RIQUELME</v>
          </cell>
        </row>
        <row r="831">
          <cell r="H831" t="str">
            <v>Madero Estação Cuiaba</v>
          </cell>
          <cell r="J831" t="str">
            <v>ESTACAO CUIABA STH-SH-P</v>
          </cell>
          <cell r="K831" t="str">
            <v>BREINER PENA</v>
          </cell>
        </row>
        <row r="832">
          <cell r="H832" t="str">
            <v>Madero Franca</v>
          </cell>
          <cell r="J832" t="str">
            <v>FRANCA CTN-R-P</v>
          </cell>
          <cell r="K832" t="str">
            <v>BREINER PENA</v>
          </cell>
        </row>
        <row r="833">
          <cell r="H833" t="str">
            <v>Madero Gramado</v>
          </cell>
          <cell r="J833" t="str">
            <v>GRAMADO BGR-R-P</v>
          </cell>
          <cell r="K833" t="str">
            <v>ANDRE TREVISANI</v>
          </cell>
        </row>
        <row r="834">
          <cell r="H834" t="str">
            <v>Madero Icaraí Bgr</v>
          </cell>
          <cell r="J834" t="str">
            <v>ICARAI BGR-R-P</v>
          </cell>
          <cell r="K834" t="str">
            <v>GRAZIANI BARRETO</v>
          </cell>
        </row>
        <row r="835">
          <cell r="H835" t="str">
            <v>Madero Iguatemi Campinas</v>
          </cell>
          <cell r="J835" t="str">
            <v>IGUATEMI CAMPINAS STH-SH-P</v>
          </cell>
          <cell r="K835" t="str">
            <v>KLEBER RIQUELME</v>
          </cell>
        </row>
        <row r="836">
          <cell r="H836" t="str">
            <v>Madero Iguatemi Caxias</v>
          </cell>
          <cell r="J836" t="str">
            <v>CAXIAS CTN-SH-P</v>
          </cell>
          <cell r="K836" t="str">
            <v>ANDRE TREVISANI</v>
          </cell>
        </row>
        <row r="837">
          <cell r="H837" t="str">
            <v>Madero Indaiatuba</v>
          </cell>
          <cell r="J837" t="str">
            <v>INDAIATUBA CTN-SH-P</v>
          </cell>
          <cell r="K837" t="str">
            <v>KLEBER RIQUELME</v>
          </cell>
        </row>
        <row r="838">
          <cell r="H838" t="str">
            <v>Madero Inês Pereira</v>
          </cell>
          <cell r="J838" t="str">
            <v>INES PEREIRA CTN-RU-P</v>
          </cell>
          <cell r="K838" t="str">
            <v>GUSTAVO DIREITO</v>
          </cell>
        </row>
        <row r="839">
          <cell r="H839" t="str">
            <v>Madero Itajaí Fazenda</v>
          </cell>
          <cell r="J839" t="str">
            <v>ITAJAI CTN-R-P</v>
          </cell>
          <cell r="K839" t="str">
            <v>ANDRE TREVISANI</v>
          </cell>
        </row>
        <row r="840">
          <cell r="H840" t="str">
            <v>Madero Itapema Ctn</v>
          </cell>
          <cell r="J840" t="str">
            <v>ITAPEMA CTN-BR-P</v>
          </cell>
          <cell r="K840" t="str">
            <v>ANDRE TREVISANI</v>
          </cell>
        </row>
        <row r="841">
          <cell r="H841" t="str">
            <v>Madero Jardim Sul</v>
          </cell>
          <cell r="J841" t="str">
            <v>JARDIM SUL STH-SH-P</v>
          </cell>
          <cell r="K841" t="str">
            <v>KLEBER RIQUELME</v>
          </cell>
        </row>
        <row r="842">
          <cell r="H842" t="str">
            <v>Madero Jk Mall - Cidade Industrial</v>
          </cell>
          <cell r="J842" t="str">
            <v>JK MALL CTN-RU-P</v>
          </cell>
          <cell r="K842" t="str">
            <v>ANDRE TREVISANI</v>
          </cell>
        </row>
        <row r="843">
          <cell r="H843" t="str">
            <v>Madero Joinville</v>
          </cell>
          <cell r="J843" t="str">
            <v>JOINVILLE STH-SH-P</v>
          </cell>
          <cell r="K843" t="str">
            <v>ANDRE TREVISANI</v>
          </cell>
        </row>
        <row r="844">
          <cell r="H844" t="str">
            <v>Madero Joinville Garten Shopping</v>
          </cell>
          <cell r="J844" t="str">
            <v>GARTEN JOINVILLE STH-SH-P</v>
          </cell>
          <cell r="K844" t="str">
            <v>ANDRE TREVISANI</v>
          </cell>
        </row>
        <row r="845">
          <cell r="H845" t="str">
            <v>Madero Litoral Plaza Shopping Ctn</v>
          </cell>
          <cell r="J845" t="str">
            <v>LITORAL PLAZA SHOP. CTN-SH-P</v>
          </cell>
          <cell r="K845" t="str">
            <v>GUSTAVO DIREITO</v>
          </cell>
        </row>
        <row r="846">
          <cell r="H846" t="str">
            <v>Madero Lorena Ctn</v>
          </cell>
          <cell r="J846" t="str">
            <v>LORENA CTN-BR-P</v>
          </cell>
          <cell r="K846" t="str">
            <v>GUSTAVO DIREITO</v>
          </cell>
        </row>
        <row r="847">
          <cell r="H847" t="str">
            <v>Madero Maringá - Park Shopping</v>
          </cell>
          <cell r="J847" t="str">
            <v>MARINGA CATUAI STH-SH-P</v>
          </cell>
          <cell r="K847" t="str">
            <v>KLEBER RIQUELME</v>
          </cell>
        </row>
        <row r="848">
          <cell r="H848" t="str">
            <v>Madero Minas Shopping</v>
          </cell>
          <cell r="J848" t="str">
            <v>MINAS SHOPPING CTN-SH-P</v>
          </cell>
          <cell r="K848" t="str">
            <v>GRAZIANI BARRETO</v>
          </cell>
        </row>
        <row r="849">
          <cell r="H849" t="str">
            <v>Madero Mogi das Cruzes</v>
          </cell>
          <cell r="J849" t="str">
            <v>MOGI DAS CRUZES CTN-SH-P</v>
          </cell>
          <cell r="K849" t="str">
            <v>GUSTAVO DIREITO</v>
          </cell>
        </row>
        <row r="850">
          <cell r="H850" t="str">
            <v>Madero Morumbi Ctn</v>
          </cell>
          <cell r="J850" t="str">
            <v>MORUMBI CTN-R-P</v>
          </cell>
          <cell r="K850" t="str">
            <v>KLEBER RIQUELME</v>
          </cell>
        </row>
        <row r="851">
          <cell r="H851" t="str">
            <v>Madero Natal Shopping Candelária</v>
          </cell>
          <cell r="J851" t="str">
            <v>NATAL STH-SH-P</v>
          </cell>
          <cell r="K851" t="str">
            <v>GRAZIANI BARRETO</v>
          </cell>
        </row>
        <row r="852">
          <cell r="H852" t="str">
            <v>Madero Nazaret</v>
          </cell>
          <cell r="J852" t="str">
            <v>NAZARET CTN-R-P</v>
          </cell>
          <cell r="K852" t="str">
            <v>GUSTAVO DIREITO</v>
          </cell>
        </row>
        <row r="853">
          <cell r="H853" t="str">
            <v>Madero Niteroi</v>
          </cell>
          <cell r="J853" t="str">
            <v>PLAZA NITEROI STH-SH-P</v>
          </cell>
          <cell r="K853" t="str">
            <v>GRAZIANI BARRETO</v>
          </cell>
        </row>
        <row r="854">
          <cell r="H854" t="str">
            <v>Madero Novo Bh Shopping.</v>
          </cell>
          <cell r="J854" t="str">
            <v>BH SHOPPING STH-SH-P</v>
          </cell>
          <cell r="K854" t="str">
            <v>GRAZIANI BARRETO</v>
          </cell>
        </row>
        <row r="855">
          <cell r="H855" t="str">
            <v>Madero Novo Hamburgo Centro</v>
          </cell>
          <cell r="J855" t="str">
            <v>NOVO HAMBURGO CTN-R-P</v>
          </cell>
          <cell r="K855" t="str">
            <v>ANDRE TREVISANI</v>
          </cell>
        </row>
        <row r="856">
          <cell r="H856" t="str">
            <v>Madero Padre Anchieta</v>
          </cell>
          <cell r="J856" t="str">
            <v>PADRE ANCHIETA CTN-R-P</v>
          </cell>
          <cell r="K856" t="str">
            <v>GUSTAVO DIREITO</v>
          </cell>
        </row>
        <row r="857">
          <cell r="H857" t="str">
            <v>Madero Passo Fundo Centro</v>
          </cell>
          <cell r="J857" t="str">
            <v>PASSO FUNDO CTN-R-P</v>
          </cell>
          <cell r="K857" t="str">
            <v>ANDRE TREVISANI</v>
          </cell>
        </row>
        <row r="858">
          <cell r="H858" t="str">
            <v>Madero Patio Paulista Steak House</v>
          </cell>
          <cell r="J858" t="str">
            <v>PATIO PAULISTA STH-RU-P</v>
          </cell>
          <cell r="K858" t="str">
            <v>GUSTAVO DIREITO</v>
          </cell>
        </row>
        <row r="859">
          <cell r="H859" t="str">
            <v>Madero Pitangueiras</v>
          </cell>
          <cell r="J859" t="str">
            <v>PITANGUEIRAS DF CTN-R-P</v>
          </cell>
          <cell r="K859" t="str">
            <v>BREINER PENA</v>
          </cell>
        </row>
        <row r="860">
          <cell r="H860" t="str">
            <v>Madero Praia de Belas</v>
          </cell>
          <cell r="J860" t="str">
            <v>PRAIA DE BELAS STH-SH-P</v>
          </cell>
          <cell r="K860" t="str">
            <v>ANDRE TREVISANI</v>
          </cell>
        </row>
        <row r="861">
          <cell r="H861" t="str">
            <v>Madero Praiamar</v>
          </cell>
          <cell r="J861" t="str">
            <v>PRAIAMAR STH-SH-P</v>
          </cell>
          <cell r="K861" t="str">
            <v>GUSTAVO DIREITO</v>
          </cell>
        </row>
        <row r="862">
          <cell r="H862" t="str">
            <v>Madero Primavera Garden</v>
          </cell>
          <cell r="J862" t="str">
            <v>PRIMAVERA CTN-R-P</v>
          </cell>
          <cell r="K862" t="str">
            <v>ANDRE TREVISANI</v>
          </cell>
        </row>
        <row r="863">
          <cell r="H863" t="str">
            <v>Madero Puc</v>
          </cell>
          <cell r="J863" t="str">
            <v>PUC POA CTN-RU-P</v>
          </cell>
          <cell r="K863" t="str">
            <v>ANDRE TREVISANI</v>
          </cell>
        </row>
        <row r="864">
          <cell r="H864" t="str">
            <v>Madero Quata</v>
          </cell>
          <cell r="J864" t="str">
            <v>QUATA BGR-R-P</v>
          </cell>
          <cell r="K864" t="str">
            <v>GUSTAVO DIREITO</v>
          </cell>
        </row>
        <row r="865">
          <cell r="H865" t="str">
            <v>Madero Rio Design Barra</v>
          </cell>
          <cell r="J865" t="str">
            <v>RIO DESIGN BARRA STH-SH-P</v>
          </cell>
          <cell r="K865" t="str">
            <v>GRAZIANI BARRETO</v>
          </cell>
        </row>
        <row r="866">
          <cell r="H866" t="str">
            <v>Madero Rio Sul</v>
          </cell>
          <cell r="J866" t="str">
            <v>RIO SUL STH-SH-P</v>
          </cell>
          <cell r="K866" t="str">
            <v>GRAZIANI BARRETO</v>
          </cell>
        </row>
        <row r="867">
          <cell r="H867" t="str">
            <v>Madero Riomar Aracaju</v>
          </cell>
          <cell r="J867" t="str">
            <v>RIOMAR ARACAJU STH-SH-P</v>
          </cell>
          <cell r="K867" t="str">
            <v>GRAZIANI BARRETO</v>
          </cell>
        </row>
        <row r="868">
          <cell r="H868" t="str">
            <v>Madero Riomar Fortaleza</v>
          </cell>
          <cell r="J868" t="str">
            <v>RIOMAR FORTALEZA STH-SH-P</v>
          </cell>
          <cell r="K868" t="str">
            <v>GRAZIANI BARRETO</v>
          </cell>
        </row>
        <row r="869">
          <cell r="H869" t="str">
            <v>Madero Riomar Recife</v>
          </cell>
          <cell r="J869" t="str">
            <v>RIOMAR RECIFE STH-SH-P</v>
          </cell>
          <cell r="K869" t="str">
            <v>GRAZIANI BARRETO</v>
          </cell>
        </row>
        <row r="870">
          <cell r="H870" t="str">
            <v>Madero Salvador Barra</v>
          </cell>
          <cell r="J870" t="str">
            <v>SALVADOR BARRA STH-SH-P</v>
          </cell>
          <cell r="K870" t="str">
            <v>GRAZIANI BARRETO</v>
          </cell>
        </row>
        <row r="871">
          <cell r="H871" t="str">
            <v>Madero Salvador Shopping</v>
          </cell>
          <cell r="J871" t="str">
            <v>SALVADOR STH-SH-P</v>
          </cell>
          <cell r="K871" t="str">
            <v>GRAZIANI BARRETO</v>
          </cell>
        </row>
        <row r="872">
          <cell r="H872" t="str">
            <v>Madero Santos Dumont Sth</v>
          </cell>
          <cell r="J872" t="str">
            <v>SANTOS DUMONT STH-AE-P</v>
          </cell>
          <cell r="K872" t="str">
            <v>GRAZIANI BARRETO</v>
          </cell>
        </row>
        <row r="873">
          <cell r="H873" t="str">
            <v>Madero Sarandi</v>
          </cell>
          <cell r="J873" t="str">
            <v>ASSIS BRASIL CTN-R-P</v>
          </cell>
          <cell r="K873" t="str">
            <v>ANDRE TREVISANI</v>
          </cell>
        </row>
        <row r="874">
          <cell r="H874" t="str">
            <v>Madero Shopping Curitiba</v>
          </cell>
          <cell r="J874" t="str">
            <v>CURITIBA SHOP BGR-SH-P</v>
          </cell>
          <cell r="K874" t="str">
            <v>ANDRE TREVISANI</v>
          </cell>
        </row>
        <row r="875">
          <cell r="H875" t="str">
            <v>Madero Shopping del Rey</v>
          </cell>
          <cell r="J875" t="str">
            <v>DEL REY STH-SH-P</v>
          </cell>
          <cell r="K875" t="str">
            <v>GRAZIANI BARRETO</v>
          </cell>
        </row>
        <row r="876">
          <cell r="H876" t="str">
            <v>Madero Shopping Iguatemi Edson Queiroz</v>
          </cell>
          <cell r="J876" t="str">
            <v>IGUATEMI FORTALEZA STH-SH-P</v>
          </cell>
          <cell r="K876" t="str">
            <v>GRAZIANI BARRETO</v>
          </cell>
        </row>
        <row r="877">
          <cell r="H877" t="str">
            <v>Madero Shopping Iguatemi Poa</v>
          </cell>
          <cell r="J877" t="str">
            <v>IGUATEMI POA  STH-SH-P</v>
          </cell>
          <cell r="K877" t="str">
            <v>ANDRE TREVISANI</v>
          </cell>
        </row>
        <row r="878">
          <cell r="H878" t="str">
            <v>Madero Shopping Jardim das Américas</v>
          </cell>
          <cell r="J878" t="str">
            <v>JARDIM DAS AMERICAS BGR-SH-P</v>
          </cell>
          <cell r="K878" t="str">
            <v>ANDRE TREVISANI</v>
          </cell>
        </row>
        <row r="879">
          <cell r="H879" t="str">
            <v>Madero Shopping Limeira</v>
          </cell>
          <cell r="J879" t="str">
            <v>SHOPPING LIMEIRA CTN-SH-P</v>
          </cell>
          <cell r="K879" t="str">
            <v>BREINER PENA</v>
          </cell>
        </row>
        <row r="880">
          <cell r="H880" t="str">
            <v>Madero Shopping Mueller</v>
          </cell>
          <cell r="J880" t="str">
            <v>MUELLER BGR-SH-P</v>
          </cell>
          <cell r="K880" t="str">
            <v>ANDRE TREVISANI</v>
          </cell>
        </row>
        <row r="881">
          <cell r="H881" t="str">
            <v>Madero Shopping Neumarkt</v>
          </cell>
          <cell r="J881" t="str">
            <v>BLUMENAU STH-SH-P</v>
          </cell>
          <cell r="K881" t="str">
            <v>ANDRE TREVISANI</v>
          </cell>
        </row>
        <row r="882">
          <cell r="H882" t="str">
            <v>Madero Shopping Recife</v>
          </cell>
          <cell r="J882" t="str">
            <v>SHOPPING RECIFE STH-SH-P</v>
          </cell>
          <cell r="K882" t="str">
            <v>GRAZIANI BARRETO</v>
          </cell>
        </row>
        <row r="883">
          <cell r="H883" t="str">
            <v>Madero Shopping Tijuca</v>
          </cell>
          <cell r="J883" t="str">
            <v>SHOPPING TIJUCA STH-SH-P</v>
          </cell>
          <cell r="K883" t="str">
            <v>GRAZIANI BARRETO</v>
          </cell>
        </row>
        <row r="884">
          <cell r="H884" t="str">
            <v>Madero Sth - Shopping Sp Market</v>
          </cell>
          <cell r="J884" t="str">
            <v>SP MARKET STH-SH-P</v>
          </cell>
          <cell r="K884" t="str">
            <v>KLEBER RIQUELME</v>
          </cell>
        </row>
        <row r="885">
          <cell r="H885" t="str">
            <v>Madero Sth Shop. Metrópole</v>
          </cell>
          <cell r="J885" t="str">
            <v>METROPOLE STH-SH-P</v>
          </cell>
          <cell r="K885" t="str">
            <v>GUSTAVO DIREITO</v>
          </cell>
        </row>
        <row r="886">
          <cell r="H886" t="str">
            <v>Madero Taubate Shopping Vila Costa</v>
          </cell>
          <cell r="J886" t="str">
            <v>TAUBATE CTN-SH-P</v>
          </cell>
          <cell r="K886" t="str">
            <v>GUSTAVO DIREITO</v>
          </cell>
        </row>
        <row r="887">
          <cell r="H887" t="str">
            <v>Madero Uberaba</v>
          </cell>
          <cell r="J887" t="str">
            <v>UBERABA CTN-SH-P</v>
          </cell>
          <cell r="K887" t="str">
            <v>BREINER PENA</v>
          </cell>
        </row>
        <row r="888">
          <cell r="H888" t="str">
            <v>Madero União Osasco</v>
          </cell>
          <cell r="J888" t="str">
            <v>UNIAO OSASCO STH-SH-P</v>
          </cell>
          <cell r="K888" t="str">
            <v>KLEBER RIQUELME</v>
          </cell>
        </row>
        <row r="889">
          <cell r="H889" t="str">
            <v>Madero Via Drone - Riomar Aracaju</v>
          </cell>
          <cell r="J889" t="str">
            <v>RIOMAR ARACAJU STH-SH-P</v>
          </cell>
          <cell r="K889" t="str">
            <v>GRAZIANI BARRETO</v>
          </cell>
        </row>
        <row r="890">
          <cell r="H890" t="str">
            <v>Madero Vila Mariana</v>
          </cell>
          <cell r="J890" t="str">
            <v>VILA MARIANA BGR-R-P</v>
          </cell>
          <cell r="K890" t="str">
            <v>GUSTAVO DIREITO</v>
          </cell>
        </row>
        <row r="891">
          <cell r="H891" t="str">
            <v>Madero Vila Velha</v>
          </cell>
          <cell r="J891" t="str">
            <v>VILA VELHA STH-SH-P</v>
          </cell>
          <cell r="K891" t="str">
            <v>GRAZIANI BARRETO</v>
          </cell>
        </row>
        <row r="892">
          <cell r="H892" t="str">
            <v>Madero Villa Romana</v>
          </cell>
          <cell r="J892" t="str">
            <v>VILLA ROMANA STH-SH-P</v>
          </cell>
          <cell r="K892" t="str">
            <v>ANDRE TREVISANI</v>
          </cell>
        </row>
        <row r="893">
          <cell r="H893" t="str">
            <v>Madero Vitória</v>
          </cell>
          <cell r="J893" t="str">
            <v>VITORIA STH-SH-P</v>
          </cell>
          <cell r="K893" t="str">
            <v>GRAZIANI BARRETO</v>
          </cell>
        </row>
        <row r="894">
          <cell r="H894" t="str">
            <v>Vó Maria Durki - Aricanduva</v>
          </cell>
          <cell r="J894" t="str">
            <v>ARICANDUVA STH-SH-P</v>
          </cell>
          <cell r="K894" t="str">
            <v>GUSTAVO DIREITO</v>
          </cell>
        </row>
        <row r="895">
          <cell r="H895" t="str">
            <v>Vó Maria Durski - Americana</v>
          </cell>
          <cell r="J895" t="str">
            <v>AMERICANA CTN-R-P</v>
          </cell>
          <cell r="K895" t="str">
            <v>BREINER PENA</v>
          </cell>
        </row>
        <row r="896">
          <cell r="H896" t="str">
            <v>Vó Maria Durski - Aphaville Track</v>
          </cell>
          <cell r="J896" t="str">
            <v>JERONIMO ALPHAVILLE TRACK-R-P</v>
          </cell>
          <cell r="K896" t="str">
            <v>KLEBER RIQUELME</v>
          </cell>
        </row>
        <row r="897">
          <cell r="H897" t="str">
            <v>Vó Maria Durski - Araçatuba</v>
          </cell>
          <cell r="J897" t="str">
            <v>ARACATUBA CTN-R-P</v>
          </cell>
          <cell r="K897" t="str">
            <v>BREINER PENA</v>
          </cell>
        </row>
        <row r="898">
          <cell r="H898" t="str">
            <v>Vó Maria Durski - Balneario</v>
          </cell>
          <cell r="J898" t="str">
            <v>JERONIMO BALNEARIO BGR-SH-P</v>
          </cell>
          <cell r="K898" t="str">
            <v>ANDRE TREVISANI</v>
          </cell>
        </row>
        <row r="899">
          <cell r="H899" t="str">
            <v>Vó Maria Durski - Batel</v>
          </cell>
          <cell r="J899" t="str">
            <v>BATEL STH-R-P</v>
          </cell>
          <cell r="K899" t="str">
            <v>ANDRE TREVISANI</v>
          </cell>
        </row>
        <row r="900">
          <cell r="H900" t="str">
            <v>Vó Maria Durski - Boulevard Bh</v>
          </cell>
          <cell r="J900" t="str">
            <v>BOULEVARD BH STH-SH-P</v>
          </cell>
          <cell r="K900" t="str">
            <v>GRAZIANI BARRETO</v>
          </cell>
        </row>
        <row r="901">
          <cell r="H901" t="str">
            <v>Vó Maria Durski - Boulevard Laçador</v>
          </cell>
          <cell r="J901" t="str">
            <v>BOULEVARD CTN-SH-P</v>
          </cell>
          <cell r="K901" t="str">
            <v>ANDRE TREVISANI</v>
          </cell>
        </row>
        <row r="902">
          <cell r="H902" t="str">
            <v>Vó Maria Durski - Brasilia Id</v>
          </cell>
          <cell r="J902" t="str">
            <v>BRASILIA ID STH-SH-P</v>
          </cell>
          <cell r="K902" t="str">
            <v>BREINER PENA</v>
          </cell>
        </row>
        <row r="903">
          <cell r="H903" t="str">
            <v>Vó Maria Durski - Campinas</v>
          </cell>
          <cell r="J903" t="str">
            <v>CAMPINAS STH-SH-P</v>
          </cell>
          <cell r="K903" t="str">
            <v>KLEBER RIQUELME</v>
          </cell>
        </row>
        <row r="904">
          <cell r="H904" t="str">
            <v>Vó Maria Durski - Capim Dourado</v>
          </cell>
          <cell r="J904" t="str">
            <v>PALMAS CTN-SH-P</v>
          </cell>
          <cell r="K904" t="str">
            <v>BREINER PENA</v>
          </cell>
        </row>
        <row r="905">
          <cell r="H905" t="str">
            <v>Vó Maria Durski - Caxias</v>
          </cell>
          <cell r="J905" t="str">
            <v>CAXIAS CTN-SH-P</v>
          </cell>
          <cell r="K905" t="str">
            <v>ANDRE TREVISANI</v>
          </cell>
        </row>
        <row r="906">
          <cell r="H906" t="str">
            <v>Vó Maria Durski - Centervale</v>
          </cell>
          <cell r="J906" t="str">
            <v>CENTERVALE STH-SH-P</v>
          </cell>
          <cell r="K906" t="str">
            <v>GUSTAVO DIREITO</v>
          </cell>
        </row>
        <row r="907">
          <cell r="H907" t="str">
            <v>Vó Maria Durski - Cuiaba Track</v>
          </cell>
          <cell r="J907" t="str">
            <v>JERONIMO CUIABA CPA TRACK-R-P</v>
          </cell>
          <cell r="K907" t="str">
            <v>BREINER PENA</v>
          </cell>
        </row>
        <row r="908">
          <cell r="H908" t="str">
            <v>Vó Maria Durski - Curitiba</v>
          </cell>
          <cell r="J908" t="str">
            <v>JERONIMO SHOP CTBA BGR-SH-P</v>
          </cell>
          <cell r="K908" t="str">
            <v>ANDRE TREVISANI</v>
          </cell>
        </row>
        <row r="909">
          <cell r="H909" t="str">
            <v>Vó Maria Durski - Espanha</v>
          </cell>
          <cell r="J909" t="str">
            <v>JERONIMO ESPANHA BGR-R-P</v>
          </cell>
          <cell r="K909" t="str">
            <v>ANDRE TREVISANI</v>
          </cell>
        </row>
        <row r="910">
          <cell r="H910" t="str">
            <v>Vó Maria Durski - Esplanada</v>
          </cell>
          <cell r="J910" t="str">
            <v>IGUATEMI ESPLANADA STH-SH-P</v>
          </cell>
          <cell r="K910" t="str">
            <v>KLEBER RIQUELME</v>
          </cell>
        </row>
        <row r="911">
          <cell r="H911" t="str">
            <v>Vó Maria Durski - Estação</v>
          </cell>
          <cell r="J911" t="str">
            <v>JERONIMO ESTACAO CTBA BGR-SH-P</v>
          </cell>
          <cell r="K911" t="str">
            <v>ANDRE TREVISANI</v>
          </cell>
        </row>
        <row r="912">
          <cell r="H912" t="str">
            <v>Vó Maria Durski - Estação Bh</v>
          </cell>
          <cell r="J912" t="str">
            <v>JERONIMO ESTACAO BH BGR-SH-P</v>
          </cell>
          <cell r="K912" t="str">
            <v>GRAZIANI BARRETO</v>
          </cell>
        </row>
        <row r="913">
          <cell r="H913" t="str">
            <v>Vó Maria Durski - Estacao Cuiaba</v>
          </cell>
          <cell r="J913" t="str">
            <v>ESTACAO CUIABA STH-SH-P</v>
          </cell>
          <cell r="K913" t="str">
            <v>BREINER PENA</v>
          </cell>
        </row>
        <row r="914">
          <cell r="H914" t="str">
            <v>Vó Maria Durski - Flamboyant</v>
          </cell>
          <cell r="J914" t="str">
            <v>FLAMBOYANT STH-SH-P</v>
          </cell>
          <cell r="K914" t="str">
            <v>BREINER PENA</v>
          </cell>
        </row>
        <row r="915">
          <cell r="H915" t="str">
            <v>Vó Maria Durski - Florianopolis</v>
          </cell>
          <cell r="J915" t="str">
            <v>FLORIANOPOLIS STH-SH-P</v>
          </cell>
          <cell r="K915" t="str">
            <v>ANDRE TREVISANI</v>
          </cell>
        </row>
        <row r="916">
          <cell r="H916" t="str">
            <v>Vó Maria Durski - Galleria</v>
          </cell>
          <cell r="J916" t="str">
            <v>GALLERIA CAMPINAS STH-SH-P</v>
          </cell>
          <cell r="K916" t="str">
            <v>KLEBER RIQUELME</v>
          </cell>
        </row>
        <row r="917">
          <cell r="H917" t="str">
            <v>Vó Maria Durski - Goiania Shop.</v>
          </cell>
          <cell r="J917" t="str">
            <v>JERONIMO GOIANIA SHOP PCA-SH-P</v>
          </cell>
          <cell r="K917" t="str">
            <v>BREINER PENA</v>
          </cell>
        </row>
        <row r="918">
          <cell r="H918" t="str">
            <v>Vó Maria Durski - Grand Plaza</v>
          </cell>
          <cell r="J918" t="str">
            <v>JERONIMO GRAND PLAZA BGR-SH-P</v>
          </cell>
          <cell r="K918" t="str">
            <v>GUSTAVO DIREITO</v>
          </cell>
        </row>
        <row r="919">
          <cell r="H919" t="str">
            <v>Vó Maria Durski - Guarulhos</v>
          </cell>
          <cell r="J919" t="str">
            <v>JERONIMO GUARULHOS PRC-SH-P</v>
          </cell>
          <cell r="K919" t="str">
            <v>GUSTAVO DIREITO</v>
          </cell>
        </row>
        <row r="920">
          <cell r="H920" t="str">
            <v>Vó Maria Durski - Habitat</v>
          </cell>
          <cell r="J920" t="str">
            <v>JERONIMO HABITAT BGR-R-P</v>
          </cell>
          <cell r="K920" t="str">
            <v>GUSTAVO DIREITO</v>
          </cell>
        </row>
        <row r="921">
          <cell r="H921" t="str">
            <v>Vó Maria Durski - Iguatemi</v>
          </cell>
          <cell r="J921" t="str">
            <v>JERONIMO IGUATEMI POA BGR-SH-P</v>
          </cell>
          <cell r="K921" t="str">
            <v>ANDRE TREVISANI</v>
          </cell>
        </row>
        <row r="922">
          <cell r="H922" t="str">
            <v>Vó Maria Durski - Joinville Track</v>
          </cell>
          <cell r="J922" t="str">
            <v>JERONIMO JOINVILLE TRACK-R-P</v>
          </cell>
          <cell r="K922" t="str">
            <v>ANDRE TREVISANI</v>
          </cell>
        </row>
        <row r="923">
          <cell r="H923" t="str">
            <v>Vó Maria Durski - Mogi das Cruzes</v>
          </cell>
          <cell r="J923" t="str">
            <v>MOGI DAS CRUZES CTN-SH-P</v>
          </cell>
          <cell r="K923" t="str">
            <v>GUSTAVO DIREITO</v>
          </cell>
        </row>
        <row r="924">
          <cell r="H924" t="str">
            <v>Vó Maria Durski - Mogi Guaçu</v>
          </cell>
          <cell r="J924" t="str">
            <v>BOULEVARD MOGI GUACU CTN-SH-P</v>
          </cell>
          <cell r="K924" t="str">
            <v>BREINER PENA</v>
          </cell>
        </row>
        <row r="925">
          <cell r="H925" t="str">
            <v>Vó Maria Durski - Natal</v>
          </cell>
          <cell r="J925" t="str">
            <v>NATAL STH-SH-P</v>
          </cell>
          <cell r="K925" t="str">
            <v>GRAZIANI BARRETO</v>
          </cell>
        </row>
        <row r="926">
          <cell r="H926" t="str">
            <v>Vó Maria Durski - Nova America</v>
          </cell>
          <cell r="J926" t="str">
            <v>NOVA AMERICA STH-SH-P</v>
          </cell>
          <cell r="K926" t="str">
            <v>GRAZIANI BARRETO</v>
          </cell>
        </row>
        <row r="927">
          <cell r="H927" t="str">
            <v>Vó Maria Durski - Palladium</v>
          </cell>
          <cell r="J927" t="str">
            <v>PALLADIUM STH-SH-P</v>
          </cell>
          <cell r="K927" t="str">
            <v>ANDRE TREVISANI</v>
          </cell>
        </row>
        <row r="928">
          <cell r="H928" t="str">
            <v>Vó Maria Durski - Panamby Track</v>
          </cell>
          <cell r="J928" t="str">
            <v>JERONIMO PANAMBY TRACK-R-P</v>
          </cell>
          <cell r="K928" t="str">
            <v>KLEBER RIQUELME</v>
          </cell>
        </row>
        <row r="929">
          <cell r="H929" t="str">
            <v>Vó Maria Durski - Plaza Sul</v>
          </cell>
          <cell r="J929" t="str">
            <v>PLAZA SUL SHOPPING STH-SH-P</v>
          </cell>
          <cell r="K929" t="str">
            <v>GUSTAVO DIREITO</v>
          </cell>
        </row>
        <row r="930">
          <cell r="H930" t="str">
            <v>Vó Maria Durski - Taboao da Serra</v>
          </cell>
          <cell r="J930" t="str">
            <v>TABOAO DA SERRA CTN-SH-P</v>
          </cell>
          <cell r="K930" t="str">
            <v>KLEBER RIQUELME</v>
          </cell>
        </row>
        <row r="931">
          <cell r="H931" t="str">
            <v>Vó Maria Durski - Tatuape</v>
          </cell>
          <cell r="J931" t="str">
            <v>JERONIMO TATUAPE BGR-SH-P</v>
          </cell>
          <cell r="K931" t="str">
            <v>GUSTAVO DIREITO</v>
          </cell>
        </row>
        <row r="932">
          <cell r="H932" t="str">
            <v>Vó Maria Durski - Track Campo Grande</v>
          </cell>
          <cell r="J932" t="str">
            <v>JERONIMO CAMPO GRANDE TRK-R-P</v>
          </cell>
          <cell r="K932" t="str">
            <v>BREINER PENA</v>
          </cell>
        </row>
        <row r="933">
          <cell r="H933" t="str">
            <v>Vó Maria Durski - Uberaba</v>
          </cell>
          <cell r="J933" t="str">
            <v>UBERABA CTN-SH-P</v>
          </cell>
          <cell r="K933" t="str">
            <v>BREINER PENA</v>
          </cell>
        </row>
        <row r="934">
          <cell r="H934" t="str">
            <v>Vó Maria Durski - Vitoria</v>
          </cell>
          <cell r="J934" t="str">
            <v>VITORIA STH-SH-P</v>
          </cell>
          <cell r="K934" t="str">
            <v>GRAZIANI BARRETO</v>
          </cell>
        </row>
        <row r="935">
          <cell r="H935" t="str">
            <v>Vó Maria Durski - Washington Luis</v>
          </cell>
          <cell r="J935" t="str">
            <v>WASHINGTON LUIS CTN-RU-P</v>
          </cell>
          <cell r="K935" t="str">
            <v>KLEBER RIQUELME</v>
          </cell>
        </row>
        <row r="936">
          <cell r="H936" t="str">
            <v>Vó Maria Durski- Tijuca</v>
          </cell>
          <cell r="J936" t="str">
            <v>SHOPPING TIJUCA STH-SH-P</v>
          </cell>
          <cell r="K936" t="str">
            <v>GRAZIANI BARRETO</v>
          </cell>
        </row>
        <row r="937">
          <cell r="H937" t="str">
            <v>Dunde Chicken  - Niterói</v>
          </cell>
          <cell r="J937" t="str">
            <v>JERONIMO PLZ NITEROI PCA-SH-P</v>
          </cell>
          <cell r="K937" t="str">
            <v>GRAZIANI BARRETO</v>
          </cell>
        </row>
        <row r="938">
          <cell r="H938" t="str">
            <v>Dundee - Palladium</v>
          </cell>
          <cell r="J938" t="str">
            <v>JERONIMO PALLADIUM PCA-SH-P</v>
          </cell>
          <cell r="K938" t="str">
            <v>ANDRE TREVISANI</v>
          </cell>
        </row>
        <row r="939">
          <cell r="H939" t="str">
            <v>Dundee - Praça da Espanha</v>
          </cell>
          <cell r="J939" t="str">
            <v>JERONIMO ESPANHA BGR-R-P</v>
          </cell>
          <cell r="K939" t="str">
            <v>ANDRE TREVISANI</v>
          </cell>
        </row>
        <row r="940">
          <cell r="H940" t="str">
            <v>Dundee Campo Grande</v>
          </cell>
          <cell r="J940" t="str">
            <v>JERONIMO CAMPO GRANDE TRK-R-P</v>
          </cell>
          <cell r="K940" t="str">
            <v>BREINER PENA</v>
          </cell>
        </row>
        <row r="941">
          <cell r="H941" t="str">
            <v>Dundee Chicken - Aeroporto Santos Dumont</v>
          </cell>
          <cell r="J941" t="str">
            <v>JERONIMO S. DUMONT BGR-AE-P</v>
          </cell>
          <cell r="K941" t="str">
            <v>GRAZIANI BARRETO</v>
          </cell>
        </row>
        <row r="942">
          <cell r="H942" t="str">
            <v>Dundee Chicken - Df Plaza</v>
          </cell>
          <cell r="J942" t="str">
            <v>JERONIMO DF PLAZA BGR-SH-P</v>
          </cell>
          <cell r="K942" t="str">
            <v>BREINER PENA</v>
          </cell>
        </row>
        <row r="943">
          <cell r="H943" t="str">
            <v>Dundee Chicken - Nova América</v>
          </cell>
          <cell r="J943" t="str">
            <v>JERONIMO NOVA AMERICA BGR-SH-P</v>
          </cell>
          <cell r="K943" t="str">
            <v>GRAZIANI BARRETO</v>
          </cell>
        </row>
        <row r="944">
          <cell r="H944" t="str">
            <v>Dundee Chicken  Oscar Freire</v>
          </cell>
          <cell r="J944" t="str">
            <v>JERONIMO OSCAR FREIRE BGR-R-P</v>
          </cell>
          <cell r="K944" t="str">
            <v>GUSTAVO DIREITO</v>
          </cell>
        </row>
        <row r="945">
          <cell r="H945" t="str">
            <v>Dundee Chicken - Shopping Anália Franco</v>
          </cell>
          <cell r="J945" t="str">
            <v>JERONIMO ANALIA F. BGR-SH-P</v>
          </cell>
          <cell r="K945" t="str">
            <v>GUSTAVO DIREITO</v>
          </cell>
        </row>
        <row r="946">
          <cell r="H946" t="str">
            <v>Dundee Chicken  Washington Luis</v>
          </cell>
          <cell r="J946" t="str">
            <v>JERONIMO W. LUIS BGR-R-P</v>
          </cell>
          <cell r="K946" t="str">
            <v>KLEBER RIQUELME</v>
          </cell>
        </row>
        <row r="947">
          <cell r="H947" t="str">
            <v>Dundee Chicken Marilia Track</v>
          </cell>
          <cell r="J947" t="str">
            <v>JERONIMO MARILIA TRACK-R-P</v>
          </cell>
          <cell r="K947" t="str">
            <v>BREINER PENA</v>
          </cell>
        </row>
        <row r="948">
          <cell r="H948" t="str">
            <v>Dundee Chicken Track T10</v>
          </cell>
          <cell r="J948" t="str">
            <v>JERONIMO T10 TRACK-R-P</v>
          </cell>
          <cell r="K948" t="str">
            <v>BREINER PENA</v>
          </cell>
        </row>
        <row r="949">
          <cell r="H949" t="str">
            <v>Legno - Italiano do Madero (Brasilia Id)</v>
          </cell>
          <cell r="J949" t="str">
            <v>BRASILIA ID STH-SH-P</v>
          </cell>
          <cell r="K949" t="str">
            <v>BREINER PENA</v>
          </cell>
        </row>
        <row r="950">
          <cell r="H950" t="str">
            <v>Legno - Italiano do Madero (Maringa)</v>
          </cell>
          <cell r="J950" t="str">
            <v>MARINGA CATUAI STH-SH-P</v>
          </cell>
          <cell r="K950" t="str">
            <v>KLEBER RIQUELME</v>
          </cell>
        </row>
        <row r="951">
          <cell r="H951" t="str">
            <v>Legno - Italiano do Madero (P. Alegre)</v>
          </cell>
          <cell r="J951" t="str">
            <v>IGUATEMI POA  STH-SH-P</v>
          </cell>
          <cell r="K951" t="str">
            <v>ANDRE TREVISANI</v>
          </cell>
        </row>
        <row r="952">
          <cell r="H952" t="str">
            <v>Madero Container Taquari</v>
          </cell>
          <cell r="J952" t="str">
            <v>TAQUARI CTN-BR-P</v>
          </cell>
          <cell r="K952" t="str">
            <v>BREINER PENA</v>
          </cell>
        </row>
        <row r="953">
          <cell r="H953" t="str">
            <v>Madero Goiânia T4 Track</v>
          </cell>
          <cell r="J953" t="str">
            <v>GOIANIA T4 CTN-R-P</v>
          </cell>
          <cell r="K953" t="str">
            <v>BREINER PENA</v>
          </cell>
        </row>
        <row r="954">
          <cell r="H954" t="str">
            <v>Madero Shopping Center Vale</v>
          </cell>
          <cell r="J954" t="str">
            <v>CENTERVALE STH-SH-P</v>
          </cell>
          <cell r="K954" t="str">
            <v>GUSTAVO DIREITO</v>
          </cell>
        </row>
        <row r="955">
          <cell r="H955" t="str">
            <v>Madero Shopping Parque da Cidade</v>
          </cell>
          <cell r="J955" t="str">
            <v>PARQUE DA CIDADE STH-SH-P</v>
          </cell>
          <cell r="K955" t="str">
            <v>KLEBER RIQUELME</v>
          </cell>
        </row>
        <row r="956">
          <cell r="H956" t="str">
            <v>Vó Maria Durski - Alphaville Track</v>
          </cell>
          <cell r="J956" t="str">
            <v>JERONIMO ALPHAVILLE TRACK-R-P</v>
          </cell>
          <cell r="K956" t="str">
            <v>KLEBER RIQUELME</v>
          </cell>
        </row>
        <row r="957">
          <cell r="H957" t="str">
            <v>Vó Maria Durski - Anita</v>
          </cell>
          <cell r="J957" t="str">
            <v>ANITA CTN-R-P</v>
          </cell>
          <cell r="K957" t="str">
            <v>ANDRE TREVISANI</v>
          </cell>
        </row>
        <row r="958">
          <cell r="H958" t="str">
            <v>Vó Maria Durski - Belem</v>
          </cell>
          <cell r="J958" t="str">
            <v>BOULEVARD BELEM STH-SH-P</v>
          </cell>
          <cell r="K958" t="str">
            <v>GRAZIANI BARRETO</v>
          </cell>
        </row>
        <row r="959">
          <cell r="H959" t="str">
            <v>Vó Maria Durski - Brasilia Park</v>
          </cell>
          <cell r="J959" t="str">
            <v>BRASILIA PARK STH-SH-P</v>
          </cell>
          <cell r="K959" t="str">
            <v>BREINER PENA</v>
          </cell>
        </row>
        <row r="960">
          <cell r="H960" t="str">
            <v>Vó Maria Durski - Center Norte</v>
          </cell>
          <cell r="J960" t="str">
            <v>CENTER NORTE STH-SH-P</v>
          </cell>
          <cell r="K960" t="str">
            <v>GUSTAVO DIREITO</v>
          </cell>
        </row>
        <row r="961">
          <cell r="H961" t="str">
            <v>Vó Maria Durski - Grao Para</v>
          </cell>
          <cell r="J961" t="str">
            <v>BELEM GRAO PARA STH-SH-P</v>
          </cell>
          <cell r="K961" t="str">
            <v>GRAZIANI BARRETO</v>
          </cell>
        </row>
        <row r="962">
          <cell r="H962" t="str">
            <v>Vó Maria Durski - Minas Shop</v>
          </cell>
          <cell r="J962" t="str">
            <v>MINAS SHOPPING CTN-SH-P</v>
          </cell>
          <cell r="K962" t="str">
            <v>GRAZIANI BARRETO</v>
          </cell>
        </row>
        <row r="963">
          <cell r="H963" t="str">
            <v>Vó Maria Durski - Munhoz</v>
          </cell>
          <cell r="J963" t="str">
            <v>JERONIMO MUNHOZ TRACK-R-P</v>
          </cell>
          <cell r="K963" t="str">
            <v>ANDRE TREVISANI</v>
          </cell>
        </row>
        <row r="964">
          <cell r="H964" t="str">
            <v>Vó Maria Durski - Norte Shop.</v>
          </cell>
          <cell r="J964" t="str">
            <v>NORTE SHOPPING STH-SH-P</v>
          </cell>
          <cell r="K964" t="str">
            <v>GRAZIANI BARRETO</v>
          </cell>
        </row>
        <row r="965">
          <cell r="H965" t="str">
            <v>Vó Maria Durski - Patio Brasil</v>
          </cell>
          <cell r="J965" t="str">
            <v>PATIO BRASIL STH-SH-P</v>
          </cell>
          <cell r="K965" t="str">
            <v>BREINER PENA</v>
          </cell>
        </row>
        <row r="966">
          <cell r="H966" t="str">
            <v>Vó Maria Durski - Piracicaba Track</v>
          </cell>
          <cell r="J966" t="str">
            <v>JERONIMO PIRACICABA TRACK-R-P</v>
          </cell>
          <cell r="K966" t="str">
            <v>BREINER PENA</v>
          </cell>
        </row>
        <row r="967">
          <cell r="H967" t="str">
            <v>Vó Maria Durski - R. Batista</v>
          </cell>
          <cell r="J967" t="str">
            <v>JERONIMO R. BATISTA BGR-R-P</v>
          </cell>
          <cell r="K967" t="str">
            <v>GUSTAVO DIREITO</v>
          </cell>
        </row>
        <row r="968">
          <cell r="H968" t="str">
            <v>Vó Maria Durski - Recife</v>
          </cell>
          <cell r="J968" t="str">
            <v>SHOPPING RECIFE STH-SH-P</v>
          </cell>
          <cell r="K968" t="str">
            <v>GRAZIANI BARRETO</v>
          </cell>
        </row>
        <row r="969">
          <cell r="H969" t="str">
            <v>Vó Maria Durski - Rio Sul</v>
          </cell>
          <cell r="J969" t="str">
            <v>RIO SUL STH-SH-P</v>
          </cell>
          <cell r="K969" t="str">
            <v>GRAZIANI BARRETO</v>
          </cell>
        </row>
        <row r="970">
          <cell r="H970" t="str">
            <v>Vó Maria Durski - Top Center</v>
          </cell>
          <cell r="J970" t="str">
            <v>JERONIMO TOP CENTER PCA-SH-P</v>
          </cell>
          <cell r="K970" t="str">
            <v>GUSTAVO DIREITO</v>
          </cell>
        </row>
        <row r="971">
          <cell r="H971" t="str">
            <v>Vó Maria Durski - Track Cascavel</v>
          </cell>
          <cell r="J971" t="str">
            <v>JERONIMO CASCAVEL TRACK-R-P</v>
          </cell>
          <cell r="K971" t="str">
            <v>KLEBER RIQUELME</v>
          </cell>
        </row>
        <row r="972">
          <cell r="H972" t="str">
            <v>Vó Maria Durski - Track Foz do Iguaçu</v>
          </cell>
          <cell r="J972" t="str">
            <v>JERONIMO FOZ DO IGUACU TRK-R-P</v>
          </cell>
          <cell r="K972" t="str">
            <v>KLEBER RIQUELME</v>
          </cell>
        </row>
        <row r="973">
          <cell r="H973" t="str">
            <v>Vó Maria Durski - Washignton Luis</v>
          </cell>
          <cell r="J973" t="str">
            <v>WASHINGTON LUIS CTN-RU-P</v>
          </cell>
          <cell r="K973" t="str">
            <v>KLEBER RIQUELME</v>
          </cell>
        </row>
        <row r="974">
          <cell r="H974" t="str">
            <v>Vó Maria Durski- Puc</v>
          </cell>
          <cell r="J974" t="str">
            <v>PUC POA CTN-RU-P</v>
          </cell>
          <cell r="K974" t="str">
            <v>ANDRE TREVISANI</v>
          </cell>
        </row>
        <row r="975">
          <cell r="H975" t="str">
            <v>Dundee Chicken Alphaville</v>
          </cell>
          <cell r="J975" t="str">
            <v>JERONIMO ALPHAVILLE TRACK-R-P</v>
          </cell>
          <cell r="K975" t="str">
            <v>KLEBER RIQUELME</v>
          </cell>
        </row>
        <row r="976">
          <cell r="H976" t="str">
            <v>Dundee Maringá</v>
          </cell>
          <cell r="J976" t="str">
            <v>JERONIMO MARINGA TRACK-R-P</v>
          </cell>
          <cell r="K976" t="str">
            <v>KLEBER RIQUELME</v>
          </cell>
        </row>
        <row r="977">
          <cell r="H977" t="str">
            <v>Dundee Shopping Curitiba</v>
          </cell>
          <cell r="J977" t="str">
            <v>JERONIMO SHOP CTBA BGR-SH-P</v>
          </cell>
          <cell r="K977" t="str">
            <v>ANDRE TREVISANI</v>
          </cell>
        </row>
        <row r="978">
          <cell r="H978" t="str">
            <v>Legno - Italiano do Madero (Edson Q.)</v>
          </cell>
          <cell r="J978" t="str">
            <v>IGUATEMI FORTALEZA STH-SH-P</v>
          </cell>
          <cell r="K978" t="str">
            <v>GRAZIANI BARRETO</v>
          </cell>
        </row>
        <row r="979">
          <cell r="H979" t="str">
            <v>Legno - Italiano do Madero (Tambore)</v>
          </cell>
          <cell r="J979" t="str">
            <v>TAMBORE STH-SH-P</v>
          </cell>
          <cell r="K979" t="str">
            <v>KLEBER RIQUELME</v>
          </cell>
        </row>
        <row r="980">
          <cell r="H980" t="str">
            <v>Vó Maria Durski - Aeroporto Afonso Pena</v>
          </cell>
          <cell r="J980" t="str">
            <v>JERONIMO AFONSO PENA BGR-AE-P</v>
          </cell>
          <cell r="K980" t="str">
            <v>ANDRE TREVISANI</v>
          </cell>
        </row>
        <row r="981">
          <cell r="H981" t="str">
            <v>Vó Maria Durski - Aguas Claras</v>
          </cell>
          <cell r="J981" t="str">
            <v>AGUAS CLARAS CTN-R-P</v>
          </cell>
          <cell r="K981" t="str">
            <v>BREINER PENA</v>
          </cell>
        </row>
        <row r="982">
          <cell r="H982" t="str">
            <v>Vó Maria Durski - Amazonia</v>
          </cell>
          <cell r="J982" t="str">
            <v>BARUERI ED. AMAZONIA STH-R-P</v>
          </cell>
          <cell r="K982" t="str">
            <v>KLEBER RIQUELME</v>
          </cell>
        </row>
        <row r="983">
          <cell r="H983" t="str">
            <v>Vó Maria Durski - Andre</v>
          </cell>
          <cell r="J983" t="str">
            <v>SANTO ANDRE CTN-R-P</v>
          </cell>
          <cell r="K983" t="str">
            <v>GUSTAVO DIREITO</v>
          </cell>
        </row>
        <row r="984">
          <cell r="H984" t="str">
            <v>Vó Maria Durski - Augusto Tolle</v>
          </cell>
          <cell r="J984" t="str">
            <v>AUGUSTO TOLLE CTN-R-P</v>
          </cell>
          <cell r="K984" t="str">
            <v>GUSTAVO DIREITO</v>
          </cell>
        </row>
        <row r="985">
          <cell r="H985" t="str">
            <v>Vó Maria Durski - Beiramar</v>
          </cell>
          <cell r="J985" t="str">
            <v>FLORIANOPOLIS STH-SH-P</v>
          </cell>
          <cell r="K985" t="str">
            <v>ANDRE TREVISANI</v>
          </cell>
        </row>
        <row r="986">
          <cell r="H986" t="str">
            <v>Vó Maria Durski - Df Plaza</v>
          </cell>
          <cell r="J986" t="str">
            <v>JERONIMO DF PLAZA BGR-SH-P</v>
          </cell>
          <cell r="K986" t="str">
            <v>BREINER PENA</v>
          </cell>
        </row>
        <row r="987">
          <cell r="H987" t="str">
            <v>Vó Maria Durski - Eldorado</v>
          </cell>
          <cell r="J987" t="str">
            <v>ELDORADO STH-SH-P</v>
          </cell>
          <cell r="K987" t="str">
            <v>KLEBER RIQUELME</v>
          </cell>
        </row>
        <row r="988">
          <cell r="H988" t="str">
            <v>Vó Maria Durski - Millenium</v>
          </cell>
          <cell r="J988" t="str">
            <v>JERONIMO MILLENIUM BGR-R-P</v>
          </cell>
          <cell r="K988" t="str">
            <v>ANDRE TREVISANI</v>
          </cell>
        </row>
        <row r="989">
          <cell r="H989" t="str">
            <v>Vó Maria Durski - Pg Track</v>
          </cell>
          <cell r="J989" t="str">
            <v>JERONIMO PG TRACK-R-P</v>
          </cell>
          <cell r="K989" t="str">
            <v>ANDRE TREVISANI</v>
          </cell>
        </row>
        <row r="990">
          <cell r="H990" t="str">
            <v>Vó Maria Durski - Plz Niteroi</v>
          </cell>
          <cell r="J990" t="str">
            <v>JERONIMO PLZ NITEROI PCA-SH-P</v>
          </cell>
          <cell r="K990" t="str">
            <v>GRAZIANI BARRETO</v>
          </cell>
        </row>
        <row r="991">
          <cell r="H991" t="str">
            <v>Vó Maria Durski - S. Dumont</v>
          </cell>
          <cell r="J991" t="str">
            <v>JERONIMO S. DUMONT BGR-AE-P</v>
          </cell>
          <cell r="K991" t="str">
            <v>GRAZIANI BARRETO</v>
          </cell>
        </row>
        <row r="992">
          <cell r="H992" t="str">
            <v>Vó Maria Durski - Sp Market</v>
          </cell>
          <cell r="J992" t="str">
            <v>JERONIMO SP MARKET BGR-SH-P</v>
          </cell>
          <cell r="K992" t="str">
            <v>KLEBER RIQUELME</v>
          </cell>
        </row>
        <row r="993">
          <cell r="H993" t="str">
            <v>Vó Maria Durski - Vila Velha</v>
          </cell>
          <cell r="J993" t="str">
            <v>VILA VELHA STH-SH-P</v>
          </cell>
          <cell r="K993" t="str">
            <v>GRAZIANI BARRETO</v>
          </cell>
        </row>
        <row r="994">
          <cell r="H994" t="str">
            <v>Vó Maria Durski - Village Mall</v>
          </cell>
          <cell r="J994" t="str">
            <v>VILLAGE MALL RIO STH-SH-P</v>
          </cell>
          <cell r="K994" t="str">
            <v>GRAZIANI BARRETO</v>
          </cell>
        </row>
        <row r="995">
          <cell r="H995" t="str">
            <v>Dundee Chicken - P.a Park Shopping Barueri</v>
          </cell>
          <cell r="J995" t="str">
            <v>JERONIMO BARUERI PCA-SH-P</v>
          </cell>
          <cell r="K995" t="str">
            <v>KLEBER RIQUELME</v>
          </cell>
        </row>
        <row r="996">
          <cell r="H996" t="str">
            <v>Dundee Chicken - Praia do Pepê</v>
          </cell>
          <cell r="J996" t="str">
            <v>PRAIA DO PEPE STH-R-P</v>
          </cell>
          <cell r="K996" t="str">
            <v>GRAZIANI BARRETO</v>
          </cell>
        </row>
        <row r="997">
          <cell r="H997" t="str">
            <v>Dundee Chicken - Top Center</v>
          </cell>
          <cell r="J997" t="str">
            <v>JERONIMO TOP CENTER PCA-SH-P</v>
          </cell>
          <cell r="K997" t="str">
            <v>GUSTAVO DIREITO</v>
          </cell>
        </row>
        <row r="998">
          <cell r="H998" t="str">
            <v>Dundee Chicken Track Piracicaba/sp</v>
          </cell>
          <cell r="J998" t="str">
            <v>JERONIMO PIRACICABA TRACK-R-P</v>
          </cell>
          <cell r="K998" t="str">
            <v>BREINER PENA</v>
          </cell>
        </row>
        <row r="999">
          <cell r="H999" t="str">
            <v xml:space="preserve">Legno - Italiano do Madero (Campinas) </v>
          </cell>
          <cell r="J999" t="str">
            <v>CAMPINAS STH-SH-P</v>
          </cell>
          <cell r="K999" t="str">
            <v>KLEBER RIQUELME</v>
          </cell>
        </row>
        <row r="1000">
          <cell r="H1000" t="str">
            <v>Madero Praia do Pepe</v>
          </cell>
          <cell r="J1000" t="str">
            <v>PRAIA DO PEPE STH-R-P</v>
          </cell>
          <cell r="K1000" t="str">
            <v>GRAZIANI BARRETO</v>
          </cell>
        </row>
        <row r="1001">
          <cell r="H1001" t="str">
            <v>Vó Maria Durski - G. Gronchi</v>
          </cell>
          <cell r="J1001" t="str">
            <v>JERONIMO G GRONCHI TRACK-R-P</v>
          </cell>
          <cell r="K1001" t="str">
            <v>KLEBER RIQUELME</v>
          </cell>
        </row>
        <row r="1002">
          <cell r="H1002" t="str">
            <v>Vó Maria Durski - Jundiai L. Latorre</v>
          </cell>
          <cell r="J1002" t="str">
            <v>JUNDIAI L. LATORRE CTN-R-P</v>
          </cell>
          <cell r="K1002" t="str">
            <v>KLEBER RIQUELME</v>
          </cell>
        </row>
        <row r="1003">
          <cell r="H1003" t="str">
            <v>Vó Maria Durski - Praia do Pepe</v>
          </cell>
          <cell r="J1003" t="str">
            <v>PRAIA DO PEPE STH-R-P</v>
          </cell>
          <cell r="K1003" t="str">
            <v>GRAZIANI BARRETO</v>
          </cell>
        </row>
        <row r="1004">
          <cell r="H1004" t="str">
            <v>Dundee Habitat Bradesco</v>
          </cell>
          <cell r="J1004" t="str">
            <v>JERONIMO HABITAT BGR-R-P</v>
          </cell>
          <cell r="K1004" t="str">
            <v>GUSTAVO DIREITO</v>
          </cell>
        </row>
        <row r="1005">
          <cell r="H1005" t="str">
            <v>Vó Maria Durski - Blumenau</v>
          </cell>
          <cell r="J1005" t="str">
            <v>BLUMENAU STH-SH-P</v>
          </cell>
          <cell r="K1005" t="str">
            <v>ANDRE TREVISANI</v>
          </cell>
        </row>
        <row r="1006">
          <cell r="H1006" t="str">
            <v>Vó Maria Durski - Del Rey</v>
          </cell>
          <cell r="J1006" t="str">
            <v>DEL REY STH-SH-P</v>
          </cell>
          <cell r="K1006" t="str">
            <v>GRAZIANI BARRETO</v>
          </cell>
        </row>
        <row r="1007">
          <cell r="H1007" t="str">
            <v>Vó Maria Durski - Park Maringá</v>
          </cell>
          <cell r="J1007" t="str">
            <v>MARINGA PARK SHOPPING STH-SH-P</v>
          </cell>
          <cell r="K1007" t="str">
            <v>KLEBER RIQUELME</v>
          </cell>
        </row>
        <row r="1008">
          <cell r="H1008" t="str">
            <v>Madero Av das Torres</v>
          </cell>
          <cell r="J1008" t="str">
            <v>AV. DAS TORRES SJP CTN-R-P</v>
          </cell>
          <cell r="K1008" t="str">
            <v>ANDRE TREVISANI</v>
          </cell>
        </row>
        <row r="1009">
          <cell r="H1009" t="str">
            <v>Vó Maria Durski - Azevedo Soares</v>
          </cell>
          <cell r="J1009" t="str">
            <v>AZEVEDO SOARES CTN-R-P</v>
          </cell>
          <cell r="K1009" t="str">
            <v>GUSTAVO DIREITO</v>
          </cell>
        </row>
        <row r="1010">
          <cell r="H1010" t="str">
            <v>Vó Maria Durski - B de Penedo</v>
          </cell>
          <cell r="J1010" t="str">
            <v>JERONIMO B DE PENEDO TRACK-R-P</v>
          </cell>
          <cell r="K1010" t="str">
            <v>GUSTAVO DIREITO</v>
          </cell>
        </row>
        <row r="1011">
          <cell r="H1011" t="str">
            <v>Vó Maria Durski - Cidade Adm</v>
          </cell>
          <cell r="J1011" t="str">
            <v>BH CIDADE ADM CTN-BR-P</v>
          </cell>
          <cell r="K1011" t="str">
            <v>GRAZIANI BARRETO</v>
          </cell>
        </row>
        <row r="1012">
          <cell r="H1012" t="str">
            <v>Vó Maria Durski - Itaquera</v>
          </cell>
          <cell r="J1012" t="str">
            <v>JERONIMO ITAQUERA BGR-SH-P</v>
          </cell>
          <cell r="K1012" t="str">
            <v>GUSTAVO DIREITO</v>
          </cell>
        </row>
        <row r="1013">
          <cell r="H1013" t="str">
            <v>Vó Maria Durski - Light</v>
          </cell>
          <cell r="J1013" t="str">
            <v>JERONIMO LIGHT PCA-SH-P</v>
          </cell>
          <cell r="K1013" t="str">
            <v>GUSTAVO DIREITO</v>
          </cell>
        </row>
        <row r="1014">
          <cell r="H1014" t="str">
            <v>Vó Maria Durski - Mooca</v>
          </cell>
          <cell r="J1014" t="str">
            <v>MOOCA STH-SH-P</v>
          </cell>
          <cell r="K1014" t="str">
            <v>GUSTAVO DIREITO</v>
          </cell>
        </row>
        <row r="1015">
          <cell r="H1015" t="str">
            <v>Vó Maria Durski - Mueller</v>
          </cell>
          <cell r="J1015" t="str">
            <v>MUELLER BGR-SH-P</v>
          </cell>
          <cell r="K1015" t="str">
            <v>ANDRE TREVISANI</v>
          </cell>
        </row>
        <row r="1016">
          <cell r="H1016" t="str">
            <v>Vó Maria Durski - Pier 21</v>
          </cell>
          <cell r="J1016" t="str">
            <v>JERONIMO PIER 21 BGR-SH-P</v>
          </cell>
          <cell r="K1016" t="str">
            <v>BREINER PENA</v>
          </cell>
        </row>
        <row r="1017">
          <cell r="H1017" t="str">
            <v>Dundee Chicken Track Puc Poa</v>
          </cell>
          <cell r="J1017" t="str">
            <v>JERONIMO PUC POA TRACK-RU-P</v>
          </cell>
          <cell r="K1017" t="str">
            <v>ANDRE TREVISANI</v>
          </cell>
        </row>
        <row r="1018">
          <cell r="H1018" t="str">
            <v>Legno - Italiano  do Madero (Vila Velha)</v>
          </cell>
          <cell r="J1018" t="str">
            <v>VILA VELHA STH-SH-P</v>
          </cell>
          <cell r="K1018" t="str">
            <v>GRAZIANI BARRETO</v>
          </cell>
        </row>
        <row r="1019">
          <cell r="H1019" t="str">
            <v>Madero Prime Steak House</v>
          </cell>
          <cell r="J1019" t="str">
            <v>PRIME DURSKI STH-R-P</v>
          </cell>
          <cell r="K1019" t="str">
            <v>FRANQUEADO</v>
          </cell>
        </row>
        <row r="1020">
          <cell r="H1020" t="str">
            <v>Vó Maria Durski - Aracaju</v>
          </cell>
          <cell r="J1020" t="str">
            <v>RIOMAR ARACAJU STH-SH-P</v>
          </cell>
          <cell r="K1020" t="str">
            <v>GRAZIANI BARRETO</v>
          </cell>
        </row>
        <row r="1021">
          <cell r="H1021" t="str">
            <v>Vó Maria Durski - Sorocaba</v>
          </cell>
          <cell r="J1021" t="str">
            <v>IGUATEMI ESPLANADA STH-SH-P</v>
          </cell>
          <cell r="K1021" t="str">
            <v>KLEBER RIQUELME</v>
          </cell>
        </row>
        <row r="1022">
          <cell r="H1022" t="str">
            <v>Vó Maria Durski - Vila Olimpia</v>
          </cell>
          <cell r="J1022" t="str">
            <v>VILA OLIMPIA STH-SH-P</v>
          </cell>
          <cell r="K1022" t="str">
            <v>GUSTAVO DIREITO</v>
          </cell>
        </row>
        <row r="1023">
          <cell r="H1023" t="str">
            <v>Dundee Park Campo Grande</v>
          </cell>
          <cell r="J1023" t="str">
            <v>JERONIMO CAMPO GRANDE BGR-SH-P</v>
          </cell>
          <cell r="K1023" t="str">
            <v>GRAZIANI BARRETO</v>
          </cell>
        </row>
        <row r="1024">
          <cell r="H1024" t="str">
            <v>Jeronimo Park Campo Grande</v>
          </cell>
          <cell r="J1024" t="str">
            <v>JERONIMO CAMPO GRANDE BGR-SH-P</v>
          </cell>
          <cell r="K1024" t="str">
            <v>GRAZIANI BARRETO</v>
          </cell>
        </row>
        <row r="1025">
          <cell r="H1025" t="str">
            <v>Madero - Shopping Vila Velha</v>
          </cell>
          <cell r="J1025" t="str">
            <v>VILA VELHA STH-SH-P</v>
          </cell>
          <cell r="K1025" t="str">
            <v>GRAZIANI BARRETO</v>
          </cell>
        </row>
        <row r="1026">
          <cell r="H1026" t="str">
            <v>Madero Jacarepagua</v>
          </cell>
          <cell r="J1026" t="str">
            <v>JACAREPAGUA BGR-SH-P</v>
          </cell>
          <cell r="K1026" t="str">
            <v>GRAZIANI BARRETO</v>
          </cell>
        </row>
        <row r="1027">
          <cell r="H1027" t="str">
            <v>Vó Maria Durski -  Shopping Santa Ursula</v>
          </cell>
          <cell r="J1027" t="str">
            <v>SANTA URSULA BGR-SH-P</v>
          </cell>
          <cell r="K1027" t="str">
            <v>BREINER PENA</v>
          </cell>
        </row>
        <row r="1028">
          <cell r="H1028" t="str">
            <v>Vó Maria Durski - Aerotown</v>
          </cell>
          <cell r="J1028" t="str">
            <v>AEROTOWN CTN-AE-P</v>
          </cell>
          <cell r="K1028" t="str">
            <v>GRAZIANI BARRETO</v>
          </cell>
        </row>
        <row r="1029">
          <cell r="H1029" t="str">
            <v xml:space="preserve">Vó Maria Durski - Primavera </v>
          </cell>
          <cell r="J1029" t="str">
            <v>PRIMAVERA CTN-R-P</v>
          </cell>
          <cell r="K1029" t="str">
            <v>ANDRE TREVISANI</v>
          </cell>
        </row>
        <row r="1030">
          <cell r="H1030" t="str">
            <v>Vó Maria Durski - Jundiai La Torre</v>
          </cell>
          <cell r="J1030" t="str">
            <v>JUNDIAI L. LATORRE CTN-R-P</v>
          </cell>
          <cell r="K1030" t="str">
            <v>KLEBER RIQUELME</v>
          </cell>
        </row>
        <row r="1031">
          <cell r="H1031" t="str">
            <v>Vó Maria Durski - Shopping Rio Leblon</v>
          </cell>
          <cell r="J1031" t="str">
            <v>RIO LEBLON STH-SH-P</v>
          </cell>
          <cell r="K1031" t="str">
            <v>GRAZIANI BARRETO</v>
          </cell>
        </row>
        <row r="1032">
          <cell r="H1032" t="str">
            <v>Vó Maria Durski -  Parque da Cidade</v>
          </cell>
          <cell r="J1032" t="str">
            <v>PARQUE DA CIDADE STH-SH-P</v>
          </cell>
          <cell r="K1032" t="str">
            <v>KLEBER RIQUELME</v>
          </cell>
        </row>
        <row r="1033">
          <cell r="H1033" t="str">
            <v>Vó Maria Durski - Açocê</v>
          </cell>
          <cell r="J1033" t="str">
            <v>ACOCE STH-R-P</v>
          </cell>
          <cell r="K1033" t="str">
            <v>GUSTAVO DIREITO</v>
          </cell>
        </row>
        <row r="1034">
          <cell r="H1034" t="str">
            <v>Vó Maria Durski - Barra Velha</v>
          </cell>
          <cell r="J1034" t="str">
            <v>BARRA VELHA CTN-BR-P</v>
          </cell>
          <cell r="K1034" t="str">
            <v>ANDRE TREVISANI</v>
          </cell>
        </row>
        <row r="1035">
          <cell r="H1035" t="str">
            <v>Vó Maria Durski - Park Shop Campo Grande</v>
          </cell>
          <cell r="J1035" t="str">
            <v>JERONIMO CAMPO GRANDE BGR-SH-P</v>
          </cell>
          <cell r="K1035" t="str">
            <v>GRAZIANI BARRETO</v>
          </cell>
        </row>
        <row r="1036">
          <cell r="H1036" t="str">
            <v>Vó Maria Durski - Ribeirão Shopping</v>
          </cell>
          <cell r="J1036" t="str">
            <v>RIBEIRAO PRETO STH-SH-P</v>
          </cell>
          <cell r="K1036" t="str">
            <v>BREINER PENA</v>
          </cell>
        </row>
        <row r="1037">
          <cell r="H1037" t="str">
            <v>Vó Maria Durski - Shopping Boulevard Bh</v>
          </cell>
          <cell r="J1037" t="str">
            <v>BOULEVARD BH STH-SH-P</v>
          </cell>
          <cell r="K1037" t="str">
            <v>GRAZIANI BARRETO</v>
          </cell>
        </row>
        <row r="1038">
          <cell r="H1038" t="str">
            <v>Vó Maria Durski - Shopping Neumarkt</v>
          </cell>
          <cell r="J1038" t="str">
            <v>BLUMENAU STH-SH-P</v>
          </cell>
          <cell r="K1038" t="str">
            <v>ANDRE TREVISANI</v>
          </cell>
        </row>
        <row r="1039">
          <cell r="H1039" t="str">
            <v>Vó Maria Durski - Shopping Praiamar</v>
          </cell>
          <cell r="J1039" t="str">
            <v>PRAIAMAR STH-SH-P</v>
          </cell>
          <cell r="K1039" t="str">
            <v>GUSTAVO DIREITO</v>
          </cell>
        </row>
        <row r="1040">
          <cell r="H1040" t="str">
            <v>MADERO &amp; JERONIMO - FRANCA</v>
          </cell>
          <cell r="J1040" t="str">
            <v>FRANCA CTN-R-P</v>
          </cell>
          <cell r="K1040" t="str">
            <v>BREINER PENA</v>
          </cell>
        </row>
        <row r="1041">
          <cell r="H1041" t="str">
            <v>JERONIMO &amp; MADERO - MARILIA</v>
          </cell>
          <cell r="J1041" t="str">
            <v>JERONIMO MARILIA TRACK-R-P</v>
          </cell>
          <cell r="K1041" t="str">
            <v>BREINER PENA</v>
          </cell>
        </row>
        <row r="1042">
          <cell r="H1042" t="str">
            <v>Jeronimo &amp; Madero - Maua Plaza</v>
          </cell>
          <cell r="J1042" t="str">
            <v>JERONIMO MAUA PLAZA BGR-SH-P</v>
          </cell>
          <cell r="K1042" t="str">
            <v>GUSTAVO DIREITO</v>
          </cell>
        </row>
        <row r="1043">
          <cell r="H1043" t="str">
            <v>Jeronimo - Shopping Center Norte</v>
          </cell>
          <cell r="J1043" t="str">
            <v>CENTER NORTE STH-SH-P</v>
          </cell>
          <cell r="K1043" t="str">
            <v>GUSTAVO DIREITO</v>
          </cell>
        </row>
        <row r="1044">
          <cell r="H1044" t="str">
            <v>JERONIMO &amp; MADERO - FRANCA</v>
          </cell>
          <cell r="J1044" t="str">
            <v>FRANCA CTN-R-P</v>
          </cell>
          <cell r="K1044" t="str">
            <v>BREINER PENA</v>
          </cell>
        </row>
        <row r="1045">
          <cell r="H1045" t="str">
            <v>MADERO &amp; JERONIMO - MAUA PLAZA</v>
          </cell>
          <cell r="J1045" t="str">
            <v>JERONIMO MAUA PLAZA BGR-SH-P</v>
          </cell>
          <cell r="K1045" t="str">
            <v>GUSTAVO DIREITO</v>
          </cell>
        </row>
        <row r="1046">
          <cell r="H1046" t="str">
            <v>MADERO &amp; JERONIMO - MARILIA</v>
          </cell>
          <cell r="J1046" t="str">
            <v>JERONIMO MARILIA TRACK-R-P</v>
          </cell>
          <cell r="K1046" t="str">
            <v>BREINER PENA</v>
          </cell>
        </row>
        <row r="1047">
          <cell r="H1047" t="str">
            <v>MADERO - MARINGA (SHOPPING CATUAI)</v>
          </cell>
          <cell r="J1047" t="str">
            <v>MARINGA CATUAI STH-SH-P</v>
          </cell>
          <cell r="K1047" t="str">
            <v>KLEBER RIQUELME</v>
          </cell>
        </row>
        <row r="1048">
          <cell r="H1048" t="str">
            <v>MADERO &amp; JERONIMO AGUA VERDE</v>
          </cell>
          <cell r="J1048" t="str">
            <v>JERONIMO AGUA VERDE TRK-R-P</v>
          </cell>
          <cell r="K1048" t="str">
            <v>ANDRE TREVISANI</v>
          </cell>
        </row>
        <row r="1049">
          <cell r="H1049" t="str">
            <v>Vó Maria Durski - Prime</v>
          </cell>
          <cell r="J1049" t="str">
            <v>PRIME DURSKI STH-R-P</v>
          </cell>
          <cell r="K1049" t="str">
            <v>FRANQUEADO</v>
          </cell>
        </row>
        <row r="1050">
          <cell r="H1050" t="str">
            <v>Vó Maria Durski - Balneario (Atlantica)</v>
          </cell>
          <cell r="J1050" t="str">
            <v>BALNEARIO CAMBORIU STH-R-P</v>
          </cell>
          <cell r="K1050" t="str">
            <v>ANDRE TREVISANI</v>
          </cell>
        </row>
        <row r="1051">
          <cell r="H1051" t="str">
            <v>Jeronimo - Shopping Tiete Plaza</v>
          </cell>
          <cell r="J1051" t="str">
            <v>TIETE STH-SH-P</v>
          </cell>
          <cell r="K1051" t="str">
            <v>GUSTAVO DIREITO</v>
          </cell>
        </row>
        <row r="1052">
          <cell r="H1052" t="str">
            <v>Madero &amp; Jeronimo - Av Toaldo Tulio</v>
          </cell>
          <cell r="K1052" t="str">
            <v>ANDRE TREVISANI</v>
          </cell>
        </row>
        <row r="1053">
          <cell r="H1053" t="str">
            <v>Jeronimo &amp; Madero - Sarandi</v>
          </cell>
          <cell r="K1053" t="str">
            <v>ANDRE TREVISANI</v>
          </cell>
        </row>
        <row r="1054">
          <cell r="H1054" t="str">
            <v>Dundee Chicken - Center Norte</v>
          </cell>
          <cell r="K1054" t="str">
            <v>GUSTAVO DIREITO</v>
          </cell>
        </row>
        <row r="1055">
          <cell r="H1055" t="str">
            <v>Jeronimo &amp; Madero - Joinville</v>
          </cell>
          <cell r="K1055" t="str">
            <v>ANDRE TREVISANI</v>
          </cell>
        </row>
        <row r="1056">
          <cell r="H1056" t="str">
            <v>Jeronimo &amp; Madero - Shopping Barueri</v>
          </cell>
          <cell r="K1056" t="str">
            <v>KLEBER RIQUELME</v>
          </cell>
        </row>
        <row r="1057">
          <cell r="H1057" t="str">
            <v>Legno - Italiano do Madero (Tiete Plaza)</v>
          </cell>
          <cell r="K1057" t="str">
            <v>GUSTAVO DIREITO</v>
          </cell>
        </row>
        <row r="1058">
          <cell r="H1058" t="str">
            <v>Jeronimo &amp; Madero - Av Toaldo Tulio</v>
          </cell>
          <cell r="K1058" t="str">
            <v>ANDRE TREVISANI</v>
          </cell>
        </row>
        <row r="1059">
          <cell r="H1059" t="str">
            <v>Madero - Shopping Grand Plaza</v>
          </cell>
          <cell r="K1059" t="str">
            <v>GUSTAVO DIREITO</v>
          </cell>
        </row>
        <row r="1060">
          <cell r="H1060" t="str">
            <v>Madero &amp; Jeronimo - Alphaville</v>
          </cell>
          <cell r="K1060" t="str">
            <v>KLEBER RIQUELME</v>
          </cell>
        </row>
        <row r="1061">
          <cell r="H1061" t="str">
            <v>Madero &amp; Jeronimo - Oscar Freire</v>
          </cell>
          <cell r="K1061" t="str">
            <v>GUSTAVO DIREITO</v>
          </cell>
        </row>
        <row r="1062">
          <cell r="H1062" t="str">
            <v>Madero &amp; Jeronimo - Passo Fundo</v>
          </cell>
          <cell r="K1062" t="str">
            <v>ANDRE TREVISANI</v>
          </cell>
        </row>
        <row r="1063">
          <cell r="H1063" t="str">
            <v>Jeronimo - Anchieta Garden</v>
          </cell>
          <cell r="K1063" t="str">
            <v>GRAZIANI BARRETO</v>
          </cell>
        </row>
        <row r="1064">
          <cell r="H1064" t="str">
            <v>Vó Maria Durski -  Shopping Plaza Sul</v>
          </cell>
          <cell r="K1064" t="str">
            <v>GUSTAVO DIREITO</v>
          </cell>
        </row>
        <row r="1065">
          <cell r="H1065" t="str">
            <v>Madero &amp; Jeronimo - Cascavel</v>
          </cell>
          <cell r="K1065" t="str">
            <v>KLEBER RIQUELME</v>
          </cell>
        </row>
        <row r="1066">
          <cell r="H1066" t="str">
            <v>Jeronimo &amp; Madero - Canoas</v>
          </cell>
          <cell r="K1066" t="str">
            <v>ANDRE TREVISANI</v>
          </cell>
        </row>
        <row r="1067">
          <cell r="H1067" t="str">
            <v>Jeronimo &amp; Madero - Piracicaba</v>
          </cell>
          <cell r="K1067" t="str">
            <v>BREINER PENA</v>
          </cell>
        </row>
        <row r="1068">
          <cell r="H1068" t="str">
            <v>Madero - Shopping Tiete Plaza</v>
          </cell>
          <cell r="K1068" t="str">
            <v>GUSTAVO DIREITO</v>
          </cell>
        </row>
        <row r="1069">
          <cell r="H1069" t="str">
            <v>Madero &amp; Jeronimo - Americana</v>
          </cell>
          <cell r="K1069" t="str">
            <v>BREINER PENA</v>
          </cell>
        </row>
        <row r="1070">
          <cell r="H1070" t="str">
            <v>Dundee Chicken - Franca</v>
          </cell>
          <cell r="K1070" t="str">
            <v>BREINER PENA</v>
          </cell>
        </row>
        <row r="1071">
          <cell r="H1071" t="str">
            <v>Jeronimo &amp; Madero Itajai</v>
          </cell>
          <cell r="K1071" t="str">
            <v>ANDRE TREVISANI</v>
          </cell>
        </row>
        <row r="1072">
          <cell r="H1072" t="str">
            <v>Jeronimo &amp; Madero - Foz do Iguaçu</v>
          </cell>
          <cell r="K1072" t="str">
            <v>KLEBER RIQUELME</v>
          </cell>
        </row>
        <row r="1073">
          <cell r="H1073" t="str">
            <v>Madero &amp; Jeronimo - Itajai</v>
          </cell>
          <cell r="K1073" t="str">
            <v>ANDRE TREVISANI</v>
          </cell>
        </row>
        <row r="1074">
          <cell r="H1074" t="str">
            <v>Jeronimo &amp; Madero - Alphaville</v>
          </cell>
          <cell r="K1074" t="str">
            <v>KLEBER RIQUELME</v>
          </cell>
        </row>
        <row r="1075">
          <cell r="H1075" t="str">
            <v>Jeronimo &amp; Madero - Cascavel</v>
          </cell>
          <cell r="K1075" t="str">
            <v>KLEBER RIQUELME</v>
          </cell>
        </row>
        <row r="1076">
          <cell r="H1076" t="str">
            <v>Madero &amp; Jeronimo - Park Shop Barueri</v>
          </cell>
          <cell r="K1076" t="str">
            <v>ANDRE TREVISANI</v>
          </cell>
        </row>
        <row r="1077">
          <cell r="H1077" t="str">
            <v>Jeronimo &amp; Madero - Itapema</v>
          </cell>
          <cell r="K1077" t="str">
            <v>ANDRE TREVISANI</v>
          </cell>
        </row>
        <row r="1078">
          <cell r="H1078" t="str">
            <v>Madero - Shopping West Plaza</v>
          </cell>
          <cell r="K1078" t="str">
            <v>GUSTAVO DIREITO</v>
          </cell>
        </row>
        <row r="1079">
          <cell r="H1079" t="str">
            <v>Madero &amp; Jeronimo - Itapema</v>
          </cell>
          <cell r="K1079" t="str">
            <v>ANDRE TREVISANI</v>
          </cell>
        </row>
        <row r="1080">
          <cell r="H1080" t="str">
            <v>Madero &amp; Jeronimo - Canoas</v>
          </cell>
          <cell r="K1080" t="str">
            <v>ANDRE TREVISANI</v>
          </cell>
        </row>
        <row r="1081">
          <cell r="H1081" t="str">
            <v>Jeronimo &amp; Madero - 18 do Forte</v>
          </cell>
          <cell r="K1081" t="str">
            <v>KLEBER RIQUELME</v>
          </cell>
        </row>
        <row r="1082">
          <cell r="H1082" t="str">
            <v>Jeronimo &amp; Madero - Litoral Plaza</v>
          </cell>
          <cell r="K1082" t="str">
            <v>GUSTAVO DIREITO</v>
          </cell>
        </row>
        <row r="1083">
          <cell r="H1083" t="str">
            <v>Jeronimo &amp; Madero Agua Verde</v>
          </cell>
          <cell r="K1083" t="str">
            <v>ANDRE TREVISANI</v>
          </cell>
        </row>
        <row r="1084">
          <cell r="H1084" t="str">
            <v>Legno - Italiano do Madero (anchieta Garten)</v>
          </cell>
          <cell r="K1084" t="str">
            <v>GRAZIANI BARRETO</v>
          </cell>
        </row>
        <row r="1085">
          <cell r="H1085" t="str">
            <v>Madero &amp; Jeronimo - Novo Salvador</v>
          </cell>
          <cell r="K1085" t="str">
            <v>GRAZIANI BARRETO</v>
          </cell>
        </row>
        <row r="1086">
          <cell r="H1086" t="str">
            <v>Jeronimo &amp; Madero - Cambui</v>
          </cell>
          <cell r="K1086" t="str">
            <v>KLEBER RIQUELME</v>
          </cell>
        </row>
        <row r="1087">
          <cell r="H1087" t="str">
            <v>Jeronimo &amp; Madero - Caxias do Sul</v>
          </cell>
          <cell r="K1087" t="str">
            <v>ANDRE TREVISANI</v>
          </cell>
        </row>
        <row r="1088">
          <cell r="H1088" t="str">
            <v>Madero &amp; Jeronimo - Santo Amaro</v>
          </cell>
          <cell r="K1088" t="str">
            <v>GUSTAVO DIREITO</v>
          </cell>
        </row>
        <row r="1089">
          <cell r="H1089" t="str">
            <v>Madero &amp; Jeronimo - Sarandi</v>
          </cell>
          <cell r="K1089" t="str">
            <v>ANDRE TREVISANI</v>
          </cell>
        </row>
        <row r="1090">
          <cell r="H1090" t="str">
            <v>Vó Maria Durski - Av Toaldo Tulio</v>
          </cell>
          <cell r="K1090" t="str">
            <v>ANDRE TREVISANI</v>
          </cell>
        </row>
        <row r="1091">
          <cell r="H1091" t="str">
            <v>Jeronimo &amp; Madero - Americana</v>
          </cell>
          <cell r="K1091" t="str">
            <v>BREINER PENA</v>
          </cell>
        </row>
        <row r="1092">
          <cell r="H1092" t="str">
            <v>Madero &amp; Jeronimo - Foz do Iguaçu</v>
          </cell>
          <cell r="K1092" t="str">
            <v>KLEBER RIQUELME</v>
          </cell>
        </row>
        <row r="1093">
          <cell r="H1093" t="str">
            <v>Madero &amp; Jeronimo - Joinville</v>
          </cell>
          <cell r="K1093" t="str">
            <v>ANDRE TREVISANI</v>
          </cell>
        </row>
        <row r="1094">
          <cell r="H1094" t="str">
            <v>Madero &amp; Jeronimo - Oscar Freire</v>
          </cell>
          <cell r="K1094" t="str">
            <v>GUSTAVO DIREITO</v>
          </cell>
        </row>
        <row r="1095">
          <cell r="H1095" t="str">
            <v>Vó Maria Dusrki - Posto Sia</v>
          </cell>
          <cell r="K1095" t="str">
            <v>BREINER PENA</v>
          </cell>
        </row>
        <row r="1096">
          <cell r="H1096" t="str">
            <v>Madero &amp; Jeronimo - 18 do Forte</v>
          </cell>
          <cell r="K1096" t="str">
            <v>KLEBER RIQUELME</v>
          </cell>
        </row>
        <row r="1097">
          <cell r="H1097" t="str">
            <v>Madero &amp; Jeronimo - Mauá Plaza</v>
          </cell>
          <cell r="K1097" t="str">
            <v>GUSTAVO DIREITO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EDIDOS"/>
      <sheetName val="GERAL DE PEDIDOS"/>
      <sheetName val="REGIONAIS"/>
      <sheetName val="Planilha1"/>
      <sheetName val="GERAL SOB DEMANDA"/>
      <sheetName val="Planilha2 (2)"/>
    </sheetNames>
    <sheetDataSet>
      <sheetData sheetId="0"/>
      <sheetData sheetId="1"/>
      <sheetData sheetId="2">
        <row r="1">
          <cell r="H1" t="str">
            <v>IFOOD</v>
          </cell>
          <cell r="I1" t="str">
            <v>DELIVERY CONTROL</v>
          </cell>
          <cell r="J1" t="str">
            <v>TEKNISA</v>
          </cell>
          <cell r="K1" t="str">
            <v>REGIONAIS</v>
          </cell>
        </row>
        <row r="2">
          <cell r="H2" t="str">
            <v>MADERO - 18 DO FORTE</v>
          </cell>
          <cell r="I2" t="str">
            <v>18 DO FORTE CTN-R-P</v>
          </cell>
          <cell r="J2" t="str">
            <v>18 DO FORTE CTN-R-P</v>
          </cell>
          <cell r="K2" t="str">
            <v>KLEBER RIQUELME</v>
          </cell>
        </row>
        <row r="3">
          <cell r="H3" t="str">
            <v>MADERO - ACOCE</v>
          </cell>
          <cell r="I3" t="str">
            <v>ACOCE STH-R-P</v>
          </cell>
          <cell r="J3" t="str">
            <v>ACOCE STH-R-P</v>
          </cell>
          <cell r="K3" t="str">
            <v>GUSTAVO DIREITO</v>
          </cell>
        </row>
        <row r="4">
          <cell r="H4" t="str">
            <v>MADERO - AEROTOWN</v>
          </cell>
          <cell r="I4" t="str">
            <v>AEROTOWN CTN-AE-P</v>
          </cell>
          <cell r="J4" t="str">
            <v>AEROTOWN CTN-AE-P</v>
          </cell>
          <cell r="K4" t="str">
            <v>GRAZIANI BARRETO</v>
          </cell>
        </row>
        <row r="5">
          <cell r="H5" t="str">
            <v>MADERO - AFONSO PENA</v>
          </cell>
          <cell r="I5" t="str">
            <v>AFONSO PENA STH-SH-P</v>
          </cell>
          <cell r="J5" t="str">
            <v>AFONSO PENA STH-AE-P</v>
          </cell>
          <cell r="K5" t="str">
            <v>ANDRE TREVISANI</v>
          </cell>
        </row>
        <row r="6">
          <cell r="H6" t="str">
            <v>MADERO - AGUAS CLARAS</v>
          </cell>
          <cell r="I6" t="str">
            <v>AGUAS CLARAS CTN-R-P</v>
          </cell>
          <cell r="J6" t="str">
            <v>AGUAS CLARAS CTN-R-P</v>
          </cell>
          <cell r="K6" t="str">
            <v>BREINER PENA</v>
          </cell>
        </row>
        <row r="7">
          <cell r="H7" t="str">
            <v>MADERO - AMERICANA</v>
          </cell>
          <cell r="I7" t="str">
            <v>AMERICANA CTN-R-P</v>
          </cell>
          <cell r="J7" t="str">
            <v>AMERICANA CTN-R-P</v>
          </cell>
          <cell r="K7" t="str">
            <v>BREINER PENA</v>
          </cell>
        </row>
        <row r="8">
          <cell r="H8" t="str">
            <v>MADERO - SHOPPING ANALIA FRANCO</v>
          </cell>
          <cell r="I8" t="str">
            <v>ANALIA FRANCO STH-SH-P</v>
          </cell>
          <cell r="J8" t="str">
            <v>ANALIA FRANCO STH-SH-P</v>
          </cell>
          <cell r="K8" t="str">
            <v>GUSTAVO DIREITO</v>
          </cell>
        </row>
        <row r="9">
          <cell r="H9" t="str">
            <v>MADERO - ANITA</v>
          </cell>
          <cell r="I9" t="str">
            <v>ANITA CTN-R-P</v>
          </cell>
          <cell r="J9" t="str">
            <v>ANITA CTN-R-P</v>
          </cell>
          <cell r="K9" t="str">
            <v>ANDRE TREVISANI</v>
          </cell>
        </row>
        <row r="10">
          <cell r="H10" t="str">
            <v>MADERO - ARACATUBA</v>
          </cell>
          <cell r="I10" t="str">
            <v>ARACATUBA CTN-R-P</v>
          </cell>
          <cell r="J10" t="str">
            <v>ARACATUBA CTN-R-P</v>
          </cell>
          <cell r="K10" t="str">
            <v>BREINER PENA</v>
          </cell>
        </row>
        <row r="11">
          <cell r="H11" t="str">
            <v>MADERO - SHOPPING ARICANDUVA</v>
          </cell>
          <cell r="I11" t="str">
            <v>ARICANDUVA STH-SH-P</v>
          </cell>
          <cell r="J11" t="str">
            <v>ARICANDUVA STH-SH-P</v>
          </cell>
          <cell r="K11" t="str">
            <v>GUSTAVO DIREITO</v>
          </cell>
        </row>
        <row r="12">
          <cell r="H12" t="str">
            <v>MADERO - SARANDI</v>
          </cell>
          <cell r="I12" t="str">
            <v>ASSIS BRASIL CTN-R-P</v>
          </cell>
          <cell r="J12" t="str">
            <v>ASSIS BRASIL CTN-R-P</v>
          </cell>
          <cell r="K12" t="str">
            <v>ANDRE TREVISANI</v>
          </cell>
        </row>
        <row r="13">
          <cell r="H13" t="str">
            <v>MADERO - AUGUSTO TOLLE</v>
          </cell>
          <cell r="I13" t="str">
            <v>AUGUSTO TOLLE CTN-R-P</v>
          </cell>
          <cell r="J13" t="str">
            <v>AUGUSTO TOLLE CTN-R-P</v>
          </cell>
          <cell r="K13" t="str">
            <v>GUSTAVO DIREITO</v>
          </cell>
        </row>
        <row r="14">
          <cell r="H14" t="str">
            <v>MADERO - AV DAS TORRES</v>
          </cell>
          <cell r="I14" t="str">
            <v>AV. DAS TORRES SJP CTN-R-P</v>
          </cell>
          <cell r="J14" t="str">
            <v>AV. DAS TORRES SJP CTN-R-P</v>
          </cell>
          <cell r="K14" t="str">
            <v>ANDRE TREVISANI</v>
          </cell>
        </row>
        <row r="15">
          <cell r="H15" t="str">
            <v>MADERO - AZEVEDO SOARES</v>
          </cell>
          <cell r="I15" t="str">
            <v>AZEVEDO SOARES CTN-R-P</v>
          </cell>
          <cell r="J15" t="str">
            <v>AZEVEDO SOARES CTN-R-P</v>
          </cell>
          <cell r="K15" t="str">
            <v>GUSTAVO DIREITO</v>
          </cell>
        </row>
        <row r="16">
          <cell r="H16" t="str">
            <v>MADERO - BALNEARIO CAMBORIU (ATLANTICA)</v>
          </cell>
          <cell r="I16" t="str">
            <v>BALNEARIO CAMBORIU STH-R-P</v>
          </cell>
          <cell r="J16" t="str">
            <v>BALNEARIO CAMBORIU STH-R-P</v>
          </cell>
          <cell r="K16" t="str">
            <v>ANDRE TREVISANI</v>
          </cell>
        </row>
        <row r="17">
          <cell r="H17" t="str">
            <v>MADERO - BALNEARIO SHOPPING</v>
          </cell>
          <cell r="I17" t="str">
            <v>BALNEARIO SHOPPING STH-SH-P</v>
          </cell>
          <cell r="J17" t="str">
            <v>BALNEARIO SHOPPING STH-SH-P</v>
          </cell>
          <cell r="K17" t="str">
            <v>ANDRE TREVISANI</v>
          </cell>
        </row>
        <row r="18">
          <cell r="H18" t="str">
            <v>MADERO BARRA VELHA</v>
          </cell>
          <cell r="I18" t="str">
            <v>BARRA VELHA CTN-BR-P</v>
          </cell>
          <cell r="J18" t="str">
            <v>BARRA VELHA CTN-BR-P</v>
          </cell>
          <cell r="K18" t="str">
            <v>ANDRE TREVISANI</v>
          </cell>
        </row>
        <row r="19">
          <cell r="H19" t="str">
            <v>MADERO - ALPHAVILLE (AMAZONIA)</v>
          </cell>
          <cell r="I19" t="str">
            <v>BARUERI ED. AMAZONIA STH-R-P</v>
          </cell>
          <cell r="J19" t="str">
            <v>BARUERI ED. AMAZONIA STH-R-P</v>
          </cell>
          <cell r="K19" t="str">
            <v>KLEBER RIQUELME</v>
          </cell>
        </row>
        <row r="20">
          <cell r="H20" t="str">
            <v>MADERO - BATEL</v>
          </cell>
          <cell r="I20" t="str">
            <v>BATEL STH-R-P</v>
          </cell>
          <cell r="J20" t="str">
            <v>BATEL STH-R-P</v>
          </cell>
          <cell r="K20" t="str">
            <v>ANDRE TREVISANI</v>
          </cell>
        </row>
        <row r="21">
          <cell r="H21" t="str">
            <v>MADERO - BAURU</v>
          </cell>
          <cell r="I21" t="str">
            <v>BAURU STH-SH-P</v>
          </cell>
          <cell r="J21" t="str">
            <v>BAURU STH-SH-P</v>
          </cell>
          <cell r="K21" t="str">
            <v>BREINER PENA</v>
          </cell>
        </row>
        <row r="22">
          <cell r="H22" t="str">
            <v>MADERO - SHOPPING GRAO PARA</v>
          </cell>
          <cell r="I22" t="str">
            <v>BELEM GRAO PARA STH-SH-P</v>
          </cell>
          <cell r="J22" t="str">
            <v>BELEM GRAO PARA STH-SH-P</v>
          </cell>
          <cell r="K22" t="str">
            <v>GRAZIANI BARRETO</v>
          </cell>
        </row>
        <row r="23">
          <cell r="H23" t="str">
            <v>MADERO - CIDADE ADMINISTRATIVA</v>
          </cell>
          <cell r="I23" t="str">
            <v>BH CIDADE ADM CTN-BR-P</v>
          </cell>
          <cell r="J23" t="str">
            <v>BH CIDADE ADM CTN-BR-P</v>
          </cell>
          <cell r="K23" t="str">
            <v>GRAZIANI BARRETO</v>
          </cell>
        </row>
        <row r="24">
          <cell r="H24" t="str">
            <v>MADERO - BH SHOPPING</v>
          </cell>
          <cell r="I24" t="str">
            <v>NOVO BH SHOPPING STH-SH-P</v>
          </cell>
          <cell r="J24" t="str">
            <v>BH SHOPPING STH-SH-P</v>
          </cell>
          <cell r="K24" t="str">
            <v>GRAZIANI BARRETO</v>
          </cell>
        </row>
        <row r="25">
          <cell r="H25" t="str">
            <v>MADERO - SHOPPING NEUMARKT</v>
          </cell>
          <cell r="I25" t="str">
            <v>BLUMENAU STH-SH-P</v>
          </cell>
          <cell r="J25" t="str">
            <v>BLUMENAU STH-SH-P</v>
          </cell>
          <cell r="K25" t="str">
            <v>ANDRE TREVISANI</v>
          </cell>
        </row>
        <row r="26">
          <cell r="H26" t="str">
            <v>MADERO - BOULEVARD BELEM</v>
          </cell>
          <cell r="I26" t="str">
            <v>BOULEVARD BELEM STH-SH-P</v>
          </cell>
          <cell r="J26" t="str">
            <v>BOULEVARD BELEM STH-SH-P</v>
          </cell>
          <cell r="K26" t="str">
            <v>GRAZIANI BARRETO</v>
          </cell>
        </row>
        <row r="27">
          <cell r="H27" t="str">
            <v>MADERO - SHOPPING BOULEVARD BH</v>
          </cell>
          <cell r="I27" t="str">
            <v>BOULEVARD BH STH-SH-P</v>
          </cell>
          <cell r="J27" t="str">
            <v>BOULEVARD BH STH-SH-P</v>
          </cell>
          <cell r="K27" t="str">
            <v>GRAZIANI BARRETO</v>
          </cell>
        </row>
        <row r="28">
          <cell r="H28" t="str">
            <v>MADERO - LACADOR</v>
          </cell>
          <cell r="I28" t="str">
            <v>BOULEVARD CTN-SH-P</v>
          </cell>
          <cell r="J28" t="str">
            <v>BOULEVARD CTN-SH-P</v>
          </cell>
          <cell r="K28" t="str">
            <v>ANDRE TREVISANI</v>
          </cell>
        </row>
        <row r="29">
          <cell r="H29" t="str">
            <v>MADERO - SHOPPING MOGI GUACU</v>
          </cell>
          <cell r="I29" t="str">
            <v>BOULEVARD MOGI GUACU CTN-SH-P</v>
          </cell>
          <cell r="J29" t="str">
            <v>BOULEVARD MOGI GUACU CTN-SH-P</v>
          </cell>
          <cell r="K29" t="str">
            <v>BREINER PENA</v>
          </cell>
        </row>
        <row r="30">
          <cell r="H30" t="str">
            <v>MADERO - BRASCAN</v>
          </cell>
          <cell r="I30" t="str">
            <v>BRASCAN STH-R-P</v>
          </cell>
          <cell r="J30" t="str">
            <v>BRASCAN STH-R-P</v>
          </cell>
          <cell r="K30" t="str">
            <v>GUSTAVO DIREITO</v>
          </cell>
        </row>
        <row r="31">
          <cell r="H31" t="str">
            <v>MADERO - SHOPPING ID</v>
          </cell>
          <cell r="I31" t="str">
            <v>BRASILIA ID STH-SH-P</v>
          </cell>
          <cell r="J31" t="str">
            <v>BRASILIA ID STH-SH-P</v>
          </cell>
          <cell r="K31" t="str">
            <v>BREINER PENA</v>
          </cell>
        </row>
        <row r="32">
          <cell r="H32" t="str">
            <v>MADERO - PARK SHOPPING BRASILIA</v>
          </cell>
          <cell r="I32" t="str">
            <v>BRASILIA PARK STH-SH-P</v>
          </cell>
          <cell r="J32" t="str">
            <v>BRASILIA PARK STH-SH-P</v>
          </cell>
          <cell r="K32" t="str">
            <v>BREINER PENA</v>
          </cell>
        </row>
        <row r="33">
          <cell r="H33" t="str">
            <v>MADERO - BURITIS</v>
          </cell>
          <cell r="I33" t="str">
            <v>BURITIS CTN-R-P</v>
          </cell>
          <cell r="J33" t="str">
            <v>BURITIS CTN-R-P</v>
          </cell>
          <cell r="K33" t="str">
            <v>GRAZIANI BARRETO</v>
          </cell>
        </row>
        <row r="34">
          <cell r="H34" t="str">
            <v>MADERO - CABRAL</v>
          </cell>
          <cell r="I34" t="str">
            <v>CABRAL STH-R-P</v>
          </cell>
          <cell r="J34" t="str">
            <v>CABRAL STH-R-P</v>
          </cell>
          <cell r="K34" t="str">
            <v>ANDRE TREVISANI</v>
          </cell>
        </row>
        <row r="35">
          <cell r="H35" t="str">
            <v>MADERO - CAMBUI</v>
          </cell>
          <cell r="I35" t="str">
            <v>CAMBUI CTN-R-P</v>
          </cell>
          <cell r="J35" t="str">
            <v>CAMBUI CTN-R-P</v>
          </cell>
          <cell r="K35" t="str">
            <v>KLEBER RIQUELME</v>
          </cell>
        </row>
        <row r="36">
          <cell r="H36" t="str">
            <v>MADERO - SHOPPING DOM PEDRO</v>
          </cell>
          <cell r="I36" t="str">
            <v>CAMPINAS STH-SH-P</v>
          </cell>
          <cell r="J36" t="str">
            <v>CAMPINAS STH-SH-P</v>
          </cell>
          <cell r="K36" t="str">
            <v>KLEBER RIQUELME</v>
          </cell>
        </row>
        <row r="37">
          <cell r="H37" t="str">
            <v>MADERO - SHOPPING CAMPO GRANDE</v>
          </cell>
          <cell r="I37" t="str">
            <v>CAMPO GRANDE STH-SH-P</v>
          </cell>
          <cell r="J37" t="str">
            <v>CAMPO GRANDE STH-SH-P</v>
          </cell>
          <cell r="K37" t="str">
            <v>BREINER PENA</v>
          </cell>
        </row>
        <row r="38">
          <cell r="H38" t="str">
            <v>MADERO - CAMPO LARGO</v>
          </cell>
          <cell r="I38" t="str">
            <v>CAMPO LARGO CTN-BR-P</v>
          </cell>
          <cell r="J38" t="str">
            <v>CAMPO LARGO CTN-BR-P</v>
          </cell>
          <cell r="K38" t="str">
            <v>ANDRE TREVISANI</v>
          </cell>
        </row>
        <row r="39">
          <cell r="H39" t="str">
            <v>MADERO - CANOAS</v>
          </cell>
          <cell r="I39" t="str">
            <v>CANOAS CTN-BR-P</v>
          </cell>
          <cell r="J39" t="str">
            <v>CANOAS CTN-BR-P</v>
          </cell>
          <cell r="K39" t="str">
            <v>ANDRE TREVISANI</v>
          </cell>
        </row>
        <row r="40">
          <cell r="H40" t="str">
            <v>MADERO - CASCAVEL</v>
          </cell>
          <cell r="I40" t="str">
            <v>CASCAVEL STH-SH-P</v>
          </cell>
          <cell r="J40" t="str">
            <v>CASCAVEL STH-SH-P</v>
          </cell>
          <cell r="K40" t="str">
            <v>KLEBER RIQUELME</v>
          </cell>
        </row>
        <row r="41">
          <cell r="H41" t="str">
            <v>MADERO - LONDRINA (SHOPPING CATUAI)</v>
          </cell>
          <cell r="I41" t="str">
            <v>CATUAI LONDRINA STH-SH-P</v>
          </cell>
          <cell r="J41" t="str">
            <v>CATUAI LONDRINA STH-SH-P</v>
          </cell>
          <cell r="K41" t="str">
            <v>KLEBER RIQUELME</v>
          </cell>
        </row>
        <row r="42">
          <cell r="H42" t="str">
            <v>MADERO - CAXIAS DO SUL</v>
          </cell>
          <cell r="I42" t="str">
            <v>CAXIAS CTN-SH-P</v>
          </cell>
          <cell r="J42" t="str">
            <v>CAXIAS CTN-SH-P</v>
          </cell>
          <cell r="K42" t="str">
            <v>ANDRE TREVISANI</v>
          </cell>
        </row>
        <row r="43">
          <cell r="H43" t="str">
            <v>MADERO - SHOPPING CENTER NORTE</v>
          </cell>
          <cell r="I43" t="str">
            <v>CENTER NORTE STH-SH-P</v>
          </cell>
          <cell r="J43" t="str">
            <v>CENTER NORTE STH-SH-P</v>
          </cell>
          <cell r="K43" t="str">
            <v>GUSTAVO DIREITO</v>
          </cell>
        </row>
        <row r="44">
          <cell r="H44" t="str">
            <v>MADERO - SHOPPING CENTER VALE</v>
          </cell>
          <cell r="I44" t="str">
            <v>CENTERVALE STH-SH-P</v>
          </cell>
          <cell r="J44" t="str">
            <v>CENTERVALE STH-SH-P</v>
          </cell>
          <cell r="K44" t="str">
            <v>GUSTAVO DIREITO</v>
          </cell>
        </row>
        <row r="45">
          <cell r="H45" t="str">
            <v>MADERO - CHAMPAGNAT</v>
          </cell>
          <cell r="I45" t="str">
            <v>CHAMPAGNAT STH-R-P</v>
          </cell>
          <cell r="J45" t="str">
            <v>CHAMPAGNAT STH-R-P</v>
          </cell>
          <cell r="K45" t="str">
            <v>ANDRE TREVISANI</v>
          </cell>
        </row>
        <row r="46">
          <cell r="H46" t="str">
            <v>MADERO - SHOPPING CIDADE SAO PAULO</v>
          </cell>
          <cell r="I46" t="str">
            <v>CIDADE SAO PAULO STH-SH-P</v>
          </cell>
          <cell r="J46" t="str">
            <v>CIDADE SAO PAULO STH-SH-P</v>
          </cell>
          <cell r="K46" t="str">
            <v>GUSTAVO DIREITO</v>
          </cell>
        </row>
        <row r="47">
          <cell r="H47" t="str">
            <v>MADERO - COMENDADOR</v>
          </cell>
          <cell r="I47" t="str">
            <v>COMENDADOR STH-R-P</v>
          </cell>
          <cell r="J47" t="str">
            <v>COMENDADOR STH-R-P</v>
          </cell>
          <cell r="K47" t="str">
            <v>ANDRE TREVISANI</v>
          </cell>
        </row>
        <row r="48">
          <cell r="H48" t="str">
            <v>MADERO - CONSELHEIRO NEBIAS</v>
          </cell>
          <cell r="I48" t="str">
            <v>CONSELHEIRO NEBIAS CTN-R-P</v>
          </cell>
          <cell r="J48" t="str">
            <v>CONSELHEIRO NEBIAS CTN-R-P</v>
          </cell>
          <cell r="K48" t="str">
            <v>GUSTAVO DIREITO</v>
          </cell>
        </row>
        <row r="49">
          <cell r="H49" t="str">
            <v>MADERO - SHOPPING CONTINENTE</v>
          </cell>
          <cell r="I49" t="str">
            <v>CONTINENTE SC STH-SH-P</v>
          </cell>
          <cell r="J49" t="str">
            <v>CONTINENTE SC STH-SH-P</v>
          </cell>
          <cell r="K49" t="str">
            <v>ANDRE TREVISANI</v>
          </cell>
        </row>
        <row r="50">
          <cell r="H50" t="str">
            <v>MADERO - CRICIUMA</v>
          </cell>
          <cell r="I50" t="str">
            <v>CRICIUMA CENTENARIO CTN-R-P</v>
          </cell>
          <cell r="J50" t="str">
            <v>CRICIUMA CENTENARIO CTN-R-P</v>
          </cell>
          <cell r="K50" t="str">
            <v>ANDRE TREVISANI</v>
          </cell>
        </row>
        <row r="51">
          <cell r="H51" t="str">
            <v>MADERO - SHOPPING CURITIBA</v>
          </cell>
          <cell r="I51" t="str">
            <v>CURITIBA SHOP BGR-SH-P</v>
          </cell>
          <cell r="J51" t="str">
            <v>CURITIBA SHOP BGR-SH-P</v>
          </cell>
          <cell r="K51" t="str">
            <v>ANDRE TREVISANI</v>
          </cell>
        </row>
        <row r="52">
          <cell r="H52" t="str">
            <v>MADERO - SHOPPING DEL REY</v>
          </cell>
          <cell r="I52" t="str">
            <v>DEL REY STH-SH-P</v>
          </cell>
          <cell r="J52" t="str">
            <v>DEL REY STH-SH-P</v>
          </cell>
          <cell r="K52" t="str">
            <v>GRAZIANI BARRETO</v>
          </cell>
        </row>
        <row r="53">
          <cell r="H53" t="str">
            <v>MADERO - SHOPPING ELDORADO</v>
          </cell>
          <cell r="I53" t="str">
            <v>ELDORADO STH-SH-P</v>
          </cell>
          <cell r="J53" t="str">
            <v>ELDORADO STH-SH-P</v>
          </cell>
          <cell r="K53" t="str">
            <v>KLEBER RIQUELME</v>
          </cell>
        </row>
        <row r="54">
          <cell r="H54" t="str">
            <v>MADERO - SHOPPING ESTACAO</v>
          </cell>
          <cell r="I54" t="str">
            <v>ESTACAO CTBA STH-SH-P</v>
          </cell>
          <cell r="J54" t="str">
            <v>ESTACAO CTBA STH-SH-P</v>
          </cell>
          <cell r="K54" t="str">
            <v>ANDRE TREVISANI</v>
          </cell>
        </row>
        <row r="55">
          <cell r="H55" t="str">
            <v>MADERO - SHOPPING ESTACAO CUIABA</v>
          </cell>
          <cell r="I55" t="str">
            <v>ESTACAO CUIABA STH-SH-P</v>
          </cell>
          <cell r="J55" t="str">
            <v>ESTACAO CUIABA STH-SH-P</v>
          </cell>
          <cell r="K55" t="str">
            <v>BREINER PENA</v>
          </cell>
        </row>
        <row r="56">
          <cell r="H56" t="str">
            <v>MADERO - SHOPPING FLAMBOYANT</v>
          </cell>
          <cell r="I56" t="str">
            <v>NOVO FLAMBOYANT STH-SH-P</v>
          </cell>
          <cell r="J56" t="str">
            <v>FLAMBOYANT STH-SH-P</v>
          </cell>
          <cell r="K56" t="str">
            <v>BREINER PENA</v>
          </cell>
        </row>
        <row r="57">
          <cell r="H57" t="str">
            <v>MADERO - SHOPPING BEIRAMAR</v>
          </cell>
          <cell r="I57" t="str">
            <v>FLORIANOPOLIS STH-SH-P</v>
          </cell>
          <cell r="J57" t="str">
            <v>FLORIANOPOLIS STH-SH-P</v>
          </cell>
          <cell r="K57" t="str">
            <v>ANDRE TREVISANI</v>
          </cell>
        </row>
        <row r="58">
          <cell r="H58" t="str">
            <v>MADERO - FOZ DO IGUACU</v>
          </cell>
          <cell r="I58" t="str">
            <v>FOZ DO IGUACU STH-SH-P</v>
          </cell>
          <cell r="J58" t="str">
            <v>FOZ DO IGUACU STH-SH-P</v>
          </cell>
          <cell r="K58" t="str">
            <v>KLEBER RIQUELME</v>
          </cell>
        </row>
        <row r="59">
          <cell r="H59" t="str">
            <v>MADERO - FRANCA</v>
          </cell>
          <cell r="I59" t="str">
            <v>FRANCA CTN-R-P</v>
          </cell>
          <cell r="J59" t="str">
            <v>FRANCA CTN-R-P</v>
          </cell>
          <cell r="K59" t="e">
            <v>#N/A</v>
          </cell>
        </row>
        <row r="60">
          <cell r="H60" t="str">
            <v>MADERO - FRANCISCO MORATO</v>
          </cell>
          <cell r="I60" t="str">
            <v>FRANCISCO MORATO CTN-R-P</v>
          </cell>
          <cell r="J60" t="str">
            <v>FRANCISCO MORATO CTN-R-P</v>
          </cell>
          <cell r="K60" t="str">
            <v>KLEBER RIQUELME</v>
          </cell>
        </row>
        <row r="61">
          <cell r="H61" t="str">
            <v>MADERO - SHOPPING GALLERIA CAMPINAS</v>
          </cell>
          <cell r="I61" t="str">
            <v>GALLERIA CAMPINAS STH-SH-P</v>
          </cell>
          <cell r="J61" t="str">
            <v>GALLERIA CAMPINAS STH-SH-P</v>
          </cell>
          <cell r="K61" t="str">
            <v>KLEBER RIQUELME</v>
          </cell>
        </row>
        <row r="62">
          <cell r="H62" t="str">
            <v>MADERO - JOINVILLE GARTEN SHOPPING</v>
          </cell>
          <cell r="I62" t="str">
            <v>GARTEN JOINVILLE STH-SH-P</v>
          </cell>
          <cell r="J62" t="str">
            <v>GARTEN JOINVILLE STH-SH-P</v>
          </cell>
          <cell r="K62" t="str">
            <v>ANDRE TREVISANI</v>
          </cell>
        </row>
        <row r="63">
          <cell r="H63" t="str">
            <v>MADERO - GOIANIA SHOPPING</v>
          </cell>
          <cell r="I63" t="str">
            <v>GOIANIA STH-SH-P</v>
          </cell>
          <cell r="J63" t="str">
            <v>GOIANIA STH-SH-P</v>
          </cell>
          <cell r="K63" t="str">
            <v>BREINER PENA</v>
          </cell>
        </row>
        <row r="64">
          <cell r="H64" t="str">
            <v>MADERO - GOIANIA T10</v>
          </cell>
          <cell r="I64" t="str">
            <v>GOIANIA T10 CTN-R-P</v>
          </cell>
          <cell r="J64" t="str">
            <v>GOIANIA T10 CTN-R-P</v>
          </cell>
          <cell r="K64" t="str">
            <v>BREINER PENA</v>
          </cell>
        </row>
        <row r="65">
          <cell r="H65" t="str">
            <v>MADERO - GOIANIA T4</v>
          </cell>
          <cell r="I65" t="str">
            <v>GOIANIA T4 TRACK-R-P</v>
          </cell>
          <cell r="J65" t="str">
            <v>GOIANIA T4 CTN-R-P</v>
          </cell>
          <cell r="K65" t="str">
            <v>BREINER PENA</v>
          </cell>
        </row>
        <row r="66">
          <cell r="H66" t="str">
            <v>MADERO - GRAMADO</v>
          </cell>
          <cell r="I66" t="str">
            <v>GRAMADO BGR-R-P</v>
          </cell>
          <cell r="J66" t="str">
            <v>GRAMADO BGR-R-P</v>
          </cell>
          <cell r="K66" t="str">
            <v>ANDRE TREVISANI</v>
          </cell>
        </row>
        <row r="67">
          <cell r="H67" t="str">
            <v>MADERO - SHOPPING GRANJA VIANNA</v>
          </cell>
          <cell r="I67" t="str">
            <v>GRANJA VIANNA STH-SH-P</v>
          </cell>
          <cell r="J67" t="str">
            <v>GRANJA VIANNA STH-SH-P</v>
          </cell>
          <cell r="K67" t="str">
            <v>KLEBER RIQUELME</v>
          </cell>
        </row>
        <row r="68">
          <cell r="H68" t="str">
            <v>MADERO - GUARUJA</v>
          </cell>
          <cell r="I68" t="str">
            <v>GUARUJA CTN-R-P</v>
          </cell>
          <cell r="J68" t="str">
            <v>GUARUJA CTN-R-P</v>
          </cell>
          <cell r="K68" t="str">
            <v>GUSTAVO DIREITO</v>
          </cell>
        </row>
        <row r="69">
          <cell r="H69" t="str">
            <v>MADERO - ICARAI</v>
          </cell>
          <cell r="I69" t="str">
            <v>ICARAI BGR-R-P</v>
          </cell>
          <cell r="J69" t="str">
            <v>ICARAI BGR-R-P</v>
          </cell>
          <cell r="K69" t="str">
            <v>GRAZIANI BARRETO</v>
          </cell>
        </row>
        <row r="70">
          <cell r="H70" t="str">
            <v>MADERO - IGUATEMI BRASILIA</v>
          </cell>
          <cell r="I70" t="str">
            <v>IGUATEMI BRASILIA STH-SH-P</v>
          </cell>
          <cell r="J70" t="str">
            <v>IGUATEMI BRASILIA STH-SH-P</v>
          </cell>
          <cell r="K70" t="str">
            <v>BREINER PENA</v>
          </cell>
        </row>
        <row r="71">
          <cell r="H71" t="str">
            <v>MADERO - IGUATEMI CAMPINAS</v>
          </cell>
          <cell r="I71" t="str">
            <v>IGUATEMI CAMPINAS STH-SH-P</v>
          </cell>
          <cell r="J71" t="str">
            <v>IGUATEMI CAMPINAS STH-SH-P</v>
          </cell>
          <cell r="K71" t="str">
            <v>KLEBER RIQUELME</v>
          </cell>
        </row>
        <row r="72">
          <cell r="H72" t="str">
            <v>MADERO - IGUATEMI ESPLANADA</v>
          </cell>
          <cell r="I72" t="str">
            <v>IGUATEMI ESPLANADA STH-SH-P</v>
          </cell>
          <cell r="J72" t="str">
            <v>IGUATEMI ESPLANADA STH-SH-P</v>
          </cell>
          <cell r="K72" t="str">
            <v>KLEBER RIQUELME</v>
          </cell>
        </row>
        <row r="73">
          <cell r="H73" t="str">
            <v>MADERO - IGUATEMI FORTALEZA</v>
          </cell>
          <cell r="I73" t="str">
            <v>IGUATEMI FORTALEZA STH-SH-P</v>
          </cell>
          <cell r="J73" t="str">
            <v>IGUATEMI FORTALEZA STH-SH-P</v>
          </cell>
          <cell r="K73" t="str">
            <v>GRAZIANI BARRETO</v>
          </cell>
        </row>
        <row r="74">
          <cell r="H74" t="str">
            <v>MADERO - SHOPPING IGUATEMI POA</v>
          </cell>
          <cell r="I74" t="str">
            <v>IGUATEMI POA  STH-SH-P</v>
          </cell>
          <cell r="J74" t="str">
            <v>IGUATEMI POA  STH-SH-P</v>
          </cell>
          <cell r="K74" t="str">
            <v>ANDRE TREVISANI</v>
          </cell>
        </row>
        <row r="75">
          <cell r="H75" t="str">
            <v>MADERO - INDAIATUBA</v>
          </cell>
          <cell r="I75" t="str">
            <v>INDAIATUBA CTN-SH-P</v>
          </cell>
          <cell r="J75" t="str">
            <v>INDAIATUBA CTN-SH-P</v>
          </cell>
          <cell r="K75" t="str">
            <v>KLEBER RIQUELME</v>
          </cell>
        </row>
        <row r="76">
          <cell r="H76" t="str">
            <v>MADERO - INES PEREIRA</v>
          </cell>
          <cell r="I76" t="str">
            <v>INES PEREIRA CTN-RU-P</v>
          </cell>
          <cell r="J76" t="str">
            <v>INES PEREIRA CTN-RU-P</v>
          </cell>
          <cell r="K76" t="str">
            <v>GUSTAVO DIREITO</v>
          </cell>
        </row>
        <row r="77">
          <cell r="H77" t="str">
            <v>MADERO - ITAJAI</v>
          </cell>
          <cell r="I77" t="str">
            <v>ITAJAI CTN-R-P</v>
          </cell>
          <cell r="J77" t="str">
            <v>ITAJAI CTN-R-P</v>
          </cell>
          <cell r="K77" t="str">
            <v>ANDRE TREVISANI</v>
          </cell>
        </row>
        <row r="78">
          <cell r="H78" t="str">
            <v>MADERO - ITAPEMA</v>
          </cell>
          <cell r="I78" t="str">
            <v>ITAPEMA CTN-BR-P</v>
          </cell>
          <cell r="J78" t="str">
            <v>ITAPEMA CTN-BR-P</v>
          </cell>
          <cell r="K78" t="str">
            <v>ANDRE TREVISANI</v>
          </cell>
        </row>
        <row r="79">
          <cell r="H79" t="str">
            <v>MADERO - JABAQUARA</v>
          </cell>
          <cell r="I79" t="str">
            <v>JABAQUARA BGR-R-P</v>
          </cell>
          <cell r="J79" t="str">
            <v>JABAQUARA BGR-R-P</v>
          </cell>
          <cell r="K79" t="str">
            <v>KLEBER RIQUELME</v>
          </cell>
        </row>
        <row r="80">
          <cell r="H80" t="str">
            <v>MADERO - JACAREPAGUA</v>
          </cell>
          <cell r="I80" t="str">
            <v>JACAREPAGUA BGR-SH-P</v>
          </cell>
          <cell r="J80" t="str">
            <v>JACAREPAGUA BGR-SH-P</v>
          </cell>
          <cell r="K80" t="str">
            <v>GRAZIANI BARRETO</v>
          </cell>
        </row>
        <row r="81">
          <cell r="H81" t="str">
            <v>MADERO - SHOPPING JARDIM DAS AMERICAS</v>
          </cell>
          <cell r="I81" t="str">
            <v>JARDIM DAS AMERICAS BGR-SH-P</v>
          </cell>
          <cell r="J81" t="str">
            <v>JARDIM DAS AMERICAS BGR-SH-P</v>
          </cell>
          <cell r="K81" t="str">
            <v>ANDRE TREVISANI</v>
          </cell>
        </row>
        <row r="82">
          <cell r="H82" t="str">
            <v>MADERO - JARDIM SOCIAL</v>
          </cell>
          <cell r="I82" t="str">
            <v>JARDIM SOCIAL STH-R-P</v>
          </cell>
          <cell r="J82" t="str">
            <v>JARDIM SOCIAL STH-R-P</v>
          </cell>
          <cell r="K82" t="str">
            <v>ANDRE TREVISANI</v>
          </cell>
        </row>
        <row r="83">
          <cell r="H83" t="str">
            <v>MADERO - SHOPPING JARDIM SUL</v>
          </cell>
          <cell r="I83" t="str">
            <v>JARDIM SUL STH-SH-P</v>
          </cell>
          <cell r="J83" t="str">
            <v>JARDIM SUL STH-SH-P</v>
          </cell>
          <cell r="K83" t="str">
            <v>KLEBER RIQUELME</v>
          </cell>
        </row>
        <row r="84">
          <cell r="H84" t="str">
            <v>JERONIMO - SHOPPING ABC</v>
          </cell>
          <cell r="I84" t="str">
            <v>JERONIMO ABC ST ANDRE BGR-SH-P</v>
          </cell>
          <cell r="J84" t="str">
            <v>JERONIMO ABC ST ANDRE BGR-SH-P</v>
          </cell>
          <cell r="K84" t="str">
            <v>GUSTAVO DIREITO</v>
          </cell>
        </row>
        <row r="85">
          <cell r="H85" t="str">
            <v>JERONIMO - AFONSO PENA</v>
          </cell>
          <cell r="I85" t="str">
            <v>JERONIMO AFONSO PENA BGR-SH-P</v>
          </cell>
          <cell r="J85" t="str">
            <v>JERONIMO AFONSO PENA BGR-AE-P</v>
          </cell>
          <cell r="K85" t="str">
            <v>ANDRE TREVISANI</v>
          </cell>
        </row>
        <row r="86">
          <cell r="H86" t="str">
            <v>JERONIMO &amp; MADERO AGUA VERDE</v>
          </cell>
          <cell r="I86" t="str">
            <v>JERONIMO AGUA VERDE TRK-R-P</v>
          </cell>
          <cell r="J86" t="str">
            <v>JERONIMO AGUA VERDE TRK-R-P</v>
          </cell>
          <cell r="K86" t="str">
            <v>ANDRE TREVISANI</v>
          </cell>
        </row>
        <row r="87">
          <cell r="H87" t="str">
            <v>JERONIMO - ALECRINS</v>
          </cell>
          <cell r="I87" t="str">
            <v>JERONIMO ALECRINS TRACK-R-P</v>
          </cell>
          <cell r="J87" t="str">
            <v>JERONIMO ALECRINS TRACK-R-P</v>
          </cell>
          <cell r="K87" t="str">
            <v>KLEBER RIQUELME</v>
          </cell>
        </row>
        <row r="88">
          <cell r="H88" t="str">
            <v>JERONIMO - ALPHAVILLE</v>
          </cell>
          <cell r="I88" t="str">
            <v>JERONIMO ALPHAVILLE TRACK-R-P</v>
          </cell>
          <cell r="J88" t="str">
            <v>JERONIMO ALPHAVILLE TRACK-R-P</v>
          </cell>
          <cell r="K88" t="str">
            <v>KLEBER RIQUELME</v>
          </cell>
        </row>
        <row r="89">
          <cell r="H89" t="str">
            <v>JERONIMO - SHOPPING ANALIA FRANCO</v>
          </cell>
          <cell r="I89" t="str">
            <v>JERONIMO ANALIA F. BGR-SH-P</v>
          </cell>
          <cell r="J89" t="str">
            <v>JERONIMO ANALIA F. BGR-SH-P</v>
          </cell>
          <cell r="K89" t="str">
            <v>GUSTAVO DIREITO</v>
          </cell>
        </row>
        <row r="90">
          <cell r="H90" t="str">
            <v>JERONIMO - ANDALO</v>
          </cell>
          <cell r="I90" t="str">
            <v>JERONIMO ANDALO TRACK-R-P</v>
          </cell>
          <cell r="J90" t="str">
            <v>JERONIMO ANDALO TRACK-R-P</v>
          </cell>
          <cell r="K90" t="str">
            <v>BREINER PENA</v>
          </cell>
        </row>
        <row r="91">
          <cell r="H91" t="str">
            <v>JERONIMO - SHOPPING ARICANDUVA</v>
          </cell>
          <cell r="I91" t="str">
            <v>JERONIMO ARICANDUVA BGR-SH-P</v>
          </cell>
          <cell r="J91" t="str">
            <v>JERONIMO ARICANDUVA BGR-SH-P</v>
          </cell>
          <cell r="K91" t="str">
            <v>GUSTAVO DIREITO</v>
          </cell>
        </row>
        <row r="92">
          <cell r="H92" t="str">
            <v>JERONIMO - BARAO DE PENEDO</v>
          </cell>
          <cell r="I92" t="str">
            <v>JERONIMO B DE PENEDO TRACK-R-P</v>
          </cell>
          <cell r="J92" t="str">
            <v>JERONIMO B DE PENEDO TRACK-R-P</v>
          </cell>
          <cell r="K92" t="str">
            <v>GUSTAVO DIREITO</v>
          </cell>
        </row>
        <row r="93">
          <cell r="H93" t="str">
            <v>JERONIMO - SHOPPING BALNEARIO</v>
          </cell>
          <cell r="I93" t="str">
            <v>JERONIMO BALNEARIO BGR-SH-P</v>
          </cell>
          <cell r="J93" t="str">
            <v>JERONIMO BALNEARIO BGR-SH-P</v>
          </cell>
          <cell r="K93" t="str">
            <v>ANDRE TREVISANI</v>
          </cell>
        </row>
        <row r="94">
          <cell r="H94" t="str">
            <v>JERONIMO - BANDEIRANTES</v>
          </cell>
          <cell r="I94" t="str">
            <v>JERONIMO BANDEIRANTES BGR-RU-P</v>
          </cell>
          <cell r="J94" t="str">
            <v>JERONIMO BANDEIRANTES BGR-RU-P</v>
          </cell>
          <cell r="K94" t="str">
            <v>KLEBER RIQUELME</v>
          </cell>
        </row>
        <row r="95">
          <cell r="H95" t="str">
            <v>JERONIMO - BARRA SHOPPING</v>
          </cell>
          <cell r="I95" t="str">
            <v>JERONIMO BARRA SHOP BGR-SH-P</v>
          </cell>
          <cell r="J95" t="str">
            <v>JERONIMO BARRA SHOP BGR-SH-P</v>
          </cell>
          <cell r="K95" t="str">
            <v>GRAZIANI BARRETO</v>
          </cell>
        </row>
        <row r="96">
          <cell r="H96" t="str">
            <v>JERONIMO - SHOPPING BARUERI</v>
          </cell>
          <cell r="I96" t="str">
            <v>JERONIMO BARUERI PCA-SH-P</v>
          </cell>
          <cell r="J96" t="str">
            <v>JERONIMO BARUERI PCA-SH-P</v>
          </cell>
          <cell r="K96" t="str">
            <v>KLEBER RIQUELME</v>
          </cell>
        </row>
        <row r="97">
          <cell r="H97" t="str">
            <v>JERONIMO - BAURU</v>
          </cell>
          <cell r="I97" t="str">
            <v>JERONIMO BAURU TRACK-R-P</v>
          </cell>
          <cell r="J97" t="str">
            <v>JERONIMO BAURU TRACK-R-P</v>
          </cell>
          <cell r="K97" t="str">
            <v>BREINER PENA</v>
          </cell>
        </row>
        <row r="98">
          <cell r="H98" t="str">
            <v>JERONIMO - BELA VISTA</v>
          </cell>
          <cell r="I98" t="str">
            <v>JERONIMO BELA VISTA BGR-R-P</v>
          </cell>
          <cell r="J98" t="str">
            <v>JERONIMO BELA VISTA BGR-R-P</v>
          </cell>
          <cell r="K98" t="str">
            <v>ANDRE TREVISANI</v>
          </cell>
        </row>
        <row r="99">
          <cell r="H99" t="str">
            <v>JERONIMO - BH SHOPPING</v>
          </cell>
          <cell r="I99" t="str">
            <v>JERONIMO BH SHOPPING BGR-SH-P</v>
          </cell>
          <cell r="J99" t="str">
            <v>JERONIMO BH SHOPPING BGR-SH-P</v>
          </cell>
          <cell r="K99" t="str">
            <v>GRAZIANI BARRETO</v>
          </cell>
        </row>
        <row r="100">
          <cell r="H100" t="str">
            <v>JERONIMO - BURITIS</v>
          </cell>
          <cell r="I100" t="str">
            <v>JERONIMO BURITIS TRACK-R-P</v>
          </cell>
          <cell r="J100" t="str">
            <v>JERONIMO BURITIS TRACK-R-P</v>
          </cell>
          <cell r="K100" t="str">
            <v>GRAZIANI BARRETO</v>
          </cell>
        </row>
        <row r="101">
          <cell r="H101" t="str">
            <v>JERONIMO - PARK SHOP CAMPO GRANDE</v>
          </cell>
          <cell r="I101" t="str">
            <v>JERONIMO CAMPO GRANDE BGR-SH-P</v>
          </cell>
          <cell r="J101" t="str">
            <v>JERONIMO CAMPO GRANDE BGR-SH-P</v>
          </cell>
          <cell r="K101" t="str">
            <v>GRAZIANI BARRETO</v>
          </cell>
        </row>
        <row r="102">
          <cell r="H102" t="str">
            <v>JERONIMO - CAMPO GRANDE</v>
          </cell>
          <cell r="I102" t="str">
            <v>JERONIMO CAMPO GRANDE TRK-R-P</v>
          </cell>
          <cell r="J102" t="str">
            <v>JERONIMO CAMPO GRANDE TRK-R-P</v>
          </cell>
          <cell r="K102" t="str">
            <v>BREINER PENA</v>
          </cell>
        </row>
        <row r="103">
          <cell r="H103" t="str">
            <v>JERONIMO - CASCAVEL</v>
          </cell>
          <cell r="I103" t="str">
            <v>JERONIMO CASCAVEL TRACK-R-P</v>
          </cell>
          <cell r="J103" t="str">
            <v>JERONIMO CASCAVEL TRACK-R-P</v>
          </cell>
          <cell r="K103" t="str">
            <v>KLEBER RIQUELME</v>
          </cell>
        </row>
        <row r="104">
          <cell r="H104" t="str">
            <v>JERONIMO - CRICIUMA</v>
          </cell>
          <cell r="I104" t="str">
            <v>JERONIMO CRICIUMA TRACK-R-P</v>
          </cell>
          <cell r="J104" t="str">
            <v>JERONIMO CRICIUMA TRACK-R-P</v>
          </cell>
          <cell r="K104" t="str">
            <v>ANDRE TREVISANI</v>
          </cell>
        </row>
        <row r="105">
          <cell r="H105" t="str">
            <v>JERONIMO - CUIABA</v>
          </cell>
          <cell r="I105" t="str">
            <v>JERONIMO CUIABA CPA TRACK-R-P</v>
          </cell>
          <cell r="J105" t="str">
            <v>JERONIMO CUIABA CPA TRACK-R-P</v>
          </cell>
          <cell r="K105" t="str">
            <v>BREINER PENA</v>
          </cell>
        </row>
        <row r="106">
          <cell r="H106" t="str">
            <v>JERONIMO - SHOPPING DEL REY</v>
          </cell>
          <cell r="I106" t="str">
            <v>JERONIMO DEL REY BGR-SH-P</v>
          </cell>
          <cell r="J106" t="str">
            <v>JERONIMO DEL REY BGR-SH-P</v>
          </cell>
          <cell r="K106" t="str">
            <v>GRAZIANI BARRETO</v>
          </cell>
        </row>
        <row r="107">
          <cell r="H107" t="str">
            <v>JERONIMO - DF PLAZA SHOPPING</v>
          </cell>
          <cell r="I107" t="str">
            <v>JERONIMO DF PLAZA BGR-SH-P</v>
          </cell>
          <cell r="J107" t="str">
            <v>JERONIMO DF PLAZA BGR-SH-P</v>
          </cell>
          <cell r="K107" t="str">
            <v>BREINER PENA</v>
          </cell>
        </row>
        <row r="108">
          <cell r="H108" t="str">
            <v>JERONIMO - PRACA DA ESPANHA</v>
          </cell>
          <cell r="I108" t="str">
            <v>JERONIMO ESPANHA BGR-R-P</v>
          </cell>
          <cell r="J108" t="str">
            <v>JERONIMO ESPANHA BGR-R-P</v>
          </cell>
          <cell r="K108" t="str">
            <v>ANDRE TREVISANI</v>
          </cell>
        </row>
        <row r="109">
          <cell r="H109" t="str">
            <v>JERONIMO - SHOPPING ESTACAO BH</v>
          </cell>
          <cell r="I109" t="str">
            <v>JERONIMO ESTACAO BH BGR-SH-P</v>
          </cell>
          <cell r="J109" t="str">
            <v>JERONIMO ESTACAO BH BGR-SH-P</v>
          </cell>
          <cell r="K109" t="str">
            <v>GRAZIANI BARRETO</v>
          </cell>
        </row>
        <row r="110">
          <cell r="H110" t="str">
            <v>JERONIMO - SHOPPING ESTACAO</v>
          </cell>
          <cell r="I110" t="str">
            <v>JERONIMO ESTACAO CTBA BGR-SH-P</v>
          </cell>
          <cell r="J110" t="str">
            <v>JERONIMO ESTACAO CTBA BGR-SH-P</v>
          </cell>
          <cell r="K110" t="str">
            <v>ANDRE TREVISANI</v>
          </cell>
        </row>
        <row r="111">
          <cell r="H111" t="str">
            <v>JERONIMO - SHOPPING FLAMBOYANT</v>
          </cell>
          <cell r="I111" t="str">
            <v>JERONIMO FLAMBOYANT BGR-SH-P</v>
          </cell>
          <cell r="J111" t="str">
            <v>JERONIMO FLAMBOYANT BGR-SH-P</v>
          </cell>
          <cell r="K111" t="str">
            <v>BREINER PENA</v>
          </cell>
        </row>
        <row r="112">
          <cell r="H112" t="str">
            <v>JERONIMO - SHOPPING VILLA ROMANA</v>
          </cell>
          <cell r="I112" t="str">
            <v>JERONIMO FLORIANOP. BGR-SH-P</v>
          </cell>
          <cell r="J112" t="str">
            <v>JERONIMO FLORIANOP. BGR-SH-P</v>
          </cell>
          <cell r="K112" t="str">
            <v>ANDRE TREVISANI</v>
          </cell>
        </row>
        <row r="113">
          <cell r="H113" t="str">
            <v>JERONIMO - FOZ DO IGUACU</v>
          </cell>
          <cell r="I113" t="str">
            <v>JERONIMO FOZ DO IGUACU TRK-R-P</v>
          </cell>
          <cell r="J113" t="str">
            <v>JERONIMO FOZ DO IGUACU TRK-R-P</v>
          </cell>
          <cell r="K113" t="str">
            <v>KLEBER RIQUELME</v>
          </cell>
        </row>
        <row r="114">
          <cell r="H114" t="str">
            <v>JERONIMO - GIOVANNI GRONCHI</v>
          </cell>
          <cell r="I114" t="str">
            <v>JERONIMO G GRONCHI TRACK-R-P</v>
          </cell>
          <cell r="J114" t="str">
            <v>JERONIMO G GRONCHI TRACK-R-P</v>
          </cell>
          <cell r="K114" t="str">
            <v>KLEBER RIQUELME</v>
          </cell>
        </row>
        <row r="115">
          <cell r="H115" t="str">
            <v>JERONIMO - GOIANIA SHOPPING</v>
          </cell>
          <cell r="I115" t="str">
            <v>JERONIMO GOIANIA SHOP PCA-SH-P</v>
          </cell>
          <cell r="J115" t="str">
            <v>JERONIMO GOIANIA SHOP PCA-SH-P</v>
          </cell>
          <cell r="K115" t="str">
            <v>BREINER PENA</v>
          </cell>
        </row>
        <row r="116">
          <cell r="H116" t="str">
            <v>JERONIMO - SHOPPING GRAND PLAZA</v>
          </cell>
          <cell r="I116" t="str">
            <v>JERONIMO GRAND PLAZA BGR-SH-P</v>
          </cell>
          <cell r="J116" t="str">
            <v>JERONIMO GRAND PLAZA BGR-SH-P</v>
          </cell>
          <cell r="K116" t="str">
            <v>GUSTAVO DIREITO</v>
          </cell>
        </row>
        <row r="117">
          <cell r="H117" t="str">
            <v>JERONIMO - GUARUJA</v>
          </cell>
          <cell r="I117" t="str">
            <v>JERONIMO GUARUJA TRACK-R-P</v>
          </cell>
          <cell r="J117" t="str">
            <v>JERONIMO GUARUJA TRACK-R-P</v>
          </cell>
          <cell r="K117" t="str">
            <v>GUSTAVO DIREITO</v>
          </cell>
        </row>
        <row r="118">
          <cell r="H118" t="str">
            <v>JERONIMO - SHOPPING GUARULHOS</v>
          </cell>
          <cell r="I118" t="str">
            <v>JERONIMO GUARULHOS PRC-SH-P</v>
          </cell>
          <cell r="J118" t="str">
            <v>JERONIMO GUARULHOS PRC-SH-P</v>
          </cell>
          <cell r="K118" t="str">
            <v>GUSTAVO DIREITO</v>
          </cell>
        </row>
        <row r="119">
          <cell r="H119" t="str">
            <v>JERONIMO - HABITAT BRADESCO</v>
          </cell>
          <cell r="I119" t="str">
            <v>JERONIMO HABITAT BGR-R-P</v>
          </cell>
          <cell r="J119" t="str">
            <v>JERONIMO HABITAT BGR-R-P</v>
          </cell>
          <cell r="K119" t="str">
            <v>GUSTAVO DIREITO</v>
          </cell>
        </row>
        <row r="120">
          <cell r="H120" t="str">
            <v>JERONIMO - SHOPPING IGUATEMI POA</v>
          </cell>
          <cell r="I120" t="str">
            <v>JERONIMO IGUATEMI POA BGR-SH-P</v>
          </cell>
          <cell r="J120" t="str">
            <v>JERONIMO IGUATEMI POA BGR-SH-P</v>
          </cell>
          <cell r="K120" t="str">
            <v>ANDRE TREVISANI</v>
          </cell>
        </row>
        <row r="121">
          <cell r="H121" t="str">
            <v>JERONIMO - INDAIATUBA</v>
          </cell>
          <cell r="I121" t="str">
            <v>JERONIMO INDAIATUBA TRACK-R-P</v>
          </cell>
          <cell r="J121" t="str">
            <v>JERONIMO INDAIATUBA TRACK-R-P</v>
          </cell>
          <cell r="K121" t="str">
            <v>KLEBER RIQUELME</v>
          </cell>
        </row>
        <row r="122">
          <cell r="H122" t="str">
            <v>JERONIMO - SHOPPING METRO ITAQUERA</v>
          </cell>
          <cell r="I122" t="str">
            <v>JERONIMO ITAQUERA BGR-SH-P</v>
          </cell>
          <cell r="J122" t="str">
            <v>JERONIMO ITAQUERA BGR-SH-P</v>
          </cell>
          <cell r="K122" t="str">
            <v>GUSTAVO DIREITO</v>
          </cell>
        </row>
        <row r="123">
          <cell r="H123" t="str">
            <v>JERONIMO - JOINVILLE</v>
          </cell>
          <cell r="I123" t="str">
            <v>JERONIMO JOINVILLE TRACK-R-P</v>
          </cell>
          <cell r="J123" t="str">
            <v>JERONIMO JOINVILLE TRACK-R-P</v>
          </cell>
          <cell r="K123" t="str">
            <v>ANDRE TREVISANI</v>
          </cell>
        </row>
        <row r="124">
          <cell r="H124" t="str">
            <v>JERONIMO - SHOPPING LIGHT</v>
          </cell>
          <cell r="I124" t="str">
            <v>JERONIMO LIGHT PCA-SH-P</v>
          </cell>
          <cell r="J124" t="str">
            <v>JERONIMO LIGHT PCA-SH-P</v>
          </cell>
          <cell r="K124" t="str">
            <v>GUSTAVO DIREITO</v>
          </cell>
        </row>
        <row r="125">
          <cell r="H125" t="str">
            <v>JERONIMO - LITORAL PLAZA SHOPPING</v>
          </cell>
          <cell r="I125" t="str">
            <v>JERONIMO LITORAL PLZ BGR-SH-P</v>
          </cell>
          <cell r="J125" t="str">
            <v>JERONIMO LITORAL PLZ BGR-SH-P</v>
          </cell>
          <cell r="K125" t="str">
            <v>GUSTAVO DIREITO</v>
          </cell>
        </row>
        <row r="126">
          <cell r="H126" t="str">
            <v>JERONIMO - LONDRINA</v>
          </cell>
          <cell r="I126" t="str">
            <v>JERONIMO LONDRINA TRACK-R-P</v>
          </cell>
          <cell r="J126" t="str">
            <v>JERONIMO LONDRINA TRACK-R-P</v>
          </cell>
          <cell r="K126" t="str">
            <v>KLEBER RIQUELME</v>
          </cell>
        </row>
        <row r="127">
          <cell r="H127" t="str">
            <v>JERONIMO - MARILIA</v>
          </cell>
          <cell r="I127" t="str">
            <v>JERONIMO MARILIA TRACK-R-P</v>
          </cell>
          <cell r="J127" t="str">
            <v>JERONIMO MARILIA TRACK-R-P</v>
          </cell>
          <cell r="K127" t="e">
            <v>#N/A</v>
          </cell>
        </row>
        <row r="128">
          <cell r="H128" t="str">
            <v>JERONIMO - MARINGA</v>
          </cell>
          <cell r="I128" t="str">
            <v>JERONIMO MARINGA TRACK-R-P</v>
          </cell>
          <cell r="J128" t="str">
            <v>JERONIMO MARINGA TRACK-R-P</v>
          </cell>
          <cell r="K128" t="str">
            <v>KLEBER RIQUELME</v>
          </cell>
        </row>
        <row r="129">
          <cell r="H129" t="str">
            <v>JERONIMO - MAUA PLAZA</v>
          </cell>
          <cell r="I129" t="str">
            <v>JERONIMO MAUA PLAZA BGR-SH-P</v>
          </cell>
          <cell r="J129" t="str">
            <v>JERONIMO MAUA PLAZA BGR-SH-P</v>
          </cell>
          <cell r="K129" t="e">
            <v>#N/A</v>
          </cell>
        </row>
        <row r="130">
          <cell r="H130" t="str">
            <v>JERONIMO - MILLENIUM (ATLANTICA)</v>
          </cell>
          <cell r="I130" t="str">
            <v>JERONIMO MILLENIUM BGR-R-P</v>
          </cell>
          <cell r="J130" t="str">
            <v>JERONIMO MILLENIUM BGR-R-P</v>
          </cell>
          <cell r="K130" t="str">
            <v>ANDRE TREVISANI</v>
          </cell>
        </row>
        <row r="131">
          <cell r="H131" t="str">
            <v>JERONIMO - MINAS SHOPPING</v>
          </cell>
          <cell r="I131" t="str">
            <v>JERONIMO MINAS SHOP. BGR-SH-P</v>
          </cell>
          <cell r="J131" t="str">
            <v>JERONIMO MINAS SHOP. BGR-SH-P</v>
          </cell>
          <cell r="K131" t="str">
            <v>GRAZIANI BARRETO</v>
          </cell>
        </row>
        <row r="132">
          <cell r="H132" t="str">
            <v>JERONIMO - MONTE SERRAT</v>
          </cell>
          <cell r="I132" t="str">
            <v>JERONIMO MONTE SERRAT BGR-R-P</v>
          </cell>
          <cell r="J132" t="str">
            <v>JERONIMO MONTE SERRAT BGR-R-P</v>
          </cell>
          <cell r="K132" t="str">
            <v>GUSTAVO DIREITO</v>
          </cell>
        </row>
        <row r="133">
          <cell r="H133" t="str">
            <v>JERONIMO - SHOPPING MUELLER</v>
          </cell>
          <cell r="I133" t="str">
            <v>JERONIMO MUELLER PCA-SH-P</v>
          </cell>
          <cell r="J133" t="str">
            <v>JERONIMO MUELLER PCA-SH-P</v>
          </cell>
          <cell r="K133" t="str">
            <v>ANDRE TREVISANI</v>
          </cell>
        </row>
        <row r="134">
          <cell r="H134" t="str">
            <v>JERONIMO - MUNHOZ DA ROCHA</v>
          </cell>
          <cell r="I134" t="str">
            <v>JERONIMO MUNHOZ TRACK-P</v>
          </cell>
          <cell r="J134" t="str">
            <v>JERONIMO MUNHOZ TRACK-R-P</v>
          </cell>
          <cell r="K134" t="str">
            <v>ANDRE TREVISANI</v>
          </cell>
        </row>
        <row r="135">
          <cell r="H135" t="str">
            <v>JERONIMO - SHOPPING NOVA AMERICA</v>
          </cell>
          <cell r="I135" t="str">
            <v>JERONIMO NOVA AMERICA BGR-SH-P</v>
          </cell>
          <cell r="J135" t="str">
            <v>JERONIMO NOVA AMERICA BGR-SH-P</v>
          </cell>
          <cell r="K135" t="str">
            <v>GRAZIANI BARRETO</v>
          </cell>
        </row>
        <row r="136">
          <cell r="H136" t="str">
            <v>JERONIMO - OSCAR FREIRE</v>
          </cell>
          <cell r="I136" t="str">
            <v>JERONIMO OSCAR FREIRE BGR-R-P</v>
          </cell>
          <cell r="J136" t="str">
            <v>JERONIMO OSCAR FREIRE BGR-R-P</v>
          </cell>
          <cell r="K136" t="str">
            <v>GUSTAVO DIREITO</v>
          </cell>
        </row>
        <row r="137">
          <cell r="H137" t="str">
            <v>MADERO - OSCAR FREIRE</v>
          </cell>
          <cell r="I137" t="str">
            <v>JERONIMO OSCAR FREIRE BGR-R-P</v>
          </cell>
          <cell r="J137" t="str">
            <v>JERONIMO OSCAR FREIRE BGR-R-P</v>
          </cell>
          <cell r="K137" t="str">
            <v>GUSTAVO DIREITO</v>
          </cell>
        </row>
        <row r="138">
          <cell r="H138" t="str">
            <v>MADERO &amp; JERONIMO - OSCAR FREIRE</v>
          </cell>
          <cell r="I138" t="str">
            <v>JERONIMO OSCAR FREIRE BGR-R-P</v>
          </cell>
          <cell r="J138" t="str">
            <v>JERONIMO OSCAR FREIRE BGR-R-P</v>
          </cell>
          <cell r="K138" t="str">
            <v>GUSTAVO DIREITO</v>
          </cell>
        </row>
        <row r="139">
          <cell r="H139" t="str">
            <v>JERONIMO - PAINEIRAS</v>
          </cell>
          <cell r="I139" t="str">
            <v>JERONIMO PAINEIRAS TRACK-R-P</v>
          </cell>
          <cell r="J139" t="str">
            <v>JERONIMO PAINEIRAS TRACK-R-P</v>
          </cell>
          <cell r="K139" t="str">
            <v>GUSTAVO DIREITO</v>
          </cell>
        </row>
        <row r="140">
          <cell r="H140" t="str">
            <v>JERONIMO - SHOPPING PALLADIUM</v>
          </cell>
          <cell r="I140" t="str">
            <v>JERONIMO PALLADIUM PCA-SH-P</v>
          </cell>
          <cell r="J140" t="str">
            <v>JERONIMO PALLADIUM PCA-SH-P</v>
          </cell>
          <cell r="K140" t="str">
            <v>ANDRE TREVISANI</v>
          </cell>
        </row>
        <row r="141">
          <cell r="H141" t="str">
            <v>JERONIMO - PANAMBY</v>
          </cell>
          <cell r="I141" t="str">
            <v>JERONIMO PANAMBY TRACK-R-P</v>
          </cell>
          <cell r="J141" t="str">
            <v>JERONIMO PANAMBY TRACK-R-P</v>
          </cell>
          <cell r="K141" t="str">
            <v>KLEBER RIQUELME</v>
          </cell>
        </row>
        <row r="142">
          <cell r="H142" t="str">
            <v>JERONIMO - SHOPPING PENHA</v>
          </cell>
          <cell r="I142" t="str">
            <v>JERONIMO PENHA PCA-SH-P</v>
          </cell>
          <cell r="J142" t="str">
            <v>JERONIMO PENHA PCA-SH-P</v>
          </cell>
          <cell r="K142" t="str">
            <v>GUSTAVO DIREITO</v>
          </cell>
        </row>
        <row r="143">
          <cell r="H143" t="str">
            <v>JERONIMO - PONTA GROSSA</v>
          </cell>
          <cell r="I143" t="str">
            <v>JERONIMO PG TRACK-R-P</v>
          </cell>
          <cell r="J143" t="str">
            <v>JERONIMO PG TRACK-R-P</v>
          </cell>
          <cell r="K143" t="str">
            <v>ANDRE TREVISANI</v>
          </cell>
        </row>
        <row r="144">
          <cell r="H144" t="str">
            <v>JERONIMO - SHOPPING PIER 21</v>
          </cell>
          <cell r="I144" t="str">
            <v>JERONIMO PIER 21 BGR-SH-P</v>
          </cell>
          <cell r="J144" t="str">
            <v>JERONIMO PIER 21 BGR-SH-P</v>
          </cell>
          <cell r="K144" t="str">
            <v>BREINER PENA</v>
          </cell>
        </row>
        <row r="145">
          <cell r="H145" t="str">
            <v>JERONIMO - PIRACICABA</v>
          </cell>
          <cell r="I145" t="str">
            <v>JERONIMO PIRACICABA TRACK-R-P</v>
          </cell>
          <cell r="J145" t="str">
            <v>JERONIMO PIRACICABA TRACK-R-P</v>
          </cell>
          <cell r="K145" t="str">
            <v>BREINER PENA</v>
          </cell>
        </row>
        <row r="146">
          <cell r="H146" t="str">
            <v>JERONIMO - NITEROI PLAZA SHOPPING</v>
          </cell>
          <cell r="I146" t="str">
            <v>JERONIMO PLZ NITEROI PCA-SH-P</v>
          </cell>
          <cell r="J146" t="str">
            <v>JERONIMO PLZ NITEROI PCA-SH-P</v>
          </cell>
          <cell r="K146" t="str">
            <v>GRAZIANI BARRETO</v>
          </cell>
        </row>
        <row r="147">
          <cell r="H147" t="str">
            <v>JERONIMO - PUC POA</v>
          </cell>
          <cell r="I147" t="str">
            <v>JERONIMO PUC POA TRACK-RU-P</v>
          </cell>
          <cell r="J147" t="str">
            <v>JERONIMO PUC POA TRACK-RU-P</v>
          </cell>
          <cell r="K147" t="str">
            <v>ANDRE TREVISANI</v>
          </cell>
        </row>
        <row r="148">
          <cell r="H148" t="str">
            <v>JERONIMO - RAMOS BATISTA</v>
          </cell>
          <cell r="I148" t="str">
            <v>JERONIMO R. BATISTA BGR-R-P</v>
          </cell>
          <cell r="J148" t="str">
            <v>JERONIMO R. BATISTA BGR-R-P</v>
          </cell>
          <cell r="K148" t="str">
            <v>GUSTAVO DIREITO</v>
          </cell>
        </row>
        <row r="149">
          <cell r="H149" t="str">
            <v>JERONIMO - RIOMAR FORTALEZA</v>
          </cell>
          <cell r="I149" t="str">
            <v>JERONIMO RIOMAR FORTALEZA BGR-SH-P</v>
          </cell>
          <cell r="J149" t="str">
            <v>JERONIMO R. FORTALEZA BGR-SH-P</v>
          </cell>
          <cell r="K149" t="str">
            <v>GRAZIANI BARRETO</v>
          </cell>
        </row>
        <row r="150">
          <cell r="H150" t="str">
            <v>JERONIMO - SANTOS DUMONT</v>
          </cell>
          <cell r="I150" t="str">
            <v>JERONIMO S. DUMONT BGR-AE-P</v>
          </cell>
          <cell r="J150" t="str">
            <v>JERONIMO S. DUMONT BGR-AE-P</v>
          </cell>
          <cell r="K150" t="str">
            <v>GRAZIANI BARRETO</v>
          </cell>
        </row>
        <row r="151">
          <cell r="H151" t="str">
            <v>JERONIMO - SHOPPING NOVO SALVADOR</v>
          </cell>
          <cell r="I151" t="str">
            <v>JERONIMO SALVADOR BGR-SH-P</v>
          </cell>
          <cell r="J151" t="str">
            <v>JERONIMO SALVADOR BGR-SH-P</v>
          </cell>
          <cell r="K151" t="str">
            <v>GRAZIANI BARRETO</v>
          </cell>
        </row>
        <row r="152">
          <cell r="H152" t="str">
            <v>JERONIMO - SHOPPING CURITIBA</v>
          </cell>
          <cell r="I152" t="str">
            <v>JERONIMO SHOP CTBA BGR-SH-P</v>
          </cell>
          <cell r="J152" t="str">
            <v>JERONIMO SHOP CTBA BGR-SH-P</v>
          </cell>
          <cell r="K152" t="str">
            <v>ANDRE TREVISANI</v>
          </cell>
        </row>
        <row r="153">
          <cell r="H153" t="str">
            <v>JERONIMO - CENTER SHOPPING UBERLANDIA</v>
          </cell>
          <cell r="I153" t="str">
            <v>JERONIMO SHOP. UBERL. PCA-SH-P</v>
          </cell>
          <cell r="J153" t="str">
            <v>JERONIMO SHOP. UBERL. PCA-SH-P</v>
          </cell>
          <cell r="K153" t="str">
            <v>BREINER PENA</v>
          </cell>
        </row>
        <row r="154">
          <cell r="H154" t="str">
            <v>JERONIMO - SAO JOSE DOS CAMPOS</v>
          </cell>
          <cell r="I154" t="str">
            <v>JERONIMO SJC TRACK-R-P</v>
          </cell>
          <cell r="J154" t="str">
            <v>JERONIMO SJC TRACK-R-P</v>
          </cell>
          <cell r="K154" t="str">
            <v>GUSTAVO DIREITO</v>
          </cell>
        </row>
        <row r="155">
          <cell r="H155" t="str">
            <v>JERONIMO - SHOPPING SP MARKET</v>
          </cell>
          <cell r="I155" t="str">
            <v>JERONIMO SP MARKET BGR-SH-P</v>
          </cell>
          <cell r="J155" t="str">
            <v>JERONIMO SP MARKET BGR-SH-P</v>
          </cell>
          <cell r="K155" t="str">
            <v>KLEBER RIQUELME</v>
          </cell>
        </row>
        <row r="156">
          <cell r="H156" t="str">
            <v>JERONIMO - TENENTE SALES</v>
          </cell>
          <cell r="I156" t="str">
            <v>JERONIMO T SALES TRACK-R-P</v>
          </cell>
          <cell r="J156" t="str">
            <v>JERONIMO T SALES TRACK-R-P</v>
          </cell>
          <cell r="K156" t="str">
            <v>GUSTAVO DIREITO</v>
          </cell>
        </row>
        <row r="157">
          <cell r="H157" t="str">
            <v>JERONIMO - GOIANIA T10</v>
          </cell>
          <cell r="I157" t="str">
            <v>JERONIMO T10 TRACK-R-P</v>
          </cell>
          <cell r="J157" t="str">
            <v>JERONIMO T10 TRACK-R-P</v>
          </cell>
          <cell r="K157" t="str">
            <v>BREINER PENA</v>
          </cell>
        </row>
        <row r="158">
          <cell r="H158" t="str">
            <v>JERONIMO - SHOPPING TAMBORE</v>
          </cell>
          <cell r="I158" t="str">
            <v>JERONIMO TAMBORE PRC-SH-P</v>
          </cell>
          <cell r="J158" t="str">
            <v>JERONIMO TAMBORE PRC-SH-P</v>
          </cell>
          <cell r="K158" t="str">
            <v>KLEBER RIQUELME</v>
          </cell>
        </row>
        <row r="159">
          <cell r="H159" t="str">
            <v>JERONIMO - TAQUARI</v>
          </cell>
          <cell r="I159" t="str">
            <v>JERONIMO TAQUARI TRACK-BR-P</v>
          </cell>
          <cell r="J159" t="str">
            <v>JERONIMO TAQUARI TRACK-BR-P</v>
          </cell>
          <cell r="K159" t="str">
            <v>BREINER PENA</v>
          </cell>
        </row>
        <row r="160">
          <cell r="H160" t="str">
            <v>JERONIMO - SHOPPING TATUAPE</v>
          </cell>
          <cell r="I160" t="str">
            <v>JERONIMO TATUAPE BGR-SH-P</v>
          </cell>
          <cell r="J160" t="str">
            <v>JERONIMO TATUAPE BGR-SH-P</v>
          </cell>
          <cell r="K160" t="str">
            <v>GUSTAVO DIREITO</v>
          </cell>
        </row>
        <row r="161">
          <cell r="H161" t="str">
            <v>JERONIMO - TOP CENTER SHOPPING</v>
          </cell>
          <cell r="I161" t="str">
            <v>JERONIMO TOP CENTER PCA-SH-P</v>
          </cell>
          <cell r="J161" t="str">
            <v>JERONIMO TOP CENTER PCA-SH-P</v>
          </cell>
          <cell r="K161" t="str">
            <v>GUSTAVO DIREITO</v>
          </cell>
        </row>
        <row r="162">
          <cell r="H162" t="str">
            <v>JERONIMO - UBERLANDIA</v>
          </cell>
          <cell r="I162" t="str">
            <v>JERONIMO UBERLANDIA TRACK-R-P</v>
          </cell>
          <cell r="J162" t="str">
            <v>JERONIMO UBERLANDIA TRACK-R-P</v>
          </cell>
          <cell r="K162" t="str">
            <v>BREINER PENA</v>
          </cell>
        </row>
        <row r="163">
          <cell r="H163" t="str">
            <v>JERONIMO - AV WASHINGTON LUIS</v>
          </cell>
          <cell r="I163" t="str">
            <v>JERONIMO W. LUIS BGR-R-P</v>
          </cell>
          <cell r="J163" t="str">
            <v>JERONIMO W. LUIS BGR-R-P</v>
          </cell>
          <cell r="K163" t="str">
            <v>KLEBER RIQUELME</v>
          </cell>
        </row>
        <row r="164">
          <cell r="H164" t="str">
            <v>JERONIMO - WEST PLAZA</v>
          </cell>
          <cell r="I164" t="str">
            <v>JERONIMO WEST PLAZA BGR-SH-P</v>
          </cell>
          <cell r="J164" t="str">
            <v>JERONIMO WEST PLAZA BGR-SH-P</v>
          </cell>
          <cell r="K164" t="str">
            <v>GUSTAVO DIREITO</v>
          </cell>
        </row>
        <row r="165">
          <cell r="H165" t="str">
            <v>MADERO - JK MALL</v>
          </cell>
          <cell r="I165" t="str">
            <v>JK MALL CTN-RU-P</v>
          </cell>
          <cell r="J165" t="str">
            <v>JK MALL CTN-RU-P</v>
          </cell>
          <cell r="K165" t="str">
            <v>ANDRE TREVISANI</v>
          </cell>
        </row>
        <row r="166">
          <cell r="H166" t="str">
            <v>MADERO - SHOPPING MUELLER JOINVILLE</v>
          </cell>
          <cell r="I166" t="str">
            <v>JOINVILLE STH-SH-P</v>
          </cell>
          <cell r="J166" t="str">
            <v>JOINVILLE STH-SH-P</v>
          </cell>
          <cell r="K166" t="str">
            <v>ANDRE TREVISANI</v>
          </cell>
        </row>
        <row r="167">
          <cell r="H167" t="str">
            <v>MADERO - JUNDIAI LA TORRE</v>
          </cell>
          <cell r="I167" t="str">
            <v>JUNDIAI L. LATORRE CTN-R-P</v>
          </cell>
          <cell r="J167" t="str">
            <v>JUNDIAI L. LATORRE CTN-R-P</v>
          </cell>
          <cell r="K167" t="str">
            <v>KLEBER RIQUELME</v>
          </cell>
        </row>
        <row r="168">
          <cell r="H168" t="str">
            <v>MADERO - JUNDIAI SHOPPING</v>
          </cell>
          <cell r="I168" t="str">
            <v>JUNDIAI STH-SH-P</v>
          </cell>
          <cell r="J168" t="str">
            <v>JUNDIAI STH-SH-P</v>
          </cell>
          <cell r="K168" t="str">
            <v>KLEBER RIQUELME</v>
          </cell>
        </row>
        <row r="169">
          <cell r="H169" t="str">
            <v>MADERO - LITORAL PLAZA SHOPPING</v>
          </cell>
          <cell r="I169" t="str">
            <v>LITORAL PLAZA SHOP. CTN-SH-P</v>
          </cell>
          <cell r="J169" t="str">
            <v>LITORAL PLAZA SHOP. CTN-SH-P</v>
          </cell>
          <cell r="K169" t="str">
            <v>GUSTAVO DIREITO</v>
          </cell>
        </row>
        <row r="170">
          <cell r="H170" t="str">
            <v>MADERO - LORENA</v>
          </cell>
          <cell r="I170" t="str">
            <v>LORENA CTN-BR-P</v>
          </cell>
          <cell r="J170" t="str">
            <v>LORENA CTN-BR-P</v>
          </cell>
          <cell r="K170" t="str">
            <v>GUSTAVO DIREITO</v>
          </cell>
        </row>
        <row r="171">
          <cell r="H171" t="str">
            <v xml:space="preserve">MADERO - MARINGA (SHOPPING CATUAI) </v>
          </cell>
          <cell r="I171" t="str">
            <v>MARINGA CATUAI STH-SH-P</v>
          </cell>
          <cell r="J171" t="str">
            <v>MARINGA CATUAI STH-SH-P</v>
          </cell>
          <cell r="K171" t="str">
            <v>KLEBER RIQUELME</v>
          </cell>
        </row>
        <row r="172">
          <cell r="H172" t="str">
            <v>MADERO - PARK SHOPPING MARINGA</v>
          </cell>
          <cell r="I172" t="str">
            <v>MARINGA PARK SHOPPING STH-SH-P</v>
          </cell>
          <cell r="J172" t="str">
            <v>MARINGA PARK SHOPPING STH-SH-P</v>
          </cell>
          <cell r="K172" t="str">
            <v>KLEBER RIQUELME</v>
          </cell>
        </row>
        <row r="173">
          <cell r="H173" t="str">
            <v>MADERO - SHOPPING METROPOLE</v>
          </cell>
          <cell r="I173" t="str">
            <v>METROPOLE STH-SH-P</v>
          </cell>
          <cell r="J173" t="str">
            <v>METROPOLE STH-SH-P</v>
          </cell>
          <cell r="K173" t="str">
            <v>GUSTAVO DIREITO</v>
          </cell>
        </row>
        <row r="174">
          <cell r="H174" t="str">
            <v>MADERO - MINAS SHOPPING</v>
          </cell>
          <cell r="I174" t="str">
            <v>MINAS SHOPPING CTN-SH-P</v>
          </cell>
          <cell r="J174" t="str">
            <v>MINAS SHOPPING CTN-SH-P</v>
          </cell>
          <cell r="K174" t="str">
            <v>GRAZIANI BARRETO</v>
          </cell>
        </row>
        <row r="175">
          <cell r="H175" t="str">
            <v>MADERO - MOGI SHOPPING</v>
          </cell>
          <cell r="I175" t="str">
            <v>MOGI DAS CRUZES CTN-SH-P</v>
          </cell>
          <cell r="J175" t="str">
            <v>MOGI DAS CRUZES CTN-SH-P</v>
          </cell>
          <cell r="K175" t="str">
            <v>GUSTAVO DIREITO</v>
          </cell>
        </row>
        <row r="176">
          <cell r="H176" t="str">
            <v>MADERO - SHOPPING MOOCA</v>
          </cell>
          <cell r="I176" t="str">
            <v>MOOCA STH-SH-P</v>
          </cell>
          <cell r="J176" t="str">
            <v>MOOCA STH-SH-P</v>
          </cell>
          <cell r="K176" t="str">
            <v>GUSTAVO DIREITO</v>
          </cell>
        </row>
        <row r="177">
          <cell r="H177" t="str">
            <v>MADERO - MORUMBI</v>
          </cell>
          <cell r="I177" t="str">
            <v>MORUMBI CTN-R-P</v>
          </cell>
          <cell r="J177" t="str">
            <v>MORUMBI CTN-R-P</v>
          </cell>
          <cell r="K177" t="str">
            <v>KLEBER RIQUELME</v>
          </cell>
        </row>
        <row r="178">
          <cell r="H178" t="str">
            <v>MADERO - MORUMBI SHOPPING</v>
          </cell>
          <cell r="I178" t="str">
            <v>MORUMBI STH-SH-P</v>
          </cell>
          <cell r="J178" t="str">
            <v>MORUMBI STH-SH-P</v>
          </cell>
          <cell r="K178" t="str">
            <v>KLEBER RIQUELME</v>
          </cell>
        </row>
        <row r="179">
          <cell r="H179" t="str">
            <v>MADERO - SHOPPING MUELLER</v>
          </cell>
          <cell r="I179" t="str">
            <v>MUELLER BGR-SH-P</v>
          </cell>
          <cell r="J179" t="str">
            <v>MUELLER BGR-SH-P</v>
          </cell>
          <cell r="K179" t="str">
            <v>ANDRE TREVISANI</v>
          </cell>
        </row>
        <row r="180">
          <cell r="H180" t="str">
            <v>MADERO - NATAL SHOPPING</v>
          </cell>
          <cell r="I180" t="str">
            <v>NATAL STH-SH-P</v>
          </cell>
          <cell r="J180" t="str">
            <v>NATAL STH-SH-P</v>
          </cell>
          <cell r="K180" t="str">
            <v>GRAZIANI BARRETO</v>
          </cell>
        </row>
        <row r="181">
          <cell r="H181" t="str">
            <v>MADERO - NAZARET</v>
          </cell>
          <cell r="I181" t="str">
            <v>NAZARET CTN-R-P</v>
          </cell>
          <cell r="J181" t="str">
            <v>NAZARET CTN-R-P</v>
          </cell>
          <cell r="K181" t="str">
            <v>GUSTAVO DIREITO</v>
          </cell>
        </row>
        <row r="182">
          <cell r="H182" t="str">
            <v>MADERO - NORTE SHOPPING</v>
          </cell>
          <cell r="I182" t="str">
            <v>NORTE SHOPPING STH-SH-P</v>
          </cell>
          <cell r="J182" t="str">
            <v>NORTE SHOPPING STH-SH-P</v>
          </cell>
          <cell r="K182" t="str">
            <v>GRAZIANI BARRETO</v>
          </cell>
        </row>
        <row r="183">
          <cell r="H183" t="str">
            <v>MADERO - SHOPPING NOVA AMERICA</v>
          </cell>
          <cell r="I183" t="str">
            <v>NOVA AMERICA STH-SH-P</v>
          </cell>
          <cell r="J183" t="str">
            <v>NOVA AMERICA STH-SH-P</v>
          </cell>
          <cell r="K183" t="str">
            <v>GRAZIANI BARRETO</v>
          </cell>
        </row>
        <row r="184">
          <cell r="H184" t="str">
            <v>MADERO - NOVO HAMBURGO</v>
          </cell>
          <cell r="I184" t="str">
            <v>NOVO HAMBURGO CTN-R-P</v>
          </cell>
          <cell r="J184" t="str">
            <v>NOVO HAMBURGO CTN-R-P</v>
          </cell>
          <cell r="K184" t="str">
            <v>ANDRE TREVISANI</v>
          </cell>
        </row>
        <row r="185">
          <cell r="H185" t="str">
            <v>MADERO - PADRE ANCHIETA</v>
          </cell>
          <cell r="I185" t="str">
            <v>PADRE ANCHIETA CTN-R-P</v>
          </cell>
          <cell r="J185" t="str">
            <v>PADRE ANCHIETA CTN-R-P</v>
          </cell>
          <cell r="K185" t="str">
            <v>GUSTAVO DIREITO</v>
          </cell>
        </row>
        <row r="186">
          <cell r="H186" t="str">
            <v>MADERO - SHOPPING PALLADIUM</v>
          </cell>
          <cell r="I186" t="str">
            <v>PALLADIUM STH-SH-P</v>
          </cell>
          <cell r="J186" t="str">
            <v>PALLADIUM STH-SH-P</v>
          </cell>
          <cell r="K186" t="str">
            <v>ANDRE TREVISANI</v>
          </cell>
        </row>
        <row r="187">
          <cell r="H187" t="str">
            <v>MADERO - SHOPPING CAPIM DOURADO</v>
          </cell>
          <cell r="I187" t="str">
            <v>PALMAS CTN-SH-P</v>
          </cell>
          <cell r="J187" t="str">
            <v>PALMAS CTN-SH-P</v>
          </cell>
          <cell r="K187" t="str">
            <v>BREINER PENA</v>
          </cell>
        </row>
        <row r="188">
          <cell r="H188" t="str">
            <v>MADERO - PARK SHOPPING CAMPO GRANDE</v>
          </cell>
          <cell r="I188" t="str">
            <v>PARK SHOP CAMPO G RJ STH-SH-P</v>
          </cell>
          <cell r="J188" t="str">
            <v>PARK SHOP CAMPO G RJ STH-SH-P</v>
          </cell>
          <cell r="K188" t="str">
            <v>GRAZIANI BARRETO</v>
          </cell>
        </row>
        <row r="189">
          <cell r="H189" t="str">
            <v>MADERO - SHOPPING MAIA</v>
          </cell>
          <cell r="I189" t="str">
            <v>PARK SHOP. MAIA STH-SH-P</v>
          </cell>
          <cell r="J189" t="str">
            <v>PARK SHOP. MAIA STH-SH-P</v>
          </cell>
          <cell r="K189" t="str">
            <v>GUSTAVO DIREITO</v>
          </cell>
        </row>
        <row r="190">
          <cell r="H190" t="str">
            <v>MADERO - SHOPPING PARQUE DA CIDADE</v>
          </cell>
          <cell r="I190" t="str">
            <v>PARQUE DA CIDADE STH-SH-P</v>
          </cell>
          <cell r="J190" t="str">
            <v>PARQUE DA CIDADE STH-SH-P</v>
          </cell>
          <cell r="K190" t="str">
            <v>KLEBER RIQUELME</v>
          </cell>
        </row>
        <row r="191">
          <cell r="H191" t="str">
            <v>MADERO - PASSEIO DAS AGUAS</v>
          </cell>
          <cell r="I191" t="str">
            <v>PASSEIO DAS AGUAS BGR-SH-P</v>
          </cell>
          <cell r="J191" t="str">
            <v>PASSEIO DAS AGUAS BGR-SH-P</v>
          </cell>
          <cell r="K191" t="str">
            <v>BREINER PENA</v>
          </cell>
        </row>
        <row r="192">
          <cell r="H192" t="str">
            <v>MADERO - PASSO FUNDO</v>
          </cell>
          <cell r="I192" t="str">
            <v>PASSO FUNDO CTN-R-P</v>
          </cell>
          <cell r="J192" t="str">
            <v>PASSO FUNDO CTN-R-P</v>
          </cell>
          <cell r="K192" t="str">
            <v>ANDRE TREVISANI</v>
          </cell>
        </row>
        <row r="193">
          <cell r="H193" t="str">
            <v>MADERO - SHOPPING PATIO BRASIL</v>
          </cell>
          <cell r="I193" t="str">
            <v>PATIO BRASIL STH-SH-P</v>
          </cell>
          <cell r="J193" t="str">
            <v>PATIO BRASIL STH-SH-P</v>
          </cell>
          <cell r="K193" t="str">
            <v>BREINER PENA</v>
          </cell>
        </row>
        <row r="194">
          <cell r="H194" t="str">
            <v>MADERO - PATIO OSASCO</v>
          </cell>
          <cell r="I194" t="str">
            <v>PATIO OSASCO CTN-SH-P</v>
          </cell>
          <cell r="J194" t="str">
            <v>PATIO OSASCO CTN-SH-P</v>
          </cell>
          <cell r="K194" t="str">
            <v>KLEBER RIQUELME</v>
          </cell>
        </row>
        <row r="195">
          <cell r="H195" t="str">
            <v>MADERO - SHOPPING PATIO PAULISTA</v>
          </cell>
          <cell r="I195" t="str">
            <v>PATIO PAULISTA STH-RU-P</v>
          </cell>
          <cell r="J195" t="str">
            <v>PATIO PAULISTA STH-RU-P</v>
          </cell>
          <cell r="K195" t="str">
            <v>GUSTAVO DIREITO</v>
          </cell>
        </row>
        <row r="196">
          <cell r="H196" t="str">
            <v>MADERO - PINHEIROS</v>
          </cell>
          <cell r="I196" t="str">
            <v>PINHEIROS CTN-R-P</v>
          </cell>
          <cell r="J196" t="str">
            <v>PINHEIROS CTN-R-P</v>
          </cell>
          <cell r="K196" t="str">
            <v>KLEBER RIQUELME</v>
          </cell>
        </row>
        <row r="197">
          <cell r="H197" t="str">
            <v>MADERO - SHOPPING PIRACICABA</v>
          </cell>
          <cell r="I197" t="str">
            <v>PIRACICABA STH-SH-P</v>
          </cell>
          <cell r="J197" t="str">
            <v>PIRACICABA STH-SH-P</v>
          </cell>
          <cell r="K197" t="str">
            <v>BREINER PENA</v>
          </cell>
        </row>
        <row r="198">
          <cell r="H198" t="str">
            <v>MADERO - PITANGUEIRAS</v>
          </cell>
          <cell r="I198" t="str">
            <v>PITANGUEIRAS DF CTN-R-P</v>
          </cell>
          <cell r="J198" t="str">
            <v>PITANGUEIRAS DF CTN-R-P</v>
          </cell>
          <cell r="K198" t="str">
            <v>BREINER PENA</v>
          </cell>
        </row>
        <row r="199">
          <cell r="H199" t="str">
            <v>MADERO - NITEROI PLAZA SHOPPING</v>
          </cell>
          <cell r="I199" t="str">
            <v>PLAZA NITEROI STH-SH-P</v>
          </cell>
          <cell r="J199" t="str">
            <v>PLAZA NITEROI STH-SH-P</v>
          </cell>
          <cell r="K199" t="str">
            <v>GRAZIANI BARRETO</v>
          </cell>
        </row>
        <row r="200">
          <cell r="H200" t="str">
            <v>MADERO - SHOPPING PLAZA SUL</v>
          </cell>
          <cell r="I200" t="str">
            <v>PLAZA SUL SHOPPING STH-SH-P</v>
          </cell>
          <cell r="J200" t="str">
            <v>PLAZA SUL SHOPPING STH-SH-P</v>
          </cell>
          <cell r="K200" t="str">
            <v>GUSTAVO DIREITO</v>
          </cell>
        </row>
        <row r="201">
          <cell r="H201" t="str">
            <v>MADERO - SHOPPING PRAIA DE BELAS</v>
          </cell>
          <cell r="I201" t="str">
            <v>PRAIA DE BELAS STH-SH-P</v>
          </cell>
          <cell r="J201" t="str">
            <v>PRAIA DE BELAS STH-SH-P</v>
          </cell>
          <cell r="K201" t="str">
            <v>ANDRE TREVISANI</v>
          </cell>
        </row>
        <row r="202">
          <cell r="H202" t="str">
            <v>MADERO - PRAIA DO PEPE</v>
          </cell>
          <cell r="I202" t="str">
            <v>PRAIA PEPE STH-R-P</v>
          </cell>
          <cell r="J202" t="str">
            <v>PRAIA DO PEPE STH-R-P</v>
          </cell>
          <cell r="K202" t="str">
            <v>GRAZIANI BARRETO</v>
          </cell>
        </row>
        <row r="203">
          <cell r="H203" t="str">
            <v>MADERO - SHOPPING PRAIAMAR</v>
          </cell>
          <cell r="I203" t="str">
            <v>PRAIAMAR STH-SH-P</v>
          </cell>
          <cell r="J203" t="str">
            <v>PRAIAMAR STH-SH-P</v>
          </cell>
          <cell r="K203" t="str">
            <v>GUSTAVO DIREITO</v>
          </cell>
        </row>
        <row r="204">
          <cell r="H204" t="str">
            <v>MADERO - PRESTES MAIA</v>
          </cell>
          <cell r="I204" t="str">
            <v>PRESTES MAIA CTN-R-P</v>
          </cell>
          <cell r="J204" t="str">
            <v>PRESTES MAIA CTN-R-P</v>
          </cell>
          <cell r="K204" t="str">
            <v>GUSTAVO DIREITO</v>
          </cell>
        </row>
        <row r="205">
          <cell r="H205" t="str">
            <v>MADERO - PRIMAVERA</v>
          </cell>
          <cell r="I205" t="str">
            <v>PRIMAVERA CTN-R-P</v>
          </cell>
          <cell r="J205" t="str">
            <v>PRIMAVERA CTN-R-P</v>
          </cell>
          <cell r="K205" t="str">
            <v>ANDRE TREVISANI</v>
          </cell>
        </row>
        <row r="206">
          <cell r="H206" t="str">
            <v>MADERO - PRIME</v>
          </cell>
          <cell r="I206" t="str">
            <v>PRIME DURSKI STH</v>
          </cell>
          <cell r="J206" t="str">
            <v>PRIME DURSKI STH-R-P</v>
          </cell>
          <cell r="K206" t="str">
            <v>FRANQUEADO</v>
          </cell>
        </row>
        <row r="207">
          <cell r="H207" t="str">
            <v>MADERO - PUC POA</v>
          </cell>
          <cell r="I207" t="str">
            <v>PUC POA CTN-RU-P</v>
          </cell>
          <cell r="J207" t="str">
            <v>PUC POA CTN-RU-P</v>
          </cell>
          <cell r="K207" t="str">
            <v>ANDRE TREVISANI</v>
          </cell>
        </row>
        <row r="208">
          <cell r="H208" t="str">
            <v>MADERO - QUATA</v>
          </cell>
          <cell r="I208" t="str">
            <v>QUATA BGR-R-P</v>
          </cell>
          <cell r="J208" t="str">
            <v>QUATA BGR-R-P</v>
          </cell>
          <cell r="K208" t="str">
            <v>GUSTAVO DIREITO</v>
          </cell>
        </row>
        <row r="209">
          <cell r="H209" t="str">
            <v>MADERO - RIBEIRAO SHOPPING</v>
          </cell>
          <cell r="I209" t="str">
            <v>RIBEIRAO PRETO STH-SH-P</v>
          </cell>
          <cell r="J209" t="str">
            <v>RIBEIRAO PRETO STH-SH-P</v>
          </cell>
          <cell r="K209" t="str">
            <v>BREINER PENA</v>
          </cell>
        </row>
        <row r="210">
          <cell r="H210" t="str">
            <v>MADERO - SHOPPING DESIGN BARRA</v>
          </cell>
          <cell r="I210" t="str">
            <v>RIO DESIGN BARRA STH-SH-P</v>
          </cell>
          <cell r="J210" t="str">
            <v>RIO DESIGN BARRA STH-SH-P</v>
          </cell>
          <cell r="K210" t="str">
            <v>GRAZIANI BARRETO</v>
          </cell>
        </row>
        <row r="211">
          <cell r="H211" t="str">
            <v>MADERO - SHOPPING RIO LEBLON</v>
          </cell>
          <cell r="I211" t="str">
            <v>RIO LEBLON STH-SH-P</v>
          </cell>
          <cell r="J211" t="str">
            <v>RIO LEBLON STH-SH-P</v>
          </cell>
          <cell r="K211" t="str">
            <v>GRAZIANI BARRETO</v>
          </cell>
        </row>
        <row r="212">
          <cell r="H212" t="str">
            <v>MADERO - SHOPPING NEW YORK</v>
          </cell>
          <cell r="I212" t="str">
            <v>RIO NEW YORK BARRA STH-SH-P</v>
          </cell>
          <cell r="J212" t="str">
            <v>RIO NEW YORK BARRA STH-SH-P</v>
          </cell>
          <cell r="K212" t="str">
            <v>GRAZIANI BARRETO</v>
          </cell>
        </row>
        <row r="213">
          <cell r="H213" t="str">
            <v>MADERO - SHOPPING IGUATEMI RIO PRETO</v>
          </cell>
          <cell r="I213" t="str">
            <v>RIO PRETO IGUATEMI STH-SH-P</v>
          </cell>
          <cell r="J213" t="str">
            <v>RIO PRETO IGUATEMI STH-SH-P</v>
          </cell>
          <cell r="K213" t="str">
            <v>BREINER PENA</v>
          </cell>
        </row>
        <row r="214">
          <cell r="H214" t="str">
            <v>MADERO - SHOPPING RIO SUL</v>
          </cell>
          <cell r="I214" t="str">
            <v>RIO SUL STH-SH-P</v>
          </cell>
          <cell r="J214" t="str">
            <v>RIO SUL STH-SH-P</v>
          </cell>
          <cell r="K214" t="str">
            <v>GRAZIANI BARRETO</v>
          </cell>
        </row>
        <row r="215">
          <cell r="H215" t="str">
            <v>MADERO - RIOMAR ARACAJU</v>
          </cell>
          <cell r="I215" t="str">
            <v>RIOMAR ARACAJU STH-SH-P</v>
          </cell>
          <cell r="J215" t="str">
            <v>RIOMAR ARACAJU STH-SH-P</v>
          </cell>
          <cell r="K215" t="str">
            <v>GRAZIANI BARRETO</v>
          </cell>
        </row>
        <row r="216">
          <cell r="H216" t="str">
            <v>MADERO - RIOMAR FORTALEZA</v>
          </cell>
          <cell r="I216" t="str">
            <v>RIOMAR FORTALEZA STH-SH-P</v>
          </cell>
          <cell r="J216" t="str">
            <v>RIOMAR FORTALEZA STH-SH-P</v>
          </cell>
          <cell r="K216" t="str">
            <v>GRAZIANI BARRETO</v>
          </cell>
        </row>
        <row r="217">
          <cell r="H217" t="str">
            <v>MADERO - RIOMAR RECIFE</v>
          </cell>
          <cell r="I217" t="str">
            <v>RIOMAR RECIFE STH-SH-P</v>
          </cell>
          <cell r="J217" t="str">
            <v>RIOMAR RECIFE STH-SH-P</v>
          </cell>
          <cell r="K217" t="str">
            <v>GRAZIANI BARRETO</v>
          </cell>
        </row>
        <row r="218">
          <cell r="H218" t="str">
            <v>MADERO - SAKAMOTO</v>
          </cell>
          <cell r="I218" t="str">
            <v>SAKAMOTO CTN-BR-P</v>
          </cell>
          <cell r="J218" t="str">
            <v>SAKAMOTO CTN-BR-P</v>
          </cell>
          <cell r="K218" t="str">
            <v>GUSTAVO DIREITO</v>
          </cell>
        </row>
        <row r="219">
          <cell r="H219" t="str">
            <v>MADERO - SALVADOR SHOPPING BARRA</v>
          </cell>
          <cell r="I219" t="str">
            <v>SALVADOR BARRA STH-SH-P</v>
          </cell>
          <cell r="J219" t="str">
            <v>SALVADOR BARRA STH-SH-P</v>
          </cell>
          <cell r="K219" t="str">
            <v>GRAZIANI BARRETO</v>
          </cell>
        </row>
        <row r="220">
          <cell r="H220" t="str">
            <v>MADERO - SHOPPING NOVO SALVADOR</v>
          </cell>
          <cell r="I220" t="str">
            <v>SALVADOR STH-SH-P</v>
          </cell>
          <cell r="J220" t="str">
            <v>SALVADOR STH-SH-P</v>
          </cell>
          <cell r="K220" t="str">
            <v>GRAZIANI BARRETO</v>
          </cell>
        </row>
        <row r="221">
          <cell r="H221" t="str">
            <v>Madero - Shopping Santa Ursula</v>
          </cell>
          <cell r="I221" t="str">
            <v>SANTA URSULA BGR-SH-P</v>
          </cell>
          <cell r="J221" t="str">
            <v>SANTA URSULA BGR-SH-P</v>
          </cell>
          <cell r="K221" t="str">
            <v>BREINER PENA</v>
          </cell>
        </row>
        <row r="222">
          <cell r="H222" t="str">
            <v>MADERO - SANTO AMARO</v>
          </cell>
          <cell r="I222" t="str">
            <v>SANTO AMARO CTN-R-P</v>
          </cell>
          <cell r="J222" t="str">
            <v>SANTO AMARO CTN-R-P</v>
          </cell>
          <cell r="K222" t="str">
            <v>GUSTAVO DIREITO</v>
          </cell>
        </row>
        <row r="223">
          <cell r="H223" t="str">
            <v>MADERO - SANTO ANDRE</v>
          </cell>
          <cell r="I223" t="str">
            <v>SANTO ANDRE CTN-R-P</v>
          </cell>
          <cell r="J223" t="str">
            <v>SANTO ANDRE CTN-R-P</v>
          </cell>
          <cell r="K223" t="str">
            <v>GUSTAVO DIREITO</v>
          </cell>
        </row>
        <row r="224">
          <cell r="H224" t="str">
            <v>MADERO - SANTOS DUMONT</v>
          </cell>
          <cell r="I224" t="str">
            <v>SANTOS DUMONT STH-AE-P</v>
          </cell>
          <cell r="J224" t="str">
            <v>SANTOS DUMONT STH-AE-P</v>
          </cell>
          <cell r="K224" t="str">
            <v>GRAZIANI BARRETO</v>
          </cell>
        </row>
        <row r="225">
          <cell r="H225" t="str">
            <v>MADERO - SHOPPING SAO CAETANO</v>
          </cell>
          <cell r="I225" t="str">
            <v>SAO CAETANO STH-SH-P</v>
          </cell>
          <cell r="J225" t="str">
            <v>SAO CAETANO STH-SH-P</v>
          </cell>
          <cell r="K225" t="str">
            <v>GUSTAVO DIREITO</v>
          </cell>
        </row>
        <row r="226">
          <cell r="H226" t="str">
            <v>MADERO - JK  SAO JOSE DO RIO PRETO</v>
          </cell>
          <cell r="I226" t="str">
            <v>SAO JOSE DO RIO PRETO CTN-R-P</v>
          </cell>
          <cell r="J226" t="str">
            <v>SAO JOSE DO RIO PRETO CTN-R-P</v>
          </cell>
          <cell r="K226" t="str">
            <v>BREINER PENA</v>
          </cell>
        </row>
        <row r="227">
          <cell r="H227" t="str">
            <v>MADERO - SAO JOSE DOS CAMPOS</v>
          </cell>
          <cell r="I227" t="str">
            <v>SAO JOSE DOS CAMPOS CTN-R-P</v>
          </cell>
          <cell r="J227" t="str">
            <v>SAO JOSE DOS CAMPOS CTN-R-P</v>
          </cell>
          <cell r="K227" t="str">
            <v>GUSTAVO DIREITO</v>
          </cell>
        </row>
        <row r="228">
          <cell r="H228" t="str">
            <v>MADERO - SHOPPING CIDADE BH</v>
          </cell>
          <cell r="I228" t="str">
            <v>SHOPPING CIDADE BH STH-SH-P</v>
          </cell>
          <cell r="J228" t="str">
            <v>SHOPPING CIDADE BH STH-SH-P</v>
          </cell>
          <cell r="K228" t="str">
            <v>GRAZIANI BARRETO</v>
          </cell>
        </row>
        <row r="229">
          <cell r="H229" t="str">
            <v>MADERO - SHOPPING LIMEIRA</v>
          </cell>
          <cell r="I229" t="str">
            <v>SHOPPING LIMEIRA CTN-SH-P</v>
          </cell>
          <cell r="J229" t="str">
            <v>SHOPPING LIMEIRA CTN-SH-P</v>
          </cell>
          <cell r="K229" t="str">
            <v>BREINER PENA</v>
          </cell>
        </row>
        <row r="230">
          <cell r="H230" t="str">
            <v>MADERO - SHOPPING RECIFE</v>
          </cell>
          <cell r="I230" t="str">
            <v>SHOPPING RECIFE STH-SH-P</v>
          </cell>
          <cell r="J230" t="str">
            <v>SHOPPING RECIFE STH-SH-P</v>
          </cell>
          <cell r="K230" t="str">
            <v>GRAZIANI BARRETO</v>
          </cell>
        </row>
        <row r="231">
          <cell r="H231" t="str">
            <v>MADERO - SHOPPING TIJUCA</v>
          </cell>
          <cell r="I231" t="str">
            <v>SHOPPING TIJUCA STH-SH-P</v>
          </cell>
          <cell r="J231" t="str">
            <v>SHOPPING TIJUCA STH-SH-P</v>
          </cell>
          <cell r="K231" t="str">
            <v>GRAZIANI BARRETO</v>
          </cell>
        </row>
        <row r="232">
          <cell r="H232" t="str">
            <v>MADERO - SHOPPING SP MARKET</v>
          </cell>
          <cell r="I232" t="str">
            <v>SP MARKET STH-SH-P</v>
          </cell>
          <cell r="J232" t="str">
            <v>SP MARKET STH-SH-P</v>
          </cell>
          <cell r="K232" t="str">
            <v>KLEBER RIQUELME</v>
          </cell>
        </row>
        <row r="233">
          <cell r="H233" t="str">
            <v>MADERO - SHOPPING TABOAO</v>
          </cell>
          <cell r="I233" t="str">
            <v>TABOAO DA SERRA CTN-SH-P</v>
          </cell>
          <cell r="J233" t="str">
            <v>TABOAO DA SERRA CTN-SH-P</v>
          </cell>
          <cell r="K233" t="str">
            <v>KLEBER RIQUELME</v>
          </cell>
        </row>
        <row r="234">
          <cell r="H234" t="str">
            <v>MADERO - SHOPPING TAMBORE</v>
          </cell>
          <cell r="I234" t="str">
            <v>TAMBORE STH-SH-P</v>
          </cell>
          <cell r="J234" t="str">
            <v>TAMBORE STH-SH-P</v>
          </cell>
          <cell r="K234" t="str">
            <v>KLEBER RIQUELME</v>
          </cell>
        </row>
        <row r="235">
          <cell r="H235" t="str">
            <v>MADERO - TAQUARI</v>
          </cell>
          <cell r="I235" t="str">
            <v>TAQUARI CTN-BR-P</v>
          </cell>
          <cell r="J235" t="str">
            <v>TAQUARI CTN-BR-P</v>
          </cell>
          <cell r="K235" t="str">
            <v>BREINER PENA</v>
          </cell>
        </row>
        <row r="236">
          <cell r="H236" t="str">
            <v>MADERO -SHOPPING TAUBATE</v>
          </cell>
          <cell r="I236" t="str">
            <v>TAUBATE CTN-SH-P</v>
          </cell>
          <cell r="J236" t="str">
            <v>TAUBATE CTN-SH-P</v>
          </cell>
          <cell r="K236" t="str">
            <v>GUSTAVO DIREITO</v>
          </cell>
        </row>
        <row r="237">
          <cell r="H237" t="str">
            <v>MADERO - SHOPPING UBERABA</v>
          </cell>
          <cell r="I237" t="str">
            <v>UBERABA CTN-SH-P</v>
          </cell>
          <cell r="J237" t="str">
            <v>UBERABA CTN-SH-P</v>
          </cell>
          <cell r="K237" t="str">
            <v>BREINER PENA</v>
          </cell>
        </row>
        <row r="238">
          <cell r="H238" t="str">
            <v>MADERO - CENTER SHOPPING UBERLANDIA</v>
          </cell>
          <cell r="I238" t="str">
            <v>UBERLANDIA SHOP STH-SH-P</v>
          </cell>
          <cell r="J238" t="str">
            <v>UBERLANDIA SHOP STH-SH-P</v>
          </cell>
          <cell r="K238" t="str">
            <v>BREINER PENA</v>
          </cell>
        </row>
        <row r="239">
          <cell r="H239" t="str">
            <v>MADERO - SHOPPING UNIAO OSASCO</v>
          </cell>
          <cell r="I239" t="str">
            <v>UNIAO OSASCO STH-SH-P</v>
          </cell>
          <cell r="J239" t="str">
            <v>UNIAO OSASCO STH-SH-P</v>
          </cell>
          <cell r="K239" t="str">
            <v>KLEBER RIQUELME</v>
          </cell>
        </row>
        <row r="240">
          <cell r="H240" t="str">
            <v>MADERO - VALINHOS</v>
          </cell>
          <cell r="I240" t="str">
            <v>VALINHOS CTN-BR-P</v>
          </cell>
          <cell r="J240" t="str">
            <v>VALINHOS CTN-BR-P</v>
          </cell>
          <cell r="K240" t="str">
            <v>KLEBER RIQUELME</v>
          </cell>
        </row>
        <row r="241">
          <cell r="H241" t="str">
            <v>MADERO - VILA ANDRADE</v>
          </cell>
          <cell r="I241" t="str">
            <v>VILA ANDRADE CTN-R-P</v>
          </cell>
          <cell r="J241" t="str">
            <v>VILA ANDRADE CTN-R-P</v>
          </cell>
          <cell r="K241" t="str">
            <v>KLEBER RIQUELME</v>
          </cell>
        </row>
        <row r="242">
          <cell r="H242" t="str">
            <v>MADERO - VILA MARIANA</v>
          </cell>
          <cell r="I242" t="str">
            <v>VILA MARIANA</v>
          </cell>
          <cell r="J242" t="str">
            <v>VILA MARIANA BGR-R-P</v>
          </cell>
          <cell r="K242" t="str">
            <v>GUSTAVO DIREITO</v>
          </cell>
        </row>
        <row r="243">
          <cell r="H243" t="str">
            <v>MADERO - SHOPPING VILA OLIMPIA</v>
          </cell>
          <cell r="I243" t="str">
            <v>VILA OLIMPIA STH-SH-P</v>
          </cell>
          <cell r="J243" t="str">
            <v>VILA OLIMPIA STH-SH-P</v>
          </cell>
          <cell r="K243" t="str">
            <v>GUSTAVO DIREITO</v>
          </cell>
        </row>
        <row r="244">
          <cell r="H244" t="str">
            <v>MADERO - SHOPPING PRAIA DA COSTA</v>
          </cell>
          <cell r="I244" t="str">
            <v>VILA VELHA STH-SH-P</v>
          </cell>
          <cell r="J244" t="str">
            <v>VILA VELHA STH-SH-P</v>
          </cell>
          <cell r="K244" t="str">
            <v>GRAZIANI BARRETO</v>
          </cell>
        </row>
        <row r="245">
          <cell r="H245" t="str">
            <v>MADERO - VILLA LOBOS</v>
          </cell>
          <cell r="I245" t="str">
            <v>VILLA LOBOS CTN-R-P</v>
          </cell>
          <cell r="J245" t="str">
            <v>VILLA LOBOS CTN-R-P</v>
          </cell>
          <cell r="K245" t="str">
            <v>KLEBER RIQUELME</v>
          </cell>
        </row>
        <row r="246">
          <cell r="H246" t="str">
            <v>MADERO - SHOPPING VILLA ROMANA</v>
          </cell>
          <cell r="I246" t="str">
            <v>VILLA ROMANA STH-SH-P</v>
          </cell>
          <cell r="J246" t="str">
            <v>VILLA ROMANA STH-SH-P</v>
          </cell>
          <cell r="K246" t="str">
            <v>ANDRE TREVISANI</v>
          </cell>
        </row>
        <row r="247">
          <cell r="H247" t="str">
            <v>MADERO - SHOPPING VILLAGE MALL</v>
          </cell>
          <cell r="I247" t="str">
            <v>VILLAGE MALL RIO STH-SH-P</v>
          </cell>
          <cell r="J247" t="str">
            <v>VILLAGE MALL RIO STH-SH-P</v>
          </cell>
          <cell r="K247" t="str">
            <v>GRAZIANI BARRETO</v>
          </cell>
        </row>
        <row r="248">
          <cell r="H248" t="str">
            <v>MADERO - SHOPPING VITORIA</v>
          </cell>
          <cell r="I248" t="str">
            <v>VITORIA STH-SH-P</v>
          </cell>
          <cell r="J248" t="str">
            <v>VITORIA STH-SH-P</v>
          </cell>
          <cell r="K248" t="str">
            <v>GRAZIANI BARRETO</v>
          </cell>
        </row>
        <row r="249">
          <cell r="H249" t="str">
            <v>MADERO -  AV WASHINGTON LUIS</v>
          </cell>
          <cell r="I249" t="str">
            <v>WASHINGTON LUIS CTN-RU-P</v>
          </cell>
          <cell r="J249" t="str">
            <v>WASHINGTON LUIS CTN-RU-P</v>
          </cell>
          <cell r="K249" t="str">
            <v>KLEBER RIQUELME</v>
          </cell>
        </row>
        <row r="250">
          <cell r="H250" t="str">
            <v>MADERO - SHOPPING BARIGUI</v>
          </cell>
          <cell r="I250" t="str">
            <v>PARK BARIGUI STH-SH-P</v>
          </cell>
          <cell r="J250" t="str">
            <v>PARK BARIGUI STH-SH-P</v>
          </cell>
          <cell r="K250" t="str">
            <v>ANDRE TREVISANI</v>
          </cell>
        </row>
        <row r="251">
          <cell r="H251" t="str">
            <v>JERONIMO - AGUA VERDE</v>
          </cell>
          <cell r="I251" t="str">
            <v>JERONIMO AGUA VERDE TRK-R-P</v>
          </cell>
          <cell r="J251" t="str">
            <v>JERONIMO AGUA VERDE TRK-R-P</v>
          </cell>
          <cell r="K251" t="str">
            <v>ANDRE TREVISANI</v>
          </cell>
        </row>
        <row r="252">
          <cell r="H252" t="str">
            <v>Vó Maria Durski - Brascan</v>
          </cell>
          <cell r="I252"/>
          <cell r="J252" t="str">
            <v>BRASCAN STH-R-P</v>
          </cell>
          <cell r="K252" t="str">
            <v>GUSTAVO DIREITO</v>
          </cell>
        </row>
        <row r="253">
          <cell r="H253" t="str">
            <v>Vó Maria Durski - Shopping ID</v>
          </cell>
          <cell r="I253"/>
          <cell r="J253" t="str">
            <v>BRASILIA ID STH-SH-P</v>
          </cell>
          <cell r="K253" t="str">
            <v>BREINER PENA</v>
          </cell>
        </row>
        <row r="254">
          <cell r="H254" t="str">
            <v>Vó Maria Durski - Park Shopping Brasilia</v>
          </cell>
          <cell r="I254"/>
          <cell r="J254" t="str">
            <v>BRASILIA PARK STH-SH-P</v>
          </cell>
          <cell r="K254" t="str">
            <v>BREINER PENA</v>
          </cell>
        </row>
        <row r="255">
          <cell r="H255" t="str">
            <v>Vó Maria Durski - Buritis</v>
          </cell>
          <cell r="I255"/>
          <cell r="J255" t="str">
            <v>BURITIS CTN-R-P</v>
          </cell>
          <cell r="K255" t="str">
            <v>GRAZIANI BARRETO</v>
          </cell>
        </row>
        <row r="256">
          <cell r="H256" t="str">
            <v>Vó Maria Durski - Cabral</v>
          </cell>
          <cell r="I256"/>
          <cell r="J256" t="str">
            <v>CABRAL STH-R-P</v>
          </cell>
          <cell r="K256" t="str">
            <v>ANDRE TREVISANI</v>
          </cell>
        </row>
        <row r="257">
          <cell r="H257" t="str">
            <v>Vó Maria Durski - Cambui</v>
          </cell>
          <cell r="I257"/>
          <cell r="J257" t="str">
            <v>CAMBUI CTN-R-P</v>
          </cell>
          <cell r="K257" t="str">
            <v>KLEBER RIQUELME</v>
          </cell>
        </row>
        <row r="258">
          <cell r="H258" t="str">
            <v>Vó Maria Durski - Shopping Dom Pedro</v>
          </cell>
          <cell r="I258"/>
          <cell r="J258" t="str">
            <v>CAMPINAS STH-SH-P</v>
          </cell>
          <cell r="K258" t="str">
            <v>KLEBER RIQUELME</v>
          </cell>
        </row>
        <row r="259">
          <cell r="H259" t="str">
            <v>Vó Maria Durski - Shopping Campo Grande</v>
          </cell>
          <cell r="I259"/>
          <cell r="J259" t="str">
            <v>CAMPO GRANDE STH-SH-P</v>
          </cell>
          <cell r="K259" t="str">
            <v>BREINER PENA</v>
          </cell>
        </row>
        <row r="260">
          <cell r="H260" t="str">
            <v>Vó Maria Durski - Campo Largo</v>
          </cell>
          <cell r="I260"/>
          <cell r="J260" t="str">
            <v>CAMPO LARGO CTN-BR-P</v>
          </cell>
          <cell r="K260" t="str">
            <v>ANDRE TREVISANI</v>
          </cell>
        </row>
        <row r="261">
          <cell r="H261" t="str">
            <v>Vó Maria Durski - Canoas</v>
          </cell>
          <cell r="I261"/>
          <cell r="J261" t="str">
            <v>CANOAS CTN-BR-P</v>
          </cell>
          <cell r="K261" t="str">
            <v>ANDRE TREVISANI</v>
          </cell>
        </row>
        <row r="262">
          <cell r="H262" t="str">
            <v>Vó Maria Durski - Cascavel</v>
          </cell>
          <cell r="I262"/>
          <cell r="J262" t="str">
            <v>CASCAVEL STH-SH-P</v>
          </cell>
          <cell r="K262" t="str">
            <v>KLEBER RIQUELME</v>
          </cell>
        </row>
        <row r="263">
          <cell r="H263" t="str">
            <v>Vó Maria Durski - Londrina (Shop Catuai)</v>
          </cell>
          <cell r="I263"/>
          <cell r="J263" t="str">
            <v>CATUAI LONDRINA STH-SH-P</v>
          </cell>
          <cell r="K263" t="str">
            <v>KLEBER RIQUELME</v>
          </cell>
        </row>
        <row r="264">
          <cell r="H264" t="str">
            <v>Vó Maria Durski - Caxias do Sul</v>
          </cell>
          <cell r="I264"/>
          <cell r="J264" t="str">
            <v>CAXIAS CTN-SH-P</v>
          </cell>
          <cell r="K264" t="str">
            <v>ANDRE TREVISANI</v>
          </cell>
        </row>
        <row r="265">
          <cell r="H265" t="str">
            <v>Vó Maria Durski - Shopping Center Norte</v>
          </cell>
          <cell r="I265"/>
          <cell r="J265" t="str">
            <v>CENTER NORTE STH-SH-P</v>
          </cell>
          <cell r="K265" t="str">
            <v>GUSTAVO DIREITO</v>
          </cell>
        </row>
        <row r="266">
          <cell r="H266" t="str">
            <v>Vó Maria Durski - Shopping Center vale</v>
          </cell>
          <cell r="I266"/>
          <cell r="J266" t="str">
            <v>CENTERVALE STH-SH-P</v>
          </cell>
          <cell r="K266" t="str">
            <v>GUSTAVO DIREITO</v>
          </cell>
        </row>
        <row r="267">
          <cell r="H267" t="str">
            <v>Vó Maria Durski - Champagnat</v>
          </cell>
          <cell r="I267"/>
          <cell r="J267" t="str">
            <v>CHAMPAGNAT STH-R-P</v>
          </cell>
          <cell r="K267" t="str">
            <v>ANDRE TREVISANI</v>
          </cell>
        </row>
        <row r="268">
          <cell r="H268" t="str">
            <v>Vó Maria Durski - Cidade São Paulo</v>
          </cell>
          <cell r="I268"/>
          <cell r="J268" t="str">
            <v>CIDADE SAO PAULO STH-SH-P</v>
          </cell>
          <cell r="K268" t="str">
            <v>GUSTAVO DIREITO</v>
          </cell>
        </row>
        <row r="269">
          <cell r="H269" t="str">
            <v>Vó Maria Durski - Comendador</v>
          </cell>
          <cell r="I269"/>
          <cell r="J269" t="str">
            <v>COMENDADOR STH-R-P</v>
          </cell>
          <cell r="K269" t="str">
            <v>ANDRE TREVISANI</v>
          </cell>
        </row>
        <row r="270">
          <cell r="H270" t="str">
            <v>Vó Maria Durski - Conselheiro Nebias</v>
          </cell>
          <cell r="I270"/>
          <cell r="J270" t="str">
            <v>CONSELHEIRO NEBIAS CTN-R-P</v>
          </cell>
          <cell r="K270" t="str">
            <v>GUSTAVO DIREITO</v>
          </cell>
        </row>
        <row r="271">
          <cell r="H271" t="str">
            <v>Vó Maria Durski - Shopping Continente</v>
          </cell>
          <cell r="I271"/>
          <cell r="J271" t="str">
            <v>CONTINENTE SC STH-SH-P</v>
          </cell>
          <cell r="K271" t="str">
            <v>ANDRE TREVISANI</v>
          </cell>
        </row>
        <row r="272">
          <cell r="H272" t="str">
            <v>Vó Maria Durski - Criciuma</v>
          </cell>
          <cell r="I272"/>
          <cell r="J272" t="str">
            <v>CRICIUMA CENTENARIO CTN-R-P</v>
          </cell>
          <cell r="K272" t="str">
            <v>ANDRE TREVISANI</v>
          </cell>
        </row>
        <row r="273">
          <cell r="H273" t="str">
            <v>Vó Maria Durski - Shopping Curitiba</v>
          </cell>
          <cell r="I273"/>
          <cell r="J273" t="str">
            <v>CURITIBA SHOP BGR-SH-P</v>
          </cell>
          <cell r="K273" t="str">
            <v>ANDRE TREVISANI</v>
          </cell>
        </row>
        <row r="274">
          <cell r="H274" t="str">
            <v>Vó Maria Durski - Shopping Del Rey</v>
          </cell>
          <cell r="I274"/>
          <cell r="J274" t="str">
            <v>DEL REY STH-SH-P</v>
          </cell>
          <cell r="K274" t="str">
            <v>GRAZIANI BARRETO</v>
          </cell>
        </row>
        <row r="275">
          <cell r="H275" t="str">
            <v>Vó Maria Durski - Shopping Eldorado</v>
          </cell>
          <cell r="I275"/>
          <cell r="J275" t="str">
            <v>ELDORADO STH-SH-P</v>
          </cell>
          <cell r="K275" t="str">
            <v>KLEBER RIQUELME</v>
          </cell>
        </row>
        <row r="276">
          <cell r="H276" t="str">
            <v>Vó Maria Durski - Shopping Estacao Cuiabá</v>
          </cell>
          <cell r="I276"/>
          <cell r="J276" t="str">
            <v>ESTACAO CUIABA STH-SH-P</v>
          </cell>
          <cell r="K276" t="str">
            <v>BREINER PENA</v>
          </cell>
        </row>
        <row r="277">
          <cell r="H277" t="str">
            <v>Vó Maria Durski - Shopping Beiramar</v>
          </cell>
          <cell r="I277"/>
          <cell r="J277" t="str">
            <v>FLORIANOPOLIS STH-SH-P</v>
          </cell>
          <cell r="K277" t="str">
            <v>ANDRE TREVISANI</v>
          </cell>
        </row>
        <row r="278">
          <cell r="H278" t="str">
            <v>Vó Maria Durski - Foz do Iguaçu</v>
          </cell>
          <cell r="I278"/>
          <cell r="J278" t="str">
            <v>FOZ DO IGUACU STH-SH-P</v>
          </cell>
          <cell r="K278" t="str">
            <v>KLEBER RIQUELME</v>
          </cell>
        </row>
        <row r="279">
          <cell r="H279" t="str">
            <v>Vó Maria Durski - Franca</v>
          </cell>
          <cell r="I279"/>
          <cell r="J279" t="str">
            <v>FRANCA CTN-R-P</v>
          </cell>
          <cell r="K279" t="str">
            <v>BREINER PENA</v>
          </cell>
        </row>
        <row r="280">
          <cell r="H280" t="str">
            <v>Vó Maria Durski - Francisco Morato</v>
          </cell>
          <cell r="I280"/>
          <cell r="J280" t="str">
            <v>FRANCISCO MORATO CTN-R-P</v>
          </cell>
          <cell r="K280" t="str">
            <v>KLEBER RIQUELME</v>
          </cell>
        </row>
        <row r="281">
          <cell r="H281" t="str">
            <v>Vó Maria Durski - Shopping Galleria</v>
          </cell>
          <cell r="I281"/>
          <cell r="J281" t="str">
            <v>GALLERIA CAMPINAS STH-SH-P</v>
          </cell>
          <cell r="K281" t="str">
            <v>KLEBER RIQUELME</v>
          </cell>
        </row>
        <row r="282">
          <cell r="H282" t="str">
            <v>Vó Maria Durski - Joinville Garten</v>
          </cell>
          <cell r="I282"/>
          <cell r="J282" t="str">
            <v>GARTEN JOINVILLE STH-SH-P</v>
          </cell>
          <cell r="K282" t="str">
            <v>ANDRE TREVISANI</v>
          </cell>
        </row>
        <row r="283">
          <cell r="H283" t="str">
            <v>Vo Maria Durski - Goiania T10</v>
          </cell>
          <cell r="I283"/>
          <cell r="J283" t="str">
            <v>GOIANIA T10 CTN-R-P</v>
          </cell>
          <cell r="K283" t="str">
            <v>BREINER PENA</v>
          </cell>
        </row>
        <row r="284">
          <cell r="H284" t="str">
            <v>Vó Maria Durski - Goiania T4</v>
          </cell>
          <cell r="I284"/>
          <cell r="J284" t="str">
            <v>GOIANIA T4 CTN-R-P</v>
          </cell>
          <cell r="K284" t="str">
            <v>BREINER PENA</v>
          </cell>
        </row>
        <row r="285">
          <cell r="H285" t="str">
            <v>Vó Maria Durski - Gramado</v>
          </cell>
          <cell r="I285"/>
          <cell r="J285" t="str">
            <v>GRAMADO BGR-R-P</v>
          </cell>
          <cell r="K285" t="str">
            <v>ANDRE TREVISANI</v>
          </cell>
        </row>
        <row r="286">
          <cell r="H286" t="str">
            <v>Vó Maria Durski - Granja Vianna</v>
          </cell>
          <cell r="I286"/>
          <cell r="J286" t="str">
            <v>GRANJA VIANNA STH-SH-P</v>
          </cell>
          <cell r="K286" t="str">
            <v>KLEBER RIQUELME</v>
          </cell>
        </row>
        <row r="287">
          <cell r="H287" t="str">
            <v>Vó Maria Durski - Guaruja</v>
          </cell>
          <cell r="I287"/>
          <cell r="J287" t="str">
            <v>GUARUJA CTN-R-P</v>
          </cell>
          <cell r="K287" t="str">
            <v>GUSTAVO DIREITO</v>
          </cell>
        </row>
        <row r="288">
          <cell r="H288" t="str">
            <v>Vó Maria Durski - Icarai</v>
          </cell>
          <cell r="I288"/>
          <cell r="J288" t="str">
            <v>ICARAI BGR-R-P</v>
          </cell>
          <cell r="K288" t="str">
            <v>GRAZIANI BARRETO</v>
          </cell>
        </row>
        <row r="289">
          <cell r="H289" t="str">
            <v>Vó Maria Durski - Iguatemi Brasilia</v>
          </cell>
          <cell r="I289"/>
          <cell r="J289" t="str">
            <v>IGUATEMI BRASILIA STH-SH-P</v>
          </cell>
          <cell r="K289" t="str">
            <v>BREINER PENA</v>
          </cell>
        </row>
        <row r="290">
          <cell r="H290" t="str">
            <v>Vó Maria Durski - Iguatemi Campinas</v>
          </cell>
          <cell r="I290"/>
          <cell r="J290" t="str">
            <v>IGUATEMI CAMPINAS STH-SH-P</v>
          </cell>
          <cell r="K290" t="str">
            <v>KLEBER RIQUELME</v>
          </cell>
        </row>
        <row r="291">
          <cell r="H291" t="str">
            <v>Vó Maria Durski - Iguatemi Esplanada</v>
          </cell>
          <cell r="I291"/>
          <cell r="J291" t="str">
            <v>IGUATEMI ESPLANADA STH-SH-P</v>
          </cell>
          <cell r="K291" t="str">
            <v>KLEBER RIQUELME</v>
          </cell>
        </row>
        <row r="292">
          <cell r="H292" t="str">
            <v>Vó Maria Durski - Iguatemi Fortaleza</v>
          </cell>
          <cell r="I292"/>
          <cell r="J292" t="str">
            <v>IGUATEMI FORTALEZA STH-SH-P</v>
          </cell>
          <cell r="K292" t="str">
            <v>GRAZIANI BARRETO</v>
          </cell>
        </row>
        <row r="293">
          <cell r="H293" t="str">
            <v>Vó Maria Durski - Indaiatuba</v>
          </cell>
          <cell r="I293"/>
          <cell r="J293" t="str">
            <v>INDAIATUBA CTN-SH-P</v>
          </cell>
          <cell r="K293" t="str">
            <v>KLEBER RIQUELME</v>
          </cell>
        </row>
        <row r="294">
          <cell r="H294" t="str">
            <v>Vó Maria Durski - Ines Pereira</v>
          </cell>
          <cell r="I294"/>
          <cell r="J294" t="str">
            <v>INES PEREIRA CTN-RU-P</v>
          </cell>
          <cell r="K294" t="str">
            <v>GUSTAVO DIREITO</v>
          </cell>
        </row>
        <row r="295">
          <cell r="H295" t="str">
            <v>Vó Maria Durski - Itajai</v>
          </cell>
          <cell r="I295"/>
          <cell r="J295" t="str">
            <v>ITAJAI CTN-R-P</v>
          </cell>
          <cell r="K295" t="str">
            <v>ANDRE TREVISANI</v>
          </cell>
        </row>
        <row r="296">
          <cell r="H296" t="str">
            <v>Vó Maria Durski - Itapema</v>
          </cell>
          <cell r="I296"/>
          <cell r="J296" t="str">
            <v>ITAPEMA CTN-BR-P</v>
          </cell>
          <cell r="K296" t="str">
            <v>ANDRE TREVISANI</v>
          </cell>
        </row>
        <row r="297">
          <cell r="H297" t="str">
            <v>Vó Maria Durski - Jabaquara</v>
          </cell>
          <cell r="I297"/>
          <cell r="J297" t="str">
            <v>JABAQUARA BGR-R-P</v>
          </cell>
          <cell r="K297" t="str">
            <v>KLEBER RIQUELME</v>
          </cell>
        </row>
        <row r="298">
          <cell r="H298" t="str">
            <v>Vó Maria Durski - Jacarepagua</v>
          </cell>
          <cell r="I298"/>
          <cell r="J298" t="str">
            <v>JACAREPAGUA BGR-SH-P</v>
          </cell>
          <cell r="K298" t="str">
            <v>GRAZIANI BARRETO</v>
          </cell>
        </row>
        <row r="299">
          <cell r="H299" t="str">
            <v>Vó Maria Durski - Jardim das Américas</v>
          </cell>
          <cell r="I299"/>
          <cell r="J299" t="str">
            <v>JARDIM DAS AMERICAS BGR-SH-P</v>
          </cell>
          <cell r="K299" t="str">
            <v>ANDRE TREVISANI</v>
          </cell>
        </row>
        <row r="300">
          <cell r="H300" t="str">
            <v>Vó Maria Durski - Jardim Social</v>
          </cell>
          <cell r="I300"/>
          <cell r="J300" t="str">
            <v>JARDIM SOCIAL STH-R-P</v>
          </cell>
          <cell r="K300" t="str">
            <v>ANDRE TREVISANI</v>
          </cell>
        </row>
        <row r="301">
          <cell r="H301" t="str">
            <v>Vó Maria Durski - Shopping Jardim Sul</v>
          </cell>
          <cell r="I301"/>
          <cell r="J301" t="str">
            <v>JARDIM SUL STH-SH-P</v>
          </cell>
          <cell r="K301" t="str">
            <v>KLEBER RIQUELME</v>
          </cell>
        </row>
        <row r="302">
          <cell r="H302" t="str">
            <v>Vó Maria Durski - Shopping Abc</v>
          </cell>
          <cell r="I302"/>
          <cell r="J302" t="str">
            <v>JERONIMO ABC ST ANDRE BGR-SH-P</v>
          </cell>
          <cell r="K302" t="str">
            <v>GUSTAVO DIREITO</v>
          </cell>
        </row>
        <row r="303">
          <cell r="H303" t="str">
            <v>Vó Maria Durski - Afonso Pena</v>
          </cell>
          <cell r="I303"/>
          <cell r="J303" t="str">
            <v>JERONIMO AFONSO PENA BGR-AE-P</v>
          </cell>
          <cell r="K303" t="str">
            <v>ANDRE TREVISANI</v>
          </cell>
        </row>
        <row r="304">
          <cell r="H304" t="str">
            <v>Vó Maria Durski - Agua Verde</v>
          </cell>
          <cell r="I304"/>
          <cell r="J304" t="str">
            <v>JERONIMO AGUA VERDE TRK-R-P</v>
          </cell>
          <cell r="K304" t="str">
            <v>ANDRE TREVISANI</v>
          </cell>
        </row>
        <row r="305">
          <cell r="H305" t="str">
            <v>Vó Maria Durski - Alecrins</v>
          </cell>
          <cell r="I305"/>
          <cell r="J305" t="str">
            <v>JERONIMO ALECRINS TRACK-R-P</v>
          </cell>
          <cell r="K305" t="str">
            <v>KLEBER RIQUELME</v>
          </cell>
        </row>
        <row r="306">
          <cell r="H306" t="str">
            <v>Vó Maria Durski - Alphaville</v>
          </cell>
          <cell r="I306"/>
          <cell r="J306" t="str">
            <v>JERONIMO ALPHAVILLE TRACK-R-P</v>
          </cell>
          <cell r="K306" t="str">
            <v>KLEBER RIQUELME</v>
          </cell>
        </row>
        <row r="307">
          <cell r="H307" t="str">
            <v>Vó Maria Durski - Shopping Analia Franco</v>
          </cell>
          <cell r="I307"/>
          <cell r="J307" t="str">
            <v>JERONIMO ANALIA F. BGR-SH-P</v>
          </cell>
          <cell r="K307" t="str">
            <v>GUSTAVO DIREITO</v>
          </cell>
        </row>
        <row r="308">
          <cell r="H308" t="str">
            <v>Vó Maria Durski - Andalo</v>
          </cell>
          <cell r="I308"/>
          <cell r="J308" t="str">
            <v>JERONIMO ANDALO TRACK-R-P</v>
          </cell>
          <cell r="K308" t="str">
            <v>BREINER PENA</v>
          </cell>
        </row>
        <row r="309">
          <cell r="H309" t="str">
            <v>Vó Maria Durski - Shopping Aricanduva</v>
          </cell>
          <cell r="I309"/>
          <cell r="J309" t="str">
            <v>JERONIMO ARICANDUVA BGR-SH-P</v>
          </cell>
          <cell r="K309" t="str">
            <v>GUSTAVO DIREITO</v>
          </cell>
        </row>
        <row r="310">
          <cell r="H310" t="str">
            <v>Vó Maria Durski - Barão de Penedo</v>
          </cell>
          <cell r="I310"/>
          <cell r="J310" t="str">
            <v>JERONIMO B DE PENEDO TRACK-R-P</v>
          </cell>
          <cell r="K310" t="str">
            <v>GUSTAVO DIREITO</v>
          </cell>
        </row>
        <row r="311">
          <cell r="H311" t="str">
            <v>Vó Maria Durski - Shopping Balneario</v>
          </cell>
          <cell r="I311"/>
          <cell r="J311" t="str">
            <v>JERONIMO BALNEARIO BGR-SH-P</v>
          </cell>
          <cell r="K311" t="str">
            <v>ANDRE TREVISANI</v>
          </cell>
        </row>
        <row r="312">
          <cell r="H312" t="str">
            <v>Vó Maria Durski - Bandeirantes</v>
          </cell>
          <cell r="I312"/>
          <cell r="J312" t="str">
            <v>JERONIMO BANDEIRANTES BGR-RU-P</v>
          </cell>
          <cell r="K312" t="str">
            <v>KLEBER RIQUELME</v>
          </cell>
        </row>
        <row r="313">
          <cell r="H313" t="str">
            <v>Vó Maria Durski - Shopping Barueri</v>
          </cell>
          <cell r="I313"/>
          <cell r="J313" t="str">
            <v>JERONIMO BARUERI PCA-SH-P</v>
          </cell>
          <cell r="K313" t="str">
            <v>KLEBER RIQUELME</v>
          </cell>
        </row>
        <row r="314">
          <cell r="H314" t="str">
            <v>Vó Maria Durski - Bauru</v>
          </cell>
          <cell r="I314"/>
          <cell r="J314" t="str">
            <v>JERONIMO BAURU TRACK-R-P</v>
          </cell>
          <cell r="K314" t="str">
            <v>BREINER PENA</v>
          </cell>
        </row>
        <row r="315">
          <cell r="H315" t="str">
            <v>Vó Maria Durski - Bela Vista</v>
          </cell>
          <cell r="I315"/>
          <cell r="J315" t="str">
            <v>JERONIMO BELA VISTA BGR-R-P</v>
          </cell>
          <cell r="K315" t="str">
            <v>ANDRE TREVISANI</v>
          </cell>
        </row>
        <row r="316">
          <cell r="H316" t="str">
            <v>Vó Maria Durski - Bh Shopping</v>
          </cell>
          <cell r="I316"/>
          <cell r="J316" t="str">
            <v>JERONIMO BH SHOPPING BGR-SH-P</v>
          </cell>
          <cell r="K316" t="str">
            <v>GRAZIANI BARRETO</v>
          </cell>
        </row>
        <row r="317">
          <cell r="H317" t="str">
            <v>Vó Maria Durski - Campo Grande</v>
          </cell>
          <cell r="I317"/>
          <cell r="J317" t="str">
            <v>JERONIMO CAMPO GRANDE TRK-R-P</v>
          </cell>
          <cell r="K317" t="str">
            <v>BREINER PENA</v>
          </cell>
        </row>
        <row r="318">
          <cell r="H318" t="str">
            <v>Vó Maria Durski - Cascavel</v>
          </cell>
          <cell r="I318"/>
          <cell r="J318" t="str">
            <v>JERONIMO CASCAVEL TRACK-R-P</v>
          </cell>
          <cell r="K318" t="str">
            <v>KLEBER RIQUELME</v>
          </cell>
        </row>
        <row r="319">
          <cell r="H319" t="str">
            <v>Vó Maria Durski - Cuiaba</v>
          </cell>
          <cell r="I319"/>
          <cell r="J319" t="str">
            <v>JERONIMO CUIABA CPA TRACK-R-P</v>
          </cell>
          <cell r="K319" t="str">
            <v>BREINER PENA</v>
          </cell>
        </row>
        <row r="320">
          <cell r="H320" t="str">
            <v>Vó Maria Durski - Df Plaza Shopping</v>
          </cell>
          <cell r="I320"/>
          <cell r="J320" t="str">
            <v>JERONIMO DF PLAZA BGR-SH-P</v>
          </cell>
          <cell r="K320" t="str">
            <v>BREINER PENA</v>
          </cell>
        </row>
        <row r="321">
          <cell r="H321" t="str">
            <v>Vó Maria Durski - Praça da Espanha</v>
          </cell>
          <cell r="I321"/>
          <cell r="J321" t="str">
            <v>JERONIMO ESPANHA BGR-R-P</v>
          </cell>
          <cell r="K321" t="str">
            <v>ANDRE TREVISANI</v>
          </cell>
        </row>
        <row r="322">
          <cell r="H322" t="str">
            <v>Vó Maria Durski - Shopping Estação BH</v>
          </cell>
          <cell r="I322"/>
          <cell r="J322" t="str">
            <v>JERONIMO ESTACAO BH BGR-SH-P</v>
          </cell>
          <cell r="K322" t="str">
            <v>GRAZIANI BARRETO</v>
          </cell>
        </row>
        <row r="323">
          <cell r="H323" t="str">
            <v>Vó Maria Durski - Shopping Estação</v>
          </cell>
          <cell r="I323"/>
          <cell r="J323" t="str">
            <v>JERONIMO ESTACAO CTBA BGR-SH-P</v>
          </cell>
          <cell r="K323" t="str">
            <v>ANDRE TREVISANI</v>
          </cell>
        </row>
        <row r="324">
          <cell r="H324" t="str">
            <v>Vó Maria Durski - Shopping Flamboyant</v>
          </cell>
          <cell r="I324"/>
          <cell r="J324" t="str">
            <v>JERONIMO FLAMBOYANT BGR-SH-P</v>
          </cell>
          <cell r="K324" t="str">
            <v>BREINER PENA</v>
          </cell>
        </row>
        <row r="325">
          <cell r="H325" t="str">
            <v>Vó Maria Durski - Shopping Villa Romana</v>
          </cell>
          <cell r="I325"/>
          <cell r="J325" t="str">
            <v>JERONIMO FLORIANOP. BGR-SH-P</v>
          </cell>
          <cell r="K325" t="str">
            <v>ANDRE TREVISANI</v>
          </cell>
        </row>
        <row r="326">
          <cell r="H326" t="str">
            <v>Vó Maria Durski - Foz do Iguaçu</v>
          </cell>
          <cell r="I326"/>
          <cell r="J326" t="str">
            <v>JERONIMO FOZ DO IGUACU TRK-R-P</v>
          </cell>
          <cell r="K326" t="str">
            <v>KLEBER RIQUELME</v>
          </cell>
        </row>
        <row r="327">
          <cell r="H327" t="str">
            <v>Vó Maria Durski - Giovanni Gronchi</v>
          </cell>
          <cell r="I327"/>
          <cell r="J327" t="str">
            <v>JERONIMO G GRONCHI TRACK-R-P</v>
          </cell>
          <cell r="K327" t="str">
            <v>KLEBER RIQUELME</v>
          </cell>
        </row>
        <row r="328">
          <cell r="H328" t="str">
            <v>Vó Maria Durski - Goiania Shopping</v>
          </cell>
          <cell r="I328"/>
          <cell r="J328" t="str">
            <v>JERONIMO GOIANIA SHOP PCA-SH-P</v>
          </cell>
          <cell r="K328" t="str">
            <v>BREINER PENA</v>
          </cell>
        </row>
        <row r="329">
          <cell r="H329" t="str">
            <v>Vó Maria Durski - Shopping Grand Plaza</v>
          </cell>
          <cell r="I329"/>
          <cell r="J329" t="str">
            <v>JERONIMO GRAND PLAZA BGR-SH-P</v>
          </cell>
          <cell r="K329" t="str">
            <v>GUSTAVO DIREITO</v>
          </cell>
        </row>
        <row r="330">
          <cell r="H330" t="str">
            <v>Vó Maria Durski - Shopping Guarulhos</v>
          </cell>
          <cell r="I330"/>
          <cell r="J330" t="str">
            <v>JERONIMO GUARULHOS PRC-SH-P</v>
          </cell>
          <cell r="K330" t="str">
            <v>GUSTAVO DIREITO</v>
          </cell>
        </row>
        <row r="331">
          <cell r="H331" t="str">
            <v>Vó Maria Durski - Habitat Bradesco</v>
          </cell>
          <cell r="I331"/>
          <cell r="J331" t="str">
            <v>JERONIMO HABITAT BGR-R-P</v>
          </cell>
          <cell r="K331" t="str">
            <v>GUSTAVO DIREITO</v>
          </cell>
        </row>
        <row r="332">
          <cell r="H332" t="str">
            <v>Vó Maria Durski - Iguatemi Poa</v>
          </cell>
          <cell r="I332"/>
          <cell r="J332" t="str">
            <v>JERONIMO IGUATEMI POA BGR-SH-P</v>
          </cell>
          <cell r="K332" t="str">
            <v>ANDRE TREVISANI</v>
          </cell>
        </row>
        <row r="333">
          <cell r="H333" t="str">
            <v>Vó Maria Durski - Indaiatuba</v>
          </cell>
          <cell r="I333"/>
          <cell r="J333" t="str">
            <v>JERONIMO INDAIATUBA TRACK-R-P</v>
          </cell>
          <cell r="K333" t="str">
            <v>KLEBER RIQUELME</v>
          </cell>
        </row>
        <row r="334">
          <cell r="H334" t="str">
            <v>Vó Maria Durski - Shopping Itaquera</v>
          </cell>
          <cell r="I334"/>
          <cell r="J334" t="str">
            <v>JERONIMO ITAQUERA BGR-SH-P</v>
          </cell>
          <cell r="K334" t="str">
            <v>GUSTAVO DIREITO</v>
          </cell>
        </row>
        <row r="335">
          <cell r="H335" t="str">
            <v>Vó Maria Durski - Joinville</v>
          </cell>
          <cell r="I335"/>
          <cell r="J335" t="str">
            <v>JERONIMO JOINVILLE TRACK-R-P</v>
          </cell>
          <cell r="K335" t="str">
            <v>ANDRE TREVISANI</v>
          </cell>
        </row>
        <row r="336">
          <cell r="H336" t="str">
            <v>Vó Maria Durski - Shopping Light</v>
          </cell>
          <cell r="I336"/>
          <cell r="J336" t="str">
            <v>JERONIMO LIGHT PCA-SH-P</v>
          </cell>
          <cell r="K336" t="str">
            <v>GUSTAVO DIREITO</v>
          </cell>
        </row>
        <row r="337">
          <cell r="H337" t="str">
            <v>Vó Maria Durski - Londrina</v>
          </cell>
          <cell r="I337"/>
          <cell r="J337" t="str">
            <v>JERONIMO LONDRINA TRACK-R-P</v>
          </cell>
          <cell r="K337" t="str">
            <v>KLEBER RIQUELME</v>
          </cell>
        </row>
        <row r="338">
          <cell r="H338" t="str">
            <v>Vó Maria Durski - Marilia</v>
          </cell>
          <cell r="I338"/>
          <cell r="J338" t="str">
            <v>JERONIMO MARILIA TRACK-R-P</v>
          </cell>
          <cell r="K338" t="str">
            <v>BREINER PENA</v>
          </cell>
        </row>
        <row r="339">
          <cell r="H339" t="str">
            <v>Vó Maria Durski - Maringa</v>
          </cell>
          <cell r="I339"/>
          <cell r="J339" t="str">
            <v>JERONIMO MARINGA TRACK-R-P</v>
          </cell>
          <cell r="K339" t="str">
            <v>KLEBER RIQUELME</v>
          </cell>
        </row>
        <row r="340">
          <cell r="H340" t="str">
            <v>Vó Maria Durski - Maua</v>
          </cell>
          <cell r="I340"/>
          <cell r="J340" t="str">
            <v>JERONIMO MAUA PLAZA BGR-SH-P</v>
          </cell>
          <cell r="K340" t="str">
            <v>GUSTAVO DIREITO</v>
          </cell>
        </row>
        <row r="341">
          <cell r="H341" t="str">
            <v>Vó Maria Durski - Millenium (Atlântica)</v>
          </cell>
          <cell r="I341"/>
          <cell r="J341" t="str">
            <v>JERONIMO MILLENIUM BGR-R-P</v>
          </cell>
          <cell r="K341" t="str">
            <v>ANDRE TREVISANI</v>
          </cell>
        </row>
        <row r="342">
          <cell r="H342" t="str">
            <v>Vó Maria Durski - Monte Serrat</v>
          </cell>
          <cell r="I342"/>
          <cell r="J342" t="str">
            <v>JERONIMO MONTE SERRAT BGR-R-P</v>
          </cell>
          <cell r="K342" t="str">
            <v>GUSTAVO DIREITO</v>
          </cell>
        </row>
        <row r="343">
          <cell r="H343" t="str">
            <v>Vó Maria Durski - Munhoz da Rocha</v>
          </cell>
          <cell r="I343"/>
          <cell r="J343" t="str">
            <v>JERONIMO MUNHOZ TRACK-R-P</v>
          </cell>
          <cell r="K343" t="str">
            <v>ANDRE TREVISANI</v>
          </cell>
        </row>
        <row r="344">
          <cell r="H344" t="str">
            <v>Vó Maria Durski - Shopping Nova America</v>
          </cell>
          <cell r="I344"/>
          <cell r="J344" t="str">
            <v>JERONIMO NOVA AMERICA BGR-SH-P</v>
          </cell>
          <cell r="K344" t="str">
            <v>GRAZIANI BARRETO</v>
          </cell>
        </row>
        <row r="345">
          <cell r="H345" t="str">
            <v>Vó Maria Durski - Oscar Freire</v>
          </cell>
          <cell r="I345"/>
          <cell r="J345" t="str">
            <v>JERONIMO OSCAR FREIRE BGR-R-P</v>
          </cell>
          <cell r="K345" t="str">
            <v>GUSTAVO DIREITO</v>
          </cell>
        </row>
        <row r="346">
          <cell r="H346" t="str">
            <v>Vó Maria Durski - Paineiras</v>
          </cell>
          <cell r="I346"/>
          <cell r="J346" t="str">
            <v>JERONIMO PAINEIRAS TRACK-R-P</v>
          </cell>
          <cell r="K346" t="str">
            <v>GUSTAVO DIREITO</v>
          </cell>
        </row>
        <row r="347">
          <cell r="H347" t="str">
            <v>Vó Maria Durski - Shopping Palladium</v>
          </cell>
          <cell r="I347"/>
          <cell r="J347" t="str">
            <v>JERONIMO PALLADIUM PCA-SH-P</v>
          </cell>
          <cell r="K347" t="str">
            <v>ANDRE TREVISANI</v>
          </cell>
        </row>
        <row r="348">
          <cell r="H348" t="str">
            <v>Vó Maria Durski - Panamby</v>
          </cell>
          <cell r="I348"/>
          <cell r="J348" t="str">
            <v>JERONIMO PANAMBY TRACK-R-P</v>
          </cell>
          <cell r="K348" t="str">
            <v>KLEBER RIQUELME</v>
          </cell>
        </row>
        <row r="349">
          <cell r="H349" t="str">
            <v>Vó Maria Durski - Shopping Penha</v>
          </cell>
          <cell r="I349"/>
          <cell r="J349" t="str">
            <v>JERONIMO PENHA PCA-SH-P</v>
          </cell>
          <cell r="K349" t="str">
            <v>GUSTAVO DIREITO</v>
          </cell>
        </row>
        <row r="350">
          <cell r="H350" t="str">
            <v>Vó Maria Durski - Ponta Grossa</v>
          </cell>
          <cell r="I350"/>
          <cell r="J350" t="str">
            <v>JERONIMO PG TRACK-R-P</v>
          </cell>
          <cell r="K350" t="str">
            <v>ANDRE TREVISANI</v>
          </cell>
        </row>
        <row r="351">
          <cell r="H351" t="str">
            <v>Vó Maria Durski - Shopping Pier 21</v>
          </cell>
          <cell r="I351"/>
          <cell r="J351" t="str">
            <v>JERONIMO PIER 21 BGR-SH-P</v>
          </cell>
          <cell r="K351" t="str">
            <v>BREINER PENA</v>
          </cell>
        </row>
        <row r="352">
          <cell r="H352" t="str">
            <v>Vó Maria Durski - Piracicaba</v>
          </cell>
          <cell r="I352"/>
          <cell r="J352" t="str">
            <v>JERONIMO PIRACICABA TRACK-R-P</v>
          </cell>
          <cell r="K352" t="str">
            <v>BREINER PENA</v>
          </cell>
        </row>
        <row r="353">
          <cell r="H353" t="str">
            <v>Vó Maria Durski - Plaza Niteroi</v>
          </cell>
          <cell r="I353"/>
          <cell r="J353" t="str">
            <v>JERONIMO PLZ NITEROI PCA-SH-P</v>
          </cell>
          <cell r="K353" t="str">
            <v>GRAZIANI BARRETO</v>
          </cell>
        </row>
        <row r="354">
          <cell r="H354" t="str">
            <v>Vó Maria Durski - Ramos Batista</v>
          </cell>
          <cell r="I354"/>
          <cell r="J354" t="str">
            <v>JERONIMO R. BATISTA BGR-R-P</v>
          </cell>
          <cell r="K354" t="str">
            <v>GUSTAVO DIREITO</v>
          </cell>
        </row>
        <row r="355">
          <cell r="H355" t="str">
            <v>Vó Maria Durski - Riomar Fortaleza</v>
          </cell>
          <cell r="I355"/>
          <cell r="J355" t="str">
            <v>JERONIMO R. FORTALEZA BGR-SH-P</v>
          </cell>
          <cell r="K355" t="str">
            <v>GRAZIANI BARRETO</v>
          </cell>
        </row>
        <row r="356">
          <cell r="H356" t="str">
            <v>Vó Maria Durski - Santos Dumont</v>
          </cell>
          <cell r="I356"/>
          <cell r="J356" t="str">
            <v>JERONIMO S. DUMONT BGR-AE-P</v>
          </cell>
          <cell r="K356" t="str">
            <v>GRAZIANI BARRETO</v>
          </cell>
        </row>
        <row r="357">
          <cell r="H357" t="str">
            <v>Vó Maria Durski - Salvador</v>
          </cell>
          <cell r="I357"/>
          <cell r="J357" t="str">
            <v>JERONIMO SALVADOR BGR-SH-P</v>
          </cell>
          <cell r="K357" t="str">
            <v>GRAZIANI BARRETO</v>
          </cell>
        </row>
        <row r="358">
          <cell r="H358" t="str">
            <v>Vó Maria Durski - Center Shopping Uberlandia</v>
          </cell>
          <cell r="I358"/>
          <cell r="J358" t="str">
            <v>JERONIMO SHOP. UBERL. PCA-SH-P</v>
          </cell>
          <cell r="K358" t="str">
            <v>BREINER PENA</v>
          </cell>
        </row>
        <row r="359">
          <cell r="H359" t="str">
            <v>Vó Maria Durski - São Jose dos Campos</v>
          </cell>
          <cell r="I359"/>
          <cell r="J359" t="str">
            <v>JERONIMO SJC TRACK-R-P</v>
          </cell>
          <cell r="K359" t="str">
            <v>GUSTAVO DIREITO</v>
          </cell>
        </row>
        <row r="360">
          <cell r="H360" t="str">
            <v>Vó Maria Durski - Shopping Sp Market</v>
          </cell>
          <cell r="I360"/>
          <cell r="J360" t="str">
            <v>JERONIMO SP MARKET BGR-SH-P</v>
          </cell>
          <cell r="K360" t="str">
            <v>KLEBER RIQUELME</v>
          </cell>
        </row>
        <row r="361">
          <cell r="H361" t="str">
            <v>Vó Maria Durski - Tenente Sales</v>
          </cell>
          <cell r="I361"/>
          <cell r="J361" t="str">
            <v>JERONIMO T SALES TRACK-R-P</v>
          </cell>
          <cell r="K361" t="str">
            <v>GUSTAVO DIREITO</v>
          </cell>
        </row>
        <row r="362">
          <cell r="H362" t="str">
            <v>Vó Maria Durski - Tatuapé</v>
          </cell>
          <cell r="I362"/>
          <cell r="J362" t="str">
            <v>JERONIMO TATUAPE BGR-SH-P</v>
          </cell>
          <cell r="K362" t="str">
            <v>GUSTAVO DIREITO</v>
          </cell>
        </row>
        <row r="363">
          <cell r="H363" t="str">
            <v>Vó Maria Durski - Top Center Shopping</v>
          </cell>
          <cell r="I363"/>
          <cell r="J363" t="str">
            <v>JERONIMO TOP CENTER PCA-SH-P</v>
          </cell>
          <cell r="K363" t="str">
            <v>GUSTAVO DIREITO</v>
          </cell>
        </row>
        <row r="364">
          <cell r="H364" t="str">
            <v>Vó Maria Durski - Uberlandia</v>
          </cell>
          <cell r="I364"/>
          <cell r="J364" t="str">
            <v>JERONIMO UBERLANDIA TRACK-R-P</v>
          </cell>
          <cell r="K364" t="str">
            <v>BREINER PENA</v>
          </cell>
        </row>
        <row r="365">
          <cell r="H365" t="str">
            <v>Vó Maria Durski - West Plaza</v>
          </cell>
          <cell r="I365"/>
          <cell r="J365" t="str">
            <v>JERONIMO WEST PLAZA BGR-SH-P</v>
          </cell>
          <cell r="K365" t="str">
            <v>GUSTAVO DIREITO</v>
          </cell>
        </row>
        <row r="366">
          <cell r="H366" t="str">
            <v>Vó Maria Durski - Jk Mall</v>
          </cell>
          <cell r="I366"/>
          <cell r="J366" t="str">
            <v>JK MALL CTN-RU-P</v>
          </cell>
          <cell r="K366" t="str">
            <v>ANDRE TREVISANI</v>
          </cell>
        </row>
        <row r="367">
          <cell r="H367" t="str">
            <v>Vó Maria Durski - Joinville</v>
          </cell>
          <cell r="I367"/>
          <cell r="J367" t="str">
            <v>JOINVILLE STH-SH-P</v>
          </cell>
          <cell r="K367" t="str">
            <v>ANDRE TREVISANI</v>
          </cell>
        </row>
        <row r="368">
          <cell r="H368" t="str">
            <v>Vó Maria Durski - Jundiai La Latorre</v>
          </cell>
          <cell r="I368"/>
          <cell r="J368" t="str">
            <v>JUNDIAI L. LATORRE CTN-R-P</v>
          </cell>
          <cell r="K368" t="str">
            <v>KLEBER RIQUELME</v>
          </cell>
        </row>
        <row r="369">
          <cell r="H369" t="str">
            <v>Vó Maria Durski - Jundiai</v>
          </cell>
          <cell r="I369"/>
          <cell r="J369" t="str">
            <v>JUNDIAI STH-SH-P</v>
          </cell>
          <cell r="K369" t="str">
            <v>KLEBER RIQUELME</v>
          </cell>
        </row>
        <row r="370">
          <cell r="H370" t="str">
            <v>Vó Maria Durski- Litoral Plaza</v>
          </cell>
          <cell r="I370"/>
          <cell r="J370" t="str">
            <v>LITORAL PLAZA SHOP. CTN-SH-P</v>
          </cell>
          <cell r="K370" t="str">
            <v>GUSTAVO DIREITO</v>
          </cell>
        </row>
        <row r="371">
          <cell r="H371" t="str">
            <v>Vó Maria Durski - Lorena</v>
          </cell>
          <cell r="I371"/>
          <cell r="J371" t="str">
            <v>LORENA CTN-BR-P</v>
          </cell>
          <cell r="K371" t="str">
            <v>GUSTAVO DIREITO</v>
          </cell>
        </row>
        <row r="372">
          <cell r="H372" t="str">
            <v>Vó Maria Durski - Maringa</v>
          </cell>
          <cell r="I372"/>
          <cell r="J372" t="str">
            <v>MARINGA CATUAI STH-SH-P</v>
          </cell>
          <cell r="K372" t="str">
            <v>KLEBER RIQUELME</v>
          </cell>
        </row>
        <row r="373">
          <cell r="H373" t="str">
            <v>Vó Maria Durski - Park Shopping Maringá</v>
          </cell>
          <cell r="I373"/>
          <cell r="J373" t="str">
            <v>MARINGA PARK SHOPPING STH-SH-P</v>
          </cell>
          <cell r="K373" t="str">
            <v>KLEBER RIQUELME</v>
          </cell>
        </row>
        <row r="374">
          <cell r="H374" t="str">
            <v>Vó Maria Durski - Minas Shopping</v>
          </cell>
          <cell r="I374"/>
          <cell r="J374" t="str">
            <v>MINAS SHOPPING CTN-SH-P</v>
          </cell>
          <cell r="K374" t="str">
            <v>GRAZIANI BARRETO</v>
          </cell>
        </row>
        <row r="375">
          <cell r="H375" t="str">
            <v>Vó Maria Durski - Mogi Shopping</v>
          </cell>
          <cell r="I375"/>
          <cell r="J375" t="str">
            <v>MOGI DAS CRUZES CTN-SH-P</v>
          </cell>
          <cell r="K375" t="str">
            <v>GUSTAVO DIREITO</v>
          </cell>
        </row>
        <row r="376">
          <cell r="H376" t="str">
            <v>Vó Maria Durski - Shopping Mooca</v>
          </cell>
          <cell r="I376"/>
          <cell r="J376" t="str">
            <v>MOOCA STH-SH-P</v>
          </cell>
          <cell r="K376" t="str">
            <v>GUSTAVO DIREITO</v>
          </cell>
        </row>
        <row r="377">
          <cell r="H377" t="str">
            <v>Vó Maria Durski - Morumbi</v>
          </cell>
          <cell r="I377"/>
          <cell r="J377" t="str">
            <v>MORUMBI CTN-R-P</v>
          </cell>
          <cell r="K377" t="str">
            <v>KLEBER RIQUELME</v>
          </cell>
        </row>
        <row r="378">
          <cell r="H378" t="str">
            <v>Vó Maria Durski - Shopping Mueller</v>
          </cell>
          <cell r="I378"/>
          <cell r="J378" t="str">
            <v>MUELLER BGR-SH-P</v>
          </cell>
          <cell r="K378" t="str">
            <v>ANDRE TREVISANI</v>
          </cell>
        </row>
        <row r="379">
          <cell r="H379" t="str">
            <v>Vó Maria Durski - Natal Shopping</v>
          </cell>
          <cell r="I379"/>
          <cell r="J379" t="str">
            <v>NATAL STH-SH-P</v>
          </cell>
          <cell r="K379" t="str">
            <v>GRAZIANI BARRETO</v>
          </cell>
        </row>
        <row r="380">
          <cell r="H380" t="str">
            <v>Vó Maria Durski - Nazaret</v>
          </cell>
          <cell r="I380"/>
          <cell r="J380" t="str">
            <v>NAZARET CTN-R-P</v>
          </cell>
          <cell r="K380" t="str">
            <v>GUSTAVO DIREITO</v>
          </cell>
        </row>
        <row r="381">
          <cell r="H381" t="str">
            <v>Vó Maria Durski - Norte Shopping</v>
          </cell>
          <cell r="I381"/>
          <cell r="J381" t="str">
            <v>NORTE SHOPPING STH-SH-P</v>
          </cell>
          <cell r="K381" t="str">
            <v>GRAZIANI BARRETO</v>
          </cell>
        </row>
        <row r="382">
          <cell r="H382" t="str">
            <v>Vó Maria Durski - Novo Hamburgo</v>
          </cell>
          <cell r="I382"/>
          <cell r="J382" t="str">
            <v>NOVO HAMBURGO CTN-R-P</v>
          </cell>
          <cell r="K382" t="str">
            <v>ANDRE TREVISANI</v>
          </cell>
        </row>
        <row r="383">
          <cell r="H383" t="str">
            <v>Vó Maria Durski - Padre Anchieta</v>
          </cell>
          <cell r="I383"/>
          <cell r="J383" t="str">
            <v>PADRE ANCHIETA CTN-R-P</v>
          </cell>
          <cell r="K383" t="str">
            <v>GUSTAVO DIREITO</v>
          </cell>
        </row>
        <row r="384">
          <cell r="H384" t="str">
            <v>Vó Maria Durski - Shopping Capim Dourado</v>
          </cell>
          <cell r="I384"/>
          <cell r="J384" t="str">
            <v>PALMAS CTN-SH-P</v>
          </cell>
          <cell r="K384" t="str">
            <v>BREINER PENA</v>
          </cell>
        </row>
        <row r="385">
          <cell r="H385" t="str">
            <v>Vó Maria Durski - Park Campo Grande</v>
          </cell>
          <cell r="I385"/>
          <cell r="J385" t="str">
            <v>PARK SHOP CAMPO G RJ STH-SH-P</v>
          </cell>
          <cell r="K385" t="str">
            <v>GRAZIANI BARRETO</v>
          </cell>
        </row>
        <row r="386">
          <cell r="H386" t="str">
            <v>Vó Maria Durski - Shopping Maia</v>
          </cell>
          <cell r="I386"/>
          <cell r="J386" t="str">
            <v>PARK SHOP. MAIA STH-SH-P</v>
          </cell>
          <cell r="K386" t="str">
            <v>GUSTAVO DIREITO</v>
          </cell>
        </row>
        <row r="387">
          <cell r="H387" t="str">
            <v>Vó Maria Durski - Pq Cidade</v>
          </cell>
          <cell r="I387"/>
          <cell r="J387" t="str">
            <v>PARQUE DA CIDADE STH-SH-P</v>
          </cell>
          <cell r="K387" t="str">
            <v>KLEBER RIQUELME</v>
          </cell>
        </row>
        <row r="388">
          <cell r="H388" t="str">
            <v>Vó Maria Durski - Passeio das Águas</v>
          </cell>
          <cell r="I388"/>
          <cell r="J388" t="str">
            <v>PASSEIO DAS AGUAS BGR-SH-P</v>
          </cell>
          <cell r="K388" t="str">
            <v>BREINER PENA</v>
          </cell>
        </row>
        <row r="389">
          <cell r="H389" t="str">
            <v>Vó Maria Durski - Passo Fundo</v>
          </cell>
          <cell r="I389"/>
          <cell r="J389" t="str">
            <v>PASSO FUNDO CTN-R-P</v>
          </cell>
          <cell r="K389" t="str">
            <v>ANDRE TREVISANI</v>
          </cell>
        </row>
        <row r="390">
          <cell r="H390" t="str">
            <v>Vó Maria Durski - Shopping Patio Brasil</v>
          </cell>
          <cell r="I390"/>
          <cell r="J390" t="str">
            <v>PATIO BRASIL STH-SH-P</v>
          </cell>
          <cell r="K390" t="str">
            <v>BREINER PENA</v>
          </cell>
        </row>
        <row r="391">
          <cell r="H391" t="str">
            <v>Vó Maria Durski - Patio Osasco</v>
          </cell>
          <cell r="I391"/>
          <cell r="J391" t="str">
            <v>PATIO OSASCO CTN-SH-P</v>
          </cell>
          <cell r="K391" t="str">
            <v>KLEBER RIQUELME</v>
          </cell>
        </row>
        <row r="392">
          <cell r="H392" t="str">
            <v>Vó Maria Durski - Patio Paulista</v>
          </cell>
          <cell r="I392"/>
          <cell r="J392" t="str">
            <v>PATIO PAULISTA STH-RU-P</v>
          </cell>
          <cell r="K392" t="str">
            <v>GUSTAVO DIREITO</v>
          </cell>
        </row>
        <row r="393">
          <cell r="H393" t="str">
            <v>Vó Maria Durski - Pinheiros</v>
          </cell>
          <cell r="I393"/>
          <cell r="J393" t="str">
            <v>PINHEIROS CTN-R-P</v>
          </cell>
          <cell r="K393" t="str">
            <v>KLEBER RIQUELME</v>
          </cell>
        </row>
        <row r="394">
          <cell r="H394" t="str">
            <v>Vó Maria Durski - Shopping Piracicaba</v>
          </cell>
          <cell r="I394"/>
          <cell r="J394" t="str">
            <v>PIRACICABA STH-SH-P</v>
          </cell>
          <cell r="K394" t="str">
            <v>BREINER PENA</v>
          </cell>
        </row>
        <row r="395">
          <cell r="H395" t="str">
            <v>Vó Maria Durski - Pitangueiras</v>
          </cell>
          <cell r="I395"/>
          <cell r="J395" t="str">
            <v>PITANGUEIRAS DF CTN-R-P</v>
          </cell>
          <cell r="K395" t="str">
            <v>BREINER PENA</v>
          </cell>
        </row>
        <row r="396">
          <cell r="H396" t="str">
            <v>Vó Maria Durski - Shopping Plaza Sul</v>
          </cell>
          <cell r="I396"/>
          <cell r="J396" t="str">
            <v>PLAZA SUL SHOPPING STH-SH-P</v>
          </cell>
          <cell r="K396" t="str">
            <v>GUSTAVO DIREITO</v>
          </cell>
        </row>
        <row r="397">
          <cell r="H397" t="str">
            <v>Vó Maria Durski - Praia de Belas</v>
          </cell>
          <cell r="I397"/>
          <cell r="J397" t="str">
            <v>PRAIA DE BELAS STH-SH-P</v>
          </cell>
          <cell r="K397" t="str">
            <v>ANDRE TREVISANI</v>
          </cell>
        </row>
        <row r="398">
          <cell r="H398" t="str">
            <v>Vó Maria Durski - Praia do Pepê</v>
          </cell>
          <cell r="I398"/>
          <cell r="J398" t="str">
            <v>PRAIA DO PEPE STH-R-P</v>
          </cell>
          <cell r="K398" t="str">
            <v>GRAZIANI BARRETO</v>
          </cell>
        </row>
        <row r="399">
          <cell r="H399" t="str">
            <v>Vó Maria Durski - Praiamar</v>
          </cell>
          <cell r="I399"/>
          <cell r="J399" t="str">
            <v>PRAIAMAR STH-SH-P</v>
          </cell>
          <cell r="K399" t="str">
            <v>GUSTAVO DIREITO</v>
          </cell>
        </row>
        <row r="400">
          <cell r="H400" t="str">
            <v>Vó Maria Durski - Prestes Maia</v>
          </cell>
          <cell r="I400"/>
          <cell r="J400" t="str">
            <v>PRESTES MAIA CTN-R-P</v>
          </cell>
          <cell r="K400" t="str">
            <v>GUSTAVO DIREITO</v>
          </cell>
        </row>
        <row r="401">
          <cell r="H401" t="str">
            <v>Vó Maria Durski - Primavera Garden</v>
          </cell>
          <cell r="I401"/>
          <cell r="J401" t="str">
            <v>PRIMAVERA CTN-R-P</v>
          </cell>
          <cell r="K401" t="str">
            <v>ANDRE TREVISANI</v>
          </cell>
        </row>
        <row r="402">
          <cell r="H402" t="str">
            <v>Vó Maria Durski- Puc Poa</v>
          </cell>
          <cell r="I402"/>
          <cell r="J402" t="str">
            <v>PUC POA CTN-RU-P</v>
          </cell>
          <cell r="K402" t="str">
            <v>ANDRE TREVISANI</v>
          </cell>
        </row>
        <row r="403">
          <cell r="H403" t="str">
            <v>Vó Maria Durski - Quata</v>
          </cell>
          <cell r="I403"/>
          <cell r="J403" t="str">
            <v>QUATA BGR-R-P</v>
          </cell>
          <cell r="K403" t="str">
            <v>GUSTAVO DIREITO</v>
          </cell>
        </row>
        <row r="404">
          <cell r="H404" t="str">
            <v>Vó Maria Durski - Ribeirão Preto</v>
          </cell>
          <cell r="I404"/>
          <cell r="J404" t="str">
            <v>RIBEIRAO PRETO STH-SH-P</v>
          </cell>
          <cell r="K404" t="str">
            <v>BREINER PENA</v>
          </cell>
        </row>
        <row r="405">
          <cell r="H405" t="str">
            <v>Vó Maria Durski - Rio Design Barra</v>
          </cell>
          <cell r="I405"/>
          <cell r="J405" t="str">
            <v>RIO DESIGN BARRA STH-SH-P</v>
          </cell>
          <cell r="K405" t="str">
            <v>GRAZIANI BARRETO</v>
          </cell>
        </row>
        <row r="406">
          <cell r="H406" t="str">
            <v>Vó Maria Durski - Rio Leblon</v>
          </cell>
          <cell r="I406"/>
          <cell r="J406" t="str">
            <v>RIO LEBLON STH-SH-P</v>
          </cell>
          <cell r="K406" t="str">
            <v>GRAZIANI BARRETO</v>
          </cell>
        </row>
        <row r="407">
          <cell r="H407" t="str">
            <v>Vó Maria Durski - New York</v>
          </cell>
          <cell r="I407"/>
          <cell r="J407" t="str">
            <v>RIO NEW YORK BARRA STH-SH-P</v>
          </cell>
          <cell r="K407" t="str">
            <v>GRAZIANI BARRETO</v>
          </cell>
        </row>
        <row r="408">
          <cell r="H408" t="str">
            <v xml:space="preserve">Vó Maria Durski - Iguatemi Rio Preto </v>
          </cell>
          <cell r="I408"/>
          <cell r="J408" t="str">
            <v>RIO PRETO IGUATEMI STH-SH-P</v>
          </cell>
          <cell r="K408" t="str">
            <v>BREINER PENA</v>
          </cell>
        </row>
        <row r="409">
          <cell r="H409" t="str">
            <v>Vó Maria Durski - Shopping Rio Sul</v>
          </cell>
          <cell r="I409"/>
          <cell r="J409" t="str">
            <v>RIO SUL STH-SH-P</v>
          </cell>
          <cell r="K409" t="str">
            <v>GRAZIANI BARRETO</v>
          </cell>
        </row>
        <row r="410">
          <cell r="H410" t="str">
            <v>Vó Maria Durski - Riomar Aracaju</v>
          </cell>
          <cell r="I410"/>
          <cell r="J410" t="str">
            <v>RIOMAR ARACAJU STH-SH-P</v>
          </cell>
          <cell r="K410" t="str">
            <v>GRAZIANI BARRETO</v>
          </cell>
        </row>
        <row r="411">
          <cell r="H411" t="str">
            <v>Vó Maria Durski - Sakamoto</v>
          </cell>
          <cell r="I411"/>
          <cell r="J411" t="str">
            <v>SAKAMOTO CTN-BR-P</v>
          </cell>
          <cell r="K411" t="str">
            <v>GUSTAVO DIREITO</v>
          </cell>
        </row>
        <row r="412">
          <cell r="H412" t="str">
            <v>Vó Maria Durski - Salvador Barra</v>
          </cell>
          <cell r="I412"/>
          <cell r="J412" t="str">
            <v>SALVADOR BARRA STH-SH-P</v>
          </cell>
          <cell r="K412" t="str">
            <v>GRAZIANI BARRETO</v>
          </cell>
        </row>
        <row r="413">
          <cell r="H413" t="str">
            <v>Vó Maria Durski - Santa Ursula</v>
          </cell>
          <cell r="I413"/>
          <cell r="J413" t="str">
            <v>SANTA URSULA BGR-SH-P</v>
          </cell>
          <cell r="K413" t="str">
            <v>BREINER PENA</v>
          </cell>
        </row>
        <row r="414">
          <cell r="H414" t="str">
            <v>Vó Maria Durski - Santo Amaro</v>
          </cell>
          <cell r="I414"/>
          <cell r="J414" t="str">
            <v>SANTO AMARO CTN-R-P</v>
          </cell>
          <cell r="K414" t="str">
            <v>GUSTAVO DIREITO</v>
          </cell>
        </row>
        <row r="415">
          <cell r="H415" t="str">
            <v>Vó Maria Durski - Santo Andre</v>
          </cell>
          <cell r="I415"/>
          <cell r="J415" t="str">
            <v>SANTO ANDRE CTN-R-P</v>
          </cell>
          <cell r="K415" t="str">
            <v>GUSTAVO DIREITO</v>
          </cell>
        </row>
        <row r="416">
          <cell r="H416" t="str">
            <v>Vó Maria Durski - Shopping São Caetano</v>
          </cell>
          <cell r="I416"/>
          <cell r="J416" t="str">
            <v>SAO CAETANO STH-SH-P</v>
          </cell>
          <cell r="K416" t="str">
            <v>GUSTAVO DIREITO</v>
          </cell>
        </row>
        <row r="417">
          <cell r="H417" t="str">
            <v>Vó Maria Durski - Rio Preto JK</v>
          </cell>
          <cell r="I417"/>
          <cell r="J417" t="str">
            <v>SAO JOSE DO RIO PRETO CTN-R-P</v>
          </cell>
          <cell r="K417" t="str">
            <v>BREINER PENA</v>
          </cell>
        </row>
        <row r="418">
          <cell r="H418" t="str">
            <v>Vó Maria Durski - São Jose dos Campos</v>
          </cell>
          <cell r="I418"/>
          <cell r="J418" t="str">
            <v>SAO JOSE DOS CAMPOS CTN-R-P</v>
          </cell>
          <cell r="K418" t="str">
            <v>GUSTAVO DIREITO</v>
          </cell>
        </row>
        <row r="419">
          <cell r="H419" t="str">
            <v>Vó Maria Durski - Shopping Cidade</v>
          </cell>
          <cell r="I419"/>
          <cell r="J419" t="str">
            <v>SHOPPING CIDADE BH STH-SH-P</v>
          </cell>
          <cell r="K419" t="str">
            <v>GRAZIANI BARRETO</v>
          </cell>
        </row>
        <row r="420">
          <cell r="H420" t="str">
            <v>Vó Maria Durski - Shopping Limeira</v>
          </cell>
          <cell r="I420"/>
          <cell r="J420" t="str">
            <v>SHOPPING LIMEIRA CTN-SH-P</v>
          </cell>
          <cell r="K420" t="str">
            <v>BREINER PENA</v>
          </cell>
        </row>
        <row r="421">
          <cell r="H421" t="str">
            <v>Vó Maria Durski - Shopping Recife</v>
          </cell>
          <cell r="I421"/>
          <cell r="J421" t="str">
            <v>SHOPPING RECIFE STH-SH-P</v>
          </cell>
          <cell r="K421" t="str">
            <v>GRAZIANI BARRETO</v>
          </cell>
        </row>
        <row r="422">
          <cell r="H422" t="str">
            <v>Vó Maria Durski- Shopping Tijuca</v>
          </cell>
          <cell r="I422"/>
          <cell r="J422" t="str">
            <v>SHOPPING TIJUCA STH-SH-P</v>
          </cell>
          <cell r="K422" t="str">
            <v>GRAZIANI BARRETO</v>
          </cell>
        </row>
        <row r="423">
          <cell r="H423" t="str">
            <v>Vó Maria Durski - Shopping Taboão</v>
          </cell>
          <cell r="I423"/>
          <cell r="J423" t="str">
            <v>TABOAO DA SERRA CTN-SH-P</v>
          </cell>
          <cell r="K423" t="str">
            <v>KLEBER RIQUELME</v>
          </cell>
        </row>
        <row r="424">
          <cell r="H424" t="str">
            <v>Vó Maria Durski - Shopping Tamboré</v>
          </cell>
          <cell r="I424"/>
          <cell r="J424" t="str">
            <v>TAMBORE STH-SH-P</v>
          </cell>
          <cell r="K424" t="str">
            <v>KLEBER RIQUELME</v>
          </cell>
        </row>
        <row r="425">
          <cell r="H425" t="str">
            <v>Vó Maria Durski - Taquari</v>
          </cell>
          <cell r="I425"/>
          <cell r="J425" t="str">
            <v>TAQUARI CTN-BR-P</v>
          </cell>
          <cell r="K425" t="str">
            <v>BREINER PENA</v>
          </cell>
        </row>
        <row r="426">
          <cell r="H426" t="str">
            <v>Vó Maria Durski - Shopping Taubate</v>
          </cell>
          <cell r="I426"/>
          <cell r="J426" t="str">
            <v>TAUBATE CTN-SH-P</v>
          </cell>
          <cell r="K426" t="str">
            <v>GUSTAVO DIREITO</v>
          </cell>
        </row>
        <row r="427">
          <cell r="H427" t="str">
            <v>Vó Maria Durski - Shopping Uberaba</v>
          </cell>
          <cell r="I427"/>
          <cell r="J427" t="str">
            <v>UBERABA CTN-SH-P</v>
          </cell>
          <cell r="K427" t="str">
            <v>BREINER PENA</v>
          </cell>
        </row>
        <row r="428">
          <cell r="H428" t="str">
            <v>Vó Maria Durski - Valinhos</v>
          </cell>
          <cell r="I428"/>
          <cell r="J428" t="str">
            <v>VALINHOS CTN-BR-P</v>
          </cell>
          <cell r="K428" t="str">
            <v>KLEBER RIQUELME</v>
          </cell>
        </row>
        <row r="429">
          <cell r="H429" t="str">
            <v>Vó Maria Durski - Vila Andrade</v>
          </cell>
          <cell r="I429"/>
          <cell r="J429" t="str">
            <v>VILA ANDRADE CTN-R-P</v>
          </cell>
          <cell r="K429" t="str">
            <v>KLEBER RIQUELME</v>
          </cell>
        </row>
        <row r="430">
          <cell r="H430" t="str">
            <v>Vó Maria Durski - Vila Mariana</v>
          </cell>
          <cell r="I430"/>
          <cell r="J430" t="str">
            <v>VILA MARIANA BGR-R-P</v>
          </cell>
          <cell r="K430" t="str">
            <v>GUSTAVO DIREITO</v>
          </cell>
        </row>
        <row r="431">
          <cell r="H431" t="str">
            <v>Vó Maria Durski - Shopping Vila Olimpia</v>
          </cell>
          <cell r="I431"/>
          <cell r="J431" t="str">
            <v>VILA OLIMPIA STH-SH-P</v>
          </cell>
          <cell r="K431" t="str">
            <v>GUSTAVO DIREITO</v>
          </cell>
        </row>
        <row r="432">
          <cell r="H432" t="str">
            <v>Vó Maria Durski - Shopping Praia da Costa</v>
          </cell>
          <cell r="I432"/>
          <cell r="J432" t="str">
            <v>VILA VELHA STH-SH-P</v>
          </cell>
          <cell r="K432" t="str">
            <v>GRAZIANI BARRETO</v>
          </cell>
        </row>
        <row r="433">
          <cell r="H433" t="str">
            <v>Vó Maria Durski - Villa Lobos</v>
          </cell>
          <cell r="I433"/>
          <cell r="J433" t="str">
            <v>VILLA LOBOS CTN-R-P</v>
          </cell>
          <cell r="K433" t="str">
            <v>KLEBER RIQUELME</v>
          </cell>
        </row>
        <row r="434">
          <cell r="H434" t="str">
            <v>Vó Maria Durski - Shopping Village Mall</v>
          </cell>
          <cell r="I434"/>
          <cell r="J434" t="str">
            <v>VILLAGE MALL RIO STH-SH-P</v>
          </cell>
          <cell r="K434" t="str">
            <v>GRAZIANI BARRETO</v>
          </cell>
        </row>
        <row r="435">
          <cell r="H435" t="str">
            <v>Vó Maria Durski - Shopping Vitoria</v>
          </cell>
          <cell r="I435"/>
          <cell r="J435" t="str">
            <v>VITORIA STH-SH-P</v>
          </cell>
          <cell r="K435" t="str">
            <v>GRAZIANI BARRETO</v>
          </cell>
        </row>
        <row r="436">
          <cell r="H436" t="str">
            <v>Vó Maria Durski - Av Washington Luis</v>
          </cell>
          <cell r="I436"/>
          <cell r="J436" t="str">
            <v>WASHINGTON LUIS CTN-RU-P</v>
          </cell>
          <cell r="K436" t="str">
            <v>KLEBER RIQUELME</v>
          </cell>
        </row>
        <row r="437">
          <cell r="H437" t="str">
            <v>Legno - Italiano do Madero (Açocê)</v>
          </cell>
          <cell r="I437"/>
          <cell r="J437" t="str">
            <v>ACOCE STH-R-P</v>
          </cell>
          <cell r="K437" t="str">
            <v>GUSTAVO DIREITO</v>
          </cell>
        </row>
        <row r="438">
          <cell r="H438" t="str">
            <v>Legno - Italiano do Madero (Afonso Pena)</v>
          </cell>
          <cell r="I438"/>
          <cell r="J438" t="str">
            <v>AFONSO PENA STH-AE-P</v>
          </cell>
          <cell r="K438" t="str">
            <v>ANDRE TREVISANI</v>
          </cell>
        </row>
        <row r="439">
          <cell r="H439" t="str">
            <v>Legno - Italiano do Madero (Analia)</v>
          </cell>
          <cell r="I439"/>
          <cell r="J439" t="str">
            <v>ANALIA FRANCO STH-SH-P</v>
          </cell>
          <cell r="K439" t="str">
            <v>GUSTAVO DIREITO</v>
          </cell>
        </row>
        <row r="440">
          <cell r="H440" t="str">
            <v>Legno - Italiano do Madero (Aricanduva)</v>
          </cell>
          <cell r="I440"/>
          <cell r="J440" t="str">
            <v>ARICANDUVA STH-SH-P</v>
          </cell>
          <cell r="K440" t="str">
            <v>GUSTAVO DIREITO</v>
          </cell>
        </row>
        <row r="441">
          <cell r="H441" t="str">
            <v>Legno - Italiano do Madero (Camboriu)</v>
          </cell>
          <cell r="I441"/>
          <cell r="J441" t="str">
            <v>BALNEARIO CAMBORIU STH-R-P</v>
          </cell>
          <cell r="K441" t="str">
            <v>ANDRE TREVISANI</v>
          </cell>
        </row>
        <row r="442">
          <cell r="H442" t="str">
            <v>Legno - Italiano do Madero (Balneario)</v>
          </cell>
          <cell r="I442"/>
          <cell r="J442" t="str">
            <v>BALNEARIO SHOPPING STH-SH-P</v>
          </cell>
          <cell r="K442" t="str">
            <v>ANDRE TREVISANI</v>
          </cell>
        </row>
        <row r="443">
          <cell r="H443" t="str">
            <v>Legno - Italiano do Madero (Amazonia)</v>
          </cell>
          <cell r="I443"/>
          <cell r="J443" t="str">
            <v>BARUERI ED. AMAZONIA STH-R-P</v>
          </cell>
          <cell r="K443" t="str">
            <v>KLEBER RIQUELME</v>
          </cell>
        </row>
        <row r="444">
          <cell r="H444" t="str">
            <v>Legno - Italiano do Madero (Batel)</v>
          </cell>
          <cell r="I444"/>
          <cell r="J444" t="str">
            <v>BATEL STH-R-P</v>
          </cell>
          <cell r="K444" t="str">
            <v>ANDRE TREVISANI</v>
          </cell>
        </row>
        <row r="445">
          <cell r="H445" t="str">
            <v>Legno - Italiano do Madero (Bauru)</v>
          </cell>
          <cell r="I445"/>
          <cell r="J445" t="str">
            <v>BAURU STH-SH-P</v>
          </cell>
          <cell r="K445" t="str">
            <v>BREINER PENA</v>
          </cell>
        </row>
        <row r="446">
          <cell r="H446" t="str">
            <v>Legno - Italiano do Madero (Grão Pará)</v>
          </cell>
          <cell r="I446"/>
          <cell r="J446" t="str">
            <v>BELEM GRAO PARA STH-SH-P</v>
          </cell>
          <cell r="K446" t="str">
            <v>GRAZIANI BARRETO</v>
          </cell>
        </row>
        <row r="447">
          <cell r="H447" t="str">
            <v>Legno - Italiano do Madero (Bh Shopping)</v>
          </cell>
          <cell r="I447"/>
          <cell r="J447" t="str">
            <v>BH SHOPPING STH-SH-P</v>
          </cell>
          <cell r="K447" t="str">
            <v>GRAZIANI BARRETO</v>
          </cell>
        </row>
        <row r="448">
          <cell r="H448" t="str">
            <v>Legno - Italiano do Madero (Neumarkt)</v>
          </cell>
          <cell r="I448"/>
          <cell r="J448" t="str">
            <v>BLUMENAU STH-SH-P</v>
          </cell>
          <cell r="K448" t="str">
            <v>ANDRE TREVISANI</v>
          </cell>
        </row>
        <row r="449">
          <cell r="H449" t="str">
            <v>Legno - Italiano do Madero (Belem)</v>
          </cell>
          <cell r="I449"/>
          <cell r="J449" t="str">
            <v>BOULEVARD BELEM STH-SH-P</v>
          </cell>
          <cell r="K449" t="str">
            <v>GRAZIANI BARRETO</v>
          </cell>
        </row>
        <row r="450">
          <cell r="H450" t="str">
            <v>Legno - Italiano do Madero (Boulevard)</v>
          </cell>
          <cell r="I450"/>
          <cell r="J450" t="str">
            <v>BOULEVARD BH STH-SH-P</v>
          </cell>
          <cell r="K450" t="str">
            <v>GRAZIANI BARRETO</v>
          </cell>
        </row>
        <row r="451">
          <cell r="H451" t="str">
            <v>Legno - Italiano do Madero (Brascan)</v>
          </cell>
          <cell r="I451"/>
          <cell r="J451" t="str">
            <v>BRASCAN STH-R-P</v>
          </cell>
          <cell r="K451" t="str">
            <v>GUSTAVO DIREITO</v>
          </cell>
        </row>
        <row r="452">
          <cell r="H452" t="str">
            <v>Legno - Italiano do Madero (Shopping ID)</v>
          </cell>
          <cell r="I452"/>
          <cell r="J452" t="str">
            <v>BRASILIA ID STH-SH-P</v>
          </cell>
          <cell r="K452" t="str">
            <v>BREINER PENA</v>
          </cell>
        </row>
        <row r="453">
          <cell r="H453" t="str">
            <v>Legno - Italiano do Madero (Brasilia Park)</v>
          </cell>
          <cell r="I453"/>
          <cell r="J453" t="str">
            <v>BRASILIA PARK STH-SH-P</v>
          </cell>
          <cell r="K453" t="str">
            <v>BREINER PENA</v>
          </cell>
        </row>
        <row r="454">
          <cell r="H454" t="str">
            <v>Legno - Italiano do Madero (Cabral)</v>
          </cell>
          <cell r="I454"/>
          <cell r="J454" t="str">
            <v>CABRAL STH-R-P</v>
          </cell>
          <cell r="K454" t="str">
            <v>ANDRE TREVISANI</v>
          </cell>
        </row>
        <row r="455">
          <cell r="H455" t="str">
            <v>Legno - Italiano do Madero (Dom Pedro)</v>
          </cell>
          <cell r="I455"/>
          <cell r="J455" t="str">
            <v>CAMPINAS STH-SH-P</v>
          </cell>
          <cell r="K455" t="str">
            <v>KLEBER RIQUELME</v>
          </cell>
        </row>
        <row r="456">
          <cell r="H456" t="str">
            <v>Legno - Italiano do Madero (Campo G.)</v>
          </cell>
          <cell r="I456"/>
          <cell r="J456" t="str">
            <v>CAMPO GRANDE STH-SH-P</v>
          </cell>
          <cell r="K456" t="str">
            <v>BREINER PENA</v>
          </cell>
        </row>
        <row r="457">
          <cell r="H457" t="str">
            <v>Legno - Italiano do Madero (Cascavel)</v>
          </cell>
          <cell r="I457"/>
          <cell r="J457" t="str">
            <v>CASCAVEL STH-SH-P</v>
          </cell>
          <cell r="K457" t="str">
            <v>KLEBER RIQUELME</v>
          </cell>
        </row>
        <row r="458">
          <cell r="H458" t="str">
            <v>Legno - Italiano do Madero (Londrina)</v>
          </cell>
          <cell r="I458"/>
          <cell r="J458" t="str">
            <v>CATUAI LONDRINA STH-SH-P</v>
          </cell>
          <cell r="K458" t="str">
            <v>KLEBER RIQUELME</v>
          </cell>
        </row>
        <row r="459">
          <cell r="H459" t="str">
            <v>Legno - Italiano do Madero (Center N.)</v>
          </cell>
          <cell r="I459"/>
          <cell r="J459" t="str">
            <v>CENTER NORTE STH-SH-P</v>
          </cell>
          <cell r="K459" t="str">
            <v>GUSTAVO DIREITO</v>
          </cell>
        </row>
        <row r="460">
          <cell r="H460" t="str">
            <v>Legno - Italiano do Madero (Centervale)</v>
          </cell>
          <cell r="I460"/>
          <cell r="J460" t="str">
            <v>CENTERVALE STH-SH-P</v>
          </cell>
          <cell r="K460" t="str">
            <v>GUSTAVO DIREITO</v>
          </cell>
        </row>
        <row r="461">
          <cell r="H461" t="str">
            <v>Legno - Italiano do Madero (Champagnat)</v>
          </cell>
          <cell r="I461"/>
          <cell r="J461" t="str">
            <v>CHAMPAGNAT STH-R-P</v>
          </cell>
          <cell r="K461" t="str">
            <v>ANDRE TREVISANI</v>
          </cell>
        </row>
        <row r="462">
          <cell r="H462" t="str">
            <v>Legno - Italiano do Madero (Cidade Sp)</v>
          </cell>
          <cell r="I462"/>
          <cell r="J462" t="str">
            <v>CIDADE SAO PAULO STH-SH-P</v>
          </cell>
          <cell r="K462" t="str">
            <v>GUSTAVO DIREITO</v>
          </cell>
        </row>
        <row r="463">
          <cell r="H463" t="str">
            <v>Legno - Italiano do Madero (Comendador)</v>
          </cell>
          <cell r="I463"/>
          <cell r="J463" t="str">
            <v>COMENDADOR STH-R-P</v>
          </cell>
          <cell r="K463" t="str">
            <v>ANDRE TREVISANI</v>
          </cell>
        </row>
        <row r="464">
          <cell r="H464" t="str">
            <v>Legno - Italiano do Madero (Continente)</v>
          </cell>
          <cell r="I464"/>
          <cell r="J464" t="str">
            <v>CONTINENTE SC STH-SH-P</v>
          </cell>
          <cell r="K464" t="str">
            <v>ANDRE TREVISANI</v>
          </cell>
        </row>
        <row r="465">
          <cell r="H465" t="str">
            <v>Legno - Italiano do Madero (Del Rey)</v>
          </cell>
          <cell r="I465"/>
          <cell r="J465" t="str">
            <v>DEL REY STH-SH-P</v>
          </cell>
          <cell r="K465" t="str">
            <v>GRAZIANI BARRETO</v>
          </cell>
        </row>
        <row r="466">
          <cell r="H466" t="str">
            <v>Legno - Italiano do Madero (Eldorado)</v>
          </cell>
          <cell r="I466"/>
          <cell r="J466" t="str">
            <v>ELDORADO STH-SH-P</v>
          </cell>
          <cell r="K466" t="str">
            <v>KLEBER RIQUELME</v>
          </cell>
        </row>
        <row r="467">
          <cell r="H467" t="str">
            <v>Legno - Italiano do Madero (Estação)</v>
          </cell>
          <cell r="I467"/>
          <cell r="J467" t="str">
            <v>ESTACAO CTBA STH-SH-P</v>
          </cell>
          <cell r="K467" t="str">
            <v>ANDRE TREVISANI</v>
          </cell>
        </row>
        <row r="468">
          <cell r="H468" t="str">
            <v>Legno - Italiano do Madero (Cuiaba)</v>
          </cell>
          <cell r="I468"/>
          <cell r="J468" t="str">
            <v>ESTACAO CUIABA STH-SH-P</v>
          </cell>
          <cell r="K468" t="str">
            <v>BREINER PENA</v>
          </cell>
        </row>
        <row r="469">
          <cell r="H469" t="str">
            <v>Legno - Italiano do Madero (Flamboyant)</v>
          </cell>
          <cell r="I469"/>
          <cell r="J469" t="str">
            <v>FLAMBOYANT STH-SH-P</v>
          </cell>
          <cell r="K469" t="str">
            <v>BREINER PENA</v>
          </cell>
        </row>
        <row r="470">
          <cell r="H470" t="str">
            <v>Legno - Italiano do Madero (Beiramar)</v>
          </cell>
          <cell r="I470"/>
          <cell r="J470" t="str">
            <v>FLORIANOPOLIS STH-SH-P</v>
          </cell>
          <cell r="K470" t="str">
            <v>ANDRE TREVISANI</v>
          </cell>
        </row>
        <row r="471">
          <cell r="H471" t="str">
            <v>Legno - Italiano do Madero (F do Iguaçu)</v>
          </cell>
          <cell r="I471"/>
          <cell r="J471" t="str">
            <v>FOZ DO IGUACU STH-SH-P</v>
          </cell>
          <cell r="K471" t="str">
            <v>KLEBER RIQUELME</v>
          </cell>
        </row>
        <row r="472">
          <cell r="H472" t="str">
            <v>Legno - Italiano do Madero (Galleria)</v>
          </cell>
          <cell r="I472"/>
          <cell r="J472" t="str">
            <v>GALLERIA CAMPINAS STH-SH-P</v>
          </cell>
          <cell r="K472" t="str">
            <v>KLEBER RIQUELME</v>
          </cell>
        </row>
        <row r="473">
          <cell r="H473" t="str">
            <v>Legno - Italiano do Madero (Garten)</v>
          </cell>
          <cell r="I473"/>
          <cell r="J473" t="str">
            <v>GARTEN JOINVILLE STH-SH-P</v>
          </cell>
          <cell r="K473" t="str">
            <v>ANDRE TREVISANI</v>
          </cell>
        </row>
        <row r="474">
          <cell r="H474" t="str">
            <v>Legno - Italiano do Madero (Goiania)</v>
          </cell>
          <cell r="I474"/>
          <cell r="J474" t="str">
            <v>GOIANIA STH-SH-P</v>
          </cell>
          <cell r="K474" t="str">
            <v>BREINER PENA</v>
          </cell>
        </row>
        <row r="475">
          <cell r="H475" t="str">
            <v>Legno - Italiano do Madero (G Vianna)</v>
          </cell>
          <cell r="I475"/>
          <cell r="J475" t="str">
            <v>GRANJA VIANNA STH-SH-P</v>
          </cell>
          <cell r="K475" t="str">
            <v>KLEBER RIQUELME</v>
          </cell>
        </row>
        <row r="476">
          <cell r="H476" t="str">
            <v>Legno - Italiano do Madero (Iguatemi)</v>
          </cell>
          <cell r="I476"/>
          <cell r="J476" t="str">
            <v>IGUATEMI BRASILIA STH-SH-P</v>
          </cell>
          <cell r="K476" t="str">
            <v>BREINER PENA</v>
          </cell>
        </row>
        <row r="477">
          <cell r="H477" t="str">
            <v>Legno - Italiano do Madero (Iguatemi)</v>
          </cell>
          <cell r="I477"/>
          <cell r="J477" t="str">
            <v>IGUATEMI CAMPINAS STH-SH-P</v>
          </cell>
          <cell r="K477" t="str">
            <v>KLEBER RIQUELME</v>
          </cell>
        </row>
        <row r="478">
          <cell r="H478" t="str">
            <v>Legno - Italiano do Madero (Sorocaba)</v>
          </cell>
          <cell r="I478"/>
          <cell r="J478" t="str">
            <v>IGUATEMI ESPLANADA STH-SH-P</v>
          </cell>
          <cell r="K478" t="str">
            <v>KLEBER RIQUELME</v>
          </cell>
        </row>
        <row r="479">
          <cell r="H479" t="str">
            <v>Legno - Italiano do Madero (Esplanada)</v>
          </cell>
          <cell r="I479"/>
          <cell r="J479" t="str">
            <v>IGUATEMI FORTALEZA STH-SH-P</v>
          </cell>
          <cell r="K479" t="str">
            <v>GRAZIANI BARRETO</v>
          </cell>
        </row>
        <row r="480">
          <cell r="H480" t="str">
            <v>Legno - Italiano do Madero (Iguatemi)</v>
          </cell>
          <cell r="I480"/>
          <cell r="J480" t="str">
            <v>IGUATEMI POA  STH-SH-P</v>
          </cell>
          <cell r="K480" t="str">
            <v>ANDRE TREVISANI</v>
          </cell>
        </row>
        <row r="481">
          <cell r="H481" t="str">
            <v>Legno - Italiano do Madero (Jd. Social)</v>
          </cell>
          <cell r="I481"/>
          <cell r="J481" t="str">
            <v>JARDIM SOCIAL STH-R-P</v>
          </cell>
          <cell r="K481" t="str">
            <v>ANDRE TREVISANI</v>
          </cell>
        </row>
        <row r="482">
          <cell r="H482" t="str">
            <v>Legno - Italiano do Madero (Jardim Sul)</v>
          </cell>
          <cell r="I482"/>
          <cell r="J482" t="str">
            <v>JARDIM SUL STH-SH-P</v>
          </cell>
          <cell r="K482" t="str">
            <v>KLEBER RIQUELME</v>
          </cell>
        </row>
        <row r="483">
          <cell r="H483" t="str">
            <v>Legno - Italiano do Madero (Joinville)</v>
          </cell>
          <cell r="I483"/>
          <cell r="J483" t="str">
            <v>JOINVILLE STH-SH-P</v>
          </cell>
          <cell r="K483" t="str">
            <v>ANDRE TREVISANI</v>
          </cell>
        </row>
        <row r="484">
          <cell r="H484" t="str">
            <v>Legno - Italiano do Madero (Jundiai)</v>
          </cell>
          <cell r="I484"/>
          <cell r="J484" t="str">
            <v>JUNDIAI STH-SH-P</v>
          </cell>
          <cell r="K484" t="str">
            <v>KLEBER RIQUELME</v>
          </cell>
        </row>
        <row r="485">
          <cell r="H485" t="str">
            <v>Legno - Italiano do Madero (Catuai)</v>
          </cell>
          <cell r="I485"/>
          <cell r="J485" t="str">
            <v>MARINGA CATUAI STH-SH-P</v>
          </cell>
          <cell r="K485" t="str">
            <v>KLEBER RIQUELME</v>
          </cell>
        </row>
        <row r="486">
          <cell r="H486" t="str">
            <v>Legno - Italiano do Madero (Sh. Maringá)</v>
          </cell>
          <cell r="I486"/>
          <cell r="J486" t="str">
            <v>MARINGA PARK SHOPPING STH-SH-P</v>
          </cell>
          <cell r="K486" t="str">
            <v>KLEBER RIQUELME</v>
          </cell>
        </row>
        <row r="487">
          <cell r="H487" t="str">
            <v>Legno - Italiano do Madero (Metropole)</v>
          </cell>
          <cell r="I487"/>
          <cell r="J487" t="str">
            <v>METROPOLE STH-SH-P</v>
          </cell>
          <cell r="K487" t="str">
            <v>GUSTAVO DIREITO</v>
          </cell>
        </row>
        <row r="488">
          <cell r="H488" t="str">
            <v>Legno - Italiano do Madero (Mooca)</v>
          </cell>
          <cell r="I488"/>
          <cell r="J488" t="str">
            <v>MOOCA STH-SH-P</v>
          </cell>
          <cell r="K488" t="str">
            <v>GUSTAVO DIREITO</v>
          </cell>
        </row>
        <row r="489">
          <cell r="H489" t="str">
            <v>Legno - Italiano do Madero (morumbi)</v>
          </cell>
          <cell r="I489"/>
          <cell r="J489" t="str">
            <v>MORUMBI STH-SH-P</v>
          </cell>
          <cell r="K489" t="str">
            <v>KLEBER RIQUELME</v>
          </cell>
        </row>
        <row r="490">
          <cell r="H490" t="str">
            <v>Legno - Italiano do Madero (Natal)</v>
          </cell>
          <cell r="I490"/>
          <cell r="J490" t="str">
            <v>NATAL STH-SH-P</v>
          </cell>
          <cell r="K490" t="str">
            <v>GRAZIANI BARRETO</v>
          </cell>
        </row>
        <row r="491">
          <cell r="H491" t="str">
            <v>Legno - Italiano do Madero (Norte Shop.)</v>
          </cell>
          <cell r="I491"/>
          <cell r="J491" t="str">
            <v>NORTE SHOPPING STH-SH-P</v>
          </cell>
          <cell r="K491" t="str">
            <v>GRAZIANI BARRETO</v>
          </cell>
        </row>
        <row r="492">
          <cell r="H492" t="str">
            <v>Legno - Italiano do Madero (N. America)</v>
          </cell>
          <cell r="I492"/>
          <cell r="J492" t="str">
            <v>NOVA AMERICA STH-SH-P</v>
          </cell>
          <cell r="K492" t="str">
            <v>GRAZIANI BARRETO</v>
          </cell>
        </row>
        <row r="493">
          <cell r="H493" t="str">
            <v>Legno - Italiano do Madero (Palladium)</v>
          </cell>
          <cell r="I493"/>
          <cell r="J493" t="str">
            <v>PALLADIUM CTBA STH-SH-P</v>
          </cell>
          <cell r="K493" t="str">
            <v>ANDRE TREVISANI</v>
          </cell>
        </row>
        <row r="494">
          <cell r="H494" t="str">
            <v>Legno - Italiano do Madero (Barigui)</v>
          </cell>
          <cell r="I494"/>
          <cell r="J494" t="str">
            <v>PARK BARIGUI STH-SH-P</v>
          </cell>
          <cell r="K494" t="str">
            <v>ANDRE TREVISANI</v>
          </cell>
        </row>
        <row r="495">
          <cell r="H495" t="str">
            <v>Legno - Italiano do Madero (Park Shop)</v>
          </cell>
          <cell r="I495"/>
          <cell r="J495" t="str">
            <v>PARK SHOP CAMPO G RJ STH-SH-P</v>
          </cell>
          <cell r="K495" t="str">
            <v>GRAZIANI BARRETO</v>
          </cell>
        </row>
        <row r="496">
          <cell r="H496" t="str">
            <v>Legno - Italiano do Madero (Maia)</v>
          </cell>
          <cell r="I496"/>
          <cell r="J496" t="str">
            <v>PARK SHOP. MAIA STH-SH-P</v>
          </cell>
          <cell r="K496" t="str">
            <v>GUSTAVO DIREITO</v>
          </cell>
        </row>
        <row r="497">
          <cell r="H497" t="str">
            <v>Legno - Italiano do Madero (Parque da Cidade)</v>
          </cell>
          <cell r="I497"/>
          <cell r="J497" t="str">
            <v>PARQUE DA CIDADE STH-SH-P</v>
          </cell>
          <cell r="K497" t="str">
            <v>KLEBER RIQUELME</v>
          </cell>
        </row>
        <row r="498">
          <cell r="H498" t="str">
            <v>Legno - Italiano do Madero (Patio B.)</v>
          </cell>
          <cell r="I498"/>
          <cell r="J498" t="str">
            <v>PATIO BRASIL STH-SH-P</v>
          </cell>
          <cell r="K498" t="str">
            <v>BREINER PENA</v>
          </cell>
        </row>
        <row r="499">
          <cell r="H499" t="str">
            <v>Legno - Italiano do Madero (P. Paulista)</v>
          </cell>
          <cell r="I499"/>
          <cell r="J499" t="str">
            <v>PATIO PAULISTA STH-RU-P</v>
          </cell>
          <cell r="K499" t="str">
            <v>GUSTAVO DIREITO</v>
          </cell>
        </row>
        <row r="500">
          <cell r="H500" t="str">
            <v>Legno - Italiano do Madero (Piracicaba)</v>
          </cell>
          <cell r="I500"/>
          <cell r="J500" t="str">
            <v>PIRACICABA STH-SH-P</v>
          </cell>
          <cell r="K500" t="str">
            <v>BREINER PENA</v>
          </cell>
        </row>
        <row r="501">
          <cell r="H501" t="str">
            <v>Legno - Italiano do Madero (Niteroi)</v>
          </cell>
          <cell r="I501"/>
          <cell r="J501" t="str">
            <v>PLAZA NITEROI STH-SH-P</v>
          </cell>
          <cell r="K501" t="str">
            <v>GRAZIANI BARRETO</v>
          </cell>
        </row>
        <row r="502">
          <cell r="H502" t="str">
            <v>Legno - Italiano do Madero (Plaza Sul)</v>
          </cell>
          <cell r="I502"/>
          <cell r="J502" t="str">
            <v>PLAZA SUL SHOPPING STH-SH-P</v>
          </cell>
          <cell r="K502" t="str">
            <v>GUSTAVO DIREITO</v>
          </cell>
        </row>
        <row r="503">
          <cell r="H503" t="str">
            <v>Legno - Italiano do Madero (Praia de B.)</v>
          </cell>
          <cell r="I503"/>
          <cell r="J503" t="str">
            <v>PRAIA DE BELAS STH-SH-P</v>
          </cell>
          <cell r="K503" t="str">
            <v>ANDRE TREVISANI</v>
          </cell>
        </row>
        <row r="504">
          <cell r="H504" t="str">
            <v>Legno-italiano do Madero (Praia do Pepe)</v>
          </cell>
          <cell r="I504"/>
          <cell r="J504" t="str">
            <v>PRAIA DO PEPE STH-R-P</v>
          </cell>
          <cell r="K504" t="str">
            <v>GRAZIANI BARRETO</v>
          </cell>
        </row>
        <row r="505">
          <cell r="H505" t="str">
            <v>Legno - Italiano do Madero (Praiamar)</v>
          </cell>
          <cell r="I505"/>
          <cell r="J505" t="str">
            <v>PRAIAMAR STH-SH-P</v>
          </cell>
          <cell r="K505" t="str">
            <v>GUSTAVO DIREITO</v>
          </cell>
        </row>
        <row r="506">
          <cell r="H506" t="str">
            <v>Legno - Italiano do Madero (Rib. Preto)</v>
          </cell>
          <cell r="I506"/>
          <cell r="J506" t="str">
            <v>RIBEIRAO PRETO STH-SH-P</v>
          </cell>
          <cell r="K506" t="str">
            <v>BREINER PENA</v>
          </cell>
        </row>
        <row r="507">
          <cell r="H507" t="str">
            <v>Legno - Italiano do Madero (Rio Design)</v>
          </cell>
          <cell r="I507"/>
          <cell r="J507" t="str">
            <v>RIO DESIGN BARRA STH-SH-P</v>
          </cell>
          <cell r="K507" t="str">
            <v>GRAZIANI BARRETO</v>
          </cell>
        </row>
        <row r="508">
          <cell r="H508" t="str">
            <v>Legno - Italiano do Madero (Rio Leblon)</v>
          </cell>
          <cell r="I508"/>
          <cell r="J508" t="str">
            <v>RIO LEBLON STH-SH-P</v>
          </cell>
          <cell r="K508" t="str">
            <v>GRAZIANI BARRETO</v>
          </cell>
        </row>
        <row r="509">
          <cell r="H509" t="str">
            <v>Legno - Italiano do Madero (New York)</v>
          </cell>
          <cell r="I509"/>
          <cell r="J509" t="str">
            <v>RIO NEW YORK BARRA STH-SH-P</v>
          </cell>
          <cell r="K509" t="str">
            <v>GRAZIANI BARRETO</v>
          </cell>
        </row>
        <row r="510">
          <cell r="H510" t="str">
            <v>Legno - Italiano do Madero (Rio Preto)</v>
          </cell>
          <cell r="I510"/>
          <cell r="J510" t="str">
            <v>RIO PRETO IGUATEMI STH-SH-P</v>
          </cell>
          <cell r="K510" t="str">
            <v>BREINER PENA</v>
          </cell>
        </row>
        <row r="511">
          <cell r="H511" t="str">
            <v>Legno - Italiano do Madero (Rio Sul)</v>
          </cell>
          <cell r="I511"/>
          <cell r="J511" t="str">
            <v>RIO SUL STH-SH-P</v>
          </cell>
          <cell r="K511" t="str">
            <v>GRAZIANI BARRETO</v>
          </cell>
        </row>
        <row r="512">
          <cell r="H512" t="str">
            <v>Legno - Italiano do Madero (Aracaju)</v>
          </cell>
          <cell r="I512"/>
          <cell r="J512" t="str">
            <v>RIOMAR ARACAJU STH-SH-P</v>
          </cell>
          <cell r="K512" t="str">
            <v>GRAZIANI BARRETO</v>
          </cell>
        </row>
        <row r="513">
          <cell r="H513" t="str">
            <v>Legno - Italiano do Madero (Riomar)</v>
          </cell>
          <cell r="I513"/>
          <cell r="J513" t="str">
            <v>RIOMAR FORTALEZA STH-SH-P</v>
          </cell>
          <cell r="K513" t="str">
            <v>GRAZIANI BARRETO</v>
          </cell>
        </row>
        <row r="514">
          <cell r="H514" t="str">
            <v>Legno - Italiano do Madero (Riomar)</v>
          </cell>
          <cell r="I514"/>
          <cell r="J514" t="str">
            <v>RIOMAR RECIFE STH-SH-P</v>
          </cell>
          <cell r="K514" t="str">
            <v>GRAZIANI BARRETO</v>
          </cell>
        </row>
        <row r="515">
          <cell r="H515" t="str">
            <v>Legno - Italiano do Madero (Barra)</v>
          </cell>
          <cell r="I515"/>
          <cell r="J515" t="str">
            <v>SALVADOR BARRA STH-SH-P</v>
          </cell>
          <cell r="K515" t="str">
            <v>GRAZIANI BARRETO</v>
          </cell>
        </row>
        <row r="516">
          <cell r="H516" t="str">
            <v>Legno - Italiano do Madero (Salvador)</v>
          </cell>
          <cell r="I516"/>
          <cell r="J516" t="str">
            <v>SALVADOR STH-SH-P</v>
          </cell>
          <cell r="K516" t="str">
            <v>GRAZIANI BARRETO</v>
          </cell>
        </row>
        <row r="517">
          <cell r="H517" t="str">
            <v>Legno - Italiano do Madero (S. Dumont)</v>
          </cell>
          <cell r="I517"/>
          <cell r="J517" t="str">
            <v>SANTOS DUMONT STH-AE-P</v>
          </cell>
          <cell r="K517" t="str">
            <v>GRAZIANI BARRETO</v>
          </cell>
        </row>
        <row r="518">
          <cell r="H518" t="str">
            <v>Legno - Italiano do Madero (São Caetano)</v>
          </cell>
          <cell r="I518"/>
          <cell r="J518" t="str">
            <v>SAO CAETANO STH-SH-P</v>
          </cell>
          <cell r="K518" t="str">
            <v>GUSTAVO DIREITO</v>
          </cell>
        </row>
        <row r="519">
          <cell r="H519" t="str">
            <v>Legno - Italiano do Madero (Cidade Bh)</v>
          </cell>
          <cell r="I519"/>
          <cell r="J519" t="str">
            <v>SHOPPING CIDADE BH STH-SH-P</v>
          </cell>
          <cell r="K519" t="str">
            <v>GRAZIANI BARRETO</v>
          </cell>
        </row>
        <row r="520">
          <cell r="H520" t="str">
            <v>Legno - Italiano do Madero (Recife)</v>
          </cell>
          <cell r="I520"/>
          <cell r="J520" t="str">
            <v>SHOPPING RECIFE STH-SH-P</v>
          </cell>
          <cell r="K520" t="str">
            <v>GRAZIANI BARRETO</v>
          </cell>
        </row>
        <row r="521">
          <cell r="H521" t="str">
            <v>Legno - Italiano do Madero (Tijuca)</v>
          </cell>
          <cell r="I521"/>
          <cell r="J521" t="str">
            <v>SHOPPING TIJUCA STH-SH-P</v>
          </cell>
          <cell r="K521" t="str">
            <v>GRAZIANI BARRETO</v>
          </cell>
        </row>
        <row r="522">
          <cell r="H522" t="str">
            <v>Legno - Italiano do Madero (Sp Market)</v>
          </cell>
          <cell r="I522"/>
          <cell r="J522" t="str">
            <v>SP MARKET STH-SH-P</v>
          </cell>
          <cell r="K522" t="str">
            <v>KLEBER RIQUELME</v>
          </cell>
        </row>
        <row r="523">
          <cell r="H523" t="str">
            <v>Legno - Italiano do Madero (Tamboré)</v>
          </cell>
          <cell r="I523"/>
          <cell r="J523" t="str">
            <v>TAMBORE STH-SH-P</v>
          </cell>
          <cell r="K523" t="str">
            <v>KLEBER RIQUELME</v>
          </cell>
        </row>
        <row r="524">
          <cell r="H524" t="str">
            <v>Legno - Italiano do Madero (Uberlandia)</v>
          </cell>
          <cell r="I524"/>
          <cell r="J524" t="str">
            <v>UBERLANDIA SHOP STH-SH-P</v>
          </cell>
          <cell r="K524" t="str">
            <v>BREINER PENA</v>
          </cell>
        </row>
        <row r="525">
          <cell r="H525" t="str">
            <v>Legno - Italiano do Madero (Shop. Uniao)</v>
          </cell>
          <cell r="I525"/>
          <cell r="J525" t="str">
            <v>UNIAO OSASCO STH-SH-P</v>
          </cell>
          <cell r="K525" t="str">
            <v>KLEBER RIQUELME</v>
          </cell>
        </row>
        <row r="526">
          <cell r="H526" t="str">
            <v>Legno - Italiano do Madero (V. Olimpia)</v>
          </cell>
          <cell r="I526"/>
          <cell r="J526" t="str">
            <v>VILA OLIMPIA STH-SH-P</v>
          </cell>
          <cell r="K526" t="str">
            <v>GUSTAVO DIREITO</v>
          </cell>
        </row>
        <row r="527">
          <cell r="H527" t="str">
            <v>Legno - Italiano  do Madero (Praia da Costa)</v>
          </cell>
          <cell r="I527"/>
          <cell r="J527" t="str">
            <v>VILA VELHA STH-SH-P</v>
          </cell>
          <cell r="K527" t="str">
            <v>GRAZIANI BARRETO</v>
          </cell>
        </row>
        <row r="528">
          <cell r="H528" t="str">
            <v>Legno - Italiano do Madero (V. Romana)</v>
          </cell>
          <cell r="I528"/>
          <cell r="J528" t="str">
            <v>VILLA ROMANA STH-SH-P</v>
          </cell>
          <cell r="K528" t="str">
            <v>ANDRE TREVISANI</v>
          </cell>
        </row>
        <row r="529">
          <cell r="H529" t="str">
            <v>Legno - Italiano do Madero (Village M.)</v>
          </cell>
          <cell r="I529"/>
          <cell r="J529" t="str">
            <v>VILLAGE MALL RIO STH-SH-P</v>
          </cell>
          <cell r="K529" t="str">
            <v>GRAZIANI BARRETO</v>
          </cell>
        </row>
        <row r="530">
          <cell r="H530" t="str">
            <v>Legno - Italiano do Madero (Vitória)</v>
          </cell>
          <cell r="I530"/>
          <cell r="J530" t="str">
            <v>VITORIA STH-SH-P</v>
          </cell>
          <cell r="K530" t="str">
            <v>GRAZIANI BARRETO</v>
          </cell>
        </row>
        <row r="531">
          <cell r="H531" t="str">
            <v>Dundee Chicken - Shopping Abc</v>
          </cell>
          <cell r="I531"/>
          <cell r="J531" t="str">
            <v>JERONIMO ABC ST ANDRE BGR-SH-P</v>
          </cell>
          <cell r="K531" t="str">
            <v>GUSTAVO DIREITO</v>
          </cell>
        </row>
        <row r="532">
          <cell r="H532" t="str">
            <v>Dundee Chicken - Afonso Pena</v>
          </cell>
          <cell r="I532"/>
          <cell r="J532" t="str">
            <v>JERONIMO AFONSO PENA BGR-AE-P</v>
          </cell>
          <cell r="K532" t="str">
            <v>ANDRE TREVISANI</v>
          </cell>
        </row>
        <row r="533">
          <cell r="H533" t="str">
            <v>Dundee Chicken - Agua Verde</v>
          </cell>
          <cell r="I533"/>
          <cell r="J533" t="str">
            <v>JERONIMO AGUA VERDE TRK-R-P</v>
          </cell>
          <cell r="K533" t="str">
            <v>ANDRE TREVISANI</v>
          </cell>
        </row>
        <row r="534">
          <cell r="H534" t="str">
            <v>Dundee Chicken - Alecrins</v>
          </cell>
          <cell r="I534"/>
          <cell r="J534" t="str">
            <v>JERONIMO ALECRINS TRACK-R-P</v>
          </cell>
          <cell r="K534" t="str">
            <v>KLEBER RIQUELME</v>
          </cell>
        </row>
        <row r="535">
          <cell r="H535" t="str">
            <v>Dundee Chicken - Alphaville</v>
          </cell>
          <cell r="I535"/>
          <cell r="J535" t="str">
            <v>JERONIMO ALPHAVILLE TRACK-R-P</v>
          </cell>
          <cell r="K535" t="str">
            <v>KLEBER RIQUELME</v>
          </cell>
        </row>
        <row r="536">
          <cell r="H536" t="str">
            <v>Dundee Chicken - Shopping Analia Franco</v>
          </cell>
          <cell r="I536"/>
          <cell r="J536" t="str">
            <v>JERONIMO ANALIA F. BGR-SH-P</v>
          </cell>
          <cell r="K536" t="str">
            <v>GUSTAVO DIREITO</v>
          </cell>
        </row>
        <row r="537">
          <cell r="H537" t="str">
            <v>Dundee Chicken - Andalo</v>
          </cell>
          <cell r="I537"/>
          <cell r="J537" t="str">
            <v>JERONIMO ANDALO TRACK-R-P</v>
          </cell>
          <cell r="K537" t="str">
            <v>BREINER PENA</v>
          </cell>
        </row>
        <row r="538">
          <cell r="H538" t="str">
            <v>Dundee Chicken - Shopping Aricanduva</v>
          </cell>
          <cell r="I538"/>
          <cell r="J538" t="str">
            <v>JERONIMO ARICANDUVA BGR-SH-P</v>
          </cell>
          <cell r="K538" t="str">
            <v>GUSTAVO DIREITO</v>
          </cell>
        </row>
        <row r="539">
          <cell r="H539" t="str">
            <v>Dundee Chicken - Barão de Penedo</v>
          </cell>
          <cell r="I539"/>
          <cell r="J539" t="str">
            <v>JERONIMO B DE PENEDO TRACK-R-P</v>
          </cell>
          <cell r="K539" t="str">
            <v>GUSTAVO DIREITO</v>
          </cell>
        </row>
        <row r="540">
          <cell r="H540" t="str">
            <v>Dundee Chicken - Shopping Balneario</v>
          </cell>
          <cell r="I540"/>
          <cell r="J540" t="str">
            <v>JERONIMO BALNEARIO BGR-SH-P</v>
          </cell>
          <cell r="K540" t="str">
            <v>ANDRE TREVISANI</v>
          </cell>
        </row>
        <row r="541">
          <cell r="H541" t="str">
            <v>Dundee Chicken - Bandeirantes</v>
          </cell>
          <cell r="I541"/>
          <cell r="J541" t="str">
            <v>JERONIMO BANDEIRANTES BGR-SH-P</v>
          </cell>
          <cell r="K541" t="str">
            <v>GUSTAVO DIREITO</v>
          </cell>
        </row>
        <row r="542">
          <cell r="H542" t="str">
            <v>Dundee Chicken - Barra Shopping</v>
          </cell>
          <cell r="I542"/>
          <cell r="J542" t="str">
            <v>JERONIMO BARRA SHOP BGR-SH-P</v>
          </cell>
          <cell r="K542" t="str">
            <v>GRAZIANI BARRETO</v>
          </cell>
        </row>
        <row r="543">
          <cell r="H543" t="str">
            <v>Dundee Chicken - Shopping Barueri</v>
          </cell>
          <cell r="I543"/>
          <cell r="J543" t="str">
            <v>JERONIMO BARUERI PCA-SH-P</v>
          </cell>
          <cell r="K543" t="str">
            <v>KLEBER RIQUELME</v>
          </cell>
        </row>
        <row r="544">
          <cell r="H544" t="str">
            <v>Dundee Chicken - Bauru</v>
          </cell>
          <cell r="I544"/>
          <cell r="J544" t="str">
            <v>JERONIMO BAURU TRACK-R-P</v>
          </cell>
          <cell r="K544" t="str">
            <v>BREINER PENA</v>
          </cell>
        </row>
        <row r="545">
          <cell r="H545" t="str">
            <v>Dundee Chicken - Bela Vista</v>
          </cell>
          <cell r="I545"/>
          <cell r="J545" t="str">
            <v>JERONIMO BELA VISTA BGR-R-P</v>
          </cell>
          <cell r="K545" t="str">
            <v>ANDRE TREVISANI</v>
          </cell>
        </row>
        <row r="546">
          <cell r="H546" t="str">
            <v>Dundee Chicken - Bh Shopping</v>
          </cell>
          <cell r="I546"/>
          <cell r="J546" t="str">
            <v>JERONIMO BH SHOPPING BGR-SH-P</v>
          </cell>
          <cell r="K546" t="str">
            <v>GRAZIANI BARRETO</v>
          </cell>
        </row>
        <row r="547">
          <cell r="H547" t="str">
            <v>Dundee Chicken - Buritis</v>
          </cell>
          <cell r="I547"/>
          <cell r="J547" t="str">
            <v>JERONIMO BURITIS TRACK-R-P</v>
          </cell>
          <cell r="K547" t="str">
            <v>GRAZIANI BARRETO</v>
          </cell>
        </row>
        <row r="548">
          <cell r="H548" t="str">
            <v>Dundee Chicken - Park Shop Campo Grande</v>
          </cell>
          <cell r="I548"/>
          <cell r="J548" t="str">
            <v>JERONIMO CAMPO GRANDE BGR-SH-P</v>
          </cell>
          <cell r="K548" t="str">
            <v>GRAZIANI BARRETO</v>
          </cell>
        </row>
        <row r="549">
          <cell r="H549" t="str">
            <v>Dundee Chicken - Campo Grande</v>
          </cell>
          <cell r="I549"/>
          <cell r="J549" t="str">
            <v>JERONIMO CAMPO GRANDE TRK-R-P</v>
          </cell>
          <cell r="K549" t="str">
            <v>BREINER PENA</v>
          </cell>
        </row>
        <row r="550">
          <cell r="H550" t="str">
            <v>Dundee Chicken - Cascavel</v>
          </cell>
          <cell r="I550"/>
          <cell r="J550" t="str">
            <v>JERONIMO CASCAVEL TRACK-R-P</v>
          </cell>
          <cell r="K550" t="str">
            <v>KLEBER RIQUELME</v>
          </cell>
        </row>
        <row r="551">
          <cell r="H551" t="str">
            <v>Dundee Chicken - Criciuma</v>
          </cell>
          <cell r="I551"/>
          <cell r="J551" t="str">
            <v>JERONIMO CRICIUMA TRACK-R-P</v>
          </cell>
          <cell r="K551" t="str">
            <v>ANDRE TREVISANI</v>
          </cell>
        </row>
        <row r="552">
          <cell r="H552" t="str">
            <v>Dundee Chicken - Cuiaba</v>
          </cell>
          <cell r="I552"/>
          <cell r="J552" t="str">
            <v>JERONIMO CUIABA CPA TRACK-R-P</v>
          </cell>
          <cell r="K552" t="str">
            <v>BREINER PENA</v>
          </cell>
        </row>
        <row r="553">
          <cell r="H553" t="str">
            <v>Dundee Chicken - Shopping Del Rey</v>
          </cell>
          <cell r="I553"/>
          <cell r="J553" t="str">
            <v>JERONIMO DEL REY BGR-SH-P</v>
          </cell>
          <cell r="K553" t="str">
            <v>GRAZIANI BARRETO</v>
          </cell>
        </row>
        <row r="554">
          <cell r="H554" t="str">
            <v>Dundee Chicken - Df Plaza Shopping</v>
          </cell>
          <cell r="I554"/>
          <cell r="J554" t="str">
            <v>JERONIMO DF PLAZA BGR-SH-P</v>
          </cell>
          <cell r="K554" t="str">
            <v>BREINER PENA</v>
          </cell>
        </row>
        <row r="555">
          <cell r="H555" t="str">
            <v>Dundee Chicken - Praça da Espanha</v>
          </cell>
          <cell r="I555"/>
          <cell r="J555" t="str">
            <v>JERONIMO ESPANHA BGR-R-P</v>
          </cell>
          <cell r="K555" t="str">
            <v>ANDRE TREVISANI</v>
          </cell>
        </row>
        <row r="556">
          <cell r="H556" t="str">
            <v>Dundee Chicken - Shopping Estação BH</v>
          </cell>
          <cell r="I556"/>
          <cell r="J556" t="str">
            <v>JERONIMO ESTACAO BH BGR-SH-P</v>
          </cell>
          <cell r="K556" t="str">
            <v>GRAZIANI BARRETO</v>
          </cell>
        </row>
        <row r="557">
          <cell r="H557" t="str">
            <v xml:space="preserve">Dundee Chicken - Shopping Estação </v>
          </cell>
          <cell r="I557"/>
          <cell r="J557" t="str">
            <v>JERONIMO ESTACAO CTBA BGR-SH-P</v>
          </cell>
          <cell r="K557" t="str">
            <v>ANDRE TREVISANI</v>
          </cell>
        </row>
        <row r="558">
          <cell r="H558" t="str">
            <v>Dundee Chicken - Shopping Flamboyant</v>
          </cell>
          <cell r="I558"/>
          <cell r="J558" t="str">
            <v>JERONIMO FLAMBOYANT BGR-SH-P</v>
          </cell>
          <cell r="K558" t="str">
            <v>BREINER PENA</v>
          </cell>
        </row>
        <row r="559">
          <cell r="H559" t="str">
            <v>Dundee Chicken - Shopping Villa Romana</v>
          </cell>
          <cell r="I559"/>
          <cell r="J559" t="str">
            <v>JERONIMO FLORIANOP. BGR-SH-P</v>
          </cell>
          <cell r="K559" t="str">
            <v>ANDRE TREVISANI</v>
          </cell>
        </row>
        <row r="560">
          <cell r="H560" t="str">
            <v>Dundee Chicken - Foz do Iguaçu</v>
          </cell>
          <cell r="I560"/>
          <cell r="J560" t="str">
            <v>JERONIMO FOZ DO IGUACU TRK-R-P</v>
          </cell>
          <cell r="K560" t="str">
            <v>KLEBER RIQUELME</v>
          </cell>
        </row>
        <row r="561">
          <cell r="H561" t="str">
            <v>Dundee Chicken - Giovanni Gronchi</v>
          </cell>
          <cell r="I561"/>
          <cell r="J561" t="str">
            <v>JERONIMO G GRONCHI TRACK-R-P</v>
          </cell>
          <cell r="K561" t="str">
            <v>KLEBER RIQUELME</v>
          </cell>
        </row>
        <row r="562">
          <cell r="H562" t="str">
            <v>Dundee Chicken - Goiânia Shopping</v>
          </cell>
          <cell r="I562"/>
          <cell r="J562" t="str">
            <v>JERONIMO GOIANIA SHOP PCA-SH-P</v>
          </cell>
          <cell r="K562" t="str">
            <v>BREINER PENA</v>
          </cell>
        </row>
        <row r="563">
          <cell r="H563" t="str">
            <v>Dundee Chicken - Shopping Grand Plaza</v>
          </cell>
          <cell r="I563"/>
          <cell r="J563" t="str">
            <v>JERONIMO GRAND PLAZA BGR-SH-P</v>
          </cell>
          <cell r="K563" t="str">
            <v>GUSTAVO DIREITO</v>
          </cell>
        </row>
        <row r="564">
          <cell r="H564" t="str">
            <v>Dundee Chicken - Guarujá</v>
          </cell>
          <cell r="I564"/>
          <cell r="J564" t="str">
            <v>JERONIMO GUARUJA TRACK-R-P</v>
          </cell>
          <cell r="K564" t="str">
            <v>GUSTAVO DIREITO</v>
          </cell>
        </row>
        <row r="565">
          <cell r="H565" t="str">
            <v>Dundee Chicken - Shopping Guarulhos</v>
          </cell>
          <cell r="I565"/>
          <cell r="J565" t="str">
            <v>JERONIMO GUARULHOS PRC-SH-P</v>
          </cell>
          <cell r="K565" t="str">
            <v>GUSTAVO DIREITO</v>
          </cell>
        </row>
        <row r="566">
          <cell r="H566" t="str">
            <v>Dundee Chicken - Habitat Bradesco</v>
          </cell>
          <cell r="I566"/>
          <cell r="J566" t="str">
            <v>JERONIMO HABITAT BGR-R-P</v>
          </cell>
          <cell r="K566" t="str">
            <v>GUSTAVO DIREITO</v>
          </cell>
        </row>
        <row r="567">
          <cell r="H567" t="str">
            <v>Dundee Chicken - Shopping Iguatemi Poa</v>
          </cell>
          <cell r="I567"/>
          <cell r="J567" t="str">
            <v>JERONIMO IGUATEMI POA BGR-SH-P</v>
          </cell>
          <cell r="K567" t="str">
            <v>ANDRE TREVISANI</v>
          </cell>
        </row>
        <row r="568">
          <cell r="H568" t="str">
            <v>Dundee Chicken - Indaiatuba</v>
          </cell>
          <cell r="I568"/>
          <cell r="J568" t="str">
            <v>JERONIMO INDAIATUBA TRACK-R-P</v>
          </cell>
          <cell r="K568" t="str">
            <v>KLEBER RIQUELME</v>
          </cell>
        </row>
        <row r="569">
          <cell r="H569" t="str">
            <v>Dundee Chicken - Shopping Metrô Itaquera</v>
          </cell>
          <cell r="I569"/>
          <cell r="J569" t="str">
            <v>JERONIMO ITAQUERA BGR-SH-P</v>
          </cell>
          <cell r="K569" t="str">
            <v>GUSTAVO DIREITO</v>
          </cell>
        </row>
        <row r="570">
          <cell r="H570" t="str">
            <v>Dundee Chicken - Joinville</v>
          </cell>
          <cell r="I570"/>
          <cell r="J570" t="str">
            <v>JERONIMO JOINVILLE TRACK-R-P</v>
          </cell>
          <cell r="K570" t="str">
            <v>ANDRE TREVISANI</v>
          </cell>
        </row>
        <row r="571">
          <cell r="H571" t="str">
            <v>Dundee Chicken - Shopping Light</v>
          </cell>
          <cell r="I571"/>
          <cell r="J571" t="str">
            <v>JERONIMO LIGHT PCA-SH-P</v>
          </cell>
          <cell r="K571" t="str">
            <v>GUSTAVO DIREITO</v>
          </cell>
        </row>
        <row r="572">
          <cell r="H572" t="str">
            <v>Dundee Chicken - Litoral Plaza Shopping</v>
          </cell>
          <cell r="I572"/>
          <cell r="J572" t="str">
            <v>JERONIMO LITORAL PLZ BGR-SH-P</v>
          </cell>
          <cell r="K572" t="str">
            <v>GUSTAVO DIREITO</v>
          </cell>
        </row>
        <row r="573">
          <cell r="H573" t="str">
            <v>Dundee Chicken - Londrina</v>
          </cell>
          <cell r="I573"/>
          <cell r="J573" t="str">
            <v>JERONIMO LONDRINA TRACK-R-P</v>
          </cell>
          <cell r="K573" t="str">
            <v>KLEBER RIQUELME</v>
          </cell>
        </row>
        <row r="574">
          <cell r="H574" t="str">
            <v>Dundee Chicken - Marilia</v>
          </cell>
          <cell r="I574"/>
          <cell r="J574" t="str">
            <v>JERONIMO MARILIA TRACK-R-P</v>
          </cell>
          <cell r="K574" t="str">
            <v>KLEBER RIQUELME</v>
          </cell>
        </row>
        <row r="575">
          <cell r="H575" t="str">
            <v>Dundee Chicken - Maringa</v>
          </cell>
          <cell r="I575"/>
          <cell r="J575" t="str">
            <v>JERONIMO MARINGA TRACK-R-P</v>
          </cell>
          <cell r="K575" t="str">
            <v>KLEBER RIQUELME</v>
          </cell>
        </row>
        <row r="576">
          <cell r="H576" t="str">
            <v>Dundee Chicken - Mauá</v>
          </cell>
          <cell r="I576"/>
          <cell r="J576" t="str">
            <v>JERONIMO MAUA PLAZA BGR-SH-P</v>
          </cell>
          <cell r="K576" t="str">
            <v>GUSTAVO DIREITO</v>
          </cell>
        </row>
        <row r="577">
          <cell r="H577" t="str">
            <v>Dundee Chicken - Millenium (Atlântica)</v>
          </cell>
          <cell r="I577"/>
          <cell r="J577" t="str">
            <v>JERONIMO MILLENIUM BGR-R-P</v>
          </cell>
          <cell r="K577" t="str">
            <v>ANDRE TREVISANI</v>
          </cell>
        </row>
        <row r="578">
          <cell r="H578" t="str">
            <v>Dundee Chicken - Minas Shopping</v>
          </cell>
          <cell r="I578"/>
          <cell r="J578" t="str">
            <v>JERONIMO MINAS SHOP. BGR-SH-P</v>
          </cell>
          <cell r="K578" t="str">
            <v>GRAZIANI BARRETO</v>
          </cell>
        </row>
        <row r="579">
          <cell r="H579" t="str">
            <v>Dundee Chicken - Monte Serrat</v>
          </cell>
          <cell r="I579"/>
          <cell r="J579" t="str">
            <v>JERONIMO MONTE SERRAT BGR-R-P</v>
          </cell>
          <cell r="K579" t="str">
            <v>GUSTAVO DIREITO</v>
          </cell>
        </row>
        <row r="580">
          <cell r="H580" t="str">
            <v>Dundee Chicken - Shopping Mueller</v>
          </cell>
          <cell r="I580"/>
          <cell r="J580" t="str">
            <v>JERONIMO MUELLER PCA-SH-P</v>
          </cell>
          <cell r="K580" t="str">
            <v>ANDRE TREVISANI</v>
          </cell>
        </row>
        <row r="581">
          <cell r="H581" t="str">
            <v>Dundee Chicken - Munhoz da Rocha</v>
          </cell>
          <cell r="I581"/>
          <cell r="J581" t="str">
            <v>JERONIMO MUNHOZ TRACK-R-P</v>
          </cell>
          <cell r="K581" t="str">
            <v>ANDRE TREVISANI</v>
          </cell>
        </row>
        <row r="582">
          <cell r="H582" t="str">
            <v>Dundee Chicken - Shopping Nova America</v>
          </cell>
          <cell r="I582"/>
          <cell r="J582" t="str">
            <v>JERONIMO NOVA AMERICA BGR-SH-P</v>
          </cell>
          <cell r="K582" t="str">
            <v>GRAZIANI BARRETO</v>
          </cell>
        </row>
        <row r="583">
          <cell r="H583" t="str">
            <v>Dundee Chicken - Oscar Freire</v>
          </cell>
          <cell r="I583"/>
          <cell r="J583" t="str">
            <v>JERONIMO OSCAR FREIRE BGR-R-P</v>
          </cell>
          <cell r="K583" t="str">
            <v>GUSTAVO DIREITO</v>
          </cell>
        </row>
        <row r="584">
          <cell r="H584" t="str">
            <v>Dundee Chicken - Paineiras</v>
          </cell>
          <cell r="I584"/>
          <cell r="J584" t="str">
            <v>JERONIMO PAINEIRAS TRACK-R-P</v>
          </cell>
          <cell r="K584" t="str">
            <v>GUSTAVO DIREITO</v>
          </cell>
        </row>
        <row r="585">
          <cell r="H585" t="str">
            <v>Dundee Chicken - Shopping Palladium</v>
          </cell>
          <cell r="I585"/>
          <cell r="J585" t="str">
            <v>JERONIMO PALLADIUM PCA-SH-P</v>
          </cell>
          <cell r="K585" t="str">
            <v>ANDRE TREVISANI</v>
          </cell>
        </row>
        <row r="586">
          <cell r="H586" t="str">
            <v>Dundee Chicken - Panamby</v>
          </cell>
          <cell r="I586"/>
          <cell r="J586" t="str">
            <v>JERONIMO PANAMBY TRACK-R-P</v>
          </cell>
          <cell r="K586" t="str">
            <v>KLEBER RIQUELME</v>
          </cell>
        </row>
        <row r="587">
          <cell r="H587" t="str">
            <v>Dundee Chicken - Shopping Penha</v>
          </cell>
          <cell r="I587"/>
          <cell r="J587" t="str">
            <v>JERONIMO PENHA PCA-SH-P</v>
          </cell>
          <cell r="K587" t="str">
            <v>GUSTAVO DIREITO</v>
          </cell>
        </row>
        <row r="588">
          <cell r="H588" t="str">
            <v>Dundee Chicken - Ponta Grossa</v>
          </cell>
          <cell r="I588"/>
          <cell r="J588" t="str">
            <v>JERONIMO PG TRACK-R-P</v>
          </cell>
          <cell r="K588" t="str">
            <v>ANDRE TREVISANI</v>
          </cell>
        </row>
        <row r="589">
          <cell r="H589" t="str">
            <v>Dundee Chicken - Shopping Pier 21</v>
          </cell>
          <cell r="I589"/>
          <cell r="J589" t="str">
            <v>JERONIMO PIER 21 BGR-SH-P</v>
          </cell>
          <cell r="K589" t="str">
            <v>BREINER PENA</v>
          </cell>
        </row>
        <row r="590">
          <cell r="H590" t="str">
            <v>Dundee Chicken - Piracicaba</v>
          </cell>
          <cell r="I590"/>
          <cell r="J590" t="str">
            <v>JERONIMO PIRACICABA TRACK-R-P</v>
          </cell>
          <cell r="K590" t="str">
            <v>BREINER PENA</v>
          </cell>
        </row>
        <row r="591">
          <cell r="H591" t="str">
            <v>Dundee Chicken - Niteroi Plaza Shopping</v>
          </cell>
          <cell r="I591"/>
          <cell r="J591" t="str">
            <v>JERONIMO PLZ NITEROI PCA-SH-P</v>
          </cell>
          <cell r="K591" t="str">
            <v>GRAZIANI BARRETO</v>
          </cell>
        </row>
        <row r="592">
          <cell r="H592" t="str">
            <v>Dundee Chicken - Puc Poa</v>
          </cell>
          <cell r="I592"/>
          <cell r="J592" t="str">
            <v>JERONIMO PUC POA TRACK-RU-P</v>
          </cell>
          <cell r="K592" t="str">
            <v>ANDRE TREVISANI</v>
          </cell>
        </row>
        <row r="593">
          <cell r="H593" t="str">
            <v>Dundee Chicken - Ramos Batista</v>
          </cell>
          <cell r="I593"/>
          <cell r="J593" t="str">
            <v>JERONIMO R. BATISTA BGR-R-P</v>
          </cell>
          <cell r="K593" t="str">
            <v>GUSTAVO DIREITO</v>
          </cell>
        </row>
        <row r="594">
          <cell r="H594" t="str">
            <v>Dundee Chicken - Riomar Fortaleza</v>
          </cell>
          <cell r="I594"/>
          <cell r="J594" t="str">
            <v>JERONIMO R. FORTALEZA BGR-SH-P</v>
          </cell>
          <cell r="K594" t="str">
            <v>GRAZIANI BARRETO</v>
          </cell>
        </row>
        <row r="595">
          <cell r="H595" t="str">
            <v>Dundee Chicken - Santos Dumont</v>
          </cell>
          <cell r="I595"/>
          <cell r="J595" t="str">
            <v>JERONIMO S. DUMONT BGR-AE-P</v>
          </cell>
          <cell r="K595" t="str">
            <v>GRAZIANI BARRETO</v>
          </cell>
        </row>
        <row r="596">
          <cell r="H596" t="str">
            <v>Dundee Chicken - Shopping Novo Salvador</v>
          </cell>
          <cell r="I596"/>
          <cell r="J596" t="str">
            <v>JERONIMO SALVADOR BGR-SH-P</v>
          </cell>
          <cell r="K596" t="str">
            <v>GRAZIANI BARRETO</v>
          </cell>
        </row>
        <row r="597">
          <cell r="H597" t="str">
            <v>Dundee Chicken - Shopping Curitiba</v>
          </cell>
          <cell r="I597"/>
          <cell r="J597" t="str">
            <v>JERONIMO SHOP CTBA BGR-SH-P</v>
          </cell>
          <cell r="K597" t="str">
            <v>ANDRE TREVISANI</v>
          </cell>
        </row>
        <row r="598">
          <cell r="H598" t="str">
            <v>Dundee Chicken - Center Shopping Uberlandia</v>
          </cell>
          <cell r="I598"/>
          <cell r="J598" t="str">
            <v>JERONIMO SHOP. UBERL. PCA-SH-P</v>
          </cell>
          <cell r="K598" t="str">
            <v>BREINER PENA</v>
          </cell>
        </row>
        <row r="599">
          <cell r="H599" t="str">
            <v>Dundee Chicken - São Jose dos Campos</v>
          </cell>
          <cell r="I599"/>
          <cell r="J599" t="str">
            <v>JERONIMO SJC TRACK-R-P</v>
          </cell>
          <cell r="K599" t="str">
            <v>GUSTAVO DIREITO</v>
          </cell>
        </row>
        <row r="600">
          <cell r="H600" t="str">
            <v>Dundee Chicken - Shopping SP Market</v>
          </cell>
          <cell r="I600"/>
          <cell r="J600" t="str">
            <v>JERONIMO SP MARKET BGR-SH-P</v>
          </cell>
          <cell r="K600" t="str">
            <v>KLEBER RIQUELME</v>
          </cell>
        </row>
        <row r="601">
          <cell r="H601" t="str">
            <v>Dundee Chicken - Tenente Sales</v>
          </cell>
          <cell r="I601"/>
          <cell r="J601" t="str">
            <v>JERONIMO T SALES TRACK-R-P</v>
          </cell>
          <cell r="K601" t="str">
            <v>GUSTAVO DIREITO</v>
          </cell>
        </row>
        <row r="602">
          <cell r="H602" t="str">
            <v>Dundee Chicken - Goiania T10</v>
          </cell>
          <cell r="I602"/>
          <cell r="J602" t="str">
            <v>JERONIMO T10 TRACK-R-P</v>
          </cell>
          <cell r="K602" t="str">
            <v>BREINER PENA</v>
          </cell>
        </row>
        <row r="603">
          <cell r="H603" t="str">
            <v>Dundee Chicken - Shopping Tamboré</v>
          </cell>
          <cell r="I603"/>
          <cell r="J603" t="str">
            <v>JERONIMO TAMBORE PRC-SH-P</v>
          </cell>
          <cell r="K603" t="str">
            <v>KLEBER RIQUELME</v>
          </cell>
        </row>
        <row r="604">
          <cell r="H604" t="str">
            <v>Dundee Chicken - Taquari</v>
          </cell>
          <cell r="I604"/>
          <cell r="J604" t="str">
            <v>JERONIMO TAQUARI TRACK-BR-P</v>
          </cell>
          <cell r="K604" t="str">
            <v>BREINER PENA</v>
          </cell>
        </row>
        <row r="605">
          <cell r="H605" t="str">
            <v>Dundee Chicken - Shopping Tatuapé</v>
          </cell>
          <cell r="I605"/>
          <cell r="J605" t="str">
            <v>JERONIMO TATUAPE BGR-SH-P</v>
          </cell>
          <cell r="K605" t="str">
            <v>GUSTAVO DIREITO</v>
          </cell>
        </row>
        <row r="606">
          <cell r="H606" t="str">
            <v>Dundee Chicken - Top Center Shopping</v>
          </cell>
          <cell r="I606"/>
          <cell r="J606" t="str">
            <v>JERONIMO TOP CENTER PCA-SH-P</v>
          </cell>
          <cell r="K606" t="str">
            <v>GUSTAVO DIREITO</v>
          </cell>
        </row>
        <row r="607">
          <cell r="H607" t="str">
            <v>Dundee Chicken - Uberlândia</v>
          </cell>
          <cell r="I607"/>
          <cell r="J607" t="str">
            <v>JERONIMO UBERLANDIA TRACK-R-P</v>
          </cell>
          <cell r="K607" t="str">
            <v>BREINER PENA</v>
          </cell>
        </row>
        <row r="608">
          <cell r="H608" t="str">
            <v>Dundee Chicken  - Niterói</v>
          </cell>
          <cell r="I608"/>
          <cell r="J608" t="str">
            <v>JERONIMO PLZ NITEROI PCA-SH-P</v>
          </cell>
          <cell r="K608" t="str">
            <v>GRAZIANI BARRETO</v>
          </cell>
        </row>
        <row r="609">
          <cell r="H609" t="str">
            <v>Dundee Chicken - Av Washington Luis</v>
          </cell>
          <cell r="I609"/>
          <cell r="J609" t="str">
            <v>JERONIMO W. LUIS BGR-R-P</v>
          </cell>
          <cell r="K609" t="str">
            <v>KLEBER RIQUELME</v>
          </cell>
        </row>
        <row r="610">
          <cell r="H610" t="str">
            <v>Dundee Chicken - Center Shopping Uberlândia</v>
          </cell>
          <cell r="I610"/>
          <cell r="J610" t="str">
            <v>JERONIMO SHOP. UBERL. PCA-SH-P</v>
          </cell>
          <cell r="K610" t="str">
            <v>BREINER PENA</v>
          </cell>
        </row>
        <row r="611">
          <cell r="H611" t="str">
            <v>Dundee Chicken - Maringá</v>
          </cell>
          <cell r="I611"/>
          <cell r="J611" t="str">
            <v>JERONIMO MARINGA TRACK-R-P</v>
          </cell>
          <cell r="K611" t="str">
            <v>KLEBER RIQUELME</v>
          </cell>
        </row>
        <row r="612">
          <cell r="H612" t="str">
            <v>Dundee Chicken - West Plaza</v>
          </cell>
          <cell r="I612"/>
          <cell r="J612" t="str">
            <v>JERONIMO WEST PLAZA BGR-SH-P</v>
          </cell>
          <cell r="K612" t="str">
            <v>GUSTAVO DIREITO</v>
          </cell>
        </row>
        <row r="613">
          <cell r="H613" t="str">
            <v>Jeronimo - Barão de Penedo</v>
          </cell>
          <cell r="I613"/>
          <cell r="J613" t="str">
            <v>JERONIMO B DE PENEDO TRACK-R-P</v>
          </cell>
          <cell r="K613" t="str">
            <v>GUSTAVO DIREITO</v>
          </cell>
        </row>
        <row r="614">
          <cell r="H614" t="str">
            <v>Jeronimo - Center Shopping Uberlândia</v>
          </cell>
          <cell r="I614"/>
          <cell r="J614" t="str">
            <v>JERONIMO SHOP. UBERL. PCA-SH-P</v>
          </cell>
          <cell r="K614" t="str">
            <v>BREINER PENA</v>
          </cell>
        </row>
        <row r="615">
          <cell r="H615" t="str">
            <v>Jeronimo - Foz do Iguaçu</v>
          </cell>
          <cell r="I615"/>
          <cell r="J615" t="str">
            <v>JERONIMO FOZ DO IGUACU TRK-R-P</v>
          </cell>
          <cell r="K615" t="str">
            <v>KLEBER RIQUELME</v>
          </cell>
        </row>
        <row r="616">
          <cell r="H616" t="str">
            <v>Jeronimo - Goiânia Shopping</v>
          </cell>
          <cell r="I616"/>
          <cell r="J616" t="str">
            <v>JERONIMO GOIANIA SHOP PCA-SH-P</v>
          </cell>
          <cell r="K616" t="str">
            <v>BREINER PENA</v>
          </cell>
        </row>
        <row r="617">
          <cell r="H617" t="str">
            <v>Jeronimo - Guarujá</v>
          </cell>
          <cell r="I617"/>
          <cell r="J617" t="str">
            <v>JERONIMO GUARUJA TRACK-R-P</v>
          </cell>
          <cell r="K617" t="str">
            <v>GUSTAVO DIREITO</v>
          </cell>
        </row>
        <row r="618">
          <cell r="H618" t="str">
            <v>Jeronimo - Mauá Plaza</v>
          </cell>
          <cell r="I618"/>
          <cell r="J618" t="str">
            <v>JERONIMO MAUA PLAZA BGR-SH-P</v>
          </cell>
          <cell r="K618" t="str">
            <v>GUSTAVO DIREITO</v>
          </cell>
        </row>
        <row r="619">
          <cell r="H619" t="str">
            <v>Jeronimo - Millenium (Atlântica)</v>
          </cell>
          <cell r="I619"/>
          <cell r="J619" t="str">
            <v>JERONIMO MILLENIUM BGR-R-P</v>
          </cell>
          <cell r="K619" t="str">
            <v>ANDRE TREVISANI</v>
          </cell>
        </row>
        <row r="620">
          <cell r="H620" t="str">
            <v>Jeronimo - Praça da Espanha</v>
          </cell>
          <cell r="I620"/>
          <cell r="J620" t="str">
            <v>JERONIMO ESPANHA BGR-R-P</v>
          </cell>
          <cell r="K620" t="str">
            <v>ANDRE TREVISANI</v>
          </cell>
        </row>
        <row r="621">
          <cell r="H621" t="str">
            <v>Jeronimo - São José dos Campos</v>
          </cell>
          <cell r="I621"/>
          <cell r="J621" t="str">
            <v>JERONIMO SJC TRACK-R-P</v>
          </cell>
          <cell r="K621" t="str">
            <v>GUSTAVO DIREITO</v>
          </cell>
        </row>
        <row r="622">
          <cell r="H622" t="str">
            <v>Jeronimo - Shopping Anália Franco</v>
          </cell>
          <cell r="I622"/>
          <cell r="J622" t="str">
            <v>JERONIMO ANALIA F. BGR-SH-P</v>
          </cell>
          <cell r="K622" t="str">
            <v>GUSTAVO DIREITO</v>
          </cell>
        </row>
        <row r="623">
          <cell r="H623" t="str">
            <v>Jeronimo - Shopping Estação</v>
          </cell>
          <cell r="I623"/>
          <cell r="J623" t="str">
            <v>JERONIMO ESTACAO CTBA BGR-SH-P</v>
          </cell>
          <cell r="K623" t="str">
            <v>ANDRE TREVISANI</v>
          </cell>
        </row>
        <row r="624">
          <cell r="H624" t="str">
            <v>Jeronimo - Shopping Estação BH</v>
          </cell>
          <cell r="I624"/>
          <cell r="J624" t="str">
            <v>JERONIMO ESTACAO BH BGR-SH-P</v>
          </cell>
          <cell r="K624" t="str">
            <v>GRAZIANI BARRETO</v>
          </cell>
        </row>
        <row r="625">
          <cell r="H625" t="str">
            <v>Jeronimo - Shopping Metrô Itaquera</v>
          </cell>
          <cell r="I625"/>
          <cell r="J625" t="str">
            <v>JERONIMO ITAQUERA BGR-SH-P</v>
          </cell>
          <cell r="K625" t="str">
            <v>GUSTAVO DIREITO</v>
          </cell>
        </row>
        <row r="626">
          <cell r="H626" t="str">
            <v>Jeronimo - Shopping Tamboré</v>
          </cell>
          <cell r="I626"/>
          <cell r="J626" t="str">
            <v>JERONIMO TAMBORE PRC-SH-P</v>
          </cell>
          <cell r="K626" t="str">
            <v>KLEBER RIQUELME</v>
          </cell>
        </row>
        <row r="627">
          <cell r="H627" t="str">
            <v>Jeronimo - Shopping Tatuapé</v>
          </cell>
          <cell r="I627"/>
          <cell r="J627" t="str">
            <v>JERONIMO TATUAPE BGR-SH-P</v>
          </cell>
          <cell r="K627" t="str">
            <v>GUSTAVO DIREITO</v>
          </cell>
        </row>
        <row r="628">
          <cell r="H628" t="str">
            <v>Jeronimo &amp; Madero - Oscar Freire</v>
          </cell>
          <cell r="I628"/>
          <cell r="J628" t="str">
            <v>JERONIMO OSCAR FREIRE BGR-R-P</v>
          </cell>
          <cell r="K628" t="str">
            <v>GUSTAVO DIREITO</v>
          </cell>
        </row>
        <row r="629">
          <cell r="H629" t="str">
            <v>Legno - Italiano  do Madero (P da Costa)</v>
          </cell>
          <cell r="I629"/>
          <cell r="J629" t="str">
            <v>VILA VELHA STH-SH-P</v>
          </cell>
          <cell r="K629" t="str">
            <v>GRAZIANI BARRETO</v>
          </cell>
        </row>
        <row r="630">
          <cell r="H630" t="str">
            <v>Jeronimo - Uberlândia</v>
          </cell>
          <cell r="I630"/>
          <cell r="J630" t="str">
            <v>JERONIMO UBERLANDIA TRACK-R-P</v>
          </cell>
          <cell r="K630" t="str">
            <v>BREINER PENA</v>
          </cell>
        </row>
        <row r="631">
          <cell r="H631" t="str">
            <v>Madero - Açocê</v>
          </cell>
          <cell r="I631"/>
          <cell r="J631" t="str">
            <v>ACOCE STH-R-P</v>
          </cell>
          <cell r="K631" t="str">
            <v>GUSTAVO DIREITO</v>
          </cell>
        </row>
        <row r="632">
          <cell r="H632" t="str">
            <v>Madero - Araçatuba</v>
          </cell>
          <cell r="I632"/>
          <cell r="J632" t="str">
            <v>ARACATUBA CTN-R-P</v>
          </cell>
          <cell r="K632" t="str">
            <v>BREINER PENA</v>
          </cell>
        </row>
        <row r="633">
          <cell r="H633" t="str">
            <v>Madero - Balneario Camboriú (Atlântica)</v>
          </cell>
          <cell r="I633"/>
          <cell r="J633" t="str">
            <v>BALNEARIO CAMBORIU STH-R-P</v>
          </cell>
          <cell r="K633" t="str">
            <v>ANDRE TREVISANI</v>
          </cell>
        </row>
        <row r="634">
          <cell r="H634" t="str">
            <v>Madero - Conselheiro Nébias</v>
          </cell>
          <cell r="I634"/>
          <cell r="J634" t="str">
            <v>CONSELHEIRO NEBIAS CTN-R-P</v>
          </cell>
          <cell r="K634" t="str">
            <v>GUSTAVO DIREITO</v>
          </cell>
        </row>
        <row r="635">
          <cell r="H635" t="str">
            <v>Madero - Foz do Iguaçu</v>
          </cell>
          <cell r="I635"/>
          <cell r="J635" t="str">
            <v>FOZ DO IGUACU STH-SH-P</v>
          </cell>
          <cell r="K635" t="str">
            <v>KLEBER RIQUELME</v>
          </cell>
        </row>
        <row r="636">
          <cell r="H636" t="str">
            <v>Madero - Inês Pereira</v>
          </cell>
          <cell r="I636"/>
          <cell r="J636" t="str">
            <v>INES PEREIRA CTN-RU-P</v>
          </cell>
          <cell r="K636" t="str">
            <v>GUSTAVO DIREITO</v>
          </cell>
        </row>
        <row r="637">
          <cell r="H637" t="str">
            <v>Madero - Jk  São José do Rio Preto</v>
          </cell>
          <cell r="I637"/>
          <cell r="J637" t="str">
            <v>SAO JOSE DO RIO PRETO CTN-R-P</v>
          </cell>
          <cell r="K637" t="str">
            <v>BREINER PENA</v>
          </cell>
        </row>
        <row r="638">
          <cell r="H638" t="str">
            <v>Madero - Laçador</v>
          </cell>
          <cell r="I638"/>
          <cell r="J638" t="str">
            <v>BOULEVARD CTN-SH-P</v>
          </cell>
          <cell r="K638" t="str">
            <v>ANDRE TREVISANI</v>
          </cell>
        </row>
        <row r="639">
          <cell r="H639" t="str">
            <v>Madero - Park Shopping Maringá</v>
          </cell>
          <cell r="I639"/>
          <cell r="J639" t="str">
            <v>MARINGA PARK SHOPPING STH-SH-P</v>
          </cell>
          <cell r="K639" t="str">
            <v>KLEBER RIQUELME</v>
          </cell>
        </row>
        <row r="640">
          <cell r="H640" t="str">
            <v>Madero - Praia do Pepê</v>
          </cell>
          <cell r="I640"/>
          <cell r="J640" t="str">
            <v>PRAIA DO PEPE STH-R-P</v>
          </cell>
          <cell r="K640" t="str">
            <v>GRAZIANI BARRETO</v>
          </cell>
        </row>
        <row r="641">
          <cell r="H641" t="str">
            <v>Madero - Ribeirão Shopping</v>
          </cell>
          <cell r="I641"/>
          <cell r="J641" t="str">
            <v>RIBEIRAO PRETO STH-SH-P</v>
          </cell>
          <cell r="K641" t="str">
            <v>BREINER PENA</v>
          </cell>
        </row>
        <row r="642">
          <cell r="H642" t="str">
            <v>Madero - Santo André</v>
          </cell>
          <cell r="I642"/>
          <cell r="J642" t="str">
            <v>SANTO ANDRE CTN-R-P</v>
          </cell>
          <cell r="K642" t="str">
            <v>GUSTAVO DIREITO</v>
          </cell>
        </row>
        <row r="643">
          <cell r="H643" t="str">
            <v>Madero - São José dos Campos</v>
          </cell>
          <cell r="I643"/>
          <cell r="J643" t="str">
            <v>SAO JOSE DOS CAMPOS CTN-R-P</v>
          </cell>
          <cell r="K643" t="str">
            <v>GUSTAVO DIREITO</v>
          </cell>
        </row>
        <row r="644">
          <cell r="H644" t="str">
            <v>Madero - Shopping Anália Franco</v>
          </cell>
          <cell r="I644"/>
          <cell r="J644" t="str">
            <v>ANALIA FRANCO STH-SH-P</v>
          </cell>
          <cell r="K644" t="str">
            <v>GUSTAVO DIREITO</v>
          </cell>
        </row>
        <row r="645">
          <cell r="H645" t="str">
            <v>Madero - Shopping Cidade São Paulo</v>
          </cell>
          <cell r="I645"/>
          <cell r="J645" t="str">
            <v>CIDADE SAO PAULO STH-SH-P</v>
          </cell>
          <cell r="K645" t="str">
            <v>GUSTAVO DIREITO</v>
          </cell>
        </row>
        <row r="646">
          <cell r="H646" t="str">
            <v>Madero - Shopping Estação</v>
          </cell>
          <cell r="I646"/>
          <cell r="J646" t="str">
            <v>ESTACAO CTBA STH-SH-P</v>
          </cell>
          <cell r="K646" t="str">
            <v>ANDRE TREVISANI</v>
          </cell>
        </row>
        <row r="647">
          <cell r="H647" t="str">
            <v>Madero - Shopping Estação Cuiabá</v>
          </cell>
          <cell r="I647"/>
          <cell r="J647" t="str">
            <v>ESTACAO CUIABA STH-SH-P</v>
          </cell>
          <cell r="K647" t="str">
            <v>BREINER PENA</v>
          </cell>
        </row>
        <row r="648">
          <cell r="H648" t="str">
            <v>Madero - Shopping Grão Pará</v>
          </cell>
          <cell r="I648"/>
          <cell r="J648" t="str">
            <v>BELEM GRAO PARA STH-SH-P</v>
          </cell>
          <cell r="K648" t="str">
            <v>GRAZIANI BARRETO</v>
          </cell>
        </row>
        <row r="649">
          <cell r="H649" t="str">
            <v>Madero - Shopping Metrópole</v>
          </cell>
          <cell r="I649"/>
          <cell r="J649" t="str">
            <v>METROPOLE STH-SH-P</v>
          </cell>
          <cell r="K649" t="str">
            <v>GUSTAVO DIREITO</v>
          </cell>
        </row>
        <row r="650">
          <cell r="H650" t="str">
            <v>Madero - Shopping Mogi Guaçu</v>
          </cell>
          <cell r="I650"/>
          <cell r="J650" t="str">
            <v>BOULEVARD MOGI GUACU CTN-SH-P</v>
          </cell>
          <cell r="K650" t="str">
            <v>BREINER PENA</v>
          </cell>
        </row>
        <row r="651">
          <cell r="H651" t="str">
            <v>Madero - Shopping São Caetano</v>
          </cell>
          <cell r="I651"/>
          <cell r="J651" t="str">
            <v>SAO CAETANO STH-SH-P</v>
          </cell>
          <cell r="K651" t="str">
            <v>GUSTAVO DIREITO</v>
          </cell>
        </row>
        <row r="652">
          <cell r="H652" t="str">
            <v>Madero - Shopping Taboão</v>
          </cell>
          <cell r="I652"/>
          <cell r="J652" t="str">
            <v>TABOAO DA SERRA CTN-SH-P</v>
          </cell>
          <cell r="K652" t="str">
            <v>KLEBER RIQUELME</v>
          </cell>
        </row>
        <row r="653">
          <cell r="H653" t="str">
            <v>Madero - Shopping Tamboré</v>
          </cell>
          <cell r="I653"/>
          <cell r="J653" t="str">
            <v>TAMBORE STH-SH-P</v>
          </cell>
          <cell r="K653" t="str">
            <v>KLEBER RIQUELME</v>
          </cell>
        </row>
        <row r="654">
          <cell r="H654" t="str">
            <v>Madero - Shopping União Osasco</v>
          </cell>
          <cell r="I654"/>
          <cell r="J654" t="str">
            <v>UNIAO OSASCO STH-SH-P</v>
          </cell>
          <cell r="K654" t="str">
            <v>KLEBER RIQUELME</v>
          </cell>
        </row>
        <row r="655">
          <cell r="H655" t="str">
            <v>Madero - Shopping Vitória</v>
          </cell>
          <cell r="I655"/>
          <cell r="J655" t="str">
            <v>VITORIA STH-SH-P</v>
          </cell>
          <cell r="K655" t="str">
            <v>GRAZIANI BARRETO</v>
          </cell>
        </row>
        <row r="656">
          <cell r="H656" t="str">
            <v>Vó Maria Durski -  Shopping Piracicaba</v>
          </cell>
          <cell r="I656"/>
          <cell r="J656" t="str">
            <v>PIRACICABA STH-SH-P</v>
          </cell>
          <cell r="K656" t="str">
            <v>BREINER PENA</v>
          </cell>
        </row>
        <row r="657">
          <cell r="H657" t="str">
            <v>Vó Maria Durski - 18 do Forte</v>
          </cell>
          <cell r="I657"/>
          <cell r="J657" t="str">
            <v>18 DO FORTE CTN-R-P</v>
          </cell>
          <cell r="K657" t="str">
            <v>KLEBER RIQUELME</v>
          </cell>
        </row>
        <row r="658">
          <cell r="H658" t="str">
            <v>Vó Maria Durski - Alphaville (Amazonia)</v>
          </cell>
          <cell r="I658"/>
          <cell r="J658" t="str">
            <v>BARUERI ED. AMAZONIA STH-R-P</v>
          </cell>
          <cell r="K658" t="str">
            <v>KLEBER RIQUELME</v>
          </cell>
        </row>
        <row r="659">
          <cell r="H659" t="str">
            <v>Vó Maria Durski - Barueri</v>
          </cell>
          <cell r="I659"/>
          <cell r="J659" t="str">
            <v>JERONIMO BARUERI PCA-SH-P</v>
          </cell>
          <cell r="K659" t="str">
            <v>KLEBER RIQUELME</v>
          </cell>
        </row>
        <row r="660">
          <cell r="H660" t="str">
            <v>Vó Maria Durski - Cidade Administrativa</v>
          </cell>
          <cell r="I660"/>
          <cell r="J660" t="str">
            <v>BH CIDADE ADM CTN-BR-P</v>
          </cell>
          <cell r="K660" t="str">
            <v>GRAZIANI BARRETO</v>
          </cell>
        </row>
        <row r="661">
          <cell r="H661" t="str">
            <v>Vó Maria Durski - Estação Cuiabá</v>
          </cell>
          <cell r="I661"/>
          <cell r="J661" t="str">
            <v>ESTACAO CUIABA STH-SH-P</v>
          </cell>
          <cell r="K661" t="str">
            <v>BREINER PENA</v>
          </cell>
        </row>
        <row r="662">
          <cell r="H662" t="str">
            <v>Vó Maria Durski - Sarandi</v>
          </cell>
          <cell r="I662"/>
          <cell r="J662" t="str">
            <v>ASSIS BRASIL CTN-R-P</v>
          </cell>
          <cell r="K662" t="str">
            <v>ANDRE TREVISANI</v>
          </cell>
        </row>
        <row r="663">
          <cell r="H663" t="str">
            <v>Vó Maria Durski - Shopping Cidade BH</v>
          </cell>
          <cell r="I663"/>
          <cell r="J663" t="str">
            <v>SHOPPING CIDADE BH STH-SH-P</v>
          </cell>
          <cell r="K663" t="str">
            <v>GRAZIANI BARRETO</v>
          </cell>
        </row>
        <row r="664">
          <cell r="H664" t="str">
            <v>Vó Maria Durski - Shopping Granja Vianna</v>
          </cell>
          <cell r="I664"/>
          <cell r="J664" t="str">
            <v>GRANJA VIANNA STH-SH-P</v>
          </cell>
          <cell r="K664" t="str">
            <v>KLEBER RIQUELME</v>
          </cell>
        </row>
        <row r="665">
          <cell r="H665" t="str">
            <v>Vó Maria Durski - Shopping Grão Pará</v>
          </cell>
          <cell r="I665"/>
          <cell r="J665" t="str">
            <v>BELEM GRAO PARA STH-SH-P</v>
          </cell>
          <cell r="K665" t="str">
            <v>GRAZIANI BARRETO</v>
          </cell>
        </row>
        <row r="666">
          <cell r="H666" t="str">
            <v>Vó Maria Durski - Shopping Mogi Guaçu</v>
          </cell>
          <cell r="I666"/>
          <cell r="J666" t="str">
            <v>BOULEVARD MOGI GUACU CTN-SH-P</v>
          </cell>
          <cell r="K666" t="str">
            <v>BREINER PENA</v>
          </cell>
        </row>
        <row r="667">
          <cell r="H667" t="str">
            <v>Ctn Madero Buritis</v>
          </cell>
          <cell r="I667"/>
          <cell r="J667" t="str">
            <v>BURITIS CTN-R-P</v>
          </cell>
          <cell r="K667" t="str">
            <v>GRAZIANI BARRETO</v>
          </cell>
        </row>
        <row r="668">
          <cell r="H668" t="str">
            <v>Dunde Chicken - Goiânia Shopping</v>
          </cell>
          <cell r="I668"/>
          <cell r="J668" t="str">
            <v>JERONIMO GOIANIA SHOP PCA-SH-P</v>
          </cell>
          <cell r="K668" t="str">
            <v>BREINER PENA</v>
          </cell>
        </row>
        <row r="669">
          <cell r="H669" t="str">
            <v>Dunde Chicken - Uberlândia</v>
          </cell>
          <cell r="I669"/>
          <cell r="J669" t="str">
            <v>JERONIMO UBERLANDIA TRACK-R-P</v>
          </cell>
          <cell r="K669" t="str">
            <v>BREINER PENA</v>
          </cell>
        </row>
        <row r="670">
          <cell r="H670" t="str">
            <v>Dundee - Shopping Estação</v>
          </cell>
          <cell r="I670"/>
          <cell r="J670" t="str">
            <v>JERONIMO ESTACAO CTBA BGR-SH-P</v>
          </cell>
          <cell r="K670" t="str">
            <v>ANDRE TREVISANI</v>
          </cell>
        </row>
        <row r="671">
          <cell r="H671" t="str">
            <v>Dundee - Shopping Mueller</v>
          </cell>
          <cell r="I671"/>
          <cell r="J671" t="str">
            <v>JERONIMO MUELLER PCA-SH-P</v>
          </cell>
          <cell r="K671" t="str">
            <v>ANDRE TREVISANI</v>
          </cell>
        </row>
        <row r="672">
          <cell r="H672" t="str">
            <v>Dundee Agua Verde</v>
          </cell>
          <cell r="I672"/>
          <cell r="J672" t="str">
            <v>JERONIMO AGUA VERDE TRK-R-P</v>
          </cell>
          <cell r="K672" t="str">
            <v>ANDRE TREVISANI</v>
          </cell>
        </row>
        <row r="673">
          <cell r="H673" t="str">
            <v>Dundee Chicken - Alecrins Campinas</v>
          </cell>
          <cell r="I673"/>
          <cell r="J673" t="str">
            <v>JERONIMO ALECRINS TRACK-R-P</v>
          </cell>
          <cell r="K673" t="str">
            <v>KLEBER RIQUELME</v>
          </cell>
        </row>
        <row r="674">
          <cell r="H674" t="str">
            <v>Dundee Chicken  Cuiaba Track</v>
          </cell>
          <cell r="I674"/>
          <cell r="J674" t="str">
            <v>JERONIMO CUIABA CPA TRACK-R-P</v>
          </cell>
          <cell r="K674" t="str">
            <v>BREINER PENA</v>
          </cell>
        </row>
        <row r="675">
          <cell r="H675" t="str">
            <v>Dundee Chicken - Flamboyant</v>
          </cell>
          <cell r="I675"/>
          <cell r="J675" t="str">
            <v>JERONIMO FLAMBOYANT BGR-SH-P</v>
          </cell>
          <cell r="K675" t="str">
            <v>BREINER PENA</v>
          </cell>
        </row>
        <row r="676">
          <cell r="H676" t="str">
            <v>Dundee Chicken - Fortaleza</v>
          </cell>
          <cell r="I676"/>
          <cell r="J676" t="str">
            <v>JERONIMO R. FORTALEZA BGR-SH-P</v>
          </cell>
          <cell r="K676" t="str">
            <v>GRAZIANI BARRETO</v>
          </cell>
        </row>
        <row r="677">
          <cell r="H677" t="str">
            <v>Dundee Chicken - Internacional Guarulhos</v>
          </cell>
          <cell r="I677"/>
          <cell r="J677" t="str">
            <v>JERONIMO GUARULHOS PRC-SH-P</v>
          </cell>
          <cell r="K677" t="str">
            <v>GUSTAVO DIREITO</v>
          </cell>
        </row>
        <row r="678">
          <cell r="H678" t="str">
            <v>Dundee Chicken - Metro Itaquera</v>
          </cell>
          <cell r="I678"/>
          <cell r="J678" t="str">
            <v>JERONIMO ITAQUERA BGR-SH-P</v>
          </cell>
          <cell r="K678" t="str">
            <v>GUSTAVO DIREITO</v>
          </cell>
        </row>
        <row r="679">
          <cell r="H679" t="str">
            <v>Dundee Chicken - Pier 21</v>
          </cell>
          <cell r="I679"/>
          <cell r="J679" t="str">
            <v>JERONIMO PIER 21 BGR-SH-P</v>
          </cell>
          <cell r="K679" t="str">
            <v>BREINER PENA</v>
          </cell>
        </row>
        <row r="680">
          <cell r="H680" t="str">
            <v>Dundee Chicken - São José dos Campos</v>
          </cell>
          <cell r="I680"/>
          <cell r="J680" t="str">
            <v>JERONIMO SJC TRACK-R-P</v>
          </cell>
          <cell r="K680" t="str">
            <v>GUSTAVO DIREITO</v>
          </cell>
        </row>
        <row r="681">
          <cell r="H681" t="str">
            <v>Dundee Chicken - Shopping Litoral Plaza</v>
          </cell>
          <cell r="I681"/>
          <cell r="J681" t="str">
            <v>JERONIMO LITORAL PLZ BGR-SH-P</v>
          </cell>
          <cell r="K681" t="str">
            <v>GUSTAVO DIREITO</v>
          </cell>
        </row>
        <row r="682">
          <cell r="H682" t="str">
            <v>Dundee Chicken  Sp Market</v>
          </cell>
          <cell r="I682"/>
          <cell r="J682" t="str">
            <v>JERONIMO SP MARKET BGR-SH-P</v>
          </cell>
          <cell r="K682" t="str">
            <v>KLEBER RIQUELME</v>
          </cell>
        </row>
        <row r="683">
          <cell r="H683" t="str">
            <v>Dundee Chicken - Track Guarujá</v>
          </cell>
          <cell r="I683"/>
          <cell r="J683" t="str">
            <v>JERONIMO GUARUJA TRACK-R-P</v>
          </cell>
          <cell r="K683" t="str">
            <v>GUSTAVO DIREITO</v>
          </cell>
        </row>
        <row r="684">
          <cell r="H684" t="str">
            <v>Dundee Chicken Andalo</v>
          </cell>
          <cell r="I684"/>
          <cell r="J684" t="str">
            <v>JERONIMO ANDALO TRACK-R-P</v>
          </cell>
          <cell r="K684" t="str">
            <v>BREINER PENA</v>
          </cell>
        </row>
        <row r="685">
          <cell r="H685" t="str">
            <v>Dundee Chicken Aricanduva</v>
          </cell>
          <cell r="I685"/>
          <cell r="J685" t="str">
            <v>JERONIMO ARICANDUVA BGR-SH-P</v>
          </cell>
          <cell r="K685" t="str">
            <v>GUSTAVO DIREITO</v>
          </cell>
        </row>
        <row r="686">
          <cell r="H686" t="str">
            <v>Dundee Chicken Criciuma</v>
          </cell>
          <cell r="I686"/>
          <cell r="J686" t="str">
            <v>JERONIMO CRICIUMA TRACK-R-P</v>
          </cell>
          <cell r="K686" t="str">
            <v>ANDRE TREVISANI</v>
          </cell>
        </row>
        <row r="687">
          <cell r="H687" t="str">
            <v>Dundee Chicken Estação Bh</v>
          </cell>
          <cell r="I687"/>
          <cell r="J687" t="str">
            <v>JERONIMO ESTACAO BH BGR-SH-P</v>
          </cell>
          <cell r="K687" t="str">
            <v>GRAZIANI BARRETO</v>
          </cell>
        </row>
        <row r="688">
          <cell r="H688" t="str">
            <v>Dundee Chicken Foz do Iguaçu Track</v>
          </cell>
          <cell r="I688"/>
          <cell r="J688" t="str">
            <v>JERONIMO FOZ DO IGUACU TRK-R-P</v>
          </cell>
          <cell r="K688" t="str">
            <v>KLEBER RIQUELME</v>
          </cell>
        </row>
        <row r="689">
          <cell r="H689" t="str">
            <v>Dundee Chicken Goiânia T4 Track</v>
          </cell>
          <cell r="I689"/>
          <cell r="J689" t="str">
            <v>GOIANIA T4 CTN-R-P</v>
          </cell>
          <cell r="K689" t="str">
            <v>BREINER PENA</v>
          </cell>
        </row>
        <row r="690">
          <cell r="H690" t="str">
            <v>Dundee Chicken Indaiatuba</v>
          </cell>
          <cell r="I690"/>
          <cell r="J690" t="str">
            <v>JERONIMO INDAIATUBA TRACK-R-P</v>
          </cell>
          <cell r="K690" t="str">
            <v>KLEBER RIQUELME</v>
          </cell>
        </row>
        <row r="691">
          <cell r="H691" t="str">
            <v>Dundee Chicken Joinville Track</v>
          </cell>
          <cell r="I691"/>
          <cell r="J691" t="str">
            <v>JERONIMO JOINVILLE TRACK-R-P</v>
          </cell>
          <cell r="K691" t="str">
            <v>ANDRE TREVISANI</v>
          </cell>
        </row>
        <row r="692">
          <cell r="H692" t="str">
            <v>Dundee Chicken Minas Shopping</v>
          </cell>
          <cell r="I692"/>
          <cell r="J692" t="str">
            <v>JERONIMO MINAS SHOP. BGR-SH-P</v>
          </cell>
          <cell r="K692" t="str">
            <v>GRAZIANI BARRETO</v>
          </cell>
        </row>
        <row r="693">
          <cell r="H693" t="str">
            <v>Dundee Chicken Salvador Shopping</v>
          </cell>
          <cell r="I693"/>
          <cell r="J693" t="str">
            <v>JERONIMO SALVADOR BGR-SH-P</v>
          </cell>
          <cell r="K693" t="str">
            <v>GRAZIANI BARRETO</v>
          </cell>
        </row>
        <row r="694">
          <cell r="H694" t="str">
            <v>Dundee Chicken Shopping del Rey</v>
          </cell>
          <cell r="I694"/>
          <cell r="J694" t="str">
            <v>JERONIMO DEL REY BGR-SH-P</v>
          </cell>
          <cell r="K694" t="str">
            <v>GRAZIANI BARRETO</v>
          </cell>
        </row>
        <row r="695">
          <cell r="H695" t="str">
            <v>Dundee Chicken Track Bauru</v>
          </cell>
          <cell r="I695"/>
          <cell r="J695" t="str">
            <v>JERONIMO BAURU TRACK-R-P</v>
          </cell>
          <cell r="K695" t="str">
            <v>BREINER PENA</v>
          </cell>
        </row>
        <row r="696">
          <cell r="H696" t="str">
            <v>Dundee Chicken Track Buritis</v>
          </cell>
          <cell r="I696"/>
          <cell r="J696" t="str">
            <v>JERONIMO BURITIS TRACK-R-P</v>
          </cell>
          <cell r="K696" t="str">
            <v>GRAZIANI BARRETO</v>
          </cell>
        </row>
        <row r="697">
          <cell r="H697" t="str">
            <v>Dundee Chicken Track Cascavel</v>
          </cell>
          <cell r="I697"/>
          <cell r="J697" t="str">
            <v>JERONIMO CASCAVEL TRACK-R-P</v>
          </cell>
          <cell r="K697" t="str">
            <v>KLEBER RIQUELME</v>
          </cell>
        </row>
        <row r="698">
          <cell r="H698" t="str">
            <v>Dundee Chicken Villa Romana Shopping</v>
          </cell>
          <cell r="I698"/>
          <cell r="J698" t="str">
            <v>JERONIMO FLORIANOP. BGR-SH-P</v>
          </cell>
          <cell r="K698" t="str">
            <v>ANDRE TREVISANI</v>
          </cell>
        </row>
        <row r="699">
          <cell r="H699" t="str">
            <v>Dundee Millenium</v>
          </cell>
          <cell r="I699"/>
          <cell r="J699" t="str">
            <v>JERONIMO MILLENIUM BGR-R-P</v>
          </cell>
          <cell r="K699" t="str">
            <v>ANDRE TREVISANI</v>
          </cell>
        </row>
        <row r="700">
          <cell r="H700" t="str">
            <v>Jeronimo - Alecrins Campinas</v>
          </cell>
          <cell r="I700"/>
          <cell r="J700" t="str">
            <v>JERONIMO ALECRINS TRACK-R-P</v>
          </cell>
          <cell r="K700" t="str">
            <v>KLEBER RIQUELME</v>
          </cell>
        </row>
        <row r="701">
          <cell r="H701" t="str">
            <v>Jeronimo - Df Plaza</v>
          </cell>
          <cell r="I701"/>
          <cell r="J701" t="str">
            <v>JERONIMO DF PLAZA BGR-SH-P</v>
          </cell>
          <cell r="K701" t="str">
            <v>BREINER PENA</v>
          </cell>
        </row>
        <row r="702">
          <cell r="H702" t="str">
            <v>Jeronimo - Flamboyant</v>
          </cell>
          <cell r="I702"/>
          <cell r="J702" t="str">
            <v>JERONIMO FLAMBOYANT BGR-SH-P</v>
          </cell>
          <cell r="K702" t="str">
            <v>BREINER PENA</v>
          </cell>
        </row>
        <row r="703">
          <cell r="H703" t="str">
            <v>Jeronimo - Fortaleza</v>
          </cell>
          <cell r="I703"/>
          <cell r="J703" t="str">
            <v>JERONIMO R. FORTALEZA BGR-SH-P</v>
          </cell>
          <cell r="K703" t="str">
            <v>GRAZIANI BARRETO</v>
          </cell>
        </row>
        <row r="704">
          <cell r="H704" t="str">
            <v>Jeronimo - Internacional Guarulhos</v>
          </cell>
          <cell r="I704"/>
          <cell r="J704" t="str">
            <v>JERONIMO GUARULHOS PRC-SH-P</v>
          </cell>
          <cell r="K704" t="str">
            <v>GUSTAVO DIREITO</v>
          </cell>
        </row>
        <row r="705">
          <cell r="H705" t="str">
            <v>Jeronimo - Mauá</v>
          </cell>
          <cell r="I705"/>
          <cell r="J705" t="str">
            <v>JERONIMO MAUA PLAZA BGR-SH-P</v>
          </cell>
          <cell r="K705" t="str">
            <v>GUSTAVO DIREITO</v>
          </cell>
        </row>
        <row r="706">
          <cell r="H706" t="str">
            <v>Jeronimo - Metro Itaquera</v>
          </cell>
          <cell r="I706"/>
          <cell r="J706" t="str">
            <v>JERONIMO ITAQUERA BGR-SH-P</v>
          </cell>
          <cell r="K706" t="str">
            <v>GUSTAVO DIREITO</v>
          </cell>
        </row>
        <row r="707">
          <cell r="H707" t="str">
            <v>Jeronimo - Niterói</v>
          </cell>
          <cell r="I707"/>
          <cell r="J707" t="str">
            <v>JERONIMO PLZ NITEROI PCA-SH-P</v>
          </cell>
          <cell r="K707" t="str">
            <v>GRAZIANI BARRETO</v>
          </cell>
        </row>
        <row r="708">
          <cell r="H708" t="str">
            <v>Jeronimo - Nova América</v>
          </cell>
          <cell r="I708"/>
          <cell r="J708" t="str">
            <v>JERONIMO NOVA AMERICA BGR-SH-P</v>
          </cell>
          <cell r="K708" t="str">
            <v>GRAZIANI BARRETO</v>
          </cell>
        </row>
        <row r="709">
          <cell r="H709" t="str">
            <v>Jeronimo - P.a Park Shopping Barueri</v>
          </cell>
          <cell r="I709"/>
          <cell r="J709" t="str">
            <v>JERONIMO BARUERI PCA-SH-P</v>
          </cell>
          <cell r="K709" t="str">
            <v>KLEBER RIQUELME</v>
          </cell>
        </row>
        <row r="710">
          <cell r="H710" t="str">
            <v>Jeronimo - Palladium</v>
          </cell>
          <cell r="I710"/>
          <cell r="J710" t="str">
            <v>JERONIMO PALLADIUM PCA-SH-P</v>
          </cell>
          <cell r="K710" t="str">
            <v>ANDRE TREVISANI</v>
          </cell>
        </row>
        <row r="711">
          <cell r="H711" t="str">
            <v>Jeronimo - Penha</v>
          </cell>
          <cell r="I711"/>
          <cell r="J711" t="str">
            <v>JERONIMO PENHA PCA-SH-P</v>
          </cell>
          <cell r="K711" t="str">
            <v>GUSTAVO DIREITO</v>
          </cell>
        </row>
        <row r="712">
          <cell r="H712" t="str">
            <v>Jeronimo - Pier 21</v>
          </cell>
          <cell r="I712"/>
          <cell r="J712" t="str">
            <v>JERONIMO PIER 21 BGR-SH-P</v>
          </cell>
          <cell r="K712" t="str">
            <v>BREINER PENA</v>
          </cell>
        </row>
        <row r="713">
          <cell r="H713" t="str">
            <v>Jeronimo - Praia do Pepê</v>
          </cell>
          <cell r="I713"/>
          <cell r="J713" t="str">
            <v>PRAIA DO PEPE STH-R-P</v>
          </cell>
          <cell r="K713" t="str">
            <v>GRAZIANI BARRETO</v>
          </cell>
        </row>
        <row r="714">
          <cell r="H714" t="str">
            <v>Jeronimo - Shopping Litoral Plaza</v>
          </cell>
          <cell r="I714"/>
          <cell r="J714" t="str">
            <v>JERONIMO LITORAL PLZ BGR-SH-P</v>
          </cell>
          <cell r="K714" t="str">
            <v>GUSTAVO DIREITO</v>
          </cell>
        </row>
        <row r="715">
          <cell r="H715" t="str">
            <v>Jeronimo - Tamboré</v>
          </cell>
          <cell r="I715"/>
          <cell r="J715" t="str">
            <v>JERONIMO TAMBORE PRC-SH-P</v>
          </cell>
          <cell r="K715" t="str">
            <v>KLEBER RIQUELME</v>
          </cell>
        </row>
        <row r="716">
          <cell r="H716" t="str">
            <v>Jeronimo - Top Center</v>
          </cell>
          <cell r="I716"/>
          <cell r="J716" t="str">
            <v>JERONIMO TOP CENTER PCA-SH-P</v>
          </cell>
          <cell r="K716" t="str">
            <v>GUSTAVO DIREITO</v>
          </cell>
        </row>
        <row r="717">
          <cell r="H717" t="str">
            <v>Jeronimo - Track Guarujá</v>
          </cell>
          <cell r="I717"/>
          <cell r="J717" t="str">
            <v>JERONIMO GUARUJA TRACK-R-P</v>
          </cell>
          <cell r="K717" t="str">
            <v>GUSTAVO DIREITO</v>
          </cell>
        </row>
        <row r="718">
          <cell r="H718" t="str">
            <v>Jeronimo Agua Verde</v>
          </cell>
          <cell r="I718"/>
          <cell r="J718" t="str">
            <v>JERONIMO AGUA VERDE TRK-R-P</v>
          </cell>
          <cell r="K718" t="str">
            <v>ANDRE TREVISANI</v>
          </cell>
        </row>
        <row r="719">
          <cell r="H719" t="str">
            <v>Jeronimo Alphaville</v>
          </cell>
          <cell r="I719"/>
          <cell r="J719" t="str">
            <v>JERONIMO ALPHAVILLE TRACK-R-P</v>
          </cell>
          <cell r="K719" t="str">
            <v>KLEBER RIQUELME</v>
          </cell>
        </row>
        <row r="720">
          <cell r="H720" t="str">
            <v>Jeronimo Andalo</v>
          </cell>
          <cell r="I720"/>
          <cell r="J720" t="str">
            <v>JERONIMO ANDALO TRACK-R-P</v>
          </cell>
          <cell r="K720" t="str">
            <v>BREINER PENA</v>
          </cell>
        </row>
        <row r="721">
          <cell r="H721" t="str">
            <v>Jeronimo Aricanduva</v>
          </cell>
          <cell r="I721"/>
          <cell r="J721" t="str">
            <v>JERONIMO ARICANDUVA BGR-SH-P</v>
          </cell>
          <cell r="K721" t="str">
            <v>GUSTAVO DIREITO</v>
          </cell>
        </row>
        <row r="722">
          <cell r="H722" t="str">
            <v>Jeronimo Balneário</v>
          </cell>
          <cell r="I722"/>
          <cell r="J722" t="str">
            <v>JERONIMO BALNEARIO BGR-SH-P</v>
          </cell>
          <cell r="K722" t="str">
            <v>ANDRE TREVISANI</v>
          </cell>
        </row>
        <row r="723">
          <cell r="H723" t="str">
            <v>Jeronimo Criciuma</v>
          </cell>
          <cell r="I723"/>
          <cell r="J723" t="str">
            <v>JERONIMO CRICIUMA TRACK-R-P</v>
          </cell>
          <cell r="K723" t="str">
            <v>ANDRE TREVISANI</v>
          </cell>
        </row>
        <row r="724">
          <cell r="H724" t="str">
            <v>Jeronimo Cuiaba Track</v>
          </cell>
          <cell r="I724"/>
          <cell r="J724" t="str">
            <v>JERONIMO CUIABA CPA TRACK-R-P</v>
          </cell>
          <cell r="K724" t="str">
            <v>BREINER PENA</v>
          </cell>
        </row>
        <row r="725">
          <cell r="H725" t="str">
            <v>Jeronimo Estação Bh</v>
          </cell>
          <cell r="I725"/>
          <cell r="J725" t="str">
            <v>JERONIMO ESTACAO BH BGR-SH-P</v>
          </cell>
          <cell r="K725" t="str">
            <v>GRAZIANI BARRETO</v>
          </cell>
        </row>
        <row r="726">
          <cell r="H726" t="str">
            <v>Jeronimo Foz do Iguaçu Track</v>
          </cell>
          <cell r="I726"/>
          <cell r="J726" t="str">
            <v>JERONIMO FOZ DO IGUACU TRK-R-P</v>
          </cell>
          <cell r="K726" t="str">
            <v>KLEBER RIQUELME</v>
          </cell>
        </row>
        <row r="727">
          <cell r="H727" t="str">
            <v>Jeronimo Goiânia T4 Track</v>
          </cell>
          <cell r="I727"/>
          <cell r="J727" t="str">
            <v>GOIANIA T4 CTN-R-P</v>
          </cell>
          <cell r="K727" t="str">
            <v>BREINER PENA</v>
          </cell>
        </row>
        <row r="728">
          <cell r="H728" t="str">
            <v>Jeronimo Gran Plaza</v>
          </cell>
          <cell r="I728"/>
          <cell r="J728" t="str">
            <v>JERONIMO GRAND PLAZA BGR-SH-P</v>
          </cell>
          <cell r="K728" t="str">
            <v>GUSTAVO DIREITO</v>
          </cell>
        </row>
        <row r="729">
          <cell r="H729" t="str">
            <v>Jeronimo Grand Plaza</v>
          </cell>
          <cell r="I729"/>
          <cell r="J729" t="str">
            <v>JERONIMO GRAND PLAZA BGR-SH-P</v>
          </cell>
          <cell r="K729" t="str">
            <v>GUSTAVO DIREITO</v>
          </cell>
        </row>
        <row r="730">
          <cell r="H730" t="str">
            <v>Jeronimo Habitat Bradesco</v>
          </cell>
          <cell r="I730"/>
          <cell r="J730" t="str">
            <v>JERONIMO HABITAT BGR-R-P</v>
          </cell>
          <cell r="K730" t="str">
            <v>GUSTAVO DIREITO</v>
          </cell>
        </row>
        <row r="731">
          <cell r="H731" t="str">
            <v>Jeronimo Indaiatuba</v>
          </cell>
          <cell r="I731"/>
          <cell r="J731" t="str">
            <v>JERONIMO INDAIATUBA TRACK-R-P</v>
          </cell>
          <cell r="K731" t="str">
            <v>KLEBER RIQUELME</v>
          </cell>
        </row>
        <row r="732">
          <cell r="H732" t="str">
            <v>Jeronimo Joinville Track</v>
          </cell>
          <cell r="I732"/>
          <cell r="J732" t="str">
            <v>JERONIMO JOINVILLE TRACK-R-P</v>
          </cell>
          <cell r="K732" t="str">
            <v>ANDRE TREVISANI</v>
          </cell>
        </row>
        <row r="733">
          <cell r="H733" t="str">
            <v>Jeronimo Marilia Track</v>
          </cell>
          <cell r="I733"/>
          <cell r="J733" t="str">
            <v>JERONIMO MARILIA TRACK-R-P</v>
          </cell>
          <cell r="K733" t="str">
            <v>BREINER PENA</v>
          </cell>
        </row>
        <row r="734">
          <cell r="H734" t="str">
            <v>Jeronimo Millenium</v>
          </cell>
          <cell r="I734"/>
          <cell r="J734" t="str">
            <v>JERONIMO MILLENIUM BGR-R-P</v>
          </cell>
          <cell r="K734" t="str">
            <v>ANDRE TREVISANI</v>
          </cell>
        </row>
        <row r="735">
          <cell r="H735" t="str">
            <v>Jeronimo Minas Shopping</v>
          </cell>
          <cell r="I735"/>
          <cell r="J735" t="str">
            <v>JERONIMO MINAS SHOP. BGR-SH-P</v>
          </cell>
          <cell r="K735" t="str">
            <v>GRAZIANI BARRETO</v>
          </cell>
        </row>
        <row r="736">
          <cell r="H736" t="str">
            <v>Jeronimo Oscar Freire</v>
          </cell>
          <cell r="I736"/>
          <cell r="J736" t="str">
            <v>JERONIMO OSCAR FREIRE BGR-R-P</v>
          </cell>
          <cell r="K736" t="str">
            <v>GUSTAVO DIREITO</v>
          </cell>
        </row>
        <row r="737">
          <cell r="H737" t="str">
            <v>Jeronimo Quata</v>
          </cell>
          <cell r="I737"/>
          <cell r="J737" t="str">
            <v>QUATA BGR-R-P</v>
          </cell>
          <cell r="K737" t="str">
            <v>GUSTAVO DIREITO</v>
          </cell>
        </row>
        <row r="738">
          <cell r="H738" t="str">
            <v>Jeronimo Ramos Batista</v>
          </cell>
          <cell r="I738"/>
          <cell r="J738" t="str">
            <v>JERONIMO R. BATISTA BGR-R-P</v>
          </cell>
          <cell r="K738" t="str">
            <v>GUSTAVO DIREITO</v>
          </cell>
        </row>
        <row r="739">
          <cell r="H739" t="str">
            <v>Jeronimo Rj Aeroporto Santos Dumont</v>
          </cell>
          <cell r="I739"/>
          <cell r="J739" t="str">
            <v>JERONIMO S. DUMONT BGR-AE-P</v>
          </cell>
          <cell r="K739" t="str">
            <v>GRAZIANI BARRETO</v>
          </cell>
        </row>
        <row r="740">
          <cell r="H740" t="str">
            <v>Jeronimo Salvador Shopping</v>
          </cell>
          <cell r="I740"/>
          <cell r="J740" t="str">
            <v>JERONIMO SALVADOR BGR-SH-P</v>
          </cell>
          <cell r="K740" t="str">
            <v>GRAZIANI BARRETO</v>
          </cell>
        </row>
        <row r="741">
          <cell r="H741" t="str">
            <v>Jeronimo Shopping del Rey</v>
          </cell>
          <cell r="I741"/>
          <cell r="J741" t="str">
            <v>JERONIMO DEL REY BGR-SH-P</v>
          </cell>
          <cell r="K741" t="str">
            <v>GRAZIANI BARRETO</v>
          </cell>
        </row>
        <row r="742">
          <cell r="H742" t="str">
            <v>Jeronimo Shopping Parque da Cidade</v>
          </cell>
          <cell r="I742"/>
          <cell r="J742" t="str">
            <v>PARQUE DA CIDADE STH-SH-P</v>
          </cell>
          <cell r="K742" t="str">
            <v>KLEBER RIQUELME</v>
          </cell>
        </row>
        <row r="743">
          <cell r="H743" t="str">
            <v>Jeronimo Sp Market</v>
          </cell>
          <cell r="I743"/>
          <cell r="J743" t="str">
            <v>JERONIMO SP MARKET BGR-SH-P</v>
          </cell>
          <cell r="K743" t="str">
            <v>KLEBER RIQUELME</v>
          </cell>
        </row>
        <row r="744">
          <cell r="H744" t="str">
            <v>Jeronimo Track Bauru</v>
          </cell>
          <cell r="I744"/>
          <cell r="J744" t="str">
            <v>JERONIMO BAURU TRACK-R-P</v>
          </cell>
          <cell r="K744" t="str">
            <v>BREINER PENA</v>
          </cell>
        </row>
        <row r="745">
          <cell r="H745" t="str">
            <v>Jeronimo Track Brasilia Taquari</v>
          </cell>
          <cell r="I745"/>
          <cell r="J745" t="str">
            <v>JERONIMO TAQUARI TRACK-BR-P</v>
          </cell>
          <cell r="K745" t="str">
            <v>BREINER PENA</v>
          </cell>
        </row>
        <row r="746">
          <cell r="H746" t="str">
            <v>Jeronimo Track Buritis</v>
          </cell>
          <cell r="I746"/>
          <cell r="J746" t="str">
            <v>JERONIMO BURITIS TRACK-R-P</v>
          </cell>
          <cell r="K746" t="str">
            <v>GRAZIANI BARRETO</v>
          </cell>
        </row>
        <row r="747">
          <cell r="H747" t="str">
            <v>Jeronimo Track Campo Grande</v>
          </cell>
          <cell r="I747"/>
          <cell r="J747" t="str">
            <v>JERONIMO CAMPO GRANDE TRK-R-P</v>
          </cell>
          <cell r="K747" t="str">
            <v>BREINER PENA</v>
          </cell>
        </row>
        <row r="748">
          <cell r="H748" t="str">
            <v>Jeronimo Track Cascavel</v>
          </cell>
          <cell r="I748"/>
          <cell r="J748" t="str">
            <v>JERONIMO CASCAVEL TRACK-R-P</v>
          </cell>
          <cell r="K748" t="str">
            <v>KLEBER RIQUELME</v>
          </cell>
        </row>
        <row r="749">
          <cell r="H749" t="str">
            <v>Jeronimo Track Maringa</v>
          </cell>
          <cell r="I749"/>
          <cell r="J749" t="str">
            <v>JERONIMO MARINGA TRACK-R-P</v>
          </cell>
          <cell r="K749" t="str">
            <v>KLEBER RIQUELME</v>
          </cell>
        </row>
        <row r="750">
          <cell r="H750" t="str">
            <v>Jeronimo Track Munhoz da Rocha</v>
          </cell>
          <cell r="I750"/>
          <cell r="J750" t="str">
            <v>JERONIMO MUNHOZ TRACK-R-P</v>
          </cell>
          <cell r="K750" t="str">
            <v>ANDRE TREVISANI</v>
          </cell>
        </row>
        <row r="751">
          <cell r="H751" t="str">
            <v>Jeronimo Track Piracicaba/sp</v>
          </cell>
          <cell r="I751"/>
          <cell r="J751" t="str">
            <v>JERONIMO PIRACICABA TRACK-R-P</v>
          </cell>
          <cell r="K751" t="str">
            <v>BREINER PENA</v>
          </cell>
        </row>
        <row r="752">
          <cell r="H752" t="str">
            <v>Jeronimo Track Puc Poa</v>
          </cell>
          <cell r="I752"/>
          <cell r="J752" t="str">
            <v>JERONIMO PUC POA TRACK-RU-P</v>
          </cell>
          <cell r="K752" t="str">
            <v>ANDRE TREVISANI</v>
          </cell>
        </row>
        <row r="753">
          <cell r="H753" t="str">
            <v>Jeronimo Track T10</v>
          </cell>
          <cell r="I753"/>
          <cell r="J753" t="str">
            <v>JERONIMO T10 TRACK-R-P</v>
          </cell>
          <cell r="K753" t="str">
            <v>BREINER PENA</v>
          </cell>
        </row>
        <row r="754">
          <cell r="H754" t="str">
            <v>Jeronimo Vila Mariana</v>
          </cell>
          <cell r="I754"/>
          <cell r="J754" t="str">
            <v>VILA MARIANA BGR-R-P</v>
          </cell>
          <cell r="K754" t="str">
            <v>GUSTAVO DIREITO</v>
          </cell>
        </row>
        <row r="755">
          <cell r="H755" t="str">
            <v>Jeronimo Villa Romana Shopping</v>
          </cell>
          <cell r="I755"/>
          <cell r="J755" t="str">
            <v>JERONIMO FLORIANOP. BGR-SH-P</v>
          </cell>
          <cell r="K755" t="str">
            <v>ANDRE TREVISANI</v>
          </cell>
        </row>
        <row r="756">
          <cell r="H756" t="str">
            <v>Jeronimo Washington Luis</v>
          </cell>
          <cell r="I756"/>
          <cell r="J756" t="str">
            <v>JERONIMO W. LUIS BGR-R-P</v>
          </cell>
          <cell r="K756" t="str">
            <v>KLEBER RIQUELME</v>
          </cell>
        </row>
        <row r="757">
          <cell r="H757" t="str">
            <v>Legno - Italiano do Madero ( P. Alegre)</v>
          </cell>
          <cell r="I757"/>
          <cell r="J757" t="str">
            <v>IGUATEMI POA  STH-SH-P</v>
          </cell>
          <cell r="K757" t="str">
            <v>ANDRE TREVISANI</v>
          </cell>
        </row>
        <row r="758">
          <cell r="H758" t="str">
            <v>Legno - Italiano do Madero (Blumenau)</v>
          </cell>
          <cell r="I758"/>
          <cell r="J758" t="str">
            <v>BLUMENAU STH-SH-P</v>
          </cell>
          <cell r="K758" t="str">
            <v>ANDRE TREVISANI</v>
          </cell>
        </row>
        <row r="759">
          <cell r="H759" t="str">
            <v>Legno - Italiano do Madero (Cataratas)</v>
          </cell>
          <cell r="I759"/>
          <cell r="J759" t="str">
            <v>FOZ DO IGUACU STH-SH-P</v>
          </cell>
          <cell r="K759" t="str">
            <v>KLEBER RIQUELME</v>
          </cell>
        </row>
        <row r="760">
          <cell r="H760" t="str">
            <v>Legno - Italiano do Madero (Park S. RJ)</v>
          </cell>
          <cell r="I760"/>
          <cell r="J760" t="str">
            <v>PARK SHOP CAMPO G RJ STH-SH-P</v>
          </cell>
          <cell r="K760" t="str">
            <v>GRAZIANI BARRETO</v>
          </cell>
        </row>
        <row r="761">
          <cell r="H761" t="str">
            <v>Madero - Alphaville</v>
          </cell>
          <cell r="I761"/>
          <cell r="J761" t="str">
            <v>BARUERI ED. AMAZONIA STH-R-P</v>
          </cell>
          <cell r="K761" t="str">
            <v>KLEBER RIQUELME</v>
          </cell>
        </row>
        <row r="762">
          <cell r="H762" t="str">
            <v>Madero - Anália Franco</v>
          </cell>
          <cell r="I762"/>
          <cell r="J762" t="str">
            <v>ANALIA FRANCO STH-SH-P</v>
          </cell>
          <cell r="K762" t="str">
            <v>GUSTAVO DIREITO</v>
          </cell>
        </row>
        <row r="763">
          <cell r="H763" t="str">
            <v>Madero - Aricanduva</v>
          </cell>
          <cell r="I763"/>
          <cell r="J763" t="str">
            <v>ARICANDUVA STH-SH-P</v>
          </cell>
          <cell r="K763" t="str">
            <v>GUSTAVO DIREITO</v>
          </cell>
        </row>
        <row r="764">
          <cell r="H764" t="str">
            <v>Madero - Boulevard Belém</v>
          </cell>
          <cell r="I764"/>
          <cell r="J764" t="str">
            <v>BOULEVARD BELEM STH-SH-P</v>
          </cell>
          <cell r="K764" t="str">
            <v>GRAZIANI BARRETO</v>
          </cell>
        </row>
        <row r="765">
          <cell r="H765" t="str">
            <v>Madero - Cambuí</v>
          </cell>
          <cell r="I765"/>
          <cell r="J765" t="str">
            <v>CAMBUI CTN-R-P</v>
          </cell>
          <cell r="K765" t="str">
            <v>KLEBER RIQUELME</v>
          </cell>
        </row>
        <row r="766">
          <cell r="H766" t="str">
            <v>Madero - Campo Largo Ctn</v>
          </cell>
          <cell r="I766"/>
          <cell r="J766" t="str">
            <v>CAMPO LARGO CTN-BR-P</v>
          </cell>
          <cell r="K766" t="str">
            <v>ANDRE TREVISANI</v>
          </cell>
        </row>
        <row r="767">
          <cell r="H767" t="str">
            <v>Madero - Center Norte</v>
          </cell>
          <cell r="I767"/>
          <cell r="J767" t="str">
            <v>CENTER NORTE STH-SH-P</v>
          </cell>
          <cell r="K767" t="str">
            <v>GUSTAVO DIREITO</v>
          </cell>
        </row>
        <row r="768">
          <cell r="H768" t="str">
            <v>Madero - Cidade São Paulo</v>
          </cell>
          <cell r="I768"/>
          <cell r="J768" t="str">
            <v>CIDADE SAO PAULO STH-SH-P</v>
          </cell>
          <cell r="K768" t="str">
            <v>GUSTAVO DIREITO</v>
          </cell>
        </row>
        <row r="769">
          <cell r="H769" t="str">
            <v>Madero - Estação</v>
          </cell>
          <cell r="I769"/>
          <cell r="J769" t="str">
            <v>ESTACAO CTBA STH-SH-P</v>
          </cell>
          <cell r="K769" t="str">
            <v>ANDRE TREVISANI</v>
          </cell>
        </row>
        <row r="770">
          <cell r="H770" t="str">
            <v>Madero - Flamboyant</v>
          </cell>
          <cell r="I770"/>
          <cell r="J770" t="str">
            <v>FLAMBOYANT STH-SH-P</v>
          </cell>
          <cell r="K770" t="str">
            <v>BREINER PENA</v>
          </cell>
        </row>
        <row r="771">
          <cell r="H771" t="str">
            <v>Madero - Galleria Campinas</v>
          </cell>
          <cell r="I771"/>
          <cell r="J771" t="str">
            <v>GALLERIA CAMPINAS STH-SH-P</v>
          </cell>
          <cell r="K771" t="str">
            <v>KLEBER RIQUELME</v>
          </cell>
        </row>
        <row r="772">
          <cell r="H772" t="str">
            <v>Madero - Goiania</v>
          </cell>
          <cell r="I772"/>
          <cell r="J772" t="str">
            <v>GOIANIA STH-SH-P</v>
          </cell>
          <cell r="K772" t="str">
            <v>BREINER PENA</v>
          </cell>
        </row>
        <row r="773">
          <cell r="H773" t="str">
            <v>Madero - Grão Para Belém</v>
          </cell>
          <cell r="I773"/>
          <cell r="J773" t="str">
            <v>BELEM GRAO PARA STH-SH-P</v>
          </cell>
          <cell r="K773" t="str">
            <v>GRAZIANI BARRETO</v>
          </cell>
        </row>
        <row r="774">
          <cell r="H774" t="str">
            <v>Madero - Jundiai</v>
          </cell>
          <cell r="I774"/>
          <cell r="J774" t="str">
            <v>JUNDIAI STH-SH-P</v>
          </cell>
          <cell r="K774" t="str">
            <v>KLEBER RIQUELME</v>
          </cell>
        </row>
        <row r="775">
          <cell r="H775" t="str">
            <v>Madero - Jundiaí Container</v>
          </cell>
          <cell r="I775"/>
          <cell r="J775" t="str">
            <v>JUNDIAI L. LATORRE CTN-R-P</v>
          </cell>
          <cell r="K775" t="str">
            <v>KLEBER RIQUELME</v>
          </cell>
        </row>
        <row r="776">
          <cell r="H776" t="str">
            <v>Madero - Londrina</v>
          </cell>
          <cell r="I776"/>
          <cell r="J776" t="str">
            <v>CATUAI LONDRINA STH-SH-P</v>
          </cell>
          <cell r="K776" t="str">
            <v>KLEBER RIQUELME</v>
          </cell>
        </row>
        <row r="777">
          <cell r="H777" t="str">
            <v>Madero - Maia</v>
          </cell>
          <cell r="I777"/>
          <cell r="J777" t="str">
            <v>PARK SHOP. MAIA STH-SH-P</v>
          </cell>
          <cell r="K777" t="str">
            <v>GUSTAVO DIREITO</v>
          </cell>
        </row>
        <row r="778">
          <cell r="H778" t="str">
            <v>Madero - Mooca</v>
          </cell>
          <cell r="I778"/>
          <cell r="J778" t="str">
            <v>MOOCA STH-SH-P</v>
          </cell>
          <cell r="K778" t="str">
            <v>GUSTAVO DIREITO</v>
          </cell>
        </row>
        <row r="779">
          <cell r="H779" t="str">
            <v>Madero - Nova América</v>
          </cell>
          <cell r="I779"/>
          <cell r="J779" t="str">
            <v>NOVA AMERICA STH-SH-P</v>
          </cell>
          <cell r="K779" t="str">
            <v>GRAZIANI BARRETO</v>
          </cell>
        </row>
        <row r="780">
          <cell r="H780" t="str">
            <v>Madero - Palladium</v>
          </cell>
          <cell r="I780"/>
          <cell r="J780" t="str">
            <v>PALLADIUM STH-SH-P</v>
          </cell>
          <cell r="K780" t="str">
            <v>ANDRE TREVISANI</v>
          </cell>
        </row>
        <row r="781">
          <cell r="H781" t="str">
            <v>Madero - Patio Brasil</v>
          </cell>
          <cell r="I781"/>
          <cell r="J781" t="str">
            <v>PATIO BRASIL STH-SH-P</v>
          </cell>
          <cell r="K781" t="str">
            <v>BREINER PENA</v>
          </cell>
        </row>
        <row r="782">
          <cell r="H782" t="str">
            <v>Madero - Piracicaba</v>
          </cell>
          <cell r="I782"/>
          <cell r="J782" t="str">
            <v>PIRACICABA STH-SH-P</v>
          </cell>
          <cell r="K782" t="str">
            <v>BREINER PENA</v>
          </cell>
        </row>
        <row r="783">
          <cell r="H783" t="str">
            <v>Madero - Plaza Sul</v>
          </cell>
          <cell r="I783"/>
          <cell r="J783" t="str">
            <v>PLAZA SUL SHOPPING STH-SH-P</v>
          </cell>
          <cell r="K783" t="str">
            <v>GUSTAVO DIREITO</v>
          </cell>
        </row>
        <row r="784">
          <cell r="H784" t="str">
            <v>Madero - Ribeirão Preto</v>
          </cell>
          <cell r="I784"/>
          <cell r="J784" t="str">
            <v>RIBEIRAO PRETO STH-SH-P</v>
          </cell>
          <cell r="K784" t="str">
            <v>BREINER PENA</v>
          </cell>
        </row>
        <row r="785">
          <cell r="H785" t="str">
            <v>Madero - Rio Leblon</v>
          </cell>
          <cell r="I785"/>
          <cell r="J785" t="str">
            <v>RIO LEBLON STH-SH-P</v>
          </cell>
          <cell r="K785" t="str">
            <v>GRAZIANI BARRETO</v>
          </cell>
        </row>
        <row r="786">
          <cell r="H786" t="str">
            <v>Madero - Rio New York Barra Sth</v>
          </cell>
          <cell r="I786"/>
          <cell r="J786" t="str">
            <v>RIO NEW YORK BARRA STH-SH-P</v>
          </cell>
          <cell r="K786" t="str">
            <v>GRAZIANI BARRETO</v>
          </cell>
        </row>
        <row r="787">
          <cell r="H787" t="str">
            <v>Madero - Sakamoto Ctn</v>
          </cell>
          <cell r="I787"/>
          <cell r="J787" t="str">
            <v>SAKAMOTO CTN-BR-P</v>
          </cell>
          <cell r="K787" t="str">
            <v>GUSTAVO DIREITO</v>
          </cell>
        </row>
        <row r="788">
          <cell r="H788" t="str">
            <v>Madero - São Caetano</v>
          </cell>
          <cell r="I788"/>
          <cell r="J788" t="str">
            <v>SAO CAETANO STH-SH-P</v>
          </cell>
          <cell r="K788" t="str">
            <v>GUSTAVO DIREITO</v>
          </cell>
        </row>
        <row r="789">
          <cell r="H789" t="str">
            <v>Madero - São José do Rio Preto</v>
          </cell>
          <cell r="I789"/>
          <cell r="J789" t="str">
            <v>RIO PRETO IGUATEMI STH-SH-P</v>
          </cell>
          <cell r="K789" t="str">
            <v>BREINER PENA</v>
          </cell>
        </row>
        <row r="790">
          <cell r="H790" t="str">
            <v>Madero - Sorocaba</v>
          </cell>
          <cell r="I790"/>
          <cell r="J790" t="str">
            <v>IGUATEMI ESPLANADA STH-SH-P</v>
          </cell>
          <cell r="K790" t="str">
            <v>KLEBER RIQUELME</v>
          </cell>
        </row>
        <row r="791">
          <cell r="H791" t="str">
            <v>Madero - Taboão da Serra</v>
          </cell>
          <cell r="I791"/>
          <cell r="J791" t="str">
            <v>TABOAO DA SERRA CTN-SH-P</v>
          </cell>
          <cell r="K791" t="str">
            <v>KLEBER RIQUELME</v>
          </cell>
        </row>
        <row r="792">
          <cell r="H792" t="str">
            <v>Madero - Tamboré</v>
          </cell>
          <cell r="I792"/>
          <cell r="J792" t="str">
            <v>TAMBORE STH-SH-P</v>
          </cell>
          <cell r="K792" t="str">
            <v>KLEBER RIQUELME</v>
          </cell>
        </row>
        <row r="793">
          <cell r="H793" t="str">
            <v>Madero - Vila Andrade Ctn</v>
          </cell>
          <cell r="I793"/>
          <cell r="J793" t="str">
            <v>VILA ANDRADE CTN-R-P</v>
          </cell>
          <cell r="K793" t="str">
            <v>KLEBER RIQUELME</v>
          </cell>
        </row>
        <row r="794">
          <cell r="H794" t="str">
            <v>Madero - Vila Olimpia</v>
          </cell>
          <cell r="I794"/>
          <cell r="J794" t="str">
            <v>VILA OLIMPIA STH-SH-P</v>
          </cell>
          <cell r="K794" t="str">
            <v>GUSTAVO DIREITO</v>
          </cell>
        </row>
        <row r="795">
          <cell r="H795" t="str">
            <v>Madero - Village Mall</v>
          </cell>
          <cell r="I795"/>
          <cell r="J795" t="str">
            <v>VILLAGE MALL RIO STH-SH-P</v>
          </cell>
          <cell r="K795" t="str">
            <v>GRAZIANI BARRETO</v>
          </cell>
        </row>
        <row r="796">
          <cell r="H796" t="str">
            <v>Madero - Washington Luis</v>
          </cell>
          <cell r="I796"/>
          <cell r="J796" t="str">
            <v>WASHINGTON LUIS CTN-RU-P</v>
          </cell>
          <cell r="K796" t="str">
            <v>KLEBER RIQUELME</v>
          </cell>
        </row>
        <row r="797">
          <cell r="H797" t="str">
            <v>Madero Americana</v>
          </cell>
          <cell r="I797"/>
          <cell r="J797" t="str">
            <v>AMERICANA CTN-R-P</v>
          </cell>
          <cell r="K797" t="str">
            <v>BREINER PENA</v>
          </cell>
        </row>
        <row r="798">
          <cell r="H798" t="str">
            <v>Madero Anita Garibaldi</v>
          </cell>
          <cell r="I798"/>
          <cell r="J798" t="str">
            <v>ANITA CTN-R-P</v>
          </cell>
          <cell r="K798" t="str">
            <v>ANDRE TREVISANI</v>
          </cell>
        </row>
        <row r="799">
          <cell r="H799" t="str">
            <v>Madero Azevedo Soares Ctn</v>
          </cell>
          <cell r="I799"/>
          <cell r="J799" t="str">
            <v>AZEVEDO SOARES CTN-R-P</v>
          </cell>
          <cell r="K799" t="str">
            <v>GUSTAVO DIREITO</v>
          </cell>
        </row>
        <row r="800">
          <cell r="H800" t="str">
            <v>Madero Balneário Camboriú Centro</v>
          </cell>
          <cell r="I800"/>
          <cell r="J800" t="str">
            <v>BALNEARIO CAMBORIU STH-R-P</v>
          </cell>
          <cell r="K800" t="str">
            <v>ANDRE TREVISANI</v>
          </cell>
        </row>
        <row r="801">
          <cell r="H801" t="str">
            <v>Madero Balneário Shopping Estados</v>
          </cell>
          <cell r="I801"/>
          <cell r="J801" t="str">
            <v>BALNEARIO SHOPPING STH-SH-P</v>
          </cell>
          <cell r="K801" t="str">
            <v>ANDRE TREVISANI</v>
          </cell>
        </row>
        <row r="802">
          <cell r="H802" t="str">
            <v>Madero Batel - Batel</v>
          </cell>
          <cell r="I802"/>
          <cell r="J802" t="str">
            <v>BATEL STH-R-P</v>
          </cell>
          <cell r="K802" t="str">
            <v>ANDRE TREVISANI</v>
          </cell>
        </row>
        <row r="803">
          <cell r="H803" t="str">
            <v>Madero Beiramar Shopping</v>
          </cell>
          <cell r="I803"/>
          <cell r="J803" t="str">
            <v>FLORIANOPOLIS STH-SH-P</v>
          </cell>
          <cell r="K803" t="str">
            <v>ANDRE TREVISANI</v>
          </cell>
        </row>
        <row r="804">
          <cell r="H804" t="str">
            <v>Madero Boulevard Laçador</v>
          </cell>
          <cell r="I804"/>
          <cell r="J804" t="str">
            <v>BOULEVARD CTN-SH-P</v>
          </cell>
          <cell r="K804" t="str">
            <v>ANDRE TREVISANI</v>
          </cell>
        </row>
        <row r="805">
          <cell r="H805" t="str">
            <v>Madero Boulevard Santa Efigenia</v>
          </cell>
          <cell r="I805"/>
          <cell r="J805" t="str">
            <v>BOULEVARD BH STH-SH-P</v>
          </cell>
          <cell r="K805" t="str">
            <v>GRAZIANI BARRETO</v>
          </cell>
        </row>
        <row r="806">
          <cell r="H806" t="str">
            <v>Madero Boulevard Shopping Mogi Guacu</v>
          </cell>
          <cell r="I806"/>
          <cell r="J806" t="str">
            <v>BOULEVARD MOGI GUACU CTN-SH-P</v>
          </cell>
          <cell r="K806" t="str">
            <v>BREINER PENA</v>
          </cell>
        </row>
        <row r="807">
          <cell r="H807" t="str">
            <v>Madero Brascan</v>
          </cell>
          <cell r="I807"/>
          <cell r="J807" t="str">
            <v>BRASCAN STH-R-P</v>
          </cell>
          <cell r="K807" t="str">
            <v>GUSTAVO DIREITO</v>
          </cell>
        </row>
        <row r="808">
          <cell r="H808" t="str">
            <v>Madero Brasilia Id</v>
          </cell>
          <cell r="I808"/>
          <cell r="J808" t="str">
            <v>BRASILIA ID STH-SH-P</v>
          </cell>
          <cell r="K808" t="str">
            <v>BREINER PENA</v>
          </cell>
        </row>
        <row r="809">
          <cell r="H809" t="str">
            <v>Madero Cabral</v>
          </cell>
          <cell r="I809"/>
          <cell r="J809" t="str">
            <v>CABRAL STH-R-P</v>
          </cell>
          <cell r="K809" t="str">
            <v>ANDRE TREVISANI</v>
          </cell>
        </row>
        <row r="810">
          <cell r="H810" t="str">
            <v>Madero Campinas</v>
          </cell>
          <cell r="I810"/>
          <cell r="J810" t="str">
            <v>CAMPINAS STH-SH-P</v>
          </cell>
          <cell r="K810" t="str">
            <v>KLEBER RIQUELME</v>
          </cell>
        </row>
        <row r="811">
          <cell r="H811" t="str">
            <v>Madero Campo Grande</v>
          </cell>
          <cell r="I811"/>
          <cell r="J811" t="str">
            <v>CAMPO GRANDE STH-SH-P</v>
          </cell>
          <cell r="K811" t="str">
            <v>BREINER PENA</v>
          </cell>
        </row>
        <row r="812">
          <cell r="H812" t="str">
            <v>Madero Canoas</v>
          </cell>
          <cell r="I812"/>
          <cell r="J812" t="str">
            <v>CANOAS CTN-BR-P</v>
          </cell>
          <cell r="K812" t="str">
            <v>ANDRE TREVISANI</v>
          </cell>
        </row>
        <row r="813">
          <cell r="H813" t="str">
            <v>Madero Capim Dourado Shopping</v>
          </cell>
          <cell r="I813"/>
          <cell r="J813" t="str">
            <v>PALMAS CTN-SH-P</v>
          </cell>
          <cell r="K813" t="str">
            <v>BREINER PENA</v>
          </cell>
        </row>
        <row r="814">
          <cell r="H814" t="str">
            <v>Madero Cascavel Jl Shopping</v>
          </cell>
          <cell r="I814"/>
          <cell r="J814" t="str">
            <v>CASCAVEL STH-SH-P</v>
          </cell>
          <cell r="K814" t="str">
            <v>KLEBER RIQUELME</v>
          </cell>
        </row>
        <row r="815">
          <cell r="H815" t="str">
            <v>Madero Cataratas Jl Shopping Sth</v>
          </cell>
          <cell r="I815"/>
          <cell r="J815" t="str">
            <v>FOZ DO IGUACU STH-SH-P</v>
          </cell>
          <cell r="K815" t="str">
            <v>KLEBER RIQUELME</v>
          </cell>
        </row>
        <row r="816">
          <cell r="H816" t="str">
            <v>Madero Catuaí Shopping</v>
          </cell>
          <cell r="I816"/>
          <cell r="J816" t="str">
            <v>CATUAI LONDRINA STH-SH-P</v>
          </cell>
          <cell r="K816" t="str">
            <v>KLEBER RIQUELME</v>
          </cell>
        </row>
        <row r="817">
          <cell r="H817" t="str">
            <v>Madero Center Shopping Sth</v>
          </cell>
          <cell r="I817"/>
          <cell r="J817" t="str">
            <v>UBERLANDIA SHOP STH-SH-P</v>
          </cell>
          <cell r="K817" t="str">
            <v>BREINER PENA</v>
          </cell>
        </row>
        <row r="818">
          <cell r="H818" t="str">
            <v>Madero Centro Shopping Cidade</v>
          </cell>
          <cell r="I818"/>
          <cell r="J818" t="str">
            <v>SHOPPING CIDADE BH STH-SH-P</v>
          </cell>
          <cell r="K818" t="str">
            <v>GRAZIANI BARRETO</v>
          </cell>
        </row>
        <row r="819">
          <cell r="H819" t="str">
            <v>Madero Champagnat - Champagnat</v>
          </cell>
          <cell r="I819"/>
          <cell r="J819" t="str">
            <v>CHAMPAGNAT STH-R-P</v>
          </cell>
          <cell r="K819" t="str">
            <v>ANDRE TREVISANI</v>
          </cell>
        </row>
        <row r="820">
          <cell r="H820" t="str">
            <v>Madero Cidade Administrativa Serra Verde</v>
          </cell>
          <cell r="I820"/>
          <cell r="J820" t="str">
            <v>BH CIDADE ADM CTN-BR-P</v>
          </cell>
          <cell r="K820" t="str">
            <v>GRAZIANI BARRETO</v>
          </cell>
        </row>
        <row r="821">
          <cell r="H821" t="str">
            <v>Madero Cons. Nébias</v>
          </cell>
          <cell r="I821"/>
          <cell r="J821" t="str">
            <v>CONSELHEIRO NEBIAS CTN-R-P</v>
          </cell>
          <cell r="K821" t="str">
            <v>GUSTAVO DIREITO</v>
          </cell>
        </row>
        <row r="822">
          <cell r="H822" t="str">
            <v>Madero Container Araçatuba</v>
          </cell>
          <cell r="I822"/>
          <cell r="J822" t="str">
            <v>ARACATUBA CTN-R-P</v>
          </cell>
          <cell r="K822" t="str">
            <v>BREINER PENA</v>
          </cell>
        </row>
        <row r="823">
          <cell r="H823" t="str">
            <v>Madero Container Prestes Maia</v>
          </cell>
          <cell r="I823"/>
          <cell r="J823" t="str">
            <v>PRESTES MAIA CTN-R-P</v>
          </cell>
          <cell r="K823" t="str">
            <v>GUSTAVO DIREITO</v>
          </cell>
        </row>
        <row r="824">
          <cell r="H824" t="str">
            <v>Madero Container Valinhos</v>
          </cell>
          <cell r="I824"/>
          <cell r="J824" t="str">
            <v>VALINHOS CTN-BR-P</v>
          </cell>
          <cell r="K824" t="str">
            <v>KLEBER RIQUELME</v>
          </cell>
        </row>
        <row r="825">
          <cell r="H825" t="str">
            <v>Madero Continente Shopping</v>
          </cell>
          <cell r="I825"/>
          <cell r="J825" t="str">
            <v>CONTINENTE SC STH-SH-P</v>
          </cell>
          <cell r="K825" t="str">
            <v>ANDRE TREVISANI</v>
          </cell>
        </row>
        <row r="826">
          <cell r="H826" t="str">
            <v>Madero Criciuma</v>
          </cell>
          <cell r="I826"/>
          <cell r="J826" t="str">
            <v>CRICIUMA CENTENARIO CTN-R-P</v>
          </cell>
          <cell r="K826" t="str">
            <v>ANDRE TREVISANI</v>
          </cell>
        </row>
        <row r="827">
          <cell r="H827" t="str">
            <v>Madero Ctn  Guaruja</v>
          </cell>
          <cell r="I827"/>
          <cell r="J827" t="str">
            <v>GUARUJA CTN-R-P</v>
          </cell>
          <cell r="K827" t="str">
            <v>GUSTAVO DIREITO</v>
          </cell>
        </row>
        <row r="828">
          <cell r="H828" t="str">
            <v>Madero Ctn Augusto Tolle</v>
          </cell>
          <cell r="I828"/>
          <cell r="J828" t="str">
            <v>AUGUSTO TOLLE CTN-R-P</v>
          </cell>
          <cell r="K828" t="str">
            <v>GUSTAVO DIREITO</v>
          </cell>
        </row>
        <row r="829">
          <cell r="H829" t="str">
            <v>Madero Ctn T 10</v>
          </cell>
          <cell r="I829"/>
          <cell r="J829" t="str">
            <v>GOIANIA T10 CTN-R-P</v>
          </cell>
          <cell r="K829" t="str">
            <v>BREINER PENA</v>
          </cell>
        </row>
        <row r="830">
          <cell r="H830" t="str">
            <v>Madero Eldorado</v>
          </cell>
          <cell r="I830"/>
          <cell r="J830" t="str">
            <v>ELDORADO STH-SH-P</v>
          </cell>
          <cell r="K830" t="str">
            <v>KLEBER RIQUELME</v>
          </cell>
        </row>
        <row r="831">
          <cell r="H831" t="str">
            <v>Madero Estação Cuiaba</v>
          </cell>
          <cell r="I831"/>
          <cell r="J831" t="str">
            <v>ESTACAO CUIABA STH-SH-P</v>
          </cell>
          <cell r="K831" t="str">
            <v>BREINER PENA</v>
          </cell>
        </row>
        <row r="832">
          <cell r="H832" t="str">
            <v>Madero Franca</v>
          </cell>
          <cell r="I832"/>
          <cell r="J832" t="str">
            <v>FRANCA CTN-R-P</v>
          </cell>
          <cell r="K832" t="str">
            <v>BREINER PENA</v>
          </cell>
        </row>
        <row r="833">
          <cell r="H833" t="str">
            <v>Madero Gramado</v>
          </cell>
          <cell r="I833"/>
          <cell r="J833" t="str">
            <v>GRAMADO BGR-R-P</v>
          </cell>
          <cell r="K833" t="str">
            <v>ANDRE TREVISANI</v>
          </cell>
        </row>
        <row r="834">
          <cell r="H834" t="str">
            <v>Madero Icaraí Bgr</v>
          </cell>
          <cell r="I834"/>
          <cell r="J834" t="str">
            <v>ICARAI BGR-R-P</v>
          </cell>
          <cell r="K834" t="str">
            <v>GRAZIANI BARRETO</v>
          </cell>
        </row>
        <row r="835">
          <cell r="H835" t="str">
            <v>Madero Iguatemi Campinas</v>
          </cell>
          <cell r="I835"/>
          <cell r="J835" t="str">
            <v>IGUATEMI CAMPINAS STH-SH-P</v>
          </cell>
          <cell r="K835" t="str">
            <v>KLEBER RIQUELME</v>
          </cell>
        </row>
        <row r="836">
          <cell r="H836" t="str">
            <v>Madero Iguatemi Caxias</v>
          </cell>
          <cell r="I836"/>
          <cell r="J836" t="str">
            <v>CAXIAS CTN-SH-P</v>
          </cell>
          <cell r="K836" t="str">
            <v>ANDRE TREVISANI</v>
          </cell>
        </row>
        <row r="837">
          <cell r="H837" t="str">
            <v>Madero Indaiatuba</v>
          </cell>
          <cell r="I837"/>
          <cell r="J837" t="str">
            <v>INDAIATUBA CTN-SH-P</v>
          </cell>
          <cell r="K837" t="str">
            <v>KLEBER RIQUELME</v>
          </cell>
        </row>
        <row r="838">
          <cell r="H838" t="str">
            <v>Madero Inês Pereira</v>
          </cell>
          <cell r="I838"/>
          <cell r="J838" t="str">
            <v>INES PEREIRA CTN-RU-P</v>
          </cell>
          <cell r="K838" t="str">
            <v>GUSTAVO DIREITO</v>
          </cell>
        </row>
        <row r="839">
          <cell r="H839" t="str">
            <v>Madero Itajaí Fazenda</v>
          </cell>
          <cell r="I839"/>
          <cell r="J839" t="str">
            <v>ITAJAI CTN-R-P</v>
          </cell>
          <cell r="K839" t="str">
            <v>ANDRE TREVISANI</v>
          </cell>
        </row>
        <row r="840">
          <cell r="H840" t="str">
            <v>Madero Itapema Ctn</v>
          </cell>
          <cell r="I840"/>
          <cell r="J840" t="str">
            <v>ITAPEMA CTN-BR-P</v>
          </cell>
          <cell r="K840" t="str">
            <v>ANDRE TREVISANI</v>
          </cell>
        </row>
        <row r="841">
          <cell r="H841" t="str">
            <v>Madero Jardim Sul</v>
          </cell>
          <cell r="I841"/>
          <cell r="J841" t="str">
            <v>JARDIM SUL STH-SH-P</v>
          </cell>
          <cell r="K841" t="str">
            <v>KLEBER RIQUELME</v>
          </cell>
        </row>
        <row r="842">
          <cell r="H842" t="str">
            <v>Madero Jk Mall - Cidade Industrial</v>
          </cell>
          <cell r="I842"/>
          <cell r="J842" t="str">
            <v>JK MALL CTN-RU-P</v>
          </cell>
          <cell r="K842" t="str">
            <v>ANDRE TREVISANI</v>
          </cell>
        </row>
        <row r="843">
          <cell r="H843" t="str">
            <v>Madero Joinville</v>
          </cell>
          <cell r="I843"/>
          <cell r="J843" t="str">
            <v>JOINVILLE STH-SH-P</v>
          </cell>
          <cell r="K843" t="str">
            <v>ANDRE TREVISANI</v>
          </cell>
        </row>
        <row r="844">
          <cell r="H844" t="str">
            <v>Madero Joinville Garten Shopping</v>
          </cell>
          <cell r="I844"/>
          <cell r="J844" t="str">
            <v>GARTEN JOINVILLE STH-SH-P</v>
          </cell>
          <cell r="K844" t="str">
            <v>ANDRE TREVISANI</v>
          </cell>
        </row>
        <row r="845">
          <cell r="H845" t="str">
            <v>Madero Litoral Plaza Shopping Ctn</v>
          </cell>
          <cell r="I845"/>
          <cell r="J845" t="str">
            <v>LITORAL PLAZA SHOP. CTN-SH-P</v>
          </cell>
          <cell r="K845" t="str">
            <v>GUSTAVO DIREITO</v>
          </cell>
        </row>
        <row r="846">
          <cell r="H846" t="str">
            <v>Madero Lorena Ctn</v>
          </cell>
          <cell r="I846"/>
          <cell r="J846" t="str">
            <v>LORENA CTN-BR-P</v>
          </cell>
          <cell r="K846" t="str">
            <v>GUSTAVO DIREITO</v>
          </cell>
        </row>
        <row r="847">
          <cell r="H847" t="str">
            <v>Madero Maringá - Park Shopping</v>
          </cell>
          <cell r="I847"/>
          <cell r="J847" t="str">
            <v>MARINGA CATUAI STH-SH-P</v>
          </cell>
          <cell r="K847" t="str">
            <v>KLEBER RIQUELME</v>
          </cell>
        </row>
        <row r="848">
          <cell r="H848" t="str">
            <v>Madero Minas Shopping</v>
          </cell>
          <cell r="I848"/>
          <cell r="J848" t="str">
            <v>MINAS SHOPPING CTN-SH-P</v>
          </cell>
          <cell r="K848" t="str">
            <v>GRAZIANI BARRETO</v>
          </cell>
        </row>
        <row r="849">
          <cell r="H849" t="str">
            <v>Madero Mogi das Cruzes</v>
          </cell>
          <cell r="I849"/>
          <cell r="J849" t="str">
            <v>MOGI DAS CRUZES CTN-SH-P</v>
          </cell>
          <cell r="K849" t="str">
            <v>GUSTAVO DIREITO</v>
          </cell>
        </row>
        <row r="850">
          <cell r="H850" t="str">
            <v>Madero Morumbi Ctn</v>
          </cell>
          <cell r="I850"/>
          <cell r="J850" t="str">
            <v>MORUMBI CTN-R-P</v>
          </cell>
          <cell r="K850" t="str">
            <v>KLEBER RIQUELME</v>
          </cell>
        </row>
        <row r="851">
          <cell r="H851" t="str">
            <v>Madero Natal Shopping Candelária</v>
          </cell>
          <cell r="I851"/>
          <cell r="J851" t="str">
            <v>NATAL STH-SH-P</v>
          </cell>
          <cell r="K851" t="str">
            <v>GRAZIANI BARRETO</v>
          </cell>
        </row>
        <row r="852">
          <cell r="H852" t="str">
            <v>Madero Nazaret</v>
          </cell>
          <cell r="I852"/>
          <cell r="J852" t="str">
            <v>NAZARET CTN-R-P</v>
          </cell>
          <cell r="K852" t="str">
            <v>GUSTAVO DIREITO</v>
          </cell>
        </row>
        <row r="853">
          <cell r="H853" t="str">
            <v>Madero Niteroi</v>
          </cell>
          <cell r="I853"/>
          <cell r="J853" t="str">
            <v>PLAZA NITEROI STH-SH-P</v>
          </cell>
          <cell r="K853" t="str">
            <v>GRAZIANI BARRETO</v>
          </cell>
        </row>
        <row r="854">
          <cell r="H854" t="str">
            <v>Madero Novo Bh Shopping.</v>
          </cell>
          <cell r="I854"/>
          <cell r="J854" t="str">
            <v>BH SHOPPING STH-SH-P</v>
          </cell>
          <cell r="K854" t="str">
            <v>GRAZIANI BARRETO</v>
          </cell>
        </row>
        <row r="855">
          <cell r="H855" t="str">
            <v>Madero Novo Hamburgo Centro</v>
          </cell>
          <cell r="I855"/>
          <cell r="J855" t="str">
            <v>NOVO HAMBURGO CTN-R-P</v>
          </cell>
          <cell r="K855" t="str">
            <v>ANDRE TREVISANI</v>
          </cell>
        </row>
        <row r="856">
          <cell r="H856" t="str">
            <v>Madero Padre Anchieta</v>
          </cell>
          <cell r="I856"/>
          <cell r="J856" t="str">
            <v>PADRE ANCHIETA CTN-R-P</v>
          </cell>
          <cell r="K856" t="str">
            <v>GUSTAVO DIREITO</v>
          </cell>
        </row>
        <row r="857">
          <cell r="H857" t="str">
            <v>Madero Passo Fundo Centro</v>
          </cell>
          <cell r="I857"/>
          <cell r="J857" t="str">
            <v>PASSO FUNDO CTN-R-P</v>
          </cell>
          <cell r="K857" t="str">
            <v>ANDRE TREVISANI</v>
          </cell>
        </row>
        <row r="858">
          <cell r="H858" t="str">
            <v>Madero Patio Paulista Steak House</v>
          </cell>
          <cell r="I858"/>
          <cell r="J858" t="str">
            <v>PATIO PAULISTA STH-RU-P</v>
          </cell>
          <cell r="K858" t="str">
            <v>GUSTAVO DIREITO</v>
          </cell>
        </row>
        <row r="859">
          <cell r="H859" t="str">
            <v>Madero Pitangueiras</v>
          </cell>
          <cell r="I859"/>
          <cell r="J859" t="str">
            <v>PITANGUEIRAS DF CTN-R-P</v>
          </cell>
          <cell r="K859" t="str">
            <v>BREINER PENA</v>
          </cell>
        </row>
        <row r="860">
          <cell r="H860" t="str">
            <v>Madero Praia de Belas</v>
          </cell>
          <cell r="I860"/>
          <cell r="J860" t="str">
            <v>PRAIA DE BELAS STH-SH-P</v>
          </cell>
          <cell r="K860" t="str">
            <v>ANDRE TREVISANI</v>
          </cell>
        </row>
        <row r="861">
          <cell r="H861" t="str">
            <v>Madero Praiamar</v>
          </cell>
          <cell r="I861"/>
          <cell r="J861" t="str">
            <v>PRAIAMAR STH-SH-P</v>
          </cell>
          <cell r="K861" t="str">
            <v>GUSTAVO DIREITO</v>
          </cell>
        </row>
        <row r="862">
          <cell r="H862" t="str">
            <v>Madero Primavera Garden</v>
          </cell>
          <cell r="I862"/>
          <cell r="J862" t="str">
            <v>PRIMAVERA CTN-R-P</v>
          </cell>
          <cell r="K862" t="str">
            <v>ANDRE TREVISANI</v>
          </cell>
        </row>
        <row r="863">
          <cell r="H863" t="str">
            <v>Madero Puc</v>
          </cell>
          <cell r="I863"/>
          <cell r="J863" t="str">
            <v>PUC POA CTN-RU-P</v>
          </cell>
          <cell r="K863" t="str">
            <v>ANDRE TREVISANI</v>
          </cell>
        </row>
        <row r="864">
          <cell r="H864" t="str">
            <v>Madero Quata</v>
          </cell>
          <cell r="I864"/>
          <cell r="J864" t="str">
            <v>QUATA BGR-R-P</v>
          </cell>
          <cell r="K864" t="str">
            <v>GUSTAVO DIREITO</v>
          </cell>
        </row>
        <row r="865">
          <cell r="H865" t="str">
            <v>Madero Rio Design Barra</v>
          </cell>
          <cell r="I865"/>
          <cell r="J865" t="str">
            <v>RIO DESIGN BARRA STH-SH-P</v>
          </cell>
          <cell r="K865" t="str">
            <v>GRAZIANI BARRETO</v>
          </cell>
        </row>
        <row r="866">
          <cell r="H866" t="str">
            <v>Madero Rio Sul</v>
          </cell>
          <cell r="I866"/>
          <cell r="J866" t="str">
            <v>RIO SUL STH-SH-P</v>
          </cell>
          <cell r="K866" t="str">
            <v>GRAZIANI BARRETO</v>
          </cell>
        </row>
        <row r="867">
          <cell r="H867" t="str">
            <v>Madero Riomar Aracaju</v>
          </cell>
          <cell r="I867"/>
          <cell r="J867" t="str">
            <v>RIOMAR ARACAJU STH-SH-P</v>
          </cell>
          <cell r="K867" t="str">
            <v>GRAZIANI BARRETO</v>
          </cell>
        </row>
        <row r="868">
          <cell r="H868" t="str">
            <v>Madero Riomar Fortaleza</v>
          </cell>
          <cell r="I868"/>
          <cell r="J868" t="str">
            <v>RIOMAR FORTALEZA STH-SH-P</v>
          </cell>
          <cell r="K868" t="str">
            <v>GRAZIANI BARRETO</v>
          </cell>
        </row>
        <row r="869">
          <cell r="H869" t="str">
            <v>Madero Riomar Recife</v>
          </cell>
          <cell r="I869"/>
          <cell r="J869" t="str">
            <v>RIOMAR RECIFE STH-SH-P</v>
          </cell>
          <cell r="K869" t="str">
            <v>GRAZIANI BARRETO</v>
          </cell>
        </row>
        <row r="870">
          <cell r="H870" t="str">
            <v>Madero Salvador Barra</v>
          </cell>
          <cell r="I870"/>
          <cell r="J870" t="str">
            <v>SALVADOR BARRA STH-SH-P</v>
          </cell>
          <cell r="K870" t="str">
            <v>GRAZIANI BARRETO</v>
          </cell>
        </row>
        <row r="871">
          <cell r="H871" t="str">
            <v>Madero Salvador Shopping</v>
          </cell>
          <cell r="I871"/>
          <cell r="J871" t="str">
            <v>SALVADOR STH-SH-P</v>
          </cell>
          <cell r="K871" t="str">
            <v>GRAZIANI BARRETO</v>
          </cell>
        </row>
        <row r="872">
          <cell r="H872" t="str">
            <v>Madero Santos Dumont Sth</v>
          </cell>
          <cell r="I872"/>
          <cell r="J872" t="str">
            <v>SANTOS DUMONT STH-AE-P</v>
          </cell>
          <cell r="K872" t="str">
            <v>GRAZIANI BARRETO</v>
          </cell>
        </row>
        <row r="873">
          <cell r="H873" t="str">
            <v>Madero Sarandi</v>
          </cell>
          <cell r="I873"/>
          <cell r="J873" t="str">
            <v>ASSIS BRASIL CTN-R-P</v>
          </cell>
          <cell r="K873" t="str">
            <v>ANDRE TREVISANI</v>
          </cell>
        </row>
        <row r="874">
          <cell r="H874" t="str">
            <v>Madero Shopping Curitiba</v>
          </cell>
          <cell r="I874"/>
          <cell r="J874" t="str">
            <v>CURITIBA SHOP BGR-SH-P</v>
          </cell>
          <cell r="K874" t="str">
            <v>ANDRE TREVISANI</v>
          </cell>
        </row>
        <row r="875">
          <cell r="H875" t="str">
            <v>Madero Shopping del Rey</v>
          </cell>
          <cell r="I875"/>
          <cell r="J875" t="str">
            <v>DEL REY STH-SH-P</v>
          </cell>
          <cell r="K875" t="str">
            <v>GRAZIANI BARRETO</v>
          </cell>
        </row>
        <row r="876">
          <cell r="H876" t="str">
            <v>Madero Shopping Iguatemi Edson Queiroz</v>
          </cell>
          <cell r="I876"/>
          <cell r="J876" t="str">
            <v>IGUATEMI FORTALEZA STH-SH-P</v>
          </cell>
          <cell r="K876" t="str">
            <v>GRAZIANI BARRETO</v>
          </cell>
        </row>
        <row r="877">
          <cell r="H877" t="str">
            <v>Madero Shopping Iguatemi Poa</v>
          </cell>
          <cell r="I877"/>
          <cell r="J877" t="str">
            <v>IGUATEMI POA  STH-SH-P</v>
          </cell>
          <cell r="K877" t="str">
            <v>ANDRE TREVISANI</v>
          </cell>
        </row>
        <row r="878">
          <cell r="H878" t="str">
            <v>Madero Shopping Jardim das Américas</v>
          </cell>
          <cell r="I878"/>
          <cell r="J878" t="str">
            <v>JARDIM DAS AMERICAS BGR-SH-P</v>
          </cell>
          <cell r="K878" t="str">
            <v>ANDRE TREVISANI</v>
          </cell>
        </row>
        <row r="879">
          <cell r="H879" t="str">
            <v>Madero Shopping Limeira</v>
          </cell>
          <cell r="I879"/>
          <cell r="J879" t="str">
            <v>SHOPPING LIMEIRA CTN-SH-P</v>
          </cell>
          <cell r="K879" t="str">
            <v>BREINER PENA</v>
          </cell>
        </row>
        <row r="880">
          <cell r="H880" t="str">
            <v>Madero Shopping Mueller</v>
          </cell>
          <cell r="I880"/>
          <cell r="J880" t="str">
            <v>MUELLER BGR-SH-P</v>
          </cell>
          <cell r="K880" t="str">
            <v>ANDRE TREVISANI</v>
          </cell>
        </row>
        <row r="881">
          <cell r="H881" t="str">
            <v>Madero Shopping Neumarkt</v>
          </cell>
          <cell r="I881"/>
          <cell r="J881" t="str">
            <v>BLUMENAU STH-SH-P</v>
          </cell>
          <cell r="K881" t="str">
            <v>ANDRE TREVISANI</v>
          </cell>
        </row>
        <row r="882">
          <cell r="H882" t="str">
            <v>Madero Shopping Recife</v>
          </cell>
          <cell r="I882"/>
          <cell r="J882" t="str">
            <v>SHOPPING RECIFE STH-SH-P</v>
          </cell>
          <cell r="K882" t="str">
            <v>GRAZIANI BARRETO</v>
          </cell>
        </row>
        <row r="883">
          <cell r="H883" t="str">
            <v>Madero Shopping Tijuca</v>
          </cell>
          <cell r="I883"/>
          <cell r="J883" t="str">
            <v>SHOPPING TIJUCA STH-SH-P</v>
          </cell>
          <cell r="K883" t="str">
            <v>GRAZIANI BARRETO</v>
          </cell>
        </row>
        <row r="884">
          <cell r="H884" t="str">
            <v>Madero Sth - Shopping Sp Market</v>
          </cell>
          <cell r="I884"/>
          <cell r="J884" t="str">
            <v>SP MARKET STH-SH-P</v>
          </cell>
          <cell r="K884" t="str">
            <v>KLEBER RIQUELME</v>
          </cell>
        </row>
        <row r="885">
          <cell r="H885" t="str">
            <v>Madero Sth Shop. Metrópole</v>
          </cell>
          <cell r="I885"/>
          <cell r="J885" t="str">
            <v>METROPOLE STH-SH-P</v>
          </cell>
          <cell r="K885" t="str">
            <v>GUSTAVO DIREITO</v>
          </cell>
        </row>
        <row r="886">
          <cell r="H886" t="str">
            <v>Madero Taubate Shopping Vila Costa</v>
          </cell>
          <cell r="I886"/>
          <cell r="J886" t="str">
            <v>TAUBATE CTN-SH-P</v>
          </cell>
          <cell r="K886" t="str">
            <v>GUSTAVO DIREITO</v>
          </cell>
        </row>
        <row r="887">
          <cell r="H887" t="str">
            <v>Madero Uberaba</v>
          </cell>
          <cell r="I887"/>
          <cell r="J887" t="str">
            <v>UBERABA CTN-SH-P</v>
          </cell>
          <cell r="K887" t="str">
            <v>BREINER PENA</v>
          </cell>
        </row>
        <row r="888">
          <cell r="H888" t="str">
            <v>Madero União Osasco</v>
          </cell>
          <cell r="I888"/>
          <cell r="J888" t="str">
            <v>UNIAO OSASCO STH-SH-P</v>
          </cell>
          <cell r="K888" t="str">
            <v>KLEBER RIQUELME</v>
          </cell>
        </row>
        <row r="889">
          <cell r="H889" t="str">
            <v>Madero Via Drone - Riomar Aracaju</v>
          </cell>
          <cell r="I889"/>
          <cell r="J889" t="str">
            <v>RIOMAR ARACAJU STH-SH-P</v>
          </cell>
          <cell r="K889" t="str">
            <v>GRAZIANI BARRETO</v>
          </cell>
        </row>
        <row r="890">
          <cell r="H890" t="str">
            <v>Madero Vila Mariana</v>
          </cell>
          <cell r="I890"/>
          <cell r="J890" t="str">
            <v>VILA MARIANA BGR-R-P</v>
          </cell>
          <cell r="K890" t="str">
            <v>GUSTAVO DIREITO</v>
          </cell>
        </row>
        <row r="891">
          <cell r="H891" t="str">
            <v>Madero Vila Velha</v>
          </cell>
          <cell r="I891"/>
          <cell r="J891" t="str">
            <v>VILA VELHA STH-SH-P</v>
          </cell>
          <cell r="K891" t="str">
            <v>GRAZIANI BARRETO</v>
          </cell>
        </row>
        <row r="892">
          <cell r="H892" t="str">
            <v>Madero Villa Romana</v>
          </cell>
          <cell r="I892"/>
          <cell r="J892" t="str">
            <v>VILLA ROMANA STH-SH-P</v>
          </cell>
          <cell r="K892" t="str">
            <v>ANDRE TREVISANI</v>
          </cell>
        </row>
        <row r="893">
          <cell r="H893" t="str">
            <v>Madero Vitória</v>
          </cell>
          <cell r="I893"/>
          <cell r="J893" t="str">
            <v>VITORIA STH-SH-P</v>
          </cell>
          <cell r="K893" t="str">
            <v>GRAZIANI BARRETO</v>
          </cell>
        </row>
        <row r="894">
          <cell r="H894" t="str">
            <v>Vó Maria Durki - Aricanduva</v>
          </cell>
          <cell r="I894"/>
          <cell r="J894" t="str">
            <v>ARICANDUVA STH-SH-P</v>
          </cell>
          <cell r="K894" t="str">
            <v>GUSTAVO DIREITO</v>
          </cell>
        </row>
        <row r="895">
          <cell r="H895" t="str">
            <v>Vó Maria Durski - Americana</v>
          </cell>
          <cell r="I895"/>
          <cell r="J895" t="str">
            <v>AMERICANA CTN-R-P</v>
          </cell>
          <cell r="K895" t="str">
            <v>BREINER PENA</v>
          </cell>
        </row>
        <row r="896">
          <cell r="H896" t="str">
            <v>Vó Maria Durski - Aphaville Track</v>
          </cell>
          <cell r="I896"/>
          <cell r="J896" t="str">
            <v>JERONIMO ALPHAVILLE TRACK-R-P</v>
          </cell>
          <cell r="K896" t="str">
            <v>KLEBER RIQUELME</v>
          </cell>
        </row>
        <row r="897">
          <cell r="H897" t="str">
            <v>Vó Maria Durski - Araçatuba</v>
          </cell>
          <cell r="I897"/>
          <cell r="J897" t="str">
            <v>ARACATUBA CTN-R-P</v>
          </cell>
          <cell r="K897" t="str">
            <v>BREINER PENA</v>
          </cell>
        </row>
        <row r="898">
          <cell r="H898" t="str">
            <v>Vó Maria Durski - Balneario</v>
          </cell>
          <cell r="I898"/>
          <cell r="J898" t="str">
            <v>JERONIMO BALNEARIO BGR-SH-P</v>
          </cell>
          <cell r="K898" t="str">
            <v>ANDRE TREVISANI</v>
          </cell>
        </row>
        <row r="899">
          <cell r="H899" t="str">
            <v>Vó Maria Durski - Batel</v>
          </cell>
          <cell r="I899"/>
          <cell r="J899" t="str">
            <v>BATEL STH-R-P</v>
          </cell>
          <cell r="K899" t="str">
            <v>ANDRE TREVISANI</v>
          </cell>
        </row>
        <row r="900">
          <cell r="H900" t="str">
            <v>Vó Maria Durski - Boulevard Bh</v>
          </cell>
          <cell r="I900"/>
          <cell r="J900" t="str">
            <v>BOULEVARD BH STH-SH-P</v>
          </cell>
          <cell r="K900" t="str">
            <v>GRAZIANI BARRETO</v>
          </cell>
        </row>
        <row r="901">
          <cell r="H901" t="str">
            <v>Vó Maria Durski - Boulevard Laçador</v>
          </cell>
          <cell r="I901"/>
          <cell r="J901" t="str">
            <v>BOULEVARD CTN-SH-P</v>
          </cell>
          <cell r="K901" t="str">
            <v>ANDRE TREVISANI</v>
          </cell>
        </row>
        <row r="902">
          <cell r="H902" t="str">
            <v>Vó Maria Durski - Brasilia Id</v>
          </cell>
          <cell r="I902"/>
          <cell r="J902" t="str">
            <v>BRASILIA ID STH-SH-P</v>
          </cell>
          <cell r="K902" t="str">
            <v>BREINER PENA</v>
          </cell>
        </row>
        <row r="903">
          <cell r="H903" t="str">
            <v>Vó Maria Durski - Campinas</v>
          </cell>
          <cell r="I903"/>
          <cell r="J903" t="str">
            <v>CAMPINAS STH-SH-P</v>
          </cell>
          <cell r="K903" t="str">
            <v>KLEBER RIQUELME</v>
          </cell>
        </row>
        <row r="904">
          <cell r="H904" t="str">
            <v>Vó Maria Durski - Capim Dourado</v>
          </cell>
          <cell r="I904"/>
          <cell r="J904" t="str">
            <v>PALMAS CTN-SH-P</v>
          </cell>
          <cell r="K904" t="str">
            <v>BREINER PENA</v>
          </cell>
        </row>
        <row r="905">
          <cell r="H905" t="str">
            <v>Vó Maria Durski - Caxias</v>
          </cell>
          <cell r="I905"/>
          <cell r="J905" t="str">
            <v>CAXIAS CTN-SH-P</v>
          </cell>
          <cell r="K905" t="str">
            <v>ANDRE TREVISANI</v>
          </cell>
        </row>
        <row r="906">
          <cell r="H906" t="str">
            <v>Vó Maria Durski - Centervale</v>
          </cell>
          <cell r="I906"/>
          <cell r="J906" t="str">
            <v>CENTERVALE STH-SH-P</v>
          </cell>
          <cell r="K906" t="str">
            <v>GUSTAVO DIREITO</v>
          </cell>
        </row>
        <row r="907">
          <cell r="H907" t="str">
            <v>Vó Maria Durski - Cuiaba Track</v>
          </cell>
          <cell r="I907"/>
          <cell r="J907" t="str">
            <v>JERONIMO CUIABA CPA TRACK-R-P</v>
          </cell>
          <cell r="K907" t="str">
            <v>BREINER PENA</v>
          </cell>
        </row>
        <row r="908">
          <cell r="H908" t="str">
            <v>Vó Maria Durski - Curitiba</v>
          </cell>
          <cell r="I908"/>
          <cell r="J908" t="str">
            <v>JERONIMO SHOP CTBA BGR-SH-P</v>
          </cell>
          <cell r="K908" t="str">
            <v>ANDRE TREVISANI</v>
          </cell>
        </row>
        <row r="909">
          <cell r="H909" t="str">
            <v>Vó Maria Durski - Espanha</v>
          </cell>
          <cell r="I909"/>
          <cell r="J909" t="str">
            <v>JERONIMO ESPANHA BGR-R-P</v>
          </cell>
          <cell r="K909" t="str">
            <v>ANDRE TREVISANI</v>
          </cell>
        </row>
        <row r="910">
          <cell r="H910" t="str">
            <v>Vó Maria Durski - Esplanada</v>
          </cell>
          <cell r="I910"/>
          <cell r="J910" t="str">
            <v>IGUATEMI ESPLANADA STH-SH-P</v>
          </cell>
          <cell r="K910" t="str">
            <v>KLEBER RIQUELME</v>
          </cell>
        </row>
        <row r="911">
          <cell r="H911" t="str">
            <v>Vó Maria Durski - Estação</v>
          </cell>
          <cell r="I911"/>
          <cell r="J911" t="str">
            <v>JERONIMO ESTACAO CTBA BGR-SH-P</v>
          </cell>
          <cell r="K911" t="str">
            <v>ANDRE TREVISANI</v>
          </cell>
        </row>
        <row r="912">
          <cell r="H912" t="str">
            <v>Vó Maria Durski - Estação Bh</v>
          </cell>
          <cell r="I912"/>
          <cell r="J912" t="str">
            <v>JERONIMO ESTACAO BH BGR-SH-P</v>
          </cell>
          <cell r="K912" t="str">
            <v>GRAZIANI BARRETO</v>
          </cell>
        </row>
        <row r="913">
          <cell r="H913" t="str">
            <v>Vó Maria Durski - Estacao Cuiaba</v>
          </cell>
          <cell r="I913"/>
          <cell r="J913" t="str">
            <v>ESTACAO CUIABA STH-SH-P</v>
          </cell>
          <cell r="K913" t="str">
            <v>BREINER PENA</v>
          </cell>
        </row>
        <row r="914">
          <cell r="H914" t="str">
            <v>Vó Maria Durski - Flamboyant</v>
          </cell>
          <cell r="I914"/>
          <cell r="J914" t="str">
            <v>FLAMBOYANT STH-SH-P</v>
          </cell>
          <cell r="K914" t="str">
            <v>BREINER PENA</v>
          </cell>
        </row>
        <row r="915">
          <cell r="H915" t="str">
            <v>Vó Maria Durski - Florianopolis</v>
          </cell>
          <cell r="I915"/>
          <cell r="J915" t="str">
            <v>FLORIANOPOLIS STH-SH-P</v>
          </cell>
          <cell r="K915" t="str">
            <v>ANDRE TREVISANI</v>
          </cell>
        </row>
        <row r="916">
          <cell r="H916" t="str">
            <v>Vó Maria Durski - Galleria</v>
          </cell>
          <cell r="I916"/>
          <cell r="J916" t="str">
            <v>GALLERIA CAMPINAS STH-SH-P</v>
          </cell>
          <cell r="K916" t="str">
            <v>KLEBER RIQUELME</v>
          </cell>
        </row>
        <row r="917">
          <cell r="H917" t="str">
            <v>Vó Maria Durski - Goiania Shop.</v>
          </cell>
          <cell r="I917"/>
          <cell r="J917" t="str">
            <v>JERONIMO GOIANIA SHOP PCA-SH-P</v>
          </cell>
          <cell r="K917" t="str">
            <v>BREINER PENA</v>
          </cell>
        </row>
        <row r="918">
          <cell r="H918" t="str">
            <v>Vó Maria Durski - Grand Plaza</v>
          </cell>
          <cell r="I918"/>
          <cell r="J918" t="str">
            <v>JERONIMO GRAND PLAZA BGR-SH-P</v>
          </cell>
          <cell r="K918" t="str">
            <v>GUSTAVO DIREITO</v>
          </cell>
        </row>
        <row r="919">
          <cell r="H919" t="str">
            <v>Vó Maria Durski - Guarulhos</v>
          </cell>
          <cell r="I919"/>
          <cell r="J919" t="str">
            <v>JERONIMO GUARULHOS PRC-SH-P</v>
          </cell>
          <cell r="K919" t="str">
            <v>GUSTAVO DIREITO</v>
          </cell>
        </row>
        <row r="920">
          <cell r="H920" t="str">
            <v>Vó Maria Durski - Habitat</v>
          </cell>
          <cell r="I920"/>
          <cell r="J920" t="str">
            <v>JERONIMO HABITAT BGR-R-P</v>
          </cell>
          <cell r="K920" t="str">
            <v>GUSTAVO DIREITO</v>
          </cell>
        </row>
        <row r="921">
          <cell r="H921" t="str">
            <v>Vó Maria Durski - Iguatemi</v>
          </cell>
          <cell r="I921"/>
          <cell r="J921" t="str">
            <v>JERONIMO IGUATEMI POA BGR-SH-P</v>
          </cell>
          <cell r="K921" t="str">
            <v>ANDRE TREVISANI</v>
          </cell>
        </row>
        <row r="922">
          <cell r="H922" t="str">
            <v>Vó Maria Durski - Joinville Track</v>
          </cell>
          <cell r="I922"/>
          <cell r="J922" t="str">
            <v>JERONIMO JOINVILLE TRACK-R-P</v>
          </cell>
          <cell r="K922" t="str">
            <v>ANDRE TREVISANI</v>
          </cell>
        </row>
        <row r="923">
          <cell r="H923" t="str">
            <v>Vó Maria Durski - Mogi das Cruzes</v>
          </cell>
          <cell r="I923"/>
          <cell r="J923" t="str">
            <v>MOGI DAS CRUZES CTN-SH-P</v>
          </cell>
          <cell r="K923" t="str">
            <v>GUSTAVO DIREITO</v>
          </cell>
        </row>
        <row r="924">
          <cell r="H924" t="str">
            <v>Vó Maria Durski - Mogi Guaçu</v>
          </cell>
          <cell r="I924"/>
          <cell r="J924" t="str">
            <v>BOULEVARD MOGI GUACU CTN-SH-P</v>
          </cell>
          <cell r="K924" t="str">
            <v>BREINER PENA</v>
          </cell>
        </row>
        <row r="925">
          <cell r="H925" t="str">
            <v>Vó Maria Durski - Natal</v>
          </cell>
          <cell r="I925"/>
          <cell r="J925" t="str">
            <v>NATAL STH-SH-P</v>
          </cell>
          <cell r="K925" t="str">
            <v>GRAZIANI BARRETO</v>
          </cell>
        </row>
        <row r="926">
          <cell r="H926" t="str">
            <v>Vó Maria Durski - Nova America</v>
          </cell>
          <cell r="I926"/>
          <cell r="J926" t="str">
            <v>NOVA AMERICA STH-SH-P</v>
          </cell>
          <cell r="K926" t="str">
            <v>GRAZIANI BARRETO</v>
          </cell>
        </row>
        <row r="927">
          <cell r="H927" t="str">
            <v>Vó Maria Durski - Palladium</v>
          </cell>
          <cell r="I927"/>
          <cell r="J927" t="str">
            <v>PALLADIUM STH-SH-P</v>
          </cell>
          <cell r="K927" t="str">
            <v>ANDRE TREVISANI</v>
          </cell>
        </row>
        <row r="928">
          <cell r="H928" t="str">
            <v>Vó Maria Durski - Panamby Track</v>
          </cell>
          <cell r="I928"/>
          <cell r="J928" t="str">
            <v>JERONIMO PANAMBY TRACK-R-P</v>
          </cell>
          <cell r="K928" t="str">
            <v>KLEBER RIQUELME</v>
          </cell>
        </row>
        <row r="929">
          <cell r="H929" t="str">
            <v>Vó Maria Durski - Plaza Sul</v>
          </cell>
          <cell r="I929"/>
          <cell r="J929" t="str">
            <v>PLAZA SUL SHOPPING STH-SH-P</v>
          </cell>
          <cell r="K929" t="str">
            <v>GUSTAVO DIREITO</v>
          </cell>
        </row>
        <row r="930">
          <cell r="H930" t="str">
            <v>Vó Maria Durski - Taboao da Serra</v>
          </cell>
          <cell r="I930"/>
          <cell r="J930" t="str">
            <v>TABOAO DA SERRA CTN-SH-P</v>
          </cell>
          <cell r="K930" t="str">
            <v>KLEBER RIQUELME</v>
          </cell>
        </row>
        <row r="931">
          <cell r="H931" t="str">
            <v>Vó Maria Durski - Tatuape</v>
          </cell>
          <cell r="I931"/>
          <cell r="J931" t="str">
            <v>JERONIMO TATUAPE BGR-SH-P</v>
          </cell>
          <cell r="K931" t="str">
            <v>GUSTAVO DIREITO</v>
          </cell>
        </row>
        <row r="932">
          <cell r="H932" t="str">
            <v>Vó Maria Durski - Track Campo Grande</v>
          </cell>
          <cell r="I932"/>
          <cell r="J932" t="str">
            <v>JERONIMO CAMPO GRANDE TRK-R-P</v>
          </cell>
          <cell r="K932" t="str">
            <v>BREINER PENA</v>
          </cell>
        </row>
        <row r="933">
          <cell r="H933" t="str">
            <v>Vó Maria Durski - Uberaba</v>
          </cell>
          <cell r="I933"/>
          <cell r="J933" t="str">
            <v>UBERABA CTN-SH-P</v>
          </cell>
          <cell r="K933" t="str">
            <v>BREINER PENA</v>
          </cell>
        </row>
        <row r="934">
          <cell r="H934" t="str">
            <v>Vó Maria Durski - Vitoria</v>
          </cell>
          <cell r="I934"/>
          <cell r="J934" t="str">
            <v>VITORIA STH-SH-P</v>
          </cell>
          <cell r="K934" t="str">
            <v>GRAZIANI BARRETO</v>
          </cell>
        </row>
        <row r="935">
          <cell r="H935" t="str">
            <v>Vó Maria Durski - Washington Luis</v>
          </cell>
          <cell r="I935"/>
          <cell r="J935" t="str">
            <v>WASHINGTON LUIS CTN-RU-P</v>
          </cell>
          <cell r="K935" t="str">
            <v>KLEBER RIQUELME</v>
          </cell>
        </row>
        <row r="936">
          <cell r="H936" t="str">
            <v>Vó Maria Durski- Tijuca</v>
          </cell>
          <cell r="I936"/>
          <cell r="J936" t="str">
            <v>SHOPPING TIJUCA STH-SH-P</v>
          </cell>
          <cell r="K936" t="str">
            <v>GRAZIANI BARRETO</v>
          </cell>
        </row>
        <row r="937">
          <cell r="H937" t="str">
            <v>Dunde Chicken  - Niterói</v>
          </cell>
          <cell r="I937"/>
          <cell r="J937" t="str">
            <v>JERONIMO PLZ NITEROI PCA-SH-P</v>
          </cell>
          <cell r="K937" t="str">
            <v>GRAZIANI BARRETO</v>
          </cell>
        </row>
        <row r="938">
          <cell r="H938" t="str">
            <v>Dundee - Palladium</v>
          </cell>
          <cell r="I938"/>
          <cell r="J938" t="str">
            <v>JERONIMO PALLADIUM PCA-SH-P</v>
          </cell>
          <cell r="K938" t="str">
            <v>ANDRE TREVISANI</v>
          </cell>
        </row>
        <row r="939">
          <cell r="H939" t="str">
            <v>Dundee - Praça da Espanha</v>
          </cell>
          <cell r="I939"/>
          <cell r="J939" t="str">
            <v>JERONIMO ESPANHA BGR-R-P</v>
          </cell>
          <cell r="K939" t="str">
            <v>ANDRE TREVISANI</v>
          </cell>
        </row>
        <row r="940">
          <cell r="H940" t="str">
            <v>Dundee Campo Grande</v>
          </cell>
          <cell r="I940"/>
          <cell r="J940" t="str">
            <v>JERONIMO CAMPO GRANDE TRK-R-P</v>
          </cell>
          <cell r="K940" t="str">
            <v>BREINER PENA</v>
          </cell>
        </row>
        <row r="941">
          <cell r="H941" t="str">
            <v>Dundee Chicken - Aeroporto Santos Dumont</v>
          </cell>
          <cell r="I941"/>
          <cell r="J941" t="str">
            <v>JERONIMO S. DUMONT BGR-AE-P</v>
          </cell>
          <cell r="K941" t="str">
            <v>GRAZIANI BARRETO</v>
          </cell>
        </row>
        <row r="942">
          <cell r="H942" t="str">
            <v>Dundee Chicken - Df Plaza</v>
          </cell>
          <cell r="I942"/>
          <cell r="J942" t="str">
            <v>JERONIMO DF PLAZA BGR-SH-P</v>
          </cell>
          <cell r="K942" t="str">
            <v>BREINER PENA</v>
          </cell>
        </row>
        <row r="943">
          <cell r="H943" t="str">
            <v>Dundee Chicken - Nova América</v>
          </cell>
          <cell r="I943"/>
          <cell r="J943" t="str">
            <v>JERONIMO NOVA AMERICA BGR-SH-P</v>
          </cell>
          <cell r="K943" t="str">
            <v>GRAZIANI BARRETO</v>
          </cell>
        </row>
        <row r="944">
          <cell r="H944" t="str">
            <v>Dundee Chicken  Oscar Freire</v>
          </cell>
          <cell r="I944"/>
          <cell r="J944" t="str">
            <v>JERONIMO OSCAR FREIRE BGR-R-P</v>
          </cell>
          <cell r="K944" t="str">
            <v>GUSTAVO DIREITO</v>
          </cell>
        </row>
        <row r="945">
          <cell r="H945" t="str">
            <v>Dundee Chicken - Shopping Anália Franco</v>
          </cell>
          <cell r="I945"/>
          <cell r="J945" t="str">
            <v>JERONIMO ANALIA F. BGR-SH-P</v>
          </cell>
          <cell r="K945" t="str">
            <v>GUSTAVO DIREITO</v>
          </cell>
        </row>
        <row r="946">
          <cell r="H946" t="str">
            <v>Dundee Chicken  Washington Luis</v>
          </cell>
          <cell r="I946"/>
          <cell r="J946" t="str">
            <v>JERONIMO W. LUIS BGR-R-P</v>
          </cell>
          <cell r="K946" t="str">
            <v>KLEBER RIQUELME</v>
          </cell>
        </row>
        <row r="947">
          <cell r="H947" t="str">
            <v>Dundee Chicken Marilia Track</v>
          </cell>
          <cell r="I947"/>
          <cell r="J947" t="str">
            <v>JERONIMO MARILIA TRACK-R-P</v>
          </cell>
          <cell r="K947" t="str">
            <v>BREINER PENA</v>
          </cell>
        </row>
        <row r="948">
          <cell r="H948" t="str">
            <v>Dundee Chicken Track T10</v>
          </cell>
          <cell r="I948"/>
          <cell r="J948" t="str">
            <v>JERONIMO T10 TRACK-R-P</v>
          </cell>
          <cell r="K948" t="str">
            <v>BREINER PENA</v>
          </cell>
        </row>
        <row r="949">
          <cell r="H949" t="str">
            <v>Legno - Italiano do Madero (Brasilia Id)</v>
          </cell>
          <cell r="I949"/>
          <cell r="J949" t="str">
            <v>BRASILIA ID STH-SH-P</v>
          </cell>
          <cell r="K949" t="str">
            <v>BREINER PENA</v>
          </cell>
        </row>
        <row r="950">
          <cell r="H950" t="str">
            <v>Legno - Italiano do Madero (Maringa)</v>
          </cell>
          <cell r="I950"/>
          <cell r="J950" t="str">
            <v>MARINGA CATUAI STH-SH-P</v>
          </cell>
          <cell r="K950" t="str">
            <v>KLEBER RIQUELME</v>
          </cell>
        </row>
        <row r="951">
          <cell r="H951" t="str">
            <v>Legno - Italiano do Madero (P. Alegre)</v>
          </cell>
          <cell r="I951"/>
          <cell r="J951" t="str">
            <v>IGUATEMI POA  STH-SH-P</v>
          </cell>
          <cell r="K951" t="str">
            <v>ANDRE TREVISANI</v>
          </cell>
        </row>
        <row r="952">
          <cell r="H952" t="str">
            <v>Madero Container Taquari</v>
          </cell>
          <cell r="I952"/>
          <cell r="J952" t="str">
            <v>TAQUARI CTN-BR-P</v>
          </cell>
          <cell r="K952" t="str">
            <v>BREINER PENA</v>
          </cell>
        </row>
        <row r="953">
          <cell r="H953" t="str">
            <v>Madero Goiânia T4 Track</v>
          </cell>
          <cell r="I953"/>
          <cell r="J953" t="str">
            <v>GOIANIA T4 CTN-R-P</v>
          </cell>
          <cell r="K953" t="str">
            <v>BREINER PENA</v>
          </cell>
        </row>
        <row r="954">
          <cell r="H954" t="str">
            <v>Madero Shopping Center Vale</v>
          </cell>
          <cell r="I954"/>
          <cell r="J954" t="str">
            <v>CENTERVALE STH-SH-P</v>
          </cell>
          <cell r="K954" t="str">
            <v>GUSTAVO DIREITO</v>
          </cell>
        </row>
        <row r="955">
          <cell r="H955" t="str">
            <v>Madero Shopping Parque da Cidade</v>
          </cell>
          <cell r="I955"/>
          <cell r="J955" t="str">
            <v>PARQUE DA CIDADE STH-SH-P</v>
          </cell>
          <cell r="K955" t="str">
            <v>KLEBER RIQUELME</v>
          </cell>
        </row>
        <row r="956">
          <cell r="H956" t="str">
            <v>Vó Maria Durski - Alphaville Track</v>
          </cell>
          <cell r="I956"/>
          <cell r="J956" t="str">
            <v>JERONIMO ALPHAVILLE TRACK-R-P</v>
          </cell>
          <cell r="K956" t="str">
            <v>KLEBER RIQUELME</v>
          </cell>
        </row>
        <row r="957">
          <cell r="H957" t="str">
            <v>Vó Maria Durski - Anita</v>
          </cell>
          <cell r="I957"/>
          <cell r="J957" t="str">
            <v>ANITA CTN-R-P</v>
          </cell>
          <cell r="K957" t="str">
            <v>ANDRE TREVISANI</v>
          </cell>
        </row>
        <row r="958">
          <cell r="H958" t="str">
            <v>Vó Maria Durski - Belem</v>
          </cell>
          <cell r="I958"/>
          <cell r="J958" t="str">
            <v>BOULEVARD BELEM STH-SH-P</v>
          </cell>
          <cell r="K958" t="str">
            <v>GRAZIANI BARRETO</v>
          </cell>
        </row>
        <row r="959">
          <cell r="H959" t="str">
            <v>Vó Maria Durski - Brasilia Park</v>
          </cell>
          <cell r="I959"/>
          <cell r="J959" t="str">
            <v>BRASILIA PARK STH-SH-P</v>
          </cell>
          <cell r="K959" t="str">
            <v>BREINER PENA</v>
          </cell>
        </row>
        <row r="960">
          <cell r="H960" t="str">
            <v>Vó Maria Durski - Center Norte</v>
          </cell>
          <cell r="I960"/>
          <cell r="J960" t="str">
            <v>CENTER NORTE STH-SH-P</v>
          </cell>
          <cell r="K960" t="str">
            <v>GUSTAVO DIREITO</v>
          </cell>
        </row>
        <row r="961">
          <cell r="H961" t="str">
            <v>Vó Maria Durski - Grao Para</v>
          </cell>
          <cell r="I961"/>
          <cell r="J961" t="str">
            <v>BELEM GRAO PARA STH-SH-P</v>
          </cell>
          <cell r="K961" t="str">
            <v>GRAZIANI BARRETO</v>
          </cell>
        </row>
        <row r="962">
          <cell r="H962" t="str">
            <v>Vó Maria Durski - Minas Shop</v>
          </cell>
          <cell r="I962"/>
          <cell r="J962" t="str">
            <v>MINAS SHOPPING CTN-SH-P</v>
          </cell>
          <cell r="K962" t="str">
            <v>GRAZIANI BARRETO</v>
          </cell>
        </row>
        <row r="963">
          <cell r="H963" t="str">
            <v>Vó Maria Durski - Munhoz</v>
          </cell>
          <cell r="I963"/>
          <cell r="J963" t="str">
            <v>JERONIMO MUNHOZ TRACK-R-P</v>
          </cell>
          <cell r="K963" t="str">
            <v>ANDRE TREVISANI</v>
          </cell>
        </row>
        <row r="964">
          <cell r="H964" t="str">
            <v>Vó Maria Durski - Norte Shop.</v>
          </cell>
          <cell r="I964"/>
          <cell r="J964" t="str">
            <v>NORTE SHOPPING STH-SH-P</v>
          </cell>
          <cell r="K964" t="str">
            <v>GRAZIANI BARRETO</v>
          </cell>
        </row>
        <row r="965">
          <cell r="H965" t="str">
            <v>Vó Maria Durski - Patio Brasil</v>
          </cell>
          <cell r="I965"/>
          <cell r="J965" t="str">
            <v>PATIO BRASIL STH-SH-P</v>
          </cell>
          <cell r="K965" t="str">
            <v>BREINER PENA</v>
          </cell>
        </row>
        <row r="966">
          <cell r="H966" t="str">
            <v>Vó Maria Durski - Piracicaba Track</v>
          </cell>
          <cell r="I966"/>
          <cell r="J966" t="str">
            <v>JERONIMO PIRACICABA TRACK-R-P</v>
          </cell>
          <cell r="K966" t="str">
            <v>BREINER PENA</v>
          </cell>
        </row>
        <row r="967">
          <cell r="H967" t="str">
            <v>Vó Maria Durski - R. Batista</v>
          </cell>
          <cell r="I967"/>
          <cell r="J967" t="str">
            <v>JERONIMO R. BATISTA BGR-R-P</v>
          </cell>
          <cell r="K967" t="str">
            <v>GUSTAVO DIREITO</v>
          </cell>
        </row>
        <row r="968">
          <cell r="H968" t="str">
            <v>Vó Maria Durski - Recife</v>
          </cell>
          <cell r="I968"/>
          <cell r="J968" t="str">
            <v>SHOPPING RECIFE STH-SH-P</v>
          </cell>
          <cell r="K968" t="str">
            <v>GRAZIANI BARRETO</v>
          </cell>
        </row>
        <row r="969">
          <cell r="H969" t="str">
            <v>Vó Maria Durski - Rio Sul</v>
          </cell>
          <cell r="I969"/>
          <cell r="J969" t="str">
            <v>RIO SUL STH-SH-P</v>
          </cell>
          <cell r="K969" t="str">
            <v>GRAZIANI BARRETO</v>
          </cell>
        </row>
        <row r="970">
          <cell r="H970" t="str">
            <v>Vó Maria Durski - Top Center</v>
          </cell>
          <cell r="I970"/>
          <cell r="J970" t="str">
            <v>JERONIMO TOP CENTER PCA-SH-P</v>
          </cell>
          <cell r="K970" t="str">
            <v>GUSTAVO DIREITO</v>
          </cell>
        </row>
        <row r="971">
          <cell r="H971" t="str">
            <v>Vó Maria Durski - Track Cascavel</v>
          </cell>
          <cell r="I971"/>
          <cell r="J971" t="str">
            <v>JERONIMO CASCAVEL TRACK-R-P</v>
          </cell>
          <cell r="K971" t="str">
            <v>KLEBER RIQUELME</v>
          </cell>
        </row>
        <row r="972">
          <cell r="H972" t="str">
            <v>Vó Maria Durski - Track Foz do Iguaçu</v>
          </cell>
          <cell r="I972"/>
          <cell r="J972" t="str">
            <v>JERONIMO FOZ DO IGUACU TRK-R-P</v>
          </cell>
          <cell r="K972" t="str">
            <v>KLEBER RIQUELME</v>
          </cell>
        </row>
        <row r="973">
          <cell r="H973" t="str">
            <v>Vó Maria Durski - Washignton Luis</v>
          </cell>
          <cell r="I973"/>
          <cell r="J973" t="str">
            <v>WASHINGTON LUIS CTN-RU-P</v>
          </cell>
          <cell r="K973" t="str">
            <v>KLEBER RIQUELME</v>
          </cell>
        </row>
        <row r="974">
          <cell r="H974" t="str">
            <v>Vó Maria Durski- Puc</v>
          </cell>
          <cell r="I974"/>
          <cell r="J974" t="str">
            <v>PUC POA CTN-RU-P</v>
          </cell>
          <cell r="K974" t="str">
            <v>ANDRE TREVISANI</v>
          </cell>
        </row>
        <row r="975">
          <cell r="H975" t="str">
            <v>Dundee Chicken Alphaville</v>
          </cell>
          <cell r="I975"/>
          <cell r="J975" t="str">
            <v>JERONIMO ALPHAVILLE TRACK-R-P</v>
          </cell>
          <cell r="K975" t="str">
            <v>KLEBER RIQUELME</v>
          </cell>
        </row>
        <row r="976">
          <cell r="H976" t="str">
            <v>Dundee Maringá</v>
          </cell>
          <cell r="I976"/>
          <cell r="J976" t="str">
            <v>JERONIMO MARINGA TRACK-R-P</v>
          </cell>
          <cell r="K976" t="str">
            <v>KLEBER RIQUELME</v>
          </cell>
        </row>
        <row r="977">
          <cell r="H977" t="str">
            <v>Dundee Shopping Curitiba</v>
          </cell>
          <cell r="I977"/>
          <cell r="J977" t="str">
            <v>JERONIMO SHOP CTBA BGR-SH-P</v>
          </cell>
          <cell r="K977" t="str">
            <v>ANDRE TREVISANI</v>
          </cell>
        </row>
        <row r="978">
          <cell r="H978" t="str">
            <v>Legno - Italiano do Madero (Edson Q.)</v>
          </cell>
          <cell r="I978"/>
          <cell r="J978" t="str">
            <v>IGUATEMI FORTALEZA STH-SH-P</v>
          </cell>
          <cell r="K978" t="str">
            <v>GRAZIANI BARRETO</v>
          </cell>
        </row>
        <row r="979">
          <cell r="H979" t="str">
            <v>Legno - Italiano do Madero (Tambore)</v>
          </cell>
          <cell r="I979"/>
          <cell r="J979" t="str">
            <v>TAMBORE STH-SH-P</v>
          </cell>
          <cell r="K979" t="str">
            <v>KLEBER RIQUELME</v>
          </cell>
        </row>
        <row r="980">
          <cell r="H980" t="str">
            <v>Vó Maria Durski - Aeroporto Afonso Pena</v>
          </cell>
          <cell r="I980"/>
          <cell r="J980" t="str">
            <v>JERONIMO AFONSO PENA BGR-AE-P</v>
          </cell>
          <cell r="K980" t="str">
            <v>ANDRE TREVISANI</v>
          </cell>
        </row>
        <row r="981">
          <cell r="H981" t="str">
            <v>Vó Maria Durski - Aguas Claras</v>
          </cell>
          <cell r="I981"/>
          <cell r="J981" t="str">
            <v>AGUAS CLARAS CTN-R-P</v>
          </cell>
          <cell r="K981" t="str">
            <v>BREINER PENA</v>
          </cell>
        </row>
        <row r="982">
          <cell r="H982" t="str">
            <v>Vó Maria Durski - Amazonia</v>
          </cell>
          <cell r="I982"/>
          <cell r="J982" t="str">
            <v>BARUERI ED. AMAZONIA STH-R-P</v>
          </cell>
          <cell r="K982" t="str">
            <v>KLEBER RIQUELME</v>
          </cell>
        </row>
        <row r="983">
          <cell r="H983" t="str">
            <v>Vó Maria Durski - Andre</v>
          </cell>
          <cell r="I983"/>
          <cell r="J983" t="str">
            <v>SANTO ANDRE CTN-R-P</v>
          </cell>
          <cell r="K983" t="str">
            <v>GUSTAVO DIREITO</v>
          </cell>
        </row>
        <row r="984">
          <cell r="H984" t="str">
            <v>Vó Maria Durski - Augusto Tolle</v>
          </cell>
          <cell r="I984"/>
          <cell r="J984" t="str">
            <v>AUGUSTO TOLLE CTN-R-P</v>
          </cell>
          <cell r="K984" t="str">
            <v>GUSTAVO DIREITO</v>
          </cell>
        </row>
        <row r="985">
          <cell r="H985" t="str">
            <v>Vó Maria Durski - Beiramar</v>
          </cell>
          <cell r="I985"/>
          <cell r="J985" t="str">
            <v>FLORIANOPOLIS STH-SH-P</v>
          </cell>
          <cell r="K985" t="str">
            <v>ANDRE TREVISANI</v>
          </cell>
        </row>
        <row r="986">
          <cell r="H986" t="str">
            <v>Vó Maria Durski - Df Plaza</v>
          </cell>
          <cell r="I986"/>
          <cell r="J986" t="str">
            <v>JERONIMO DF PLAZA BGR-SH-P</v>
          </cell>
          <cell r="K986" t="str">
            <v>BREINER PENA</v>
          </cell>
        </row>
        <row r="987">
          <cell r="H987" t="str">
            <v>Vó Maria Durski - Eldorado</v>
          </cell>
          <cell r="I987"/>
          <cell r="J987" t="str">
            <v>ELDORADO STH-SH-P</v>
          </cell>
          <cell r="K987" t="str">
            <v>KLEBER RIQUELME</v>
          </cell>
        </row>
        <row r="988">
          <cell r="H988" t="str">
            <v>Vó Maria Durski - Millenium</v>
          </cell>
          <cell r="I988"/>
          <cell r="J988" t="str">
            <v>JERONIMO MILLENIUM BGR-R-P</v>
          </cell>
          <cell r="K988" t="str">
            <v>ANDRE TREVISANI</v>
          </cell>
        </row>
        <row r="989">
          <cell r="H989" t="str">
            <v>Vó Maria Durski - Pg Track</v>
          </cell>
          <cell r="I989"/>
          <cell r="J989" t="str">
            <v>JERONIMO PG TRACK-R-P</v>
          </cell>
          <cell r="K989" t="str">
            <v>ANDRE TREVISANI</v>
          </cell>
        </row>
        <row r="990">
          <cell r="H990" t="str">
            <v>Vó Maria Durski - Plz Niteroi</v>
          </cell>
          <cell r="I990"/>
          <cell r="J990" t="str">
            <v>JERONIMO PLZ NITEROI PCA-SH-P</v>
          </cell>
          <cell r="K990" t="str">
            <v>GRAZIANI BARRETO</v>
          </cell>
        </row>
        <row r="991">
          <cell r="H991" t="str">
            <v>Vó Maria Durski - S. Dumont</v>
          </cell>
          <cell r="I991"/>
          <cell r="J991" t="str">
            <v>JERONIMO S. DUMONT BGR-AE-P</v>
          </cell>
          <cell r="K991" t="str">
            <v>GRAZIANI BARRETO</v>
          </cell>
        </row>
        <row r="992">
          <cell r="H992" t="str">
            <v>Vó Maria Durski - Sp Market</v>
          </cell>
          <cell r="I992"/>
          <cell r="J992" t="str">
            <v>JERONIMO SP MARKET BGR-SH-P</v>
          </cell>
          <cell r="K992" t="str">
            <v>KLEBER RIQUELME</v>
          </cell>
        </row>
        <row r="993">
          <cell r="H993" t="str">
            <v>Vó Maria Durski - Vila Velha</v>
          </cell>
          <cell r="I993"/>
          <cell r="J993" t="str">
            <v>VILA VELHA STH-SH-P</v>
          </cell>
          <cell r="K993" t="str">
            <v>GRAZIANI BARRETO</v>
          </cell>
        </row>
        <row r="994">
          <cell r="H994" t="str">
            <v>Vó Maria Durski - Village Mall</v>
          </cell>
          <cell r="I994"/>
          <cell r="J994" t="str">
            <v>VILLAGE MALL RIO STH-SH-P</v>
          </cell>
          <cell r="K994" t="str">
            <v>GRAZIANI BARRETO</v>
          </cell>
        </row>
        <row r="995">
          <cell r="H995" t="str">
            <v>Dundee Chicken - P.a Park Shopping Barueri</v>
          </cell>
          <cell r="I995"/>
          <cell r="J995" t="str">
            <v>JERONIMO BARUERI PCA-SH-P</v>
          </cell>
          <cell r="K995" t="str">
            <v>KLEBER RIQUELME</v>
          </cell>
        </row>
        <row r="996">
          <cell r="H996" t="str">
            <v>Dundee Chicken - Praia do Pepê</v>
          </cell>
          <cell r="I996"/>
          <cell r="J996" t="str">
            <v>PRAIA DO PEPE STH-R-P</v>
          </cell>
          <cell r="K996" t="str">
            <v>GRAZIANI BARRETO</v>
          </cell>
        </row>
        <row r="997">
          <cell r="H997" t="str">
            <v>Dundee Chicken - Top Center</v>
          </cell>
          <cell r="I997"/>
          <cell r="J997" t="str">
            <v>JERONIMO TOP CENTER PCA-SH-P</v>
          </cell>
          <cell r="K997" t="str">
            <v>GUSTAVO DIREITO</v>
          </cell>
        </row>
        <row r="998">
          <cell r="H998" t="str">
            <v>Dundee Chicken Track Piracicaba/sp</v>
          </cell>
          <cell r="I998"/>
          <cell r="J998" t="str">
            <v>JERONIMO PIRACICABA TRACK-R-P</v>
          </cell>
          <cell r="K998" t="str">
            <v>BREINER PENA</v>
          </cell>
        </row>
        <row r="999">
          <cell r="H999" t="str">
            <v xml:space="preserve">Legno - Italiano do Madero (Campinas) </v>
          </cell>
          <cell r="I999"/>
          <cell r="J999" t="str">
            <v>CAMPINAS STH-SH-P</v>
          </cell>
          <cell r="K999" t="str">
            <v>KLEBER RIQUELME</v>
          </cell>
        </row>
        <row r="1000">
          <cell r="H1000" t="str">
            <v>Madero Praia do Pepe</v>
          </cell>
          <cell r="I1000"/>
          <cell r="J1000" t="str">
            <v>PRAIA DO PEPE STH-R-P</v>
          </cell>
          <cell r="K1000" t="str">
            <v>GRAZIANI BARRETO</v>
          </cell>
        </row>
        <row r="1001">
          <cell r="H1001" t="str">
            <v>Vó Maria Durski - G. Gronchi</v>
          </cell>
          <cell r="I1001"/>
          <cell r="J1001" t="str">
            <v>JERONIMO G GRONCHI TRACK-R-P</v>
          </cell>
          <cell r="K1001" t="str">
            <v>KLEBER RIQUELME</v>
          </cell>
        </row>
        <row r="1002">
          <cell r="H1002" t="str">
            <v>Vó Maria Durski - Jundiai L. Latorre</v>
          </cell>
          <cell r="I1002"/>
          <cell r="J1002" t="str">
            <v>JUNDIAI L. LATORRE CTN-R-P</v>
          </cell>
          <cell r="K1002" t="str">
            <v>KLEBER RIQUELME</v>
          </cell>
        </row>
        <row r="1003">
          <cell r="H1003" t="str">
            <v>Vó Maria Durski - Praia do Pepe</v>
          </cell>
          <cell r="I1003"/>
          <cell r="J1003" t="str">
            <v>PRAIA DO PEPE STH-R-P</v>
          </cell>
          <cell r="K1003" t="str">
            <v>GRAZIANI BARRETO</v>
          </cell>
        </row>
        <row r="1004">
          <cell r="H1004" t="str">
            <v>Dundee Habitat Bradesco</v>
          </cell>
          <cell r="I1004"/>
          <cell r="J1004" t="str">
            <v>JERONIMO HABITAT BGR-R-P</v>
          </cell>
          <cell r="K1004" t="str">
            <v>GUSTAVO DIREITO</v>
          </cell>
        </row>
        <row r="1005">
          <cell r="H1005" t="str">
            <v>Vó Maria Durski - Blumenau</v>
          </cell>
          <cell r="I1005"/>
          <cell r="J1005" t="str">
            <v>BLUMENAU STH-SH-P</v>
          </cell>
          <cell r="K1005" t="str">
            <v>ANDRE TREVISANI</v>
          </cell>
        </row>
        <row r="1006">
          <cell r="H1006" t="str">
            <v>Vó Maria Durski - Del Rey</v>
          </cell>
          <cell r="I1006"/>
          <cell r="J1006" t="str">
            <v>DEL REY STH-SH-P</v>
          </cell>
          <cell r="K1006" t="str">
            <v>GRAZIANI BARRETO</v>
          </cell>
        </row>
        <row r="1007">
          <cell r="H1007" t="str">
            <v>Vó Maria Durski - Park Maringá</v>
          </cell>
          <cell r="I1007"/>
          <cell r="J1007" t="str">
            <v>MARINGA PARK SHOPPING STH-SH-P</v>
          </cell>
          <cell r="K1007" t="str">
            <v>KLEBER RIQUELME</v>
          </cell>
        </row>
        <row r="1008">
          <cell r="H1008" t="str">
            <v>Madero Av das Torres</v>
          </cell>
          <cell r="I1008"/>
          <cell r="J1008" t="str">
            <v>AV. DAS TORRES SJP CTN-R-P</v>
          </cell>
          <cell r="K1008" t="str">
            <v>ANDRE TREVISANI</v>
          </cell>
        </row>
        <row r="1009">
          <cell r="H1009" t="str">
            <v>Vó Maria Durski - Azevedo Soares</v>
          </cell>
          <cell r="I1009"/>
          <cell r="J1009" t="str">
            <v>AZEVEDO SOARES CTN-R-P</v>
          </cell>
          <cell r="K1009" t="str">
            <v>GUSTAVO DIREITO</v>
          </cell>
        </row>
        <row r="1010">
          <cell r="H1010" t="str">
            <v>Vó Maria Durski - B de Penedo</v>
          </cell>
          <cell r="I1010"/>
          <cell r="J1010" t="str">
            <v>JERONIMO B DE PENEDO TRACK-R-P</v>
          </cell>
          <cell r="K1010" t="str">
            <v>GUSTAVO DIREITO</v>
          </cell>
        </row>
        <row r="1011">
          <cell r="H1011" t="str">
            <v>Vó Maria Durski - Cidade Adm</v>
          </cell>
          <cell r="I1011"/>
          <cell r="J1011" t="str">
            <v>BH CIDADE ADM CTN-BR-P</v>
          </cell>
          <cell r="K1011" t="str">
            <v>GRAZIANI BARRETO</v>
          </cell>
        </row>
        <row r="1012">
          <cell r="H1012" t="str">
            <v>Vó Maria Durski - Itaquera</v>
          </cell>
          <cell r="I1012"/>
          <cell r="J1012" t="str">
            <v>JERONIMO ITAQUERA BGR-SH-P</v>
          </cell>
          <cell r="K1012" t="str">
            <v>GUSTAVO DIREITO</v>
          </cell>
        </row>
        <row r="1013">
          <cell r="H1013" t="str">
            <v>Vó Maria Durski - Light</v>
          </cell>
          <cell r="I1013"/>
          <cell r="J1013" t="str">
            <v>JERONIMO LIGHT PCA-SH-P</v>
          </cell>
          <cell r="K1013" t="str">
            <v>GUSTAVO DIREITO</v>
          </cell>
        </row>
        <row r="1014">
          <cell r="H1014" t="str">
            <v>Vó Maria Durski - Mooca</v>
          </cell>
          <cell r="I1014"/>
          <cell r="J1014" t="str">
            <v>MOOCA STH-SH-P</v>
          </cell>
          <cell r="K1014" t="str">
            <v>GUSTAVO DIREITO</v>
          </cell>
        </row>
        <row r="1015">
          <cell r="H1015" t="str">
            <v>Vó Maria Durski - Mueller</v>
          </cell>
          <cell r="I1015"/>
          <cell r="J1015" t="str">
            <v>MUELLER BGR-SH-P</v>
          </cell>
          <cell r="K1015" t="str">
            <v>ANDRE TREVISANI</v>
          </cell>
        </row>
        <row r="1016">
          <cell r="H1016" t="str">
            <v>Vó Maria Durski - Pier 21</v>
          </cell>
          <cell r="I1016"/>
          <cell r="J1016" t="str">
            <v>JERONIMO PIER 21 BGR-SH-P</v>
          </cell>
          <cell r="K1016" t="str">
            <v>BREINER PENA</v>
          </cell>
        </row>
        <row r="1017">
          <cell r="H1017" t="str">
            <v>Dundee Chicken Track Puc Poa</v>
          </cell>
          <cell r="I1017"/>
          <cell r="J1017" t="str">
            <v>JERONIMO PUC POA TRACK-RU-P</v>
          </cell>
          <cell r="K1017" t="str">
            <v>ANDRE TREVISANI</v>
          </cell>
        </row>
        <row r="1018">
          <cell r="H1018" t="str">
            <v>Legno - Italiano  do Madero (Vila Velha)</v>
          </cell>
          <cell r="I1018"/>
          <cell r="J1018" t="str">
            <v>VILA VELHA STH-SH-P</v>
          </cell>
          <cell r="K1018" t="str">
            <v>GRAZIANI BARRETO</v>
          </cell>
        </row>
        <row r="1019">
          <cell r="H1019" t="str">
            <v>Madero Prime Steak House</v>
          </cell>
          <cell r="I1019"/>
          <cell r="J1019" t="str">
            <v>PRIME DURSKI STH-R-P</v>
          </cell>
          <cell r="K1019" t="str">
            <v>FRANQUEADO</v>
          </cell>
        </row>
        <row r="1020">
          <cell r="H1020" t="str">
            <v>Vó Maria Durski - Aracaju</v>
          </cell>
          <cell r="I1020"/>
          <cell r="J1020" t="str">
            <v>RIOMAR ARACAJU STH-SH-P</v>
          </cell>
          <cell r="K1020" t="str">
            <v>GRAZIANI BARRETO</v>
          </cell>
        </row>
        <row r="1021">
          <cell r="H1021" t="str">
            <v>Vó Maria Durski - Sorocaba</v>
          </cell>
          <cell r="I1021"/>
          <cell r="J1021" t="str">
            <v>IGUATEMI ESPLANADA STH-SH-P</v>
          </cell>
          <cell r="K1021" t="str">
            <v>KLEBER RIQUELME</v>
          </cell>
        </row>
        <row r="1022">
          <cell r="H1022" t="str">
            <v>Vó Maria Durski - Vila Olimpia</v>
          </cell>
          <cell r="I1022"/>
          <cell r="J1022" t="str">
            <v>VILA OLIMPIA STH-SH-P</v>
          </cell>
          <cell r="K1022" t="str">
            <v>GUSTAVO DIREITO</v>
          </cell>
        </row>
        <row r="1023">
          <cell r="H1023" t="str">
            <v>Dundee Park Campo Grande</v>
          </cell>
          <cell r="I1023"/>
          <cell r="J1023" t="str">
            <v>JERONIMO CAMPO GRANDE BGR-SH-P</v>
          </cell>
          <cell r="K1023" t="str">
            <v>GRAZIANI BARRETO</v>
          </cell>
        </row>
        <row r="1024">
          <cell r="H1024" t="str">
            <v>Jeronimo Park Campo Grande</v>
          </cell>
          <cell r="I1024"/>
          <cell r="J1024" t="str">
            <v>JERONIMO CAMPO GRANDE BGR-SH-P</v>
          </cell>
          <cell r="K1024" t="str">
            <v>GRAZIANI BARRETO</v>
          </cell>
        </row>
        <row r="1025">
          <cell r="H1025" t="str">
            <v>Madero - Shopping Vila Velha</v>
          </cell>
          <cell r="I1025"/>
          <cell r="J1025" t="str">
            <v>VILA VELHA STH-SH-P</v>
          </cell>
          <cell r="K1025" t="str">
            <v>GRAZIANI BARRETO</v>
          </cell>
        </row>
        <row r="1026">
          <cell r="H1026" t="str">
            <v>Madero Jacarepagua</v>
          </cell>
          <cell r="I1026"/>
          <cell r="J1026" t="str">
            <v>JACAREPAGUA BGR-SH-P</v>
          </cell>
          <cell r="K1026" t="str">
            <v>GRAZIANI BARRETO</v>
          </cell>
        </row>
        <row r="1027">
          <cell r="H1027" t="str">
            <v>Vó Maria Durski -  Shopping Santa Ursula</v>
          </cell>
          <cell r="I1027"/>
          <cell r="J1027" t="str">
            <v>SANTA URSULA BGR-SH-P</v>
          </cell>
          <cell r="K1027" t="str">
            <v>BREINER PENA</v>
          </cell>
        </row>
        <row r="1028">
          <cell r="H1028" t="str">
            <v>Vó Maria Durski - Aerotown</v>
          </cell>
          <cell r="I1028"/>
          <cell r="J1028" t="str">
            <v>AEROTOWN CTN-AE-P</v>
          </cell>
          <cell r="K1028" t="str">
            <v>GRAZIANI BARRETO</v>
          </cell>
        </row>
        <row r="1029">
          <cell r="H1029" t="str">
            <v xml:space="preserve">Vó Maria Durski - Primavera </v>
          </cell>
          <cell r="I1029"/>
          <cell r="J1029" t="str">
            <v>PRIMAVERA CTN-R-P</v>
          </cell>
          <cell r="K1029" t="str">
            <v>ANDRE TREVISANI</v>
          </cell>
        </row>
        <row r="1030">
          <cell r="H1030" t="str">
            <v>Vó Maria Durski - Jundiai La Torre</v>
          </cell>
          <cell r="I1030"/>
          <cell r="J1030" t="str">
            <v>JUNDIAI L. LATORRE CTN-R-P</v>
          </cell>
          <cell r="K1030" t="str">
            <v>KLEBER RIQUELME</v>
          </cell>
        </row>
        <row r="1031">
          <cell r="H1031" t="str">
            <v>Vó Maria Durski - Shopping Rio Leblon</v>
          </cell>
          <cell r="I1031"/>
          <cell r="J1031" t="str">
            <v>RIO LEBLON STH-SH-P</v>
          </cell>
          <cell r="K1031" t="str">
            <v>GRAZIANI BARRETO</v>
          </cell>
        </row>
        <row r="1032">
          <cell r="H1032" t="str">
            <v>Vó Maria Durski -  Parque da Cidade</v>
          </cell>
          <cell r="I1032"/>
          <cell r="J1032" t="str">
            <v>PARQUE DA CIDADE STH-SH-P</v>
          </cell>
          <cell r="K1032" t="str">
            <v>KLEBER RIQUELME</v>
          </cell>
        </row>
        <row r="1033">
          <cell r="H1033" t="str">
            <v>Vó Maria Durski - Açocê</v>
          </cell>
          <cell r="I1033"/>
          <cell r="J1033" t="str">
            <v>ACOCE STH-R-P</v>
          </cell>
          <cell r="K1033" t="str">
            <v>GUSTAVO DIREITO</v>
          </cell>
        </row>
        <row r="1034">
          <cell r="H1034" t="str">
            <v>Vó Maria Durski - Barra Velha</v>
          </cell>
          <cell r="I1034"/>
          <cell r="J1034" t="str">
            <v>BARRA VELHA CTN-BR-P</v>
          </cell>
          <cell r="K1034" t="str">
            <v>ANDRE TREVISANI</v>
          </cell>
        </row>
        <row r="1035">
          <cell r="H1035" t="str">
            <v>Vó Maria Durski - Park Shop Campo Grande</v>
          </cell>
          <cell r="I1035"/>
          <cell r="J1035" t="str">
            <v>JERONIMO CAMPO GRANDE BGR-SH-P</v>
          </cell>
          <cell r="K1035" t="str">
            <v>GRAZIANI BARRETO</v>
          </cell>
        </row>
        <row r="1036">
          <cell r="H1036" t="str">
            <v>Vó Maria Durski - Ribeirão Shopping</v>
          </cell>
          <cell r="I1036"/>
          <cell r="J1036" t="str">
            <v>RIBEIRAO PRETO STH-SH-P</v>
          </cell>
          <cell r="K1036" t="str">
            <v>BREINER PENA</v>
          </cell>
        </row>
        <row r="1037">
          <cell r="H1037" t="str">
            <v>Vó Maria Durski - Shopping Boulevard Bh</v>
          </cell>
          <cell r="I1037"/>
          <cell r="J1037" t="str">
            <v>BOULEVARD BH STH-SH-P</v>
          </cell>
          <cell r="K1037" t="str">
            <v>GRAZIANI BARRETO</v>
          </cell>
        </row>
        <row r="1038">
          <cell r="H1038" t="str">
            <v>Vó Maria Durski - Shopping Neumarkt</v>
          </cell>
          <cell r="I1038"/>
          <cell r="J1038" t="str">
            <v>BLUMENAU STH-SH-P</v>
          </cell>
          <cell r="K1038" t="str">
            <v>ANDRE TREVISANI</v>
          </cell>
        </row>
        <row r="1039">
          <cell r="H1039" t="str">
            <v>Vó Maria Durski - Shopping Praiamar</v>
          </cell>
          <cell r="I1039"/>
          <cell r="J1039" t="str">
            <v>PRAIAMAR STH-SH-P</v>
          </cell>
          <cell r="K1039" t="str">
            <v>GUSTAVO DIREITO</v>
          </cell>
        </row>
        <row r="1040">
          <cell r="H1040" t="str">
            <v>MADERO &amp; JERONIMO - FRANCA</v>
          </cell>
          <cell r="I1040"/>
          <cell r="J1040" t="str">
            <v>FRANCA CTN-R-P</v>
          </cell>
          <cell r="K1040" t="str">
            <v>BREINER PENA</v>
          </cell>
        </row>
        <row r="1041">
          <cell r="H1041" t="str">
            <v>JERONIMO &amp; MADERO - MARILIA</v>
          </cell>
          <cell r="I1041"/>
          <cell r="J1041" t="str">
            <v>JERONIMO MARILIA TRACK-R-P</v>
          </cell>
          <cell r="K1041" t="str">
            <v>BREINER PENA</v>
          </cell>
        </row>
        <row r="1042">
          <cell r="H1042" t="str">
            <v>Jeronimo &amp; Madero - Maua Plaza</v>
          </cell>
          <cell r="I1042"/>
          <cell r="J1042" t="str">
            <v>JERONIMO MAUA PLAZA BGR-SH-P</v>
          </cell>
          <cell r="K1042" t="str">
            <v>GUSTAVO DIREITO</v>
          </cell>
        </row>
        <row r="1043">
          <cell r="H1043" t="str">
            <v>Jeronimo - Shopping Center Norte</v>
          </cell>
          <cell r="I1043"/>
          <cell r="J1043" t="str">
            <v>CENTER NORTE STH-SH-P</v>
          </cell>
          <cell r="K1043" t="str">
            <v>GUSTAVO DIREITO</v>
          </cell>
        </row>
        <row r="1044">
          <cell r="H1044" t="str">
            <v>JERONIMO &amp; MADERO - FRANCA</v>
          </cell>
          <cell r="I1044"/>
          <cell r="J1044" t="str">
            <v>FRANCA CTN-R-P</v>
          </cell>
          <cell r="K1044" t="str">
            <v>BREINER PENA</v>
          </cell>
        </row>
        <row r="1045">
          <cell r="H1045" t="str">
            <v>MADERO &amp; JERONIMO - MAUA PLAZA</v>
          </cell>
          <cell r="I1045"/>
          <cell r="J1045" t="str">
            <v>JERONIMO MAUA PLAZA BGR-SH-P</v>
          </cell>
          <cell r="K1045" t="str">
            <v>GUSTAVO DIREITO</v>
          </cell>
        </row>
        <row r="1046">
          <cell r="H1046" t="str">
            <v>MADERO &amp; JERONIMO - MARILIA</v>
          </cell>
          <cell r="I1046"/>
          <cell r="J1046" t="str">
            <v>JERONIMO MARILIA TRACK-R-P</v>
          </cell>
          <cell r="K1046" t="str">
            <v>BREINER PENA</v>
          </cell>
        </row>
        <row r="1047">
          <cell r="H1047" t="str">
            <v>MADERO - MARINGA (SHOPPING CATUAI)</v>
          </cell>
          <cell r="I1047"/>
          <cell r="J1047" t="str">
            <v>MARINGA CATUAI STH-SH-P</v>
          </cell>
          <cell r="K1047" t="str">
            <v>KLEBER RIQUELME</v>
          </cell>
        </row>
        <row r="1048">
          <cell r="H1048" t="str">
            <v>MADERO &amp; JERONIMO AGUA VERDE</v>
          </cell>
          <cell r="I1048"/>
          <cell r="J1048" t="str">
            <v>JERONIMO AGUA VERDE TRK-R-P</v>
          </cell>
          <cell r="K1048" t="str">
            <v>ANDRE TREVISANI</v>
          </cell>
        </row>
        <row r="1049">
          <cell r="H1049" t="str">
            <v>Vó Maria Durski - Prime</v>
          </cell>
          <cell r="I1049"/>
          <cell r="J1049" t="str">
            <v>PRIME DURSKI STH-R-P</v>
          </cell>
          <cell r="K1049" t="str">
            <v>FRANQUEADO</v>
          </cell>
        </row>
        <row r="1050">
          <cell r="H1050" t="str">
            <v>Vó Maria Durski - Balneario (Atlantica)</v>
          </cell>
          <cell r="I1050"/>
          <cell r="J1050" t="str">
            <v>BALNEARIO CAMBORIU STH-R-P</v>
          </cell>
          <cell r="K1050" t="str">
            <v>ANDRE TREVISANI</v>
          </cell>
        </row>
        <row r="1051">
          <cell r="H1051" t="str">
            <v>Jeronimo - Shopping Tiete Plaza</v>
          </cell>
          <cell r="I1051"/>
          <cell r="J1051" t="str">
            <v>TIETE STH-SH-P</v>
          </cell>
          <cell r="K1051" t="str">
            <v>GUSTAVO DIREITO</v>
          </cell>
        </row>
        <row r="1052">
          <cell r="H1052" t="str">
            <v>Madero &amp; Jeronimo - Av Toaldo Tulio</v>
          </cell>
          <cell r="I1052"/>
          <cell r="J1052"/>
          <cell r="K1052" t="str">
            <v>ANDRE TREVISANI</v>
          </cell>
        </row>
        <row r="1053">
          <cell r="H1053" t="str">
            <v>Jeronimo &amp; Madero - Sarandi</v>
          </cell>
          <cell r="I1053"/>
          <cell r="J1053"/>
          <cell r="K1053" t="str">
            <v>ANDRE TREVISANI</v>
          </cell>
        </row>
        <row r="1054">
          <cell r="H1054" t="str">
            <v>Dundee Chicken - Center Norte</v>
          </cell>
          <cell r="I1054"/>
          <cell r="J1054"/>
          <cell r="K1054" t="str">
            <v>GUSTAVO DIREITO</v>
          </cell>
        </row>
        <row r="1055">
          <cell r="H1055" t="str">
            <v>Jeronimo &amp; Madero - Joinville</v>
          </cell>
          <cell r="I1055"/>
          <cell r="J1055"/>
          <cell r="K1055" t="str">
            <v>ANDRE TREVISANI</v>
          </cell>
        </row>
        <row r="1056">
          <cell r="H1056" t="str">
            <v>Jeronimo &amp; Madero - Shopping Barueri</v>
          </cell>
          <cell r="I1056"/>
          <cell r="J1056"/>
          <cell r="K1056" t="str">
            <v>KLEBER RIQUELME</v>
          </cell>
        </row>
        <row r="1057">
          <cell r="H1057" t="str">
            <v>Legno - Italiano do Madero (Tiete Plaza)</v>
          </cell>
          <cell r="I1057"/>
          <cell r="J1057"/>
          <cell r="K1057" t="str">
            <v>GUSTAVO DIREITO</v>
          </cell>
        </row>
        <row r="1058">
          <cell r="H1058" t="str">
            <v>Jeronimo &amp; Madero - Av Toaldo Tulio</v>
          </cell>
          <cell r="I1058"/>
          <cell r="J1058"/>
          <cell r="K1058" t="str">
            <v>ANDRE TREVISANI</v>
          </cell>
        </row>
        <row r="1059">
          <cell r="H1059" t="str">
            <v>Madero - Shopping Grand Plaza</v>
          </cell>
          <cell r="I1059"/>
          <cell r="J1059"/>
          <cell r="K1059" t="str">
            <v>GUSTAVO DIREITO</v>
          </cell>
        </row>
        <row r="1060">
          <cell r="H1060" t="str">
            <v>Madero &amp; Jeronimo - Alphaville</v>
          </cell>
          <cell r="I1060"/>
          <cell r="J1060"/>
          <cell r="K1060" t="str">
            <v>KLEBER RIQUELME</v>
          </cell>
        </row>
        <row r="1061">
          <cell r="H1061" t="str">
            <v>Madero &amp; Jeronimo - Oscar Freire</v>
          </cell>
          <cell r="I1061"/>
          <cell r="J1061"/>
          <cell r="K1061" t="str">
            <v>GUSTAVO DIREITO</v>
          </cell>
        </row>
        <row r="1062">
          <cell r="H1062" t="str">
            <v>Madero &amp; Jeronimo - Passo Fundo</v>
          </cell>
          <cell r="I1062"/>
          <cell r="J1062"/>
          <cell r="K1062" t="str">
            <v>ANDRE TREVISANI</v>
          </cell>
        </row>
        <row r="1063">
          <cell r="H1063" t="str">
            <v>Jeronimo - Anchieta Garden</v>
          </cell>
          <cell r="I1063"/>
          <cell r="J1063"/>
          <cell r="K1063" t="str">
            <v>GRAZIANI BARRETO</v>
          </cell>
        </row>
        <row r="1064">
          <cell r="H1064" t="str">
            <v>Vó Maria Durski -  Shopping Plaza Sul</v>
          </cell>
          <cell r="I1064"/>
          <cell r="J1064"/>
          <cell r="K1064" t="str">
            <v>GUSTAVO DIREITO</v>
          </cell>
        </row>
        <row r="1065">
          <cell r="H1065" t="str">
            <v>Madero &amp; Jeronimo - Cascavel</v>
          </cell>
          <cell r="I1065"/>
          <cell r="J1065"/>
          <cell r="K1065" t="str">
            <v>KLEBER RIQUELME</v>
          </cell>
        </row>
        <row r="1066">
          <cell r="H1066" t="str">
            <v>Jeronimo &amp; Madero - Canoas</v>
          </cell>
          <cell r="I1066"/>
          <cell r="J1066"/>
          <cell r="K1066" t="str">
            <v>ANDRE TREVISANI</v>
          </cell>
        </row>
        <row r="1067">
          <cell r="H1067" t="str">
            <v>Jeronimo &amp; Madero - Piracicaba</v>
          </cell>
          <cell r="I1067"/>
          <cell r="J1067"/>
          <cell r="K1067" t="str">
            <v>BREINER PENA</v>
          </cell>
        </row>
        <row r="1068">
          <cell r="H1068" t="str">
            <v>Madero - Shopping Tiete Plaza</v>
          </cell>
          <cell r="I1068"/>
          <cell r="J1068"/>
          <cell r="K1068" t="str">
            <v>GUSTAVO DIREITO</v>
          </cell>
        </row>
        <row r="1069">
          <cell r="H1069" t="str">
            <v>Madero &amp; Jeronimo - Americana</v>
          </cell>
          <cell r="I1069"/>
          <cell r="J1069"/>
          <cell r="K1069" t="str">
            <v>BREINER PENA</v>
          </cell>
        </row>
        <row r="1070">
          <cell r="H1070" t="str">
            <v>Dundee Chicken - Franca</v>
          </cell>
          <cell r="I1070"/>
          <cell r="J1070"/>
          <cell r="K1070" t="str">
            <v>BREINER PENA</v>
          </cell>
        </row>
        <row r="1071">
          <cell r="H1071" t="str">
            <v>Jeronimo &amp; Madero Itajai</v>
          </cell>
          <cell r="I1071"/>
          <cell r="J1071"/>
          <cell r="K1071" t="str">
            <v>ANDRE TREVISANI</v>
          </cell>
        </row>
        <row r="1072">
          <cell r="H1072" t="str">
            <v>Jeronimo &amp; Madero - Foz do Iguaçu</v>
          </cell>
          <cell r="I1072"/>
          <cell r="J1072"/>
          <cell r="K1072" t="str">
            <v>KLEBER RIQUELME</v>
          </cell>
        </row>
        <row r="1073">
          <cell r="H1073" t="str">
            <v>Madero &amp; Jeronimo - Itajai</v>
          </cell>
          <cell r="I1073"/>
          <cell r="J1073"/>
          <cell r="K1073" t="str">
            <v>ANDRE TREVISANI</v>
          </cell>
        </row>
        <row r="1074">
          <cell r="H1074" t="str">
            <v>Jeronimo &amp; Madero - Alphaville</v>
          </cell>
          <cell r="I1074"/>
          <cell r="J1074"/>
          <cell r="K1074" t="str">
            <v>KLEBER RIQUELME</v>
          </cell>
        </row>
        <row r="1075">
          <cell r="H1075" t="str">
            <v>Jeronimo &amp; Madero - Cascavel</v>
          </cell>
          <cell r="I1075"/>
          <cell r="J1075"/>
          <cell r="K1075" t="str">
            <v>KLEBER RIQUELME</v>
          </cell>
        </row>
        <row r="1076">
          <cell r="H1076" t="str">
            <v>Madero &amp; Jeronimo - Park Shop Barueri</v>
          </cell>
          <cell r="I1076"/>
          <cell r="J1076"/>
          <cell r="K1076" t="str">
            <v>ANDRE TREVISANI</v>
          </cell>
        </row>
        <row r="1077">
          <cell r="H1077" t="str">
            <v>Jeronimo &amp; Madero - Itapema</v>
          </cell>
          <cell r="I1077"/>
          <cell r="J1077"/>
          <cell r="K1077" t="str">
            <v>ANDRE TREVISANI</v>
          </cell>
        </row>
        <row r="1078">
          <cell r="H1078" t="str">
            <v>Madero - Shopping West Plaza</v>
          </cell>
          <cell r="I1078"/>
          <cell r="J1078"/>
          <cell r="K1078" t="str">
            <v>GUSTAVO DIREITO</v>
          </cell>
        </row>
        <row r="1079">
          <cell r="H1079" t="str">
            <v>Madero &amp; Jeronimo - Itapema</v>
          </cell>
          <cell r="I1079"/>
          <cell r="J1079"/>
          <cell r="K1079" t="str">
            <v>ANDRE TREVISANI</v>
          </cell>
        </row>
        <row r="1080">
          <cell r="H1080" t="str">
            <v>Madero &amp; Jeronimo - Canoas</v>
          </cell>
          <cell r="I1080"/>
          <cell r="J1080"/>
          <cell r="K1080" t="str">
            <v>ANDRE TREVISANI</v>
          </cell>
        </row>
        <row r="1081">
          <cell r="H1081" t="str">
            <v>Jeronimo &amp; Madero - 18 do Forte</v>
          </cell>
          <cell r="I1081"/>
          <cell r="J1081"/>
          <cell r="K1081" t="str">
            <v>KLEBER RIQUELME</v>
          </cell>
        </row>
        <row r="1082">
          <cell r="H1082" t="str">
            <v>Jeronimo &amp; Madero - Litoral Plaza</v>
          </cell>
          <cell r="I1082"/>
          <cell r="J1082"/>
          <cell r="K1082" t="str">
            <v>GUSTAVO DIREITO</v>
          </cell>
        </row>
        <row r="1083">
          <cell r="H1083" t="str">
            <v>Jeronimo &amp; Madero Agua Verde</v>
          </cell>
          <cell r="I1083"/>
          <cell r="J1083"/>
          <cell r="K1083" t="str">
            <v>ANDRE TREVISANI</v>
          </cell>
        </row>
        <row r="1084">
          <cell r="H1084" t="str">
            <v>Legno - Italiano do Madero (anchieta Garten)</v>
          </cell>
          <cell r="I1084"/>
          <cell r="J1084"/>
          <cell r="K1084" t="str">
            <v>GRAZIANI BARRETO</v>
          </cell>
        </row>
        <row r="1085">
          <cell r="H1085" t="str">
            <v>Madero &amp; Jeronimo - Novo Salvador</v>
          </cell>
          <cell r="I1085"/>
          <cell r="J1085"/>
          <cell r="K1085" t="str">
            <v>GRAZIANI BARRETO</v>
          </cell>
        </row>
        <row r="1086">
          <cell r="H1086" t="str">
            <v>Jeronimo &amp; Madero - Cambui</v>
          </cell>
          <cell r="I1086"/>
          <cell r="J1086"/>
          <cell r="K1086" t="str">
            <v>KLEBER RIQUELME</v>
          </cell>
        </row>
        <row r="1087">
          <cell r="H1087" t="str">
            <v>Jeronimo &amp; Madero - Caxias do Sul</v>
          </cell>
          <cell r="I1087"/>
          <cell r="J1087"/>
          <cell r="K1087" t="str">
            <v>ANDRE TREVISANI</v>
          </cell>
        </row>
        <row r="1088">
          <cell r="H1088" t="str">
            <v>Madero &amp; Jeronimo - Santo Amaro</v>
          </cell>
          <cell r="I1088"/>
          <cell r="J1088"/>
          <cell r="K1088" t="str">
            <v>GUSTAVO DIREITO</v>
          </cell>
        </row>
        <row r="1089">
          <cell r="H1089" t="str">
            <v>Madero &amp; Jeronimo - Sarandi</v>
          </cell>
          <cell r="I1089"/>
          <cell r="J1089"/>
          <cell r="K1089" t="str">
            <v>ANDRE TREVISANI</v>
          </cell>
        </row>
        <row r="1090">
          <cell r="H1090" t="str">
            <v>Vó Maria Durski - Av Toaldo Tulio</v>
          </cell>
          <cell r="I1090"/>
          <cell r="J1090"/>
          <cell r="K1090" t="str">
            <v>ANDRE TREVISANI</v>
          </cell>
        </row>
        <row r="1091">
          <cell r="H1091" t="str">
            <v>Jeronimo &amp; Madero - Americana</v>
          </cell>
          <cell r="I1091"/>
          <cell r="J1091"/>
          <cell r="K1091" t="str">
            <v>BREINER PENA</v>
          </cell>
        </row>
        <row r="1092">
          <cell r="H1092" t="str">
            <v>Madero &amp; Jeronimo - Foz do Iguaçu</v>
          </cell>
          <cell r="I1092"/>
          <cell r="J1092"/>
          <cell r="K1092" t="str">
            <v>KLEBER RIQUELME</v>
          </cell>
        </row>
        <row r="1093">
          <cell r="H1093" t="str">
            <v>Madero &amp; Jeronimo - Joinville</v>
          </cell>
          <cell r="I1093"/>
          <cell r="J1093"/>
          <cell r="K1093" t="str">
            <v>ANDRE TREVISANI</v>
          </cell>
        </row>
        <row r="1094">
          <cell r="H1094" t="str">
            <v>Madero &amp; Jeronimo - Oscar Freire</v>
          </cell>
          <cell r="I1094"/>
          <cell r="J1094"/>
          <cell r="K1094" t="str">
            <v>GUSTAVO DIREITO</v>
          </cell>
        </row>
        <row r="1095">
          <cell r="H1095" t="str">
            <v>Vó Maria Dusrki - Posto Sia</v>
          </cell>
          <cell r="I1095"/>
          <cell r="J1095"/>
          <cell r="K1095" t="str">
            <v>BREINER PENA</v>
          </cell>
        </row>
        <row r="1096">
          <cell r="H1096" t="str">
            <v>Madero &amp; Jeronimo - 18 do Forte</v>
          </cell>
          <cell r="I1096"/>
          <cell r="J1096"/>
          <cell r="K1096" t="str">
            <v>KLEBER RIQUELME</v>
          </cell>
        </row>
        <row r="1097">
          <cell r="H1097" t="str">
            <v>Madero &amp; Jeronimo - Mauá Plaza</v>
          </cell>
          <cell r="I1097"/>
          <cell r="J1097"/>
          <cell r="K1097" t="str">
            <v>GUSTAVO DIREITO</v>
          </cell>
        </row>
        <row r="1098">
          <cell r="H1098" t="str">
            <v>Legno - Italiano do Madero (grand Plaza)</v>
          </cell>
          <cell r="I1098"/>
          <cell r="J1098"/>
          <cell r="K1098" t="str">
            <v>GRAZIANI BARRETO</v>
          </cell>
        </row>
        <row r="1099">
          <cell r="H1099" t="str">
            <v>Madero - Anchieta Garden Shopping</v>
          </cell>
          <cell r="I1099"/>
          <cell r="J1099"/>
          <cell r="K1099" t="str">
            <v>GRAZIANI BARRETO</v>
          </cell>
        </row>
        <row r="1100">
          <cell r="H1100" t="str">
            <v>Jeronimo &amp; Madero - Passo Fundo</v>
          </cell>
          <cell r="I1100"/>
          <cell r="J1100"/>
          <cell r="K1100" t="str">
            <v>ANDRE TREVISANI</v>
          </cell>
        </row>
        <row r="1101">
          <cell r="H1101" t="str">
            <v>Jeronimo &amp; Madero - Posto Sia</v>
          </cell>
          <cell r="I1101"/>
          <cell r="J1101"/>
          <cell r="K1101" t="str">
            <v>BREINER PENA</v>
          </cell>
        </row>
        <row r="1102">
          <cell r="H1102" t="str">
            <v>Jeronimo &amp; Madero - Santo Amaro</v>
          </cell>
          <cell r="I1102"/>
          <cell r="J1102"/>
          <cell r="K1102" t="str">
            <v>GUSTAVO DIREITO</v>
          </cell>
        </row>
        <row r="1103">
          <cell r="H1103" t="str">
            <v>Madero &amp; Jeronimo - Posto Sia</v>
          </cell>
          <cell r="I1103"/>
          <cell r="J1103"/>
          <cell r="K1103" t="str">
            <v>BREINER PENA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Veloso Da Silva Junior " refreshedDate="45394.75799085648" createdVersion="8" refreshedVersion="8" minRefreshableVersion="3" recordCount="121" xr:uid="{303E87E1-66F2-44AA-827D-F30B42563BA8}">
  <cacheSource type="worksheet">
    <worksheetSource ref="A1:M2" sheet="ENTREGA FACIL"/>
  </cacheSource>
  <cacheFields count="13">
    <cacheField name="N° PEDIDO" numFmtId="0">
      <sharedItems/>
    </cacheField>
    <cacheField name="DATA" numFmtId="164">
      <sharedItems containsSemiMixedTypes="0" containsNonDate="0" containsDate="1" containsString="0" minDate="2024-04-08T11:56:31" maxDate="2024-04-10T22:16:31"/>
    </cacheField>
    <cacheField name="RESTAURANTE" numFmtId="0">
      <sharedItems/>
    </cacheField>
    <cacheField name="ORIGEM DO CANCELAMENTO" numFmtId="0">
      <sharedItems count="3">
        <s v="LOGISTICS_VIA_OPERATION"/>
        <s v="RESTAURANT"/>
        <s v="RESTAURANT_VIA_OPERATION"/>
      </sharedItems>
    </cacheField>
    <cacheField name="MOTIVO DO CANCELAMENTO" numFmtId="0">
      <sharedItems/>
    </cacheField>
    <cacheField name="MOTIVO DA IMPOSSIBILIDADE DE CONTESTAR" numFmtId="0">
      <sharedItems containsBlank="1"/>
    </cacheField>
    <cacheField name="TOTAL DO PEDIDO" numFmtId="165">
      <sharedItems containsSemiMixedTypes="0" containsString="0" containsNumber="1" minValue="7.5" maxValue="475.8"/>
    </cacheField>
    <cacheField name="CANCELAMENTO INICIAL" numFmtId="165">
      <sharedItems containsString="0" containsBlank="1" containsNumber="1" minValue="7.5" maxValue="475.8"/>
    </cacheField>
    <cacheField name="REVERSÃO" numFmtId="165">
      <sharedItems containsString="0" containsBlank="1" containsNumber="1" minValue="0" maxValue="110.9"/>
    </cacheField>
    <cacheField name="CANCELAMENTO FINAL" numFmtId="165">
      <sharedItems containsString="0" containsBlank="1" containsNumber="1" minValue="0" maxValue="475.8"/>
    </cacheField>
    <cacheField name="PRIMEIRA ANALISE" numFmtId="0">
      <sharedItems/>
    </cacheField>
    <cacheField name="SEGUNDA ANALISE" numFmtId="0">
      <sharedItems count="3">
        <s v="CONTESTADO/AGUARDANDO ANALISE"/>
        <s v="REEMBOLSO APROVADO"/>
        <s v="NÃO É POSSIVEL CONTESTAR"/>
      </sharedItems>
    </cacheField>
    <cacheField name="CANAL DE VEND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Veloso Da Silva Junior " refreshedDate="45827.629220601855" createdVersion="8" refreshedVersion="8" minRefreshableVersion="3" recordCount="3891" xr:uid="{3D06FE2E-474C-476E-939E-05AA73036866}">
  <cacheSource type="worksheet">
    <worksheetSource ref="A1:P3892" sheet="PEDIDOS"/>
  </cacheSource>
  <cacheFields count="16">
    <cacheField name="N° PEDIDO" numFmtId="0">
      <sharedItems containsMixedTypes="1" containsNumber="1" containsInteger="1" minValue="0" maxValue="9998"/>
    </cacheField>
    <cacheField name="DATA" numFmtId="164">
      <sharedItems containsSemiMixedTypes="0" containsNonDate="0" containsDate="1" containsString="0" minDate="2025-05-01T11:50:00" maxDate="2025-05-31T22:26:07"/>
    </cacheField>
    <cacheField name="RESTAURANTE" numFmtId="0">
      <sharedItems/>
    </cacheField>
    <cacheField name="ORIGEM DO CANCELAMENTO" numFmtId="0">
      <sharedItems count="6">
        <s v="CONSUMER_VIA_OPERATION"/>
        <s v="LOGISTICS_VIA_OPERATION"/>
        <s v="RESTAURANT"/>
        <s v="RESTAURANT_VIA_OPERATION"/>
        <s v="SCHEDULER"/>
        <s v="CONSUMER"/>
      </sharedItems>
    </cacheField>
    <cacheField name="MOTIVO DO CANCELAMENTO" numFmtId="0">
      <sharedItems/>
    </cacheField>
    <cacheField name="MOTIVO DA IMPOSSIBILIDADE DE CONTESTAR" numFmtId="0">
      <sharedItems/>
    </cacheField>
    <cacheField name="TOTAL DO PEDIDO" numFmtId="165">
      <sharedItems containsSemiMixedTypes="0" containsString="0" containsNumber="1" minValue="0.99" maxValue="1862.59"/>
    </cacheField>
    <cacheField name="CANC. INICIAL/VALOR DOS ITENS" numFmtId="165">
      <sharedItems containsSemiMixedTypes="0" containsString="0" containsNumber="1" minValue="4.99" maxValue="1845.6"/>
    </cacheField>
    <cacheField name="REVERSÃO" numFmtId="165">
      <sharedItems containsSemiMixedTypes="0" containsString="0" containsNumber="1" minValue="0" maxValue="1490.32"/>
    </cacheField>
    <cacheField name="CANCELAMENTO FINAL" numFmtId="165">
      <sharedItems containsString="0" containsBlank="1" containsNumber="1" minValue="-55.360000000000014" maxValue="1134"/>
    </cacheField>
    <cacheField name="PRIMEIRA ANALISE" numFmtId="0">
      <sharedItems/>
    </cacheField>
    <cacheField name="SEGUNDA ANALISE" numFmtId="0">
      <sharedItems count="3">
        <s v="CONTESTAÇÃO NEGADA"/>
        <s v="REEMBOLSO APROVADO"/>
        <s v="NÃO É POSSIVEL CONTESTAR"/>
      </sharedItems>
    </cacheField>
    <cacheField name="CANAL DE VENDA" numFmtId="0">
      <sharedItems/>
    </cacheField>
    <cacheField name="ID DO PEDIDO " numFmtId="0">
      <sharedItems/>
    </cacheField>
    <cacheField name="FORMAS DE PAGAMENTO" numFmtId="0">
      <sharedItems/>
    </cacheField>
    <cacheField name="REGIONAIS" numFmtId="0">
      <sharedItems count="5">
        <s v="GRAZIANI BARRETO"/>
        <s v="GUSTAVO DIREITO"/>
        <s v="BREINER PENA"/>
        <s v="ANDRE TREVISANI"/>
        <s v="KLEBER RIQUELM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">
  <r>
    <s v="5804"/>
    <d v="2024-04-08T18:26:22"/>
    <s v="Ctn Madero Buritis"/>
    <x v="0"/>
    <s v="Cliente não localizado"/>
    <m/>
    <n v="22.4"/>
    <m/>
    <m/>
    <m/>
    <s v="CONTESTADO"/>
    <x v="0"/>
    <s v="Sob Demanda"/>
  </r>
  <r>
    <s v="0224"/>
    <d v="2024-04-10T18:41:31"/>
    <s v="Jeronimo - Bh Shopping"/>
    <x v="0"/>
    <s v="Cliente não localizado"/>
    <m/>
    <n v="127.3"/>
    <m/>
    <m/>
    <m/>
    <s v="CONTESTADO"/>
    <x v="0"/>
    <s v="Sob Demanda"/>
  </r>
  <r>
    <s v="2058"/>
    <d v="2024-04-09T20:05:31"/>
    <s v="Madero Batel - Batel"/>
    <x v="0"/>
    <s v="Problemas no veículo"/>
    <s v="Reembolso aprovado, confira o pagamento no seu próximo repasse"/>
    <n v="76.8"/>
    <n v="76.8"/>
    <n v="76.8"/>
    <n v="0"/>
    <s v="REEMBOLSO APROVADO"/>
    <x v="1"/>
    <s v="Sob Demanda"/>
  </r>
  <r>
    <s v="8230"/>
    <d v="2024-04-10T16:41:31"/>
    <s v="Jeronimo - Bh Shopping"/>
    <x v="0"/>
    <s v="Cliente não localizado"/>
    <m/>
    <n v="31.45"/>
    <m/>
    <m/>
    <m/>
    <s v="CONTESTADO"/>
    <x v="0"/>
    <s v="Sob Demanda"/>
  </r>
  <r>
    <s v="1316"/>
    <d v="2024-04-09T21:05:32"/>
    <s v="Jeronimo - Df Plaza"/>
    <x v="0"/>
    <s v="Cliente não localizado"/>
    <m/>
    <n v="56.5"/>
    <m/>
    <m/>
    <m/>
    <s v="CONTESTADO"/>
    <x v="0"/>
    <s v="Sob Demanda"/>
  </r>
  <r>
    <s v="9243"/>
    <d v="2024-04-08T20:30:31"/>
    <s v="Jeronimo - Flamboyant"/>
    <x v="0"/>
    <s v="Cliente não localizado"/>
    <m/>
    <n v="28.75"/>
    <m/>
    <m/>
    <m/>
    <s v="CONTESTADO"/>
    <x v="0"/>
    <s v="Sob Demanda"/>
  </r>
  <r>
    <s v="5047"/>
    <d v="2024-04-08T15:40:30"/>
    <s v="Jeronimo - Fortaleza"/>
    <x v="0"/>
    <s v="Cliente não localizado"/>
    <m/>
    <n v="9.8000000000000007"/>
    <m/>
    <m/>
    <m/>
    <s v="CONTESTADO"/>
    <x v="0"/>
    <s v="Sob Demanda"/>
  </r>
  <r>
    <s v="6031"/>
    <d v="2024-04-09T21:47:30"/>
    <s v="Jeronimo - Goiânia Shopping"/>
    <x v="1"/>
    <s v="O pedido está duplicado"/>
    <m/>
    <n v="123.9"/>
    <n v="123.9"/>
    <n v="0"/>
    <n v="123.9"/>
    <s v="CANCELADO"/>
    <x v="2"/>
    <s v="Sob Demanda"/>
  </r>
  <r>
    <s v="2167"/>
    <d v="2024-04-09T20:52:50"/>
    <s v="Jeronimo - Goiânia Shopping"/>
    <x v="1"/>
    <s v="O cliente cancelou o pedido pelo restaurante"/>
    <m/>
    <n v="123.9"/>
    <n v="123.9"/>
    <n v="0"/>
    <n v="123.9"/>
    <s v="CANCELADO"/>
    <x v="2"/>
    <s v="Sob Demanda"/>
  </r>
  <r>
    <s v="1255"/>
    <d v="2024-04-09T20:35:36"/>
    <s v="Jeronimo - Goiânia Shopping"/>
    <x v="0"/>
    <s v="Cliente não localizado"/>
    <m/>
    <n v="123.9"/>
    <n v="123.9"/>
    <n v="0"/>
    <n v="123.9"/>
    <s v="CANCELADO"/>
    <x v="2"/>
    <s v="Sob Demanda"/>
  </r>
  <r>
    <s v="1399"/>
    <d v="2024-04-09T19:20:32"/>
    <s v="Jeronimo - Goiânia Shopping"/>
    <x v="0"/>
    <s v="Cliente não localizado"/>
    <m/>
    <n v="123.9"/>
    <m/>
    <m/>
    <m/>
    <s v="CONTESTADO"/>
    <x v="0"/>
    <s v="Sob Demanda"/>
  </r>
  <r>
    <s v="2981"/>
    <d v="2024-04-09T15:46:30"/>
    <s v="Jeronimo - Goiânia Shopping"/>
    <x v="1"/>
    <s v="Problemas de sistema na loja"/>
    <m/>
    <n v="9.8000000000000007"/>
    <n v="9.8000000000000007"/>
    <n v="0"/>
    <n v="9.8000000000000007"/>
    <s v="CANCELADO"/>
    <x v="2"/>
    <s v="Sob Demanda"/>
  </r>
  <r>
    <s v="6015"/>
    <d v="2024-04-09T12:36:35"/>
    <s v="Jeronimo - Palladium"/>
    <x v="0"/>
    <s v="Cliente não localizado"/>
    <m/>
    <n v="37.25"/>
    <m/>
    <m/>
    <m/>
    <s v="CONTESTADO"/>
    <x v="0"/>
    <s v="Sob Demanda"/>
  </r>
  <r>
    <s v="4010"/>
    <d v="2024-04-10T20:59:31"/>
    <s v="Jeronimo - Ponta Grossa"/>
    <x v="0"/>
    <s v="O pedido não cabe na bag"/>
    <m/>
    <n v="129.4"/>
    <n v="129.4"/>
    <n v="0"/>
    <n v="129.4"/>
    <s v="CANCELADO"/>
    <x v="2"/>
    <s v="Sob Demanda"/>
  </r>
  <r>
    <s v="4846"/>
    <d v="2024-04-08T15:20:32"/>
    <s v="Jeronimo - Ponta Grossa"/>
    <x v="1"/>
    <s v="Problemas de sistema na loja"/>
    <m/>
    <n v="7.9"/>
    <n v="7.9"/>
    <n v="0"/>
    <n v="7.9"/>
    <s v="CANCELADO"/>
    <x v="2"/>
    <s v="Sob Demanda"/>
  </r>
  <r>
    <s v="8890"/>
    <d v="2024-04-09T13:07:53"/>
    <s v="Jeronimo - Praça da Espanha"/>
    <x v="0"/>
    <s v="Cliente não localizado"/>
    <m/>
    <n v="68"/>
    <m/>
    <m/>
    <m/>
    <s v="CONTESTADO"/>
    <x v="0"/>
    <s v="Sob Demanda"/>
  </r>
  <r>
    <s v="7448"/>
    <d v="2024-04-08T21:10:32"/>
    <s v="Jeronimo - Praça da Espanha"/>
    <x v="0"/>
    <s v="O pedido não cabe na bag"/>
    <m/>
    <n v="67.400000000000006"/>
    <m/>
    <m/>
    <m/>
    <s v="CONTESTADO"/>
    <x v="0"/>
    <s v="Sob Demanda"/>
  </r>
  <r>
    <s v="2580"/>
    <d v="2024-04-08T20:58:38"/>
    <s v="Jeronimo - Praça da Espanha"/>
    <x v="0"/>
    <s v="Pedido danificado no transporte"/>
    <m/>
    <n v="30"/>
    <m/>
    <m/>
    <m/>
    <s v="CONTESTADO"/>
    <x v="0"/>
    <s v="Sob Demanda"/>
  </r>
  <r>
    <s v="7790"/>
    <d v="2024-04-09T15:47:31"/>
    <s v="Jeronimo - Shopping Abc"/>
    <x v="1"/>
    <s v="Problemas de sistema na loja"/>
    <m/>
    <n v="9.8000000000000007"/>
    <m/>
    <m/>
    <m/>
    <s v="CONTESTADO"/>
    <x v="0"/>
    <s v="Sob Demanda"/>
  </r>
  <r>
    <s v="8332"/>
    <d v="2024-04-08T21:07:30"/>
    <s v="Jeronimo - Shopping Litoral Plaza"/>
    <x v="0"/>
    <s v="Cliente não localizado"/>
    <m/>
    <n v="45.4"/>
    <m/>
    <m/>
    <m/>
    <s v="CONTESTADO"/>
    <x v="0"/>
    <s v="Sob Demanda"/>
  </r>
  <r>
    <s v="6779"/>
    <d v="2024-04-08T18:09:32"/>
    <s v="Jeronimo - Shopping Tatuapé"/>
    <x v="0"/>
    <s v="Cliente não localizado"/>
    <m/>
    <n v="51.35"/>
    <n v="51.35"/>
    <n v="0"/>
    <n v="51.35"/>
    <s v="CANCELADO"/>
    <x v="2"/>
    <s v="Sob Demanda"/>
  </r>
  <r>
    <s v="1919"/>
    <d v="2024-04-10T11:34:31"/>
    <s v="Jeronimo - Top Center"/>
    <x v="0"/>
    <s v="Cliente não localizado"/>
    <m/>
    <n v="23.25"/>
    <n v="23.25"/>
    <n v="0"/>
    <n v="23.25"/>
    <s v="CANCELADO"/>
    <x v="2"/>
    <s v="Sob Demanda"/>
  </r>
  <r>
    <s v="6269"/>
    <d v="2024-04-08T17:33:30"/>
    <s v="Jeronimo - West Plaza"/>
    <x v="0"/>
    <s v="Cliente não localizado"/>
    <m/>
    <n v="66"/>
    <n v="66"/>
    <n v="0"/>
    <n v="66"/>
    <s v="CANCELADO"/>
    <x v="2"/>
    <s v="Sob Demanda"/>
  </r>
  <r>
    <s v="4678"/>
    <d v="2024-04-10T21:20:30"/>
    <s v="Jeronimo Cuiaba Track"/>
    <x v="0"/>
    <s v="Cliente não localizado"/>
    <m/>
    <n v="37.5"/>
    <m/>
    <m/>
    <m/>
    <s v="CONTESTADO"/>
    <x v="0"/>
    <s v="Sob Demanda"/>
  </r>
  <r>
    <s v="0455"/>
    <d v="2024-04-10T19:49:31"/>
    <s v="Jeronimo Cuiaba Track"/>
    <x v="0"/>
    <s v="Cliente não localizado"/>
    <m/>
    <n v="37.5"/>
    <n v="37.5"/>
    <n v="0"/>
    <n v="37.5"/>
    <s v="CANCELADO"/>
    <x v="2"/>
    <s v="Sob Demanda"/>
  </r>
  <r>
    <s v="8226"/>
    <d v="2024-04-08T18:38:30"/>
    <s v="Jeronimo Cuiaba Track"/>
    <x v="1"/>
    <s v="Item indisponível"/>
    <m/>
    <n v="114.6"/>
    <n v="114.6"/>
    <n v="0"/>
    <n v="114.6"/>
    <s v="CANCELADO"/>
    <x v="2"/>
    <s v="Sob Demanda"/>
  </r>
  <r>
    <s v="0156"/>
    <d v="2024-04-09T15:19:30"/>
    <s v="Jeronimo Estação Bh"/>
    <x v="1"/>
    <s v="Problemas de sistema na loja"/>
    <m/>
    <n v="7.9"/>
    <n v="7.9"/>
    <n v="0"/>
    <n v="7.9"/>
    <s v="CANCELADO"/>
    <x v="2"/>
    <s v="Sob Demanda"/>
  </r>
  <r>
    <s v="4053"/>
    <d v="2024-04-10T14:13:30"/>
    <s v="Jeronimo Marilia Track"/>
    <x v="1"/>
    <s v="Problemas de sistema na loja"/>
    <m/>
    <n v="9.8000000000000007"/>
    <n v="9.8000000000000007"/>
    <n v="0"/>
    <n v="9.8000000000000007"/>
    <s v="CANCELADO"/>
    <x v="2"/>
    <s v="Sob Demanda"/>
  </r>
  <r>
    <s v="8673"/>
    <d v="2024-04-09T13:19:30"/>
    <s v="Jeronimo Minas Shopping"/>
    <x v="1"/>
    <s v="O pedido está duplicado"/>
    <m/>
    <n v="45.75"/>
    <n v="45.75"/>
    <n v="0"/>
    <n v="45.75"/>
    <s v="CANCELADO"/>
    <x v="2"/>
    <s v="Sob Demanda"/>
  </r>
  <r>
    <s v="5318"/>
    <d v="2024-04-10T18:51:31"/>
    <s v="Jeronimo Ramos Batista"/>
    <x v="0"/>
    <s v="Cliente não localizado"/>
    <m/>
    <n v="72.45"/>
    <n v="72.45"/>
    <n v="0"/>
    <n v="72.45"/>
    <s v="CANCELADO"/>
    <x v="2"/>
    <s v="Sob Demanda"/>
  </r>
  <r>
    <s v="6654"/>
    <d v="2024-04-09T12:03:30"/>
    <s v="Madero - Rio Leblon"/>
    <x v="2"/>
    <s v="Item indisponível"/>
    <s v="NÃO"/>
    <n v="175.65"/>
    <n v="175.65"/>
    <n v="0"/>
    <n v="175.65"/>
    <s v="CANCELADO"/>
    <x v="2"/>
    <s v="Sob Demanda"/>
  </r>
  <r>
    <s v="2875"/>
    <d v="2024-04-09T12:00:31"/>
    <s v="Madero - Rio Leblon"/>
    <x v="2"/>
    <s v="O cliente cancelou o pedido pelo restaurante"/>
    <s v="NÃO"/>
    <n v="425.47"/>
    <n v="425.47"/>
    <n v="0"/>
    <n v="425.47"/>
    <s v="CANCELADO"/>
    <x v="2"/>
    <s v="Sob Demanda"/>
  </r>
  <r>
    <s v="9497"/>
    <d v="2024-04-08T16:59:30"/>
    <s v="Jeronimo Rj Aeroporto Santos Dumont"/>
    <x v="0"/>
    <s v="Cliente não localizado"/>
    <m/>
    <n v="32"/>
    <m/>
    <m/>
    <m/>
    <s v="CONTESTADO"/>
    <x v="0"/>
    <s v="Sob Demanda"/>
  </r>
  <r>
    <s v="6594"/>
    <d v="2024-04-10T22:05:30"/>
    <s v="Jeronimo Track Buritis"/>
    <x v="0"/>
    <s v="Cliente não localizado"/>
    <m/>
    <n v="69.900000000000006"/>
    <n v="69.900000000000006"/>
    <n v="0"/>
    <n v="69.900000000000006"/>
    <s v="CANCELADO"/>
    <x v="2"/>
    <s v="Sob Demanda"/>
  </r>
  <r>
    <s v="8379"/>
    <d v="2024-04-08T19:55:31"/>
    <s v="Jeronimo Track Maringa"/>
    <x v="0"/>
    <s v="Cliente não localizado"/>
    <m/>
    <n v="69.2"/>
    <n v="69.2"/>
    <n v="0"/>
    <n v="69.2"/>
    <s v="CANCELADO"/>
    <x v="2"/>
    <s v="Sob Demanda"/>
  </r>
  <r>
    <s v="2289"/>
    <d v="2024-04-08T15:24:30"/>
    <s v="Jeronimo Track Munhoz da Rocha"/>
    <x v="1"/>
    <s v="Problemas de sistema na loja"/>
    <m/>
    <n v="7.9"/>
    <n v="7.9"/>
    <n v="0"/>
    <n v="7.9"/>
    <s v="CANCELADO"/>
    <x v="2"/>
    <s v="Sob Demanda"/>
  </r>
  <r>
    <s v="6462"/>
    <d v="2024-04-08T20:58:31"/>
    <s v="Jeronimo Track Puc Poa"/>
    <x v="1"/>
    <s v="Problemas de sistema na loja"/>
    <m/>
    <n v="61.55"/>
    <n v="61.55"/>
    <n v="0"/>
    <n v="61.55"/>
    <s v="CANCELADO"/>
    <x v="2"/>
    <s v="Sob Demanda"/>
  </r>
  <r>
    <s v="7423"/>
    <d v="2024-04-08T18:46:00"/>
    <s v="Jeronimo Track Puc Poa"/>
    <x v="1"/>
    <s v="O pedido está duplicado"/>
    <m/>
    <n v="61.55"/>
    <n v="61.55"/>
    <n v="0"/>
    <n v="61.55"/>
    <s v="CANCELADO"/>
    <x v="2"/>
    <s v="Sob Demanda"/>
  </r>
  <r>
    <s v="0180"/>
    <d v="2024-04-09T17:32:30"/>
    <s v="Jeronimo Track T10"/>
    <x v="0"/>
    <s v="Cliente não localizado"/>
    <m/>
    <n v="74.150000000000006"/>
    <n v="74.150000000000006"/>
    <n v="0"/>
    <n v="74.150000000000006"/>
    <s v="CANCELADO"/>
    <x v="2"/>
    <s v="Sob Demanda"/>
  </r>
  <r>
    <s v="9430"/>
    <d v="2024-04-08T18:56:31"/>
    <s v="Madero - Bauru"/>
    <x v="1"/>
    <s v="ENTREGADOR NÃO SE APRESENTOU"/>
    <m/>
    <n v="96.8"/>
    <n v="96.8"/>
    <n v="0"/>
    <n v="96.8"/>
    <s v="CANCELADO"/>
    <x v="2"/>
    <s v="Sob Demanda"/>
  </r>
  <r>
    <s v="8653"/>
    <d v="2024-04-10T18:14:01"/>
    <s v="Madero - Boulevard Belém"/>
    <x v="0"/>
    <s v="Cliente não localizado"/>
    <m/>
    <n v="111.1"/>
    <n v="111.1"/>
    <n v="0"/>
    <n v="111.1"/>
    <s v="CANCELADO"/>
    <x v="2"/>
    <s v="Sob Demanda"/>
  </r>
  <r>
    <s v="3634"/>
    <d v="2024-04-09T19:55:34"/>
    <s v="Madero - Boulevard Belém"/>
    <x v="0"/>
    <s v="Cliente não localizado"/>
    <m/>
    <n v="52.29"/>
    <n v="52.29"/>
    <n v="0"/>
    <n v="52.29"/>
    <s v="CANCELADO"/>
    <x v="2"/>
    <s v="Sob Demanda"/>
  </r>
  <r>
    <s v="1761"/>
    <d v="2024-04-10T13:58:30"/>
    <s v="Madero - Cidade São Paulo"/>
    <x v="0"/>
    <s v="Cliente não localizado"/>
    <m/>
    <n v="75.3"/>
    <n v="75.3"/>
    <n v="0"/>
    <n v="75.3"/>
    <s v="CANCELADO"/>
    <x v="2"/>
    <s v="Sob Demanda"/>
  </r>
  <r>
    <s v="7418"/>
    <d v="2024-04-09T20:14:35"/>
    <s v="Madero - Cidade São Paulo"/>
    <x v="1"/>
    <s v="Problemas de sistema na loja"/>
    <m/>
    <n v="47.6"/>
    <n v="47.6"/>
    <n v="0"/>
    <n v="47.6"/>
    <s v="CANCELADO"/>
    <x v="2"/>
    <s v="Sob Demanda"/>
  </r>
  <r>
    <s v="0579"/>
    <d v="2024-04-09T20:08:33"/>
    <s v="Madero Santos Dumont Sth"/>
    <x v="0"/>
    <s v="Entregador sofreu acidente"/>
    <s v="NÃO"/>
    <n v="97.6"/>
    <n v="59.7"/>
    <n v="0"/>
    <n v="59.7"/>
    <s v="CANCELADO"/>
    <x v="2"/>
    <s v="Sob Demanda"/>
  </r>
  <r>
    <s v="4583"/>
    <d v="2024-04-08T13:10:31"/>
    <s v="Madero - Cidade São Paulo"/>
    <x v="0"/>
    <s v="Cliente não localizado"/>
    <m/>
    <n v="59.7"/>
    <n v="59.7"/>
    <n v="0"/>
    <n v="59.7"/>
    <s v="CANCELADO"/>
    <x v="2"/>
    <s v="Sob Demanda"/>
  </r>
  <r>
    <s v="5000"/>
    <d v="2024-04-10T21:22:45"/>
    <s v="Madero - Francisco Morato"/>
    <x v="0"/>
    <s v="Cliente se recusa a fornecer código de recebimento"/>
    <m/>
    <n v="116.9"/>
    <n v="116.9"/>
    <n v="0"/>
    <n v="116.9"/>
    <s v="CANCELADO"/>
    <x v="2"/>
    <s v="Sob Demanda"/>
  </r>
  <r>
    <s v="9585"/>
    <d v="2024-04-08T21:33:44"/>
    <s v="Madero - Goiania"/>
    <x v="0"/>
    <s v="Cliente não localizado"/>
    <m/>
    <n v="161.38999999999999"/>
    <n v="161.38999999999999"/>
    <n v="0"/>
    <n v="161.38999999999999"/>
    <s v="CANCELADO"/>
    <x v="2"/>
    <s v="Sob Demanda"/>
  </r>
  <r>
    <s v="3168"/>
    <d v="2024-04-10T22:16:31"/>
    <s v="Madero - Jundiaí Container"/>
    <x v="0"/>
    <s v="Cliente não localizado"/>
    <m/>
    <n v="89.5"/>
    <n v="89.5"/>
    <n v="0"/>
    <n v="89.5"/>
    <s v="CANCELADO"/>
    <x v="2"/>
    <s v="Sob Demanda"/>
  </r>
  <r>
    <s v="2434"/>
    <d v="2024-04-10T17:10:30"/>
    <s v="Madero - Jundiaí Container"/>
    <x v="0"/>
    <s v="Cliente não localizado"/>
    <m/>
    <n v="101.6"/>
    <n v="101.6"/>
    <n v="0"/>
    <n v="101.6"/>
    <s v="CANCELADO"/>
    <x v="2"/>
    <s v="Sob Demanda"/>
  </r>
  <r>
    <s v="9767"/>
    <d v="2024-04-09T19:53:31"/>
    <s v="Madero - Londrina"/>
    <x v="0"/>
    <s v="Cliente não localizado"/>
    <m/>
    <n v="100.39"/>
    <n v="100.39"/>
    <n v="0"/>
    <n v="100.39"/>
    <s v="CANCELADO"/>
    <x v="2"/>
    <s v="Sob Demanda"/>
  </r>
  <r>
    <s v="3562"/>
    <d v="2024-04-09T18:50:32"/>
    <s v="Madero - Park Shopping Campo Grande"/>
    <x v="0"/>
    <s v="Cliente não localizado"/>
    <m/>
    <n v="141"/>
    <n v="141"/>
    <n v="0"/>
    <n v="141"/>
    <s v="CANCELADO"/>
    <x v="2"/>
    <s v="Sob Demanda"/>
  </r>
  <r>
    <s v="4500"/>
    <d v="2024-04-10T11:53:30"/>
    <s v="Madero União Osasco"/>
    <x v="0"/>
    <s v="Pedido já foi retirado pelo entregador"/>
    <s v="NÃO"/>
    <n v="55.5"/>
    <n v="84.89"/>
    <n v="0"/>
    <n v="84.89"/>
    <s v="CANCELADO"/>
    <x v="2"/>
    <s v="Sob Demanda"/>
  </r>
  <r>
    <s v="8716"/>
    <d v="2024-04-09T21:45:30"/>
    <s v="Madero União Osasco"/>
    <x v="0"/>
    <s v="Problemas no veículo"/>
    <s v="Reembolso aprovado, confira o pagamento no seu próximo repasse"/>
    <n v="96.73"/>
    <n v="75.8"/>
    <n v="96.73"/>
    <n v="75.8"/>
    <s v="REEMBOLSO APROVADO"/>
    <x v="1"/>
    <s v="Sob Demanda"/>
  </r>
  <r>
    <s v="4448"/>
    <d v="2024-04-09T21:06:31"/>
    <s v="Madero - Passeio das Aguas"/>
    <x v="0"/>
    <s v="Cliente não localizado"/>
    <m/>
    <n v="64.2"/>
    <n v="64.2"/>
    <n v="0"/>
    <n v="64.2"/>
    <s v="CANCELADO"/>
    <x v="2"/>
    <s v="Sob Demanda"/>
  </r>
  <r>
    <s v="9792"/>
    <d v="2024-04-09T19:33:33"/>
    <s v="Madero - Patio Brasil"/>
    <x v="1"/>
    <s v="Problemas de sistema na loja"/>
    <m/>
    <n v="84.89"/>
    <n v="84.89"/>
    <n v="0"/>
    <n v="84.89"/>
    <s v="CANCELADO"/>
    <x v="2"/>
    <s v="Sob Demanda"/>
  </r>
  <r>
    <s v="0120"/>
    <d v="2024-04-08T17:48:31"/>
    <s v="Madero - Patio Brasil"/>
    <x v="0"/>
    <s v="Cliente não localizado"/>
    <m/>
    <n v="75.8"/>
    <n v="75.8"/>
    <n v="0"/>
    <n v="75.8"/>
    <s v="CANCELADO"/>
    <x v="2"/>
    <s v="Sob Demanda"/>
  </r>
  <r>
    <s v="1612"/>
    <d v="2024-04-10T20:12:31"/>
    <s v="Madero - Patio Osasco"/>
    <x v="0"/>
    <s v="Cliente não localizado"/>
    <m/>
    <n v="57.9"/>
    <n v="57.9"/>
    <n v="0"/>
    <n v="57.9"/>
    <s v="CANCELADO"/>
    <x v="2"/>
    <s v="Sob Demanda"/>
  </r>
  <r>
    <s v="2317"/>
    <d v="2024-04-08T20:52:31"/>
    <s v="Madero - Rio New York Barra Sth"/>
    <x v="0"/>
    <s v="Cliente não localizado"/>
    <m/>
    <n v="122"/>
    <n v="122"/>
    <n v="0"/>
    <n v="122"/>
    <s v="CANCELADO"/>
    <x v="2"/>
    <s v="Sob Demanda"/>
  </r>
  <r>
    <s v="8230"/>
    <d v="2024-04-09T16:43:30"/>
    <s v="Madero - Sakamoto Ctn"/>
    <x v="0"/>
    <s v="Cliente não localizado"/>
    <m/>
    <n v="9.8000000000000007"/>
    <n v="9.8000000000000007"/>
    <n v="0"/>
    <n v="9.8000000000000007"/>
    <s v="CANCELADO"/>
    <x v="2"/>
    <s v="Sob Demanda"/>
  </r>
  <r>
    <s v="4803"/>
    <d v="2024-04-09T15:58:31"/>
    <s v="Madero - Sakamoto Ctn"/>
    <x v="0"/>
    <s v="Cliente não localizado"/>
    <m/>
    <n v="9.8000000000000007"/>
    <n v="9.8000000000000007"/>
    <n v="0"/>
    <n v="9.8000000000000007"/>
    <s v="CANCELADO"/>
    <x v="2"/>
    <s v="Sob Demanda"/>
  </r>
  <r>
    <s v="9417"/>
    <d v="2024-04-09T15:52:30"/>
    <s v="Madero - Sakamoto Ctn"/>
    <x v="1"/>
    <s v="Problemas de sistema na loja"/>
    <m/>
    <n v="9.8000000000000007"/>
    <n v="9.8000000000000007"/>
    <n v="0"/>
    <n v="9.8000000000000007"/>
    <s v="CANCELADO"/>
    <x v="2"/>
    <s v="Sob Demanda"/>
  </r>
  <r>
    <s v="9084"/>
    <d v="2024-04-10T12:30:35"/>
    <s v="Madero - São Caetano"/>
    <x v="0"/>
    <s v="Cliente não localizado"/>
    <m/>
    <n v="109.1"/>
    <n v="109.1"/>
    <n v="0"/>
    <n v="109.1"/>
    <s v="CANCELADO"/>
    <x v="2"/>
    <s v="Sob Demanda"/>
  </r>
  <r>
    <s v="7529"/>
    <d v="2024-04-08T19:03:30"/>
    <s v="Madero - Taboão da Serra"/>
    <x v="0"/>
    <s v="Cliente não localizado"/>
    <m/>
    <n v="134.6"/>
    <n v="134.6"/>
    <n v="0"/>
    <n v="134.6"/>
    <s v="CANCELADO"/>
    <x v="2"/>
    <s v="Sob Demanda"/>
  </r>
  <r>
    <s v="2972"/>
    <d v="2024-04-10T21:30:30"/>
    <s v="Jeronimo Track Campo Grande"/>
    <x v="0"/>
    <s v="Problemas no veículo"/>
    <s v="Reembolso aprovado, confira o pagamento no seu próximo repasse"/>
    <n v="74.7"/>
    <n v="149.80000000000001"/>
    <n v="74.7"/>
    <n v="149.80000000000001"/>
    <s v="REEMBOLSO APROVADO"/>
    <x v="1"/>
    <s v="Sob Demanda"/>
  </r>
  <r>
    <s v="9251"/>
    <d v="2024-04-08T19:56:31"/>
    <s v="Madero Balneário Camboriú Centro"/>
    <x v="0"/>
    <s v="Cliente não localizado"/>
    <m/>
    <n v="86.5"/>
    <n v="86.5"/>
    <n v="0"/>
    <n v="86.5"/>
    <s v="CANCELADO"/>
    <x v="2"/>
    <s v="Sob Demanda"/>
  </r>
  <r>
    <s v="1690"/>
    <d v="2024-04-09T21:28:31"/>
    <s v="Madero Batel - Batel"/>
    <x v="0"/>
    <s v="Cliente não localizado"/>
    <m/>
    <n v="83.9"/>
    <n v="83.9"/>
    <n v="0"/>
    <n v="83.9"/>
    <s v="CANCELADO"/>
    <x v="2"/>
    <s v="Sob Demanda"/>
  </r>
  <r>
    <s v="9974"/>
    <d v="2024-04-10T20:05:32"/>
    <s v="Madero Cabral"/>
    <x v="0"/>
    <s v="Cliente não localizado"/>
    <m/>
    <n v="147.30000000000001"/>
    <n v="147.30000000000001"/>
    <n v="0"/>
    <n v="147.30000000000001"/>
    <s v="CANCELADO"/>
    <x v="2"/>
    <s v="Sob Demanda"/>
  </r>
  <r>
    <s v="0329"/>
    <d v="2024-04-08T17:09:01"/>
    <s v="Madero Cabral"/>
    <x v="1"/>
    <s v="A loja está passando por dificuldades internas"/>
    <m/>
    <n v="149.80000000000001"/>
    <n v="149.80000000000001"/>
    <n v="0"/>
    <n v="149.80000000000001"/>
    <s v="CANCELADO"/>
    <x v="2"/>
    <s v="Sob Demanda"/>
  </r>
  <r>
    <s v="6711"/>
    <d v="2024-04-08T16:34:30"/>
    <s v="Madero Cabral"/>
    <x v="1"/>
    <s v="O pedido está duplicado"/>
    <m/>
    <n v="149.80000000000001"/>
    <n v="149.80000000000001"/>
    <n v="0"/>
    <n v="149.80000000000001"/>
    <s v="CANCELADO"/>
    <x v="2"/>
    <s v="Sob Demanda"/>
  </r>
  <r>
    <s v="7142"/>
    <d v="2024-04-08T15:09:31"/>
    <s v="Madero Cabral"/>
    <x v="1"/>
    <s v="Problemas de sistema na loja"/>
    <m/>
    <n v="7.5"/>
    <n v="7.5"/>
    <n v="0"/>
    <n v="7.5"/>
    <s v="CANCELADO"/>
    <x v="2"/>
    <s v="Sob Demanda"/>
  </r>
  <r>
    <s v="9241"/>
    <d v="2024-04-09T16:55:30"/>
    <s v="Madero Campinas"/>
    <x v="0"/>
    <s v="Cliente não localizado"/>
    <m/>
    <n v="82.41"/>
    <n v="82.41"/>
    <n v="0"/>
    <n v="82.41"/>
    <s v="CANCELADO"/>
    <x v="2"/>
    <s v="Sob Demanda"/>
  </r>
  <r>
    <s v="2603"/>
    <d v="2024-04-10T13:30:30"/>
    <s v="Madero Champagnat - Champagnat"/>
    <x v="0"/>
    <s v="Cliente não localizado"/>
    <m/>
    <n v="233.1"/>
    <n v="233.1"/>
    <n v="0"/>
    <n v="233.1"/>
    <s v="CANCELADO"/>
    <x v="2"/>
    <s v="Sob Demanda"/>
  </r>
  <r>
    <s v="8511"/>
    <d v="2024-04-10T11:03:31"/>
    <s v="Madero Champagnat - Champagnat"/>
    <x v="0"/>
    <s v="A loja está fechada"/>
    <m/>
    <n v="11.52"/>
    <n v="11.52"/>
    <n v="0"/>
    <n v="11.52"/>
    <s v="CANCELADO"/>
    <x v="2"/>
    <s v="Sob Demanda"/>
  </r>
  <r>
    <s v="3314"/>
    <d v="2024-04-08T12:43:32"/>
    <s v="Madero Champagnat - Champagnat"/>
    <x v="1"/>
    <s v="Problemas de sistema na loja"/>
    <m/>
    <n v="133.9"/>
    <n v="133.9"/>
    <n v="0"/>
    <n v="133.9"/>
    <s v="CANCELADO"/>
    <x v="2"/>
    <s v="Sob Demanda"/>
  </r>
  <r>
    <s v="0193"/>
    <d v="2024-04-08T12:43:01"/>
    <s v="Madero Champagnat - Champagnat"/>
    <x v="1"/>
    <s v="O pedido está duplicado"/>
    <m/>
    <n v="208.8"/>
    <n v="208.8"/>
    <n v="0"/>
    <n v="208.8"/>
    <s v="CANCELADO"/>
    <x v="2"/>
    <s v="Sob Demanda"/>
  </r>
  <r>
    <s v="1209"/>
    <d v="2024-04-08T12:21:01"/>
    <s v="Madero Champagnat - Champagnat"/>
    <x v="1"/>
    <s v="O pedido está duplicado"/>
    <m/>
    <n v="133.9"/>
    <n v="133.9"/>
    <n v="0"/>
    <n v="133.9"/>
    <s v="CANCELADO"/>
    <x v="2"/>
    <s v="Sob Demanda"/>
  </r>
  <r>
    <s v="5937"/>
    <d v="2024-04-08T11:56:31"/>
    <s v="Madero Champagnat - Champagnat"/>
    <x v="1"/>
    <s v="O pedido está duplicado"/>
    <m/>
    <n v="208.8"/>
    <n v="208.8"/>
    <n v="0"/>
    <n v="208.8"/>
    <s v="CANCELADO"/>
    <x v="2"/>
    <s v="Sob Demanda"/>
  </r>
  <r>
    <s v="5009"/>
    <d v="2024-04-10T20:30:07"/>
    <s v="Madero Container Taquari"/>
    <x v="1"/>
    <s v="O pedido foi acidental"/>
    <m/>
    <n v="94"/>
    <n v="94"/>
    <n v="0"/>
    <n v="94"/>
    <s v="CANCELADO"/>
    <x v="2"/>
    <s v="Sob Demanda"/>
  </r>
  <r>
    <s v="1800"/>
    <d v="2024-04-09T12:47:31"/>
    <s v="Madero Criciuma"/>
    <x v="0"/>
    <s v="Cliente não localizado"/>
    <m/>
    <n v="57.9"/>
    <n v="57.9"/>
    <n v="0"/>
    <n v="57.9"/>
    <s v="CANCELADO"/>
    <x v="2"/>
    <s v="Sob Demanda"/>
  </r>
  <r>
    <s v="9565"/>
    <d v="2024-04-08T17:29:31"/>
    <s v="Madero Ctn Augusto Tolle"/>
    <x v="0"/>
    <s v="Problemas no veículo"/>
    <s v="Reembolso aprovado, confira o pagamento no seu próximo repasse"/>
    <n v="110.9"/>
    <n v="147.1"/>
    <n v="110.9"/>
    <n v="147.1"/>
    <s v="REEMBOLSO APROVADO"/>
    <x v="1"/>
    <s v="Sob Demanda"/>
  </r>
  <r>
    <s v="9183"/>
    <d v="2024-04-09T11:39:31"/>
    <s v="Madero Criciuma"/>
    <x v="0"/>
    <s v="Cliente não localizado"/>
    <m/>
    <n v="57.9"/>
    <n v="57.9"/>
    <n v="0"/>
    <n v="57.9"/>
    <s v="CANCELADO"/>
    <x v="2"/>
    <s v="Sob Demanda"/>
  </r>
  <r>
    <s v="4848"/>
    <d v="2024-04-10T14:14:02"/>
    <s v="Madero Ctn Augusto Tolle"/>
    <x v="1"/>
    <s v="O pedido está duplicado"/>
    <m/>
    <n v="63.5"/>
    <n v="63.5"/>
    <n v="0"/>
    <n v="63.5"/>
    <s v="CANCELADO"/>
    <x v="2"/>
    <s v="Sob Demanda"/>
  </r>
  <r>
    <s v="6489"/>
    <d v="2024-04-08T18:42:32"/>
    <s v="Madero Ctn T 10"/>
    <x v="0"/>
    <s v="Cliente não localizado"/>
    <m/>
    <n v="48.45"/>
    <n v="48.45"/>
    <n v="0"/>
    <n v="48.45"/>
    <s v="CANCELADO"/>
    <x v="2"/>
    <s v="Sob Demanda"/>
  </r>
  <r>
    <s v="7859"/>
    <d v="2024-04-08T14:00:30"/>
    <s v="Madero Eldorado"/>
    <x v="0"/>
    <s v="Cliente não localizado"/>
    <m/>
    <n v="104.3"/>
    <n v="104.3"/>
    <n v="0"/>
    <n v="104.3"/>
    <s v="CANCELADO"/>
    <x v="2"/>
    <s v="Sob Demanda"/>
  </r>
  <r>
    <s v="5918"/>
    <d v="2024-04-10T20:14:32"/>
    <s v="Madero Gramado"/>
    <x v="0"/>
    <s v="A entrega é em uma área de risco"/>
    <s v="Reembolso aprovado, confira o pagamento no seu próximo repasse"/>
    <n v="61.4"/>
    <n v="65.400000000000006"/>
    <n v="61.4"/>
    <n v="65.400000000000006"/>
    <s v="REEMBOLSO APROVADO"/>
    <x v="1"/>
    <s v="Sob Demanda"/>
  </r>
  <r>
    <s v="7044"/>
    <d v="2024-04-09T17:52:31"/>
    <s v="Madero Estação Cuiaba"/>
    <x v="1"/>
    <s v="Item indisponível"/>
    <m/>
    <n v="147.1"/>
    <n v="147.1"/>
    <n v="0"/>
    <n v="147.1"/>
    <s v="CANCELADO"/>
    <x v="2"/>
    <s v="Sob Demanda"/>
  </r>
  <r>
    <s v="7859"/>
    <d v="2024-04-09T18:29:31"/>
    <s v="Madero Icaraí Bgr"/>
    <x v="0"/>
    <s v="Cliente não localizado"/>
    <m/>
    <n v="80.88"/>
    <n v="80.88"/>
    <n v="0"/>
    <n v="80.88"/>
    <s v="CANCELADO"/>
    <x v="2"/>
    <s v="Sob Demanda"/>
  </r>
  <r>
    <s v="4653"/>
    <d v="2024-04-08T20:49:23"/>
    <s v="Madero Joinville"/>
    <x v="0"/>
    <s v="Cliente se recusa a fornecer código de recebimento"/>
    <m/>
    <n v="96.6"/>
    <n v="96.6"/>
    <n v="0"/>
    <n v="96.6"/>
    <s v="CANCELADO"/>
    <x v="2"/>
    <s v="Sob Demanda"/>
  </r>
  <r>
    <s v="6830"/>
    <d v="2024-04-08T20:04:39"/>
    <s v="Madero Joinville"/>
    <x v="0"/>
    <s v="Cliente não localizado"/>
    <m/>
    <n v="96.6"/>
    <n v="96.6"/>
    <n v="0"/>
    <n v="96.6"/>
    <s v="CANCELADO"/>
    <x v="2"/>
    <s v="Sob Demanda"/>
  </r>
  <r>
    <s v="1508"/>
    <d v="2024-04-09T15:58:30"/>
    <s v="Madero Lorena Ctn"/>
    <x v="1"/>
    <s v="Problemas de sistema na loja"/>
    <m/>
    <n v="9.8000000000000007"/>
    <n v="9.8000000000000007"/>
    <n v="0"/>
    <n v="9.8000000000000007"/>
    <s v="CANCELADO"/>
    <x v="2"/>
    <s v="Sob Demanda"/>
  </r>
  <r>
    <s v="4381"/>
    <d v="2024-04-09T13:22:21"/>
    <s v="Madero Morumbi Ctn"/>
    <x v="1"/>
    <s v="O pedido foi acidental"/>
    <m/>
    <n v="65.400000000000006"/>
    <n v="65.400000000000006"/>
    <n v="0"/>
    <n v="65.400000000000006"/>
    <s v="CANCELADO"/>
    <x v="2"/>
    <s v="Sob Demanda"/>
  </r>
  <r>
    <s v="9877"/>
    <d v="2024-04-08T15:33:30"/>
    <s v="Madero Natal Shopping Candelária"/>
    <x v="1"/>
    <s v="Problemas de sistema na loja"/>
    <m/>
    <n v="7.5"/>
    <n v="7.5"/>
    <n v="0"/>
    <n v="7.5"/>
    <s v="CANCELADO"/>
    <x v="2"/>
    <s v="Sob Demanda"/>
  </r>
  <r>
    <s v="7189"/>
    <d v="2024-04-09T19:28:32"/>
    <s v="Madero Pitangueiras"/>
    <x v="0"/>
    <s v="Cliente não localizado"/>
    <m/>
    <n v="57.04"/>
    <n v="57.04"/>
    <n v="0"/>
    <n v="57.04"/>
    <s v="CANCELADO"/>
    <x v="2"/>
    <s v="Sob Demanda"/>
  </r>
  <r>
    <s v="3655"/>
    <d v="2024-04-08T19:01:30"/>
    <s v="Madero Primavera Garden"/>
    <x v="0"/>
    <s v="Cliente não localizado"/>
    <m/>
    <n v="139.9"/>
    <n v="139.9"/>
    <n v="0"/>
    <n v="139.9"/>
    <s v="CANCELADO"/>
    <x v="2"/>
    <s v="Sob Demanda"/>
  </r>
  <r>
    <s v="8824"/>
    <d v="2024-04-10T12:43:31"/>
    <s v="Madero Puc"/>
    <x v="0"/>
    <s v="Cliente não localizado"/>
    <m/>
    <n v="62.2"/>
    <n v="62.2"/>
    <n v="0"/>
    <n v="62.2"/>
    <s v="CANCELADO"/>
    <x v="2"/>
    <s v="Sob Demanda"/>
  </r>
  <r>
    <s v="6951"/>
    <d v="2024-04-10T11:37:31"/>
    <s v="Madero Quata"/>
    <x v="1"/>
    <s v="ENTREGADOR NÃO SE APRESENTOU"/>
    <m/>
    <n v="475.8"/>
    <n v="475.8"/>
    <n v="0"/>
    <n v="475.8"/>
    <s v="CANCELADO"/>
    <x v="2"/>
    <s v="Sob Demanda"/>
  </r>
  <r>
    <s v="8760"/>
    <d v="2024-04-09T21:16:31"/>
    <s v="Madero Quata"/>
    <x v="0"/>
    <s v="Cliente não localizado"/>
    <m/>
    <n v="54.44"/>
    <n v="54.44"/>
    <n v="0"/>
    <n v="54.44"/>
    <s v="CANCELADO"/>
    <x v="2"/>
    <s v="Sob Demanda"/>
  </r>
  <r>
    <s v="7405"/>
    <d v="2024-04-10T18:35:32"/>
    <s v="Madero Rio Sul"/>
    <x v="0"/>
    <s v="Cliente não localizado"/>
    <m/>
    <n v="116.88"/>
    <n v="116.88"/>
    <n v="0"/>
    <n v="116.88"/>
    <s v="CANCELADO"/>
    <x v="2"/>
    <s v="Sob Demanda"/>
  </r>
  <r>
    <s v="9193"/>
    <d v="2024-04-10T12:23:30"/>
    <s v="Madero Riomar Aracaju"/>
    <x v="0"/>
    <s v="Cliente não localizado"/>
    <m/>
    <n v="145.30000000000001"/>
    <n v="145.30000000000001"/>
    <n v="0"/>
    <n v="145.30000000000001"/>
    <s v="CANCELADO"/>
    <x v="2"/>
    <s v="Sob Demanda"/>
  </r>
  <r>
    <s v="6172"/>
    <d v="2024-04-09T13:28:31"/>
    <s v="Jeronimo - Niterói"/>
    <x v="2"/>
    <s v="O pedido não foi entregue"/>
    <s v="NÃO"/>
    <n v="44.65"/>
    <n v="24.9"/>
    <n v="0"/>
    <n v="24.9"/>
    <s v="CANCELADO"/>
    <x v="2"/>
    <s v="Sob Demanda"/>
  </r>
  <r>
    <s v="4904"/>
    <d v="2024-04-10T19:00:31"/>
    <s v="Madero Salvador Barra"/>
    <x v="0"/>
    <s v="Cliente não localizado"/>
    <m/>
    <n v="72.2"/>
    <n v="72.2"/>
    <n v="0"/>
    <n v="72.2"/>
    <s v="CANCELADO"/>
    <x v="2"/>
    <s v="Sob Demanda"/>
  </r>
  <r>
    <s v="8104"/>
    <d v="2024-04-09T18:06:48"/>
    <s v="Madero Salvador Barra"/>
    <x v="1"/>
    <s v="O pedido está duplicado"/>
    <m/>
    <n v="130.80000000000001"/>
    <n v="130.80000000000001"/>
    <n v="0"/>
    <n v="130.80000000000001"/>
    <s v="CANCELADO"/>
    <x v="2"/>
    <s v="Sob Demanda"/>
  </r>
  <r>
    <s v="8656"/>
    <d v="2024-04-09T15:06:30"/>
    <s v="Madero Salvador Barra"/>
    <x v="1"/>
    <s v="Item indisponível"/>
    <m/>
    <n v="181.29"/>
    <n v="181.29"/>
    <n v="0"/>
    <n v="181.29"/>
    <s v="CANCELADO"/>
    <x v="2"/>
    <s v="Sob Demanda"/>
  </r>
  <r>
    <s v="7824"/>
    <d v="2024-04-08T15:52:31"/>
    <s v="Madero Salvador Barra"/>
    <x v="1"/>
    <s v="Item indisponível"/>
    <m/>
    <n v="43.5"/>
    <n v="43.5"/>
    <n v="0"/>
    <n v="43.5"/>
    <s v="CANCELADO"/>
    <x v="2"/>
    <s v="Sob Demanda"/>
  </r>
  <r>
    <s v="4897"/>
    <d v="2024-04-09T19:18:30"/>
    <s v="Madero Salvador Shopping"/>
    <x v="0"/>
    <s v="Cliente não localizado"/>
    <m/>
    <n v="163.69999999999999"/>
    <n v="163.69999999999999"/>
    <n v="0"/>
    <n v="163.69999999999999"/>
    <s v="CANCELADO"/>
    <x v="2"/>
    <s v="Sob Demanda"/>
  </r>
  <r>
    <s v="1748"/>
    <d v="2024-04-10T20:21:31"/>
    <s v="Madero Santos Dumont Sth"/>
    <x v="0"/>
    <s v="Cliente não localizado"/>
    <m/>
    <n v="62.4"/>
    <n v="62.4"/>
    <n v="0"/>
    <n v="62.4"/>
    <s v="CANCELADO"/>
    <x v="2"/>
    <s v="Sob Demanda"/>
  </r>
  <r>
    <s v="8866"/>
    <d v="2024-04-10T12:33:30"/>
    <s v="Madero Santos Dumont Sth"/>
    <x v="0"/>
    <s v="Cliente não localizado"/>
    <m/>
    <n v="24.9"/>
    <n v="24.9"/>
    <n v="0"/>
    <n v="24.9"/>
    <s v="CANCELADO"/>
    <x v="2"/>
    <s v="Sob Demanda"/>
  </r>
  <r>
    <s v="7713"/>
    <d v="2024-04-08T19:43:09"/>
    <s v="Madero Shopping Center Vale"/>
    <x v="0"/>
    <s v="Cliente não localizado"/>
    <m/>
    <n v="60"/>
    <n v="60"/>
    <n v="0"/>
    <n v="60"/>
    <s v="CANCELADO"/>
    <x v="2"/>
    <s v="Sob Demanda"/>
  </r>
  <r>
    <s v="5097"/>
    <d v="2024-04-10T19:41:31"/>
    <s v="Madero Shopping Recife"/>
    <x v="0"/>
    <s v="Cliente não localizado"/>
    <m/>
    <n v="61.5"/>
    <n v="61.5"/>
    <n v="0"/>
    <n v="61.5"/>
    <s v="CANCELADO"/>
    <x v="2"/>
    <s v="Sob Demanda"/>
  </r>
  <r>
    <s v="2341"/>
    <d v="2024-04-10T19:08:30"/>
    <s v="Madero Shopping Tijuca"/>
    <x v="1"/>
    <s v="O pedido está duplicado"/>
    <m/>
    <n v="108.05"/>
    <n v="108.05"/>
    <n v="0"/>
    <n v="108.05"/>
    <s v="CANCELADO"/>
    <x v="2"/>
    <s v="Sob Demanda"/>
  </r>
  <r>
    <s v="5163"/>
    <d v="2024-04-10T18:36:32"/>
    <s v="Madero Sth - Shopping Sp Market"/>
    <x v="1"/>
    <s v="Item indisponível"/>
    <m/>
    <n v="397.3"/>
    <n v="397.3"/>
    <n v="0"/>
    <n v="397.3"/>
    <s v="CANCELADO"/>
    <x v="2"/>
    <s v="Sob Demanda"/>
  </r>
  <r>
    <s v="0300"/>
    <d v="2024-04-08T19:48:01"/>
    <s v="Jeronimo - Shopping Tatuapé"/>
    <x v="2"/>
    <s v="O pedido está duplicado"/>
    <s v="NÃO"/>
    <n v="51.35"/>
    <n v="51.35"/>
    <n v="0"/>
    <n v="51.35"/>
    <s v="CANCELADO"/>
    <x v="2"/>
    <s v="Sob Demanda"/>
  </r>
  <r>
    <s v="6170"/>
    <d v="2024-04-08T19:43:30"/>
    <s v="Jeronimo - Shopping Tatuapé"/>
    <x v="2"/>
    <s v="O cliente cancelou o pedido pelo restaurante"/>
    <s v="NÃO"/>
    <n v="51.35"/>
    <n v="51.35"/>
    <n v="0"/>
    <n v="51.35"/>
    <s v="CANCELADO"/>
    <x v="2"/>
    <s v="Sob Demanda"/>
  </r>
  <r>
    <s v="1043"/>
    <d v="2024-04-09T15:35:30"/>
    <s v="Madero Taubate Shopping Vila Costa"/>
    <x v="1"/>
    <s v="Problemas de sistema na loja"/>
    <m/>
    <n v="9.8000000000000007"/>
    <n v="9.8000000000000007"/>
    <n v="0"/>
    <n v="9.8000000000000007"/>
    <s v="CANCELADO"/>
    <x v="2"/>
    <s v="Sob Demanda"/>
  </r>
  <r>
    <s v="7127"/>
    <d v="2024-04-10T11:54:30"/>
    <s v="Madero União Osasco"/>
    <x v="0"/>
    <s v="Cliente não localizado"/>
    <m/>
    <n v="46.5"/>
    <n v="46.5"/>
    <n v="0"/>
    <n v="46.5"/>
    <s v="CANCELADO"/>
    <x v="2"/>
    <s v="Sob Demanda"/>
  </r>
  <r>
    <s v="7620"/>
    <d v="2024-04-08T15:07:30"/>
    <s v="Madero Vila Velha"/>
    <x v="0"/>
    <s v="Cliente não localizado"/>
    <m/>
    <n v="122.1"/>
    <n v="122.1"/>
    <n v="0"/>
    <n v="122.1"/>
    <s v="CANCELADO"/>
    <x v="2"/>
    <s v="Sob Demanda"/>
  </r>
  <r>
    <s v="2100"/>
    <d v="2024-04-08T13:35:30"/>
    <s v="Madero Vila Velha"/>
    <x v="1"/>
    <s v="O pedido está duplicado"/>
    <m/>
    <n v="163.69999999999999"/>
    <n v="163.69999999999999"/>
    <n v="0"/>
    <n v="163.69999999999999"/>
    <s v="CANCELADO"/>
    <x v="2"/>
    <s v="Sob Demanda"/>
  </r>
  <r>
    <s v="8894"/>
    <d v="2024-04-10T19:10:33"/>
    <s v="Madero Vitória"/>
    <x v="0"/>
    <s v="Cliente não localizado"/>
    <m/>
    <n v="69.8"/>
    <n v="69.8"/>
    <n v="0"/>
    <n v="69.8"/>
    <s v="CANCELADO"/>
    <x v="2"/>
    <s v="Sob Demanda"/>
  </r>
  <r>
    <s v="5607"/>
    <d v="2024-04-08T12:05:31"/>
    <s v="Madero Vitória"/>
    <x v="1"/>
    <s v="O pedido está duplicado"/>
    <m/>
    <n v="182.2"/>
    <n v="182.2"/>
    <n v="0"/>
    <n v="182.2"/>
    <s v="CANCELADO"/>
    <x v="2"/>
    <s v="Sob Demanda"/>
  </r>
  <r>
    <s v="8463"/>
    <d v="2024-04-08T15:22:23"/>
    <s v="Vó Maria Durski - Cuiaba Track"/>
    <x v="0"/>
    <s v="Cliente não localizado"/>
    <m/>
    <n v="13.95"/>
    <n v="13.95"/>
    <n v="0"/>
    <n v="13.95"/>
    <s v="CANCELADO"/>
    <x v="2"/>
    <s v="Sob Demand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1">
  <r>
    <n v="3645"/>
    <d v="2025-05-04T15:16:40"/>
    <s v="Dundee Chicken - Shopping Novo Salvador"/>
    <x v="0"/>
    <s v="Pedido impróprio para consumo/uso"/>
    <s v="SIM"/>
    <n v="21.68"/>
    <n v="15.6"/>
    <n v="0"/>
    <n v="15.6"/>
    <s v="CONTESTADO"/>
    <x v="0"/>
    <s v="iFood"/>
    <s v="5bdd2087-af3b-4d79-ac80-b59ad9a476c0"/>
    <s v="Apple Pay (Mastercard)"/>
    <x v="0"/>
  </r>
  <r>
    <s v="9066"/>
    <d v="2025-05-02T20:10:29"/>
    <s v="Jeronimo - Barão de Penedo"/>
    <x v="1"/>
    <s v="Cliente não localizado"/>
    <s v="Reembolso aprovado, confira o pagamento no seu próximo repasse"/>
    <n v="153.79"/>
    <n v="142.80000000000001"/>
    <n v="115.32"/>
    <n v="27.480000000000018"/>
    <s v="REEMBOLSO APROVADO"/>
    <x v="1"/>
    <s v="iFood"/>
    <s v="141f312d-f18b-49bd-be52-04b44a1da973"/>
    <s v="Crédito (Mastercard) pelo app"/>
    <x v="1"/>
  </r>
  <r>
    <n v="5858"/>
    <d v="2025-05-01T20:59:43"/>
    <s v="Dundee Chicken - Andalo"/>
    <x v="2"/>
    <s v="Item indisponível"/>
    <s v="UNAVAILABLE_ITEM"/>
    <n v="136.74"/>
    <n v="132.75"/>
    <n v="0"/>
    <n v="132.75"/>
    <s v="CANCELADO"/>
    <x v="2"/>
    <s v="iFood"/>
    <s v="f3c4e89b-7a97-4900-8d1a-bd748427c176"/>
    <s v="Crédito (Mastercard) pelo app"/>
    <x v="2"/>
  </r>
  <r>
    <s v="1335"/>
    <d v="2025-05-02T20:57:05"/>
    <s v="Jeronimo - Buritis"/>
    <x v="1"/>
    <s v="Problemas no veículo"/>
    <s v="Reembolso aprovado, confira o pagamento no seu próximo repasse"/>
    <n v="299.64"/>
    <n v="292.64999999999998"/>
    <n v="236.31"/>
    <n v="56.339999999999975"/>
    <s v="REEMBOLSO APROVADO"/>
    <x v="1"/>
    <s v="iFood"/>
    <s v="3f74bb4c-6ec0-473c-a40a-9e417e3ea9cc"/>
    <s v="PIX"/>
    <x v="0"/>
  </r>
  <r>
    <n v="4742"/>
    <d v="2025-05-02T21:39:04"/>
    <s v="Jeronimo - Shopping Villa Romana"/>
    <x v="1"/>
    <s v="A loja está fechada"/>
    <s v="SIM"/>
    <n v="71.59"/>
    <n v="66.599999999999994"/>
    <n v="53.78"/>
    <n v="12.819999999999993"/>
    <s v="REEMBOLSO APROVADO"/>
    <x v="1"/>
    <s v="iFood"/>
    <s v="debb6f8b-802f-484e-8095-35a745fab8e2"/>
    <s v="Crédito (Elo) pelo app"/>
    <x v="3"/>
  </r>
  <r>
    <n v="6721"/>
    <d v="2025-05-02T19:40:52"/>
    <s v="Jeronimo - Taquari"/>
    <x v="0"/>
    <s v="O pedido veio com todos os itens errados"/>
    <s v="SIM"/>
    <n v="169.69"/>
    <n v="158.69999999999999"/>
    <n v="158.69999999999999"/>
    <n v="0"/>
    <s v="REEMBOLSO APROVADO"/>
    <x v="1"/>
    <s v="iFood"/>
    <s v="7587ffe5-2ff6-426a-9731-6d7a585fb282"/>
    <s v="Crédito (Visa) pelo app, Saldo da carteira"/>
    <x v="2"/>
  </r>
  <r>
    <s v="1186"/>
    <d v="2025-05-01T16:06:31"/>
    <s v="Dundee Chicken - Shopping Balneario"/>
    <x v="0"/>
    <s v="O pedido está atrasado"/>
    <s v="Reembolso aprovado, confira o pagamento no seu próximo repasse"/>
    <n v="71.39"/>
    <n v="62.4"/>
    <n v="52.26"/>
    <n v="10.14"/>
    <s v="REEMBOLSO APROVADO"/>
    <x v="1"/>
    <s v="iFood"/>
    <s v="69b6b2f5-7a00-4a27-9d06-42a3ba1d363b"/>
    <s v="Vale-refeição (VR refeição) pelo app"/>
    <x v="3"/>
  </r>
  <r>
    <n v="8450"/>
    <d v="2025-05-01T21:21:44"/>
    <s v="Dundee Chicken - Shopping Novo Salvador"/>
    <x v="1"/>
    <s v="A loja está fechada"/>
    <s v="SIM"/>
    <n v="9.7899999999999991"/>
    <n v="16.8"/>
    <n v="7.11"/>
    <n v="9.6900000000000013"/>
    <s v="REEMBOLSO APROVADO"/>
    <x v="1"/>
    <s v="iFood"/>
    <s v="c16d00db-7769-4db2-a35c-9c17d0e64eab"/>
    <s v="PIX"/>
    <x v="0"/>
  </r>
  <r>
    <s v="8085"/>
    <d v="2025-05-02T19:21:11"/>
    <s v="Jeronimo - Giovanni Gronchi"/>
    <x v="0"/>
    <s v="O pedido está atrasado"/>
    <s v="Reembolso aprovado, confira o pagamento no seu próximo repasse"/>
    <n v="46.34"/>
    <n v="45.35"/>
    <n v="36.619999999999997"/>
    <n v="8.730000000000004"/>
    <s v="REEMBOLSO APROVADO"/>
    <x v="1"/>
    <s v="iFood"/>
    <s v="e9b653a5-cb80-4b3e-a832-c61f7b990f27"/>
    <s v="Crédito (Elo) pelo app"/>
    <x v="4"/>
  </r>
  <r>
    <s v="9739"/>
    <d v="2025-05-01T15:37:15"/>
    <s v="Dundee Chicken - Shopping Novo Salvador"/>
    <x v="3"/>
    <s v="O pedido está fora da área de entrega"/>
    <s v="SIM"/>
    <n v="9.7899999999999991"/>
    <n v="16.8"/>
    <n v="0"/>
    <n v="16.8"/>
    <s v="CANCELADO"/>
    <x v="2"/>
    <s v="iFood"/>
    <s v="d1328f1a-bbcb-40c5-9be0-fba6ed8b978d"/>
    <s v="PIX"/>
    <x v="0"/>
  </r>
  <r>
    <s v="1681"/>
    <d v="2025-05-02T20:21:40"/>
    <s v="Jeronimo - Guarujá"/>
    <x v="0"/>
    <s v="O pedido está atrasado"/>
    <s v="Reembolso aprovado, confira o pagamento no seu próximo repasse"/>
    <n v="115.09"/>
    <n v="104.1"/>
    <n v="84.06"/>
    <n v="20.039999999999992"/>
    <s v="REEMBOLSO APROVADO"/>
    <x v="1"/>
    <s v="iFood"/>
    <s v="89669060-ecc7-4961-aee2-12ed5b1f6414"/>
    <s v="Crédito (Visa) pelo app"/>
    <x v="1"/>
  </r>
  <r>
    <s v="1718"/>
    <d v="2025-05-01T22:26:28"/>
    <s v="Jeronimo - Barão de Penedo"/>
    <x v="0"/>
    <s v="O pedido não foi entregue"/>
    <s v="Reembolso aprovado, confira o pagamento no seu próximo repasse"/>
    <n v="129.65"/>
    <n v="129.65"/>
    <n v="104.69"/>
    <n v="24.960000000000008"/>
    <s v="REEMBOLSO APROVADO"/>
    <x v="1"/>
    <s v="iFood"/>
    <s v="32d49b8d-9e59-41a3-bbd4-ad7c22ca172a"/>
    <s v="PIX"/>
    <x v="1"/>
  </r>
  <r>
    <s v="4869"/>
    <d v="2025-05-02T21:52:16"/>
    <s v="Jeronimo - Minas Shopping"/>
    <x v="1"/>
    <s v="Cliente não localizado pedido em atraso"/>
    <s v="Reembolso aprovado, confira o pagamento no seu próximo repasse"/>
    <n v="117.84"/>
    <n v="119.85"/>
    <n v="96.77"/>
    <n v="23.08"/>
    <s v="REEMBOLSO APROVADO"/>
    <x v="1"/>
    <s v="iFood"/>
    <s v="dd19597c-7376-4dde-b60e-5728a1b48870"/>
    <s v="Crédito (Mastercard) pelo app"/>
    <x v="0"/>
  </r>
  <r>
    <s v="4796"/>
    <d v="2025-05-02T19:35:30"/>
    <s v="Jeronimo - Niteroi Plaza Shopping"/>
    <x v="1"/>
    <s v="Entregador sofreu acidente"/>
    <s v="Reembolso aprovado, confira o pagamento no seu próximo repasse"/>
    <n v="323.39"/>
    <n v="317.39999999999998"/>
    <n v="256.3"/>
    <n v="61.099999999999966"/>
    <s v="REEMBOLSO APROVADO"/>
    <x v="1"/>
    <s v="iFood"/>
    <s v="f839b727-d1d0-48ef-bec8-a372742ce420"/>
    <s v="Crédito (Visa) pelo app"/>
    <x v="0"/>
  </r>
  <r>
    <s v="6627"/>
    <d v="2025-05-02T11:04:40"/>
    <s v="Jeronimo - Ramos Batista"/>
    <x v="0"/>
    <s v="O pedido está atrasado"/>
    <s v="Reembolso aprovado, confira o pagamento no seu próximo repasse"/>
    <n v="56.79"/>
    <n v="58.8"/>
    <n v="47.48"/>
    <n v="11.32"/>
    <s v="REEMBOLSO APROVADO"/>
    <x v="1"/>
    <s v="iFood"/>
    <s v="c355392e-804b-48ed-b237-10d1da231fe4"/>
    <s v="Débito (Mastercard Débito) pelo app"/>
    <x v="1"/>
  </r>
  <r>
    <n v="5272"/>
    <d v="2025-05-01T20:21:29"/>
    <s v="Jeronimo - Barão de Penedo"/>
    <x v="0"/>
    <s v="O pedido veio com todos os itens errados"/>
    <s v="SIM"/>
    <n v="133.09"/>
    <n v="135.1"/>
    <n v="0"/>
    <n v="135.1"/>
    <s v="CONTESTADO"/>
    <x v="0"/>
    <s v="iFood"/>
    <s v="250f2fb1-90fb-47ea-ac4a-8908f3c95832"/>
    <s v="Crédito (Visa) pelo app"/>
    <x v="1"/>
  </r>
  <r>
    <s v="4975"/>
    <d v="2025-05-01T20:44:12"/>
    <s v="Jeronimo - Barra Shopping"/>
    <x v="1"/>
    <s v="Problemas no veículo"/>
    <s v="Reembolso aprovado, confira o pagamento no seu próximo repasse"/>
    <n v="97.99"/>
    <n v="87"/>
    <n v="70.25"/>
    <n v="16.75"/>
    <s v="REEMBOLSO APROVADO"/>
    <x v="1"/>
    <s v="iFood"/>
    <s v="01fc2c72-4589-467e-a8f4-e3b083c43110"/>
    <s v="Crédito (Amex) pelo app"/>
    <x v="0"/>
  </r>
  <r>
    <s v="1945"/>
    <d v="2025-05-01T20:43:16"/>
    <s v="Jeronimo - Barra Shopping"/>
    <x v="0"/>
    <s v="O pedido está atrasado"/>
    <s v="Reembolso aprovado, confira o pagamento no seu próximo repasse"/>
    <n v="121.64"/>
    <n v="112.65"/>
    <n v="90.96"/>
    <n v="21.690000000000012"/>
    <s v="REEMBOLSO APROVADO"/>
    <x v="1"/>
    <s v="iFood"/>
    <s v="20b7d3fb-5acb-45c0-b6e2-c15896147a61"/>
    <s v="Pagamento pelo app do Nubank"/>
    <x v="0"/>
  </r>
  <r>
    <n v="3822"/>
    <d v="2025-05-01T18:23:22"/>
    <s v="Jeronimo - Barra Shopping"/>
    <x v="0"/>
    <s v="Pedido impróprio para consumo/uso"/>
    <s v="SIM"/>
    <n v="96.19"/>
    <n v="85.2"/>
    <n v="0"/>
    <n v="85.2"/>
    <s v="CONTESTADO"/>
    <x v="0"/>
    <s v="iFood"/>
    <s v="70a6203a-f9b1-445b-af05-5f48dd6bf594"/>
    <s v="Vale-refeição (iFood refeição) pelo app"/>
    <x v="0"/>
  </r>
  <r>
    <s v="1597"/>
    <d v="2025-05-01T22:06:31"/>
    <s v="Jeronimo - Bela Vista"/>
    <x v="1"/>
    <s v="A entrega é em uma área de risco"/>
    <s v="Reembolso aprovado, confira o pagamento no seu próximo repasse"/>
    <n v="72.69"/>
    <n v="87.6"/>
    <n v="70.73"/>
    <n v="16.86999999999999"/>
    <s v="REEMBOLSO APROVADO"/>
    <x v="1"/>
    <s v="iFood"/>
    <s v="d8800341-4ff6-4af7-b883-0d0d68a8687e"/>
    <s v="PIX"/>
    <x v="3"/>
  </r>
  <r>
    <n v="3833"/>
    <d v="2025-05-02T18:23:33"/>
    <s v="Jeronimo &amp; Madero - Piracicaba"/>
    <x v="0"/>
    <s v="Pedido impróprio para consumo/uso"/>
    <s v="SIM"/>
    <n v="55.59"/>
    <n v="51.6"/>
    <n v="41.67"/>
    <n v="9.93"/>
    <s v="REEMBOLSO APROVADO"/>
    <x v="1"/>
    <s v="iFood"/>
    <s v="3e1e52b1-e10d-4f00-8d4d-bbddc3d45c47"/>
    <s v="Pagamento pelo app do Nubank"/>
    <x v="2"/>
  </r>
  <r>
    <n v="7981"/>
    <d v="2025-05-02T19:40:32"/>
    <s v="Madero - Açocê"/>
    <x v="0"/>
    <s v="O pedido veio com todos os itens errados"/>
    <s v="SIM"/>
    <n v="77"/>
    <n v="77"/>
    <n v="69.3"/>
    <n v="7.7000000000000028"/>
    <s v="REEMBOLSO APROVADO"/>
    <x v="1"/>
    <s v="iFood"/>
    <s v="42aa1992-b3a2-46e5-8317-eedc179fd052"/>
    <s v="Vale-refeição (Alelo refeição) pelo app"/>
    <x v="1"/>
  </r>
  <r>
    <s v="2049"/>
    <d v="2025-05-02T20:30:38"/>
    <s v="Jeronimo - Santos Dumont"/>
    <x v="1"/>
    <s v="Cliente não localizado"/>
    <s v="Reembolso aprovado, confira o pagamento no seu próximo repasse"/>
    <n v="79.790000000000006"/>
    <n v="82.8"/>
    <n v="66.86"/>
    <n v="15.939999999999998"/>
    <s v="REEMBOLSO APROVADO"/>
    <x v="1"/>
    <s v="iFood"/>
    <s v="733a21b6-505f-4e98-9c4a-6df142a3edd9"/>
    <s v="Apple Pay (Mastercard)"/>
    <x v="0"/>
  </r>
  <r>
    <s v="5484"/>
    <d v="2025-05-02T13:16:11"/>
    <s v="Madero - Riomar Fortaleza"/>
    <x v="2"/>
    <s v="Item indisponível"/>
    <s v="UNAVAILABLE_ITEM"/>
    <n v="26.87"/>
    <n v="34.5"/>
    <n v="0"/>
    <n v="34.5"/>
    <s v="CANCELADO"/>
    <x v="2"/>
    <s v="iFood"/>
    <s v="bd0f5ee3-ea1d-4de7-be55-41abb99b780e"/>
    <s v="Débito (Mastercard Débito) pelo app"/>
    <x v="0"/>
  </r>
  <r>
    <s v="5578"/>
    <d v="2025-05-02T19:28:23"/>
    <s v="Jeronimo - Santos Dumont"/>
    <x v="1"/>
    <s v="Cliente não quer mais receber o pedido"/>
    <s v="Reembolso aprovado, confira o pagamento no seu próximo repasse"/>
    <n v="82.99"/>
    <n v="66"/>
    <n v="53.3"/>
    <n v="12.700000000000003"/>
    <s v="REEMBOLSO APROVADO"/>
    <x v="1"/>
    <s v="iFood"/>
    <s v="50062d01-7a5d-49f2-af7d-99820134b908"/>
    <s v="Crédito (Mastercard) pelo app"/>
    <x v="0"/>
  </r>
  <r>
    <s v="9081"/>
    <d v="2025-05-01T20:51:35"/>
    <s v="Jeronimo - Bela Vista"/>
    <x v="1"/>
    <s v="Problemas no veículo"/>
    <s v="Reembolso aprovado, confira o pagamento no seu próximo repasse"/>
    <n v="86.99"/>
    <n v="78"/>
    <n v="62.98"/>
    <n v="15.020000000000003"/>
    <s v="REEMBOLSO APROVADO"/>
    <x v="1"/>
    <s v="iFood"/>
    <s v="47b40afd-0d77-43c7-bea2-b1c696f45961"/>
    <s v="PIX"/>
    <x v="3"/>
  </r>
  <r>
    <n v="4904"/>
    <d v="2025-05-01T21:00:52"/>
    <s v="Jeronimo - Buritis"/>
    <x v="0"/>
    <s v="O pedido veio com todos os itens errados"/>
    <s v="SIM"/>
    <n v="34.79"/>
    <n v="38.4"/>
    <n v="0"/>
    <n v="38.4"/>
    <s v="CONTESTADO"/>
    <x v="0"/>
    <s v="iFood"/>
    <s v="6a15fffb-ed2b-42cb-9e5c-4ef01d942c07"/>
    <s v="PIX"/>
    <x v="0"/>
  </r>
  <r>
    <s v="9186"/>
    <d v="2025-05-01T21:31:49"/>
    <s v="Jeronimo - Giovanni Gronchi"/>
    <x v="0"/>
    <s v="O pedido está atrasado"/>
    <s v="Reembolso aprovado, confira o pagamento no seu próximo repasse"/>
    <n v="213.44"/>
    <n v="213.45"/>
    <n v="172.36"/>
    <n v="41.089999999999975"/>
    <s v="REEMBOLSO APROVADO"/>
    <x v="1"/>
    <s v="iFood"/>
    <s v="22d023d7-a643-4672-964b-99f3ce21275c"/>
    <s v="PIX"/>
    <x v="4"/>
  </r>
  <r>
    <s v="4238"/>
    <d v="2025-05-02T11:38:44"/>
    <s v="Jeronimo - Shopping Aricanduva"/>
    <x v="0"/>
    <s v="O pedido está atrasado"/>
    <s v="Reembolso aprovado, confira o pagamento no seu próximo repasse"/>
    <n v="26.88"/>
    <n v="25.2"/>
    <n v="20.34"/>
    <n v="4.8599999999999994"/>
    <s v="REEMBOLSO APROVADO"/>
    <x v="1"/>
    <s v="iFood"/>
    <s v="28b29e60-ac4c-4fa1-b200-3215f32fe31d"/>
    <s v="Vale-refeição (iFood refeição) pelo app"/>
    <x v="1"/>
  </r>
  <r>
    <s v="3962"/>
    <d v="2025-05-01T20:31:46"/>
    <s v="Jeronimo - Giovanni Gronchi"/>
    <x v="0"/>
    <s v="O pedido está atrasado"/>
    <s v="Reembolso aprovado, confira o pagamento no seu próximo repasse"/>
    <n v="75.59"/>
    <n v="75.599999999999994"/>
    <n v="61.05"/>
    <n v="14.549999999999997"/>
    <s v="REEMBOLSO APROVADO"/>
    <x v="1"/>
    <s v="iFood"/>
    <s v="dc8d7336-7be9-4a2d-8835-6726ffc807b0"/>
    <s v="Crédito (Mastercard) pelo app"/>
    <x v="4"/>
  </r>
  <r>
    <s v="8214"/>
    <d v="2025-05-01T20:30:48"/>
    <s v="Jeronimo - Giovanni Gronchi"/>
    <x v="0"/>
    <s v="O pedido está atrasado"/>
    <s v="Reembolso aprovado, confira o pagamento no seu próximo repasse"/>
    <n v="88.19"/>
    <n v="91.2"/>
    <n v="73.64"/>
    <n v="17.560000000000002"/>
    <s v="REEMBOLSO APROVADO"/>
    <x v="1"/>
    <s v="iFood"/>
    <s v="2566ac19-b297-4611-892c-b41b0feccae5"/>
    <s v="Crédito (Visa) pelo app"/>
    <x v="4"/>
  </r>
  <r>
    <s v="6693"/>
    <d v="2025-05-02T21:54:02"/>
    <s v="Jeronimo - Shopping Center Norte"/>
    <x v="1"/>
    <s v="Cliente não quer mais receber o pedido"/>
    <s v="Reembolso aprovado, confira o pagamento no seu próximo repasse"/>
    <n v="88.8"/>
    <n v="88.8"/>
    <n v="60.72"/>
    <n v="28.08"/>
    <s v="REEMBOLSO APROVADO"/>
    <x v="1"/>
    <s v="iFood"/>
    <s v="1967c47f-af94-4edc-a263-6ec3ac2847b1"/>
    <s v="PIX"/>
    <x v="1"/>
  </r>
  <r>
    <s v="0467"/>
    <d v="2025-05-02T19:13:34"/>
    <s v="Jeronimo - Shopping Flamboyant"/>
    <x v="0"/>
    <s v="O pedido está atrasado"/>
    <s v="Reembolso aprovado, confira o pagamento no seu próximo repasse"/>
    <n v="52.79"/>
    <n v="49.8"/>
    <n v="40.22"/>
    <n v="9.5799999999999983"/>
    <s v="REEMBOLSO APROVADO"/>
    <x v="1"/>
    <s v="iFood"/>
    <s v="fe350179-4fbe-48cc-996a-87b0ae7e64e0"/>
    <s v="Pagamento pelo app do Nubank"/>
    <x v="2"/>
  </r>
  <r>
    <s v="8836"/>
    <d v="2025-05-02T18:50:48"/>
    <s v="Jeronimo - Shopping Mueller"/>
    <x v="0"/>
    <s v="O pedido está atrasado"/>
    <s v="Reembolso aprovado, confira o pagamento no seu próximo repasse"/>
    <n v="149.18"/>
    <n v="151.19999999999999"/>
    <n v="122.09"/>
    <n v="29.109999999999985"/>
    <s v="REEMBOLSO APROVADO"/>
    <x v="1"/>
    <s v="iFood"/>
    <s v="c9783c70-64a9-4ed3-bd8b-8c60b8cd5435"/>
    <s v="Crédito (Mastercard) pelo app"/>
    <x v="3"/>
  </r>
  <r>
    <s v="7296"/>
    <d v="2025-05-01T19:12:55"/>
    <s v="Jeronimo - Giovanni Gronchi"/>
    <x v="0"/>
    <s v="O pedido está atrasado"/>
    <s v="Reembolso aprovado, confira o pagamento no seu próximo repasse"/>
    <n v="162.54"/>
    <n v="149.55000000000001"/>
    <n v="120.76"/>
    <n v="28.790000000000006"/>
    <s v="REEMBOLSO APROVADO"/>
    <x v="1"/>
    <s v="iFood"/>
    <s v="cf778167-b4b8-4535-b653-119e49ef1ef8"/>
    <s v="Crédito (Elo) pelo app"/>
    <x v="4"/>
  </r>
  <r>
    <s v="6036"/>
    <d v="2025-05-01T13:42:39"/>
    <s v="Jeronimo - Giovanni Gronchi"/>
    <x v="0"/>
    <s v="O pedido está atrasado"/>
    <s v="Reembolso aprovado, confira o pagamento no seu próximo repasse"/>
    <n v="54.59"/>
    <n v="45.6"/>
    <n v="36.82"/>
    <n v="8.7800000000000011"/>
    <s v="REEMBOLSO APROVADO"/>
    <x v="1"/>
    <s v="iFood"/>
    <s v="ea3ce996-4248-4ac4-be13-5f4f0c3dc9ef"/>
    <s v="Saldo da carteira, PIX"/>
    <x v="4"/>
  </r>
  <r>
    <n v="7711"/>
    <d v="2025-05-01T21:46:12"/>
    <s v="Jeronimo - Giovanni Gronchi"/>
    <x v="0"/>
    <s v="O pedido veio com todos os itens errados"/>
    <s v="SIM"/>
    <n v="124.6"/>
    <n v="129.6"/>
    <n v="104.65"/>
    <n v="24.949999999999989"/>
    <s v="REEMBOLSO APROVADO"/>
    <x v="1"/>
    <s v="iFood"/>
    <s v="027aa1d1-f6c0-49f2-9df3-abcaa7793ce2"/>
    <s v="Crédito (Mastercard) pelo app"/>
    <x v="4"/>
  </r>
  <r>
    <s v="4545"/>
    <d v="2025-05-02T11:10:07"/>
    <s v="Jeronimo - Shopping Palladium"/>
    <x v="1"/>
    <s v="Problemas no veículo"/>
    <s v="Reembolso aprovado, confira o pagamento no seu próximo repasse"/>
    <n v="102.18"/>
    <n v="103.2"/>
    <n v="83.33"/>
    <n v="19.870000000000005"/>
    <s v="REEMBOLSO APROVADO"/>
    <x v="1"/>
    <s v="iFood"/>
    <s v="19d721fb-d536-481a-a193-6626a9c5087b"/>
    <s v="Apple Pay (Visa)"/>
    <x v="3"/>
  </r>
  <r>
    <s v="9044"/>
    <d v="2025-05-01T20:17:40"/>
    <s v="Jeronimo - Guarujá"/>
    <x v="0"/>
    <s v="O pedido está atrasado"/>
    <s v="Reembolso aprovado, confira o pagamento no seu próximo repasse"/>
    <n v="68.790000000000006"/>
    <n v="70.8"/>
    <n v="57.18"/>
    <n v="13.619999999999997"/>
    <s v="REEMBOLSO APROVADO"/>
    <x v="1"/>
    <s v="iFood"/>
    <s v="f64b522d-35a9-4df8-8ffd-cb063fc41127"/>
    <s v="PIX"/>
    <x v="1"/>
  </r>
  <r>
    <s v="5026"/>
    <d v="2025-05-01T20:15:30"/>
    <s v="Jeronimo - Guarujá"/>
    <x v="0"/>
    <s v="O pedido está atrasado"/>
    <s v="Reembolso aprovado, confira o pagamento no seu próximo repasse"/>
    <n v="126.79"/>
    <n v="118.8"/>
    <n v="95.94"/>
    <n v="22.86"/>
    <s v="REEMBOLSO APROVADO"/>
    <x v="1"/>
    <s v="iFood"/>
    <s v="e4b1b9c1-b2db-4527-ae7b-58effe87fede"/>
    <s v="Crédito (Mastercard) pelo app"/>
    <x v="1"/>
  </r>
  <r>
    <s v="3626"/>
    <d v="2025-05-01T20:32:20"/>
    <s v="Jeronimo - Habitat Bradesco"/>
    <x v="1"/>
    <s v="Problemas no veículo"/>
    <s v="Reembolso aprovado, confira o pagamento no seu próximo repasse"/>
    <n v="76.84"/>
    <n v="77.849999999999994"/>
    <n v="62.86"/>
    <n v="14.989999999999995"/>
    <s v="REEMBOLSO APROVADO"/>
    <x v="1"/>
    <s v="iFood"/>
    <s v="a4153be9-60f9-4d68-86f9-3843e76ef78e"/>
    <s v="Crédito (Mastercard) pelo app"/>
    <x v="1"/>
  </r>
  <r>
    <s v="9202"/>
    <d v="2025-05-01T11:50:00"/>
    <s v="Jeronimo - Indaiatuba"/>
    <x v="0"/>
    <s v="O pedido não foi entregue"/>
    <s v="Reembolso aprovado, confira o pagamento no seu próximo repasse"/>
    <n v="92.19"/>
    <n v="85.2"/>
    <n v="61.37"/>
    <n v="23.830000000000005"/>
    <s v="REEMBOLSO APROVADO"/>
    <x v="1"/>
    <s v="iFood"/>
    <s v="cdfdbdcc-1e93-40ba-89d3-e7cdbd72e51e"/>
    <s v="Vale-refeição (Pluxee Refeição (Sodexo Refeição)) pelo app"/>
    <x v="4"/>
  </r>
  <r>
    <s v="3104"/>
    <d v="2025-05-01T16:15:43"/>
    <s v="Jeronimo - Londrina"/>
    <x v="1"/>
    <s v="Cliente não localizado"/>
    <s v="Reembolso aprovado, confira o pagamento no seu próximo repasse"/>
    <n v="73.69"/>
    <n v="63.7"/>
    <n v="51.44"/>
    <n v="12.260000000000005"/>
    <s v="REEMBOLSO APROVADO"/>
    <x v="1"/>
    <s v="iFood"/>
    <s v="98a4b96a-4309-4f18-aef8-46ac62861d57"/>
    <s v="Pagamento pelo app do Nubank"/>
    <x v="4"/>
  </r>
  <r>
    <n v="1765"/>
    <d v="2025-05-04T17:56:40"/>
    <s v="Jeronimo - Criciuma"/>
    <x v="0"/>
    <s v="O pedido veio com todos os itens errados"/>
    <s v="SIM"/>
    <n v="35.78"/>
    <n v="38.4"/>
    <n v="0"/>
    <n v="38.4"/>
    <s v="CONTESTADO"/>
    <x v="0"/>
    <s v="iFood"/>
    <s v="0251e934-5b1d-44f2-969a-a3b9e7aac76a"/>
    <s v="PIX, Saldo da carteira"/>
    <x v="3"/>
  </r>
  <r>
    <s v="3963"/>
    <d v="2025-05-01T18:34:31"/>
    <s v="Jeronimo - Minas Shopping"/>
    <x v="0"/>
    <s v="O pedido está atrasado"/>
    <s v="Reembolso aprovado, confira o pagamento no seu próximo repasse"/>
    <n v="43.24"/>
    <n v="47.25"/>
    <n v="38.15"/>
    <n v="9.1000000000000014"/>
    <s v="REEMBOLSO APROVADO"/>
    <x v="1"/>
    <s v="iFood"/>
    <s v="b722fe62-7244-44c7-a02c-6e182b3d04e2"/>
    <s v="PIX"/>
    <x v="0"/>
  </r>
  <r>
    <s v="6430"/>
    <d v="2025-05-01T21:59:31"/>
    <s v="Jeronimo - Monte Serrat"/>
    <x v="0"/>
    <s v="O pedido está atrasado"/>
    <s v="Reembolso aprovado, confira o pagamento no seu próximo repasse"/>
    <n v="49.59"/>
    <n v="42.6"/>
    <n v="34.4"/>
    <n v="8.2000000000000028"/>
    <s v="REEMBOLSO APROVADO"/>
    <x v="1"/>
    <s v="iFood"/>
    <s v="244cff50-b947-4bac-a187-3e28f7ee9837"/>
    <s v="PIX"/>
    <x v="1"/>
  </r>
  <r>
    <s v="3001"/>
    <d v="2025-05-01T13:59:38"/>
    <s v="Jeronimo - Monte Serrat"/>
    <x v="1"/>
    <s v="Cliente não localizado pedido em atraso"/>
    <s v="Reembolso aprovado, confira o pagamento no seu próximo repasse"/>
    <n v="37.590000000000003"/>
    <n v="42.6"/>
    <n v="34.4"/>
    <n v="8.2000000000000028"/>
    <s v="REEMBOLSO APROVADO"/>
    <x v="1"/>
    <s v="iFood"/>
    <s v="23d6c96c-c4f7-4cc7-8be8-e64348763090"/>
    <s v="PIX"/>
    <x v="1"/>
  </r>
  <r>
    <n v="3070"/>
    <d v="2025-05-04T21:38:22"/>
    <s v="Jeronimo - Goiania T10"/>
    <x v="0"/>
    <s v="O pedido veio com todos os itens errados"/>
    <s v="SIM"/>
    <n v="135.38999999999999"/>
    <n v="128.4"/>
    <n v="103.69"/>
    <n v="24.710000000000008"/>
    <s v="REEMBOLSO APROVADO"/>
    <x v="1"/>
    <s v="iFood"/>
    <s v="e8150a95-6e2b-46b8-abdf-1788290bf1ff"/>
    <s v="PIX"/>
    <x v="2"/>
  </r>
  <r>
    <n v="1774"/>
    <d v="2025-05-01T14:46:13"/>
    <s v="Jeronimo - Maringa"/>
    <x v="0"/>
    <s v="O pedido veio com todos os itens errados"/>
    <s v="SIM"/>
    <n v="49.99"/>
    <n v="52"/>
    <n v="0"/>
    <n v="52"/>
    <s v="CONTESTADO"/>
    <x v="0"/>
    <s v="iFood"/>
    <s v="03639d2d-27e4-493c-b724-fbcf4d03a296"/>
    <s v="Crédito (Mastercard) pelo app"/>
    <x v="4"/>
  </r>
  <r>
    <n v="8730"/>
    <d v="2025-05-02T18:51:02"/>
    <s v="Madero - Litoral Plaza Shopping"/>
    <x v="1"/>
    <s v="A loja está passando por dificuldades internas"/>
    <s v="SIM"/>
    <n v="204.99"/>
    <n v="188"/>
    <n v="151.81"/>
    <n v="36.19"/>
    <s v="REEMBOLSO APROVADO"/>
    <x v="1"/>
    <s v="iFood"/>
    <s v="8c6f04cd-7924-4b9c-b937-383c50fce483"/>
    <s v="PIX"/>
    <x v="1"/>
  </r>
  <r>
    <s v="3112"/>
    <d v="2025-05-01T16:09:41"/>
    <s v="Jeronimo - Paineiras"/>
    <x v="1"/>
    <s v="Cliente não quer mais receber o pedido"/>
    <s v="Reembolso aprovado, confira o pagamento no seu próximo repasse"/>
    <n v="76.040000000000006"/>
    <n v="67.05"/>
    <n v="54.14"/>
    <n v="12.909999999999997"/>
    <s v="REEMBOLSO APROVADO"/>
    <x v="1"/>
    <s v="iFood"/>
    <s v="6920ee2b-b24a-4cac-b250-814d3dcfc567"/>
    <s v="Pagamento pelo app do Nubank"/>
    <x v="1"/>
  </r>
  <r>
    <s v="5129"/>
    <d v="2025-05-01T22:40:49"/>
    <s v="Jeronimo - Ponta Grossa"/>
    <x v="1"/>
    <s v="Problemas no veículo"/>
    <s v="Reembolso aprovado, confira o pagamento no seu próximo repasse"/>
    <n v="75"/>
    <n v="66"/>
    <n v="53.3"/>
    <n v="12.700000000000003"/>
    <s v="REEMBOLSO APROVADO"/>
    <x v="1"/>
    <s v="iFood"/>
    <s v="1a968240-843b-461d-a7e2-bfeef27d7a60"/>
    <s v="PIX"/>
    <x v="3"/>
  </r>
  <r>
    <s v="8173"/>
    <d v="2025-05-02T21:28:21"/>
    <s v="Jeronimo - Shopping Penha"/>
    <x v="1"/>
    <s v="Entregador sofreu acidente"/>
    <s v="Reembolso aprovado, confira o pagamento no seu próximo repasse"/>
    <n v="143.79"/>
    <n v="133.80000000000001"/>
    <n v="108.05"/>
    <n v="25.750000000000014"/>
    <s v="REEMBOLSO APROVADO"/>
    <x v="1"/>
    <s v="iFood"/>
    <s v="f97448bc-5bca-4d9c-bd0b-2de6dd2d1606"/>
    <s v="Pagamento pelo app do Nubank"/>
    <x v="1"/>
  </r>
  <r>
    <s v="4030"/>
    <d v="2025-05-02T21:06:24"/>
    <s v="Jeronimo - Shopping Sp Market"/>
    <x v="0"/>
    <s v="O pedido está atrasado"/>
    <s v="Reembolso aprovado, confira o pagamento no seu próximo repasse"/>
    <n v="128.99"/>
    <n v="120"/>
    <n v="96.9"/>
    <n v="23.099999999999994"/>
    <s v="REEMBOLSO APROVADO"/>
    <x v="1"/>
    <s v="iFood"/>
    <s v="45807845-c2bf-4cb1-90d8-eea678448374"/>
    <s v="Crédito (Mastercard) pelo app"/>
    <x v="4"/>
  </r>
  <r>
    <s v="3311"/>
    <d v="2025-05-01T14:09:36"/>
    <s v="Jeronimo - Ponta Grossa"/>
    <x v="1"/>
    <s v="Problemas no veículo"/>
    <s v="Reembolso aprovado, confira o pagamento no seu próximo repasse"/>
    <n v="109.19"/>
    <n v="97.2"/>
    <n v="78.48"/>
    <n v="18.72"/>
    <s v="REEMBOLSO APROVADO"/>
    <x v="1"/>
    <s v="iFood"/>
    <s v="39330b5f-4d6e-4c00-82b5-3ef5b870ee38"/>
    <s v="PIX"/>
    <x v="3"/>
  </r>
  <r>
    <n v="8000"/>
    <d v="2025-05-01T21:34:03"/>
    <s v="Jeronimo - Praça da Espanha"/>
    <x v="0"/>
    <s v="O pedido veio com todos os itens errados"/>
    <s v="SIM"/>
    <n v="80.38"/>
    <n v="62.4"/>
    <n v="52.29"/>
    <n v="10.11"/>
    <s v="REEMBOLSO APROVADO"/>
    <x v="1"/>
    <s v="iFood"/>
    <s v="c965065e-c854-4cce-bda3-fef67549a8d2"/>
    <s v="Vale-refeição (Ticket) pelo app"/>
    <x v="3"/>
  </r>
  <r>
    <n v="4726"/>
    <d v="2025-05-01T15:45:45"/>
    <s v="Jeronimo - Ramos Batista"/>
    <x v="0"/>
    <s v="O pedido veio com todos os itens errados"/>
    <s v="SIM"/>
    <n v="49.59"/>
    <n v="42.6"/>
    <n v="34.4"/>
    <n v="8.2000000000000028"/>
    <s v="REEMBOLSO APROVADO"/>
    <x v="1"/>
    <s v="iFood"/>
    <s v="e9e9298e-5c76-4fa5-936b-fc123463dea4"/>
    <s v="PIX"/>
    <x v="1"/>
  </r>
  <r>
    <n v="2680"/>
    <d v="2025-05-01T21:36:19"/>
    <s v="Jeronimo - Shopping Anália Franco"/>
    <x v="1"/>
    <s v="A loja está fechada"/>
    <s v="SIM"/>
    <n v="29.58"/>
    <n v="28.8"/>
    <n v="23.26"/>
    <n v="5.5399999999999991"/>
    <s v="REEMBOLSO APROVADO"/>
    <x v="1"/>
    <s v="iFood"/>
    <s v="1c6e10f6-3e9b-47ca-9da2-ccd97c1a8847"/>
    <s v="Pagamento pelo app do Nubank"/>
    <x v="1"/>
  </r>
  <r>
    <n v="1468"/>
    <d v="2025-05-01T21:44:15"/>
    <s v="Jeronimo - Shopping Center Norte"/>
    <x v="0"/>
    <s v="O pedido veio com todos os itens errados"/>
    <s v="SIM"/>
    <n v="79.19"/>
    <n v="73.2"/>
    <n v="59.1"/>
    <n v="14.100000000000001"/>
    <s v="REEMBOLSO APROVADO"/>
    <x v="1"/>
    <s v="iFood"/>
    <s v="f56f5def-e150-46b1-9ef8-940c3dacce4e"/>
    <s v="Apple Pay (Mastercard)"/>
    <x v="1"/>
  </r>
  <r>
    <s v="3485"/>
    <d v="2025-05-01T21:56:51"/>
    <s v="Jeronimo - Shopping Center Norte"/>
    <x v="0"/>
    <s v="O pedido está atrasado"/>
    <s v="Reembolso aprovado, confira o pagamento no seu próximo repasse"/>
    <n v="90.59"/>
    <n v="99.6"/>
    <n v="72.44"/>
    <n v="27.159999999999997"/>
    <s v="REEMBOLSO APROVADO"/>
    <x v="1"/>
    <s v="iFood"/>
    <s v="eb7d77d2-e68b-46a1-9bc9-d568975e4b15"/>
    <s v="PIX"/>
    <x v="1"/>
  </r>
  <r>
    <s v="0580"/>
    <d v="2025-05-01T21:24:47"/>
    <s v="Jeronimo - Shopping Center Norte"/>
    <x v="0"/>
    <s v="O pedido está atrasado"/>
    <s v="Reembolso aprovado, confira o pagamento no seu próximo repasse"/>
    <n v="103.05"/>
    <n v="103.05"/>
    <n v="74.22"/>
    <n v="28.83"/>
    <s v="REEMBOLSO APROVADO"/>
    <x v="1"/>
    <s v="iFood"/>
    <s v="69d1078c-1b28-461e-9d44-4e91395a8b63"/>
    <s v="Crédito (Mastercard) pelo app"/>
    <x v="1"/>
  </r>
  <r>
    <s v="6851"/>
    <d v="2025-05-01T12:38:49"/>
    <s v="Jeronimo - Shopping del Rey"/>
    <x v="1"/>
    <s v="Cliente não localizado"/>
    <s v="Reembolso aprovado, confira o pagamento no seu próximo repasse"/>
    <n v="65.39"/>
    <n v="50.4"/>
    <n v="40.700000000000003"/>
    <n v="9.6999999999999957"/>
    <s v="REEMBOLSO APROVADO"/>
    <x v="1"/>
    <s v="iFood"/>
    <s v="d64d8344-9fce-4ddd-88a6-0e2838766667"/>
    <s v="Crédito (Mastercard) pelo app"/>
    <x v="0"/>
  </r>
  <r>
    <n v="9081"/>
    <d v="2025-05-01T20:44:14"/>
    <s v="Jeronimo - Shopping Flamboyant"/>
    <x v="0"/>
    <s v="O pedido veio com todos os itens errados"/>
    <s v="SIM"/>
    <n v="59.79"/>
    <n v="61.8"/>
    <n v="49.91"/>
    <n v="11.89"/>
    <s v="REEMBOLSO APROVADO"/>
    <x v="1"/>
    <s v="iFood"/>
    <s v="c73443d6-cdc3-45d6-a2ee-804acb7a97a8"/>
    <s v="Crédito (Mastercard) pelo app"/>
    <x v="2"/>
  </r>
  <r>
    <n v="3361"/>
    <d v="2025-05-01T21:39:32"/>
    <s v="Jeronimo - Shopping Grand Plaza"/>
    <x v="1"/>
    <s v="A loja está fechada"/>
    <s v="SIM"/>
    <n v="6.97"/>
    <n v="18"/>
    <n v="10.5"/>
    <n v="7.5"/>
    <s v="REEMBOLSO APROVADO"/>
    <x v="1"/>
    <s v="iFood"/>
    <s v="74ace9cc-b96c-45df-8c68-04c7215b5648"/>
    <s v="PIX"/>
    <x v="1"/>
  </r>
  <r>
    <s v="7782"/>
    <d v="2025-05-02T15:56:19"/>
    <s v="Madero - Niteroi Plaza Shopping"/>
    <x v="3"/>
    <s v="Item indisponível"/>
    <s v="UNAVAILABLE_ITEM"/>
    <n v="52.99"/>
    <n v="47"/>
    <n v="0"/>
    <n v="47"/>
    <s v="CANCELADO"/>
    <x v="2"/>
    <s v="iFood"/>
    <s v="aba47915-947b-4de9-bc7c-c9499af2eba8"/>
    <s v="Crédito (Elo) pelo app"/>
    <x v="0"/>
  </r>
  <r>
    <s v="9682"/>
    <d v="2025-05-01T13:23:59"/>
    <s v="Jeronimo - Shopping Light"/>
    <x v="4"/>
    <s v="O pedido não foi confirmado pela loja"/>
    <s v="CANCELLED_BEFORE_CONFIRMED"/>
    <n v="186.34"/>
    <n v="178.35"/>
    <n v="0"/>
    <n v="178.35"/>
    <s v="CANCELADO"/>
    <x v="2"/>
    <s v="iFood"/>
    <s v="8ef74120-ac30-4578-a509-709c2ce1848b"/>
    <s v="********"/>
    <x v="1"/>
  </r>
  <r>
    <n v="3054"/>
    <d v="2025-05-01T19:18:56"/>
    <s v="Jeronimo - Shopping Mueller"/>
    <x v="0"/>
    <s v="O pedido veio revirado/violado"/>
    <s v="SIM"/>
    <n v="46.78"/>
    <n v="49.8"/>
    <n v="40.22"/>
    <n v="9.5799999999999983"/>
    <s v="REEMBOLSO APROVADO"/>
    <x v="1"/>
    <s v="iFood"/>
    <s v="50994822-7c02-4964-8464-2a4823fcab95"/>
    <s v="PIX"/>
    <x v="3"/>
  </r>
  <r>
    <n v="5584"/>
    <d v="2025-05-01T21:41:41"/>
    <s v="Jeronimo - Shopping Sp Market"/>
    <x v="1"/>
    <s v="A loja está fechada"/>
    <s v="SIM"/>
    <n v="35.28"/>
    <n v="32.4"/>
    <n v="26.17"/>
    <n v="6.2299999999999969"/>
    <s v="REEMBOLSO APROVADO"/>
    <x v="1"/>
    <s v="iFood"/>
    <s v="e2413638-5e3f-44da-a9bc-2c7f83590c33"/>
    <s v="Google Pay (Mastercard Débito)"/>
    <x v="4"/>
  </r>
  <r>
    <s v="8642"/>
    <d v="2025-05-02T18:05:56"/>
    <s v="Jeronimo - Shopping Tatuapé"/>
    <x v="1"/>
    <s v="Cliente não localizado"/>
    <s v="Reembolso aprovado, confira o pagamento no seu próximo repasse"/>
    <n v="84.19"/>
    <n v="73.2"/>
    <n v="59.1"/>
    <n v="14.100000000000001"/>
    <s v="REEMBOLSO APROVADO"/>
    <x v="1"/>
    <s v="iFood"/>
    <s v="698e48dd-a624-4630-821d-08ad35896165"/>
    <s v="Saldo da carteira, Crédito (Mastercard) pelo app"/>
    <x v="1"/>
  </r>
  <r>
    <s v="0905"/>
    <d v="2025-05-01T16:30:32"/>
    <s v="Jeronimo - Shopping Sp Market"/>
    <x v="2"/>
    <s v="A loja está sem entregadores disponíveis"/>
    <s v="Cancelamento aceito pela sua loja"/>
    <n v="140.4"/>
    <n v="140.4"/>
    <n v="0"/>
    <n v="140.4"/>
    <s v="CANCELADO"/>
    <x v="2"/>
    <s v="iFood"/>
    <s v="1cd9cc32-ce56-4792-bd2f-48d1b63b10b9"/>
    <s v="PIX"/>
    <x v="4"/>
  </r>
  <r>
    <s v="3057"/>
    <d v="2025-05-01T21:57:35"/>
    <s v="Jeronimo - Shopping Tiete Plaza"/>
    <x v="1"/>
    <s v="Cliente não localizado pedido em atraso"/>
    <s v="Reembolso aprovado, confira o pagamento no seu próximo repasse"/>
    <n v="71.790000000000006"/>
    <n v="73.8"/>
    <n v="55.56"/>
    <n v="18.239999999999995"/>
    <s v="REEMBOLSO APROVADO"/>
    <x v="1"/>
    <s v="iFood"/>
    <s v="5aa30e4c-278d-4e36-afed-7871297e006d"/>
    <s v="Pagamento pelo app do Nubank"/>
    <x v="1"/>
  </r>
  <r>
    <s v="7395"/>
    <d v="2025-05-01T21:31:53"/>
    <s v="Jeronimo - Shopping Tiete Plaza"/>
    <x v="0"/>
    <s v="O pedido está atrasado"/>
    <s v="Reembolso aprovado, confira o pagamento no seu próximo repasse"/>
    <n v="54.58"/>
    <n v="58.2"/>
    <n v="42.96"/>
    <n v="15.240000000000002"/>
    <s v="REEMBOLSO APROVADO"/>
    <x v="1"/>
    <s v="iFood"/>
    <s v="a9686709-b9c9-4c36-977d-c2c38cbdade6"/>
    <s v="PIX"/>
    <x v="1"/>
  </r>
  <r>
    <s v="6727"/>
    <d v="2025-05-02T21:48:56"/>
    <s v="Jeronimo - Shopping Tiete Plaza"/>
    <x v="0"/>
    <s v="Pedido impróprio para consumo/uso"/>
    <s v="HAS_CREDIT_PROACTIVE"/>
    <n v="51.58"/>
    <n v="42.6"/>
    <n v="30.36"/>
    <n v="12.240000000000002"/>
    <s v="REEMBOLSO APROVADO"/>
    <x v="1"/>
    <s v="iFood"/>
    <s v="eb809c28-48af-4733-b0f2-c7342bfa7497"/>
    <s v="Saldo da carteira"/>
    <x v="1"/>
  </r>
  <r>
    <s v="0298"/>
    <d v="2025-05-01T17:03:04"/>
    <s v="Jeronimo - Tenente Sales"/>
    <x v="1"/>
    <s v="Problemas no veículo"/>
    <s v="Reembolso aprovado, confira o pagamento no seu próximo repasse"/>
    <n v="92.99"/>
    <n v="87"/>
    <n v="70.25"/>
    <n v="16.75"/>
    <s v="REEMBOLSO APROVADO"/>
    <x v="1"/>
    <s v="iFood"/>
    <s v="8f9a1882-705a-44a3-ae42-0c87dcb52393"/>
    <s v="Crédito (Mastercard) pelo app"/>
    <x v="1"/>
  </r>
  <r>
    <s v="8599"/>
    <d v="2025-05-01T21:56:50"/>
    <s v="Jeronimo &amp; Madero - Alphaville"/>
    <x v="1"/>
    <s v="A entrega é em uma área de risco"/>
    <s v="Reembolso aprovado, confira o pagamento no seu próximo repasse"/>
    <n v="105.6"/>
    <n v="99.6"/>
    <n v="80.430000000000007"/>
    <n v="19.169999999999987"/>
    <s v="REEMBOLSO APROVADO"/>
    <x v="1"/>
    <s v="iFood"/>
    <s v="9c436e46-dee6-45c3-b425-42850a5f02b1"/>
    <s v="Crédito (Mastercard) pelo app"/>
    <x v="4"/>
  </r>
  <r>
    <n v="5843"/>
    <d v="2025-05-04T15:46:02"/>
    <s v="Jeronimo - Munhoz da Rocha"/>
    <x v="0"/>
    <s v="O pedido veio com todos os itens errados"/>
    <s v="SIM"/>
    <n v="50.78"/>
    <n v="49.8"/>
    <n v="0"/>
    <n v="49.8"/>
    <s v="CONTESTADO"/>
    <x v="0"/>
    <s v="iFood"/>
    <s v="fe08054a-abeb-40b0-8cf3-aa320dea2a37"/>
    <s v="Apple Pay (Mastercard)"/>
    <x v="3"/>
  </r>
  <r>
    <s v="1711"/>
    <d v="2025-05-02T11:49:03"/>
    <s v="Jeronimo - Shopping Villa Romana"/>
    <x v="3"/>
    <s v="A loja está sem entregadores disponíveis"/>
    <s v="Reembolso aprovado, confira o pagamento no seu próximo repasse"/>
    <n v="55.99"/>
    <n v="60"/>
    <n v="48.45"/>
    <n v="11.549999999999997"/>
    <s v="REEMBOLSO APROVADO"/>
    <x v="1"/>
    <s v="iFood"/>
    <s v="3d3c40ba-e9ad-4628-83cb-bf9aa6dfe184"/>
    <s v="Crédito (Visa) pelo app"/>
    <x v="3"/>
  </r>
  <r>
    <s v="7139"/>
    <d v="2025-05-01T19:52:41"/>
    <s v="Jeronimo &amp; Madero - Alphaville"/>
    <x v="1"/>
    <s v="Cliente não localizado pedido em atraso"/>
    <s v="Reembolso aprovado, confira o pagamento no seu próximo repasse"/>
    <n v="87.59"/>
    <n v="77.599999999999994"/>
    <n v="62.66"/>
    <n v="14.939999999999998"/>
    <s v="REEMBOLSO APROVADO"/>
    <x v="1"/>
    <s v="iFood"/>
    <s v="811d0b9d-d2cc-4bc9-a169-a9a4eca6bf0e"/>
    <s v="Crédito (Mastercard) pelo app"/>
    <x v="4"/>
  </r>
  <r>
    <n v="5271"/>
    <d v="2025-05-02T14:45:30"/>
    <s v="Madero - Pinheiros"/>
    <x v="0"/>
    <s v="Pedido impróprio para consumo/uso"/>
    <s v="SIM"/>
    <n v="81.99"/>
    <n v="84"/>
    <n v="67.83"/>
    <n v="16.170000000000002"/>
    <s v="REEMBOLSO APROVADO"/>
    <x v="1"/>
    <s v="iFood"/>
    <s v="26990b6f-2375-4fca-bf3a-0579eafab88f"/>
    <s v="Apple Pay (Visa)"/>
    <x v="4"/>
  </r>
  <r>
    <s v="6165"/>
    <d v="2025-05-01T18:20:53"/>
    <s v="Jeronimo &amp; Madero - Foz do Iguaçu"/>
    <x v="3"/>
    <s v="Item indisponível"/>
    <s v="UNAVAILABLE_ITEM"/>
    <n v="218.79"/>
    <n v="212.8"/>
    <n v="0"/>
    <n v="212.8"/>
    <s v="CANCELADO"/>
    <x v="2"/>
    <s v="iFood"/>
    <s v="86c176d7-a257-4737-8b45-1ad9d997cf0c"/>
    <s v="Apple Pay (Visa)"/>
    <x v="4"/>
  </r>
  <r>
    <s v="4159"/>
    <d v="2025-05-02T19:15:15"/>
    <s v="Jeronimo &amp; Madero - Oscar Freire"/>
    <x v="1"/>
    <s v="Cliente não localizado"/>
    <s v="Reembolso aprovado, confira o pagamento no seu próximo repasse"/>
    <n v="75.45"/>
    <n v="75.45"/>
    <n v="60.93"/>
    <n v="14.520000000000003"/>
    <s v="REEMBOLSO APROVADO"/>
    <x v="1"/>
    <s v="iFood"/>
    <s v="ad2c4ab7-1273-4bad-befc-f743340544d5"/>
    <s v="Apple Pay (Mastercard)"/>
    <x v="1"/>
  </r>
  <r>
    <s v="0265"/>
    <d v="2025-05-01T19:51:03"/>
    <s v="Jeronimo &amp; Madero - Foz do Iguaçu"/>
    <x v="0"/>
    <s v="O pedido está atrasado"/>
    <s v="Reembolso aprovado, confira o pagamento no seu próximo repasse"/>
    <n v="122.99"/>
    <n v="108"/>
    <n v="87.21"/>
    <n v="20.790000000000006"/>
    <s v="REEMBOLSO APROVADO"/>
    <x v="1"/>
    <s v="iFood"/>
    <s v="58fd93cd-95c1-4b9b-8ca9-4068212f893b"/>
    <s v="Crédito (Mastercard) pelo app"/>
    <x v="4"/>
  </r>
  <r>
    <s v="2734"/>
    <d v="2025-05-01T19:50:53"/>
    <s v="Jeronimo &amp; Madero - Foz do Iguaçu"/>
    <x v="0"/>
    <s v="O pedido está atrasado"/>
    <s v="Reembolso aprovado, confira o pagamento no seu próximo repasse"/>
    <n v="56.39"/>
    <n v="44.4"/>
    <n v="35.85"/>
    <n v="8.5499999999999972"/>
    <s v="REEMBOLSO APROVADO"/>
    <x v="1"/>
    <s v="iFood"/>
    <s v="06a96b93-f1e9-45f9-afae-f5c57da0905b"/>
    <s v="PIX"/>
    <x v="4"/>
  </r>
  <r>
    <n v="7564"/>
    <d v="2025-05-02T21:18:36"/>
    <s v="Madero - Pitangueiras"/>
    <x v="0"/>
    <s v="Pedido impróprio para consumo/uso"/>
    <s v="SIM"/>
    <n v="73.989999999999995"/>
    <n v="70"/>
    <n v="56.52"/>
    <n v="13.479999999999997"/>
    <s v="REEMBOLSO APROVADO"/>
    <x v="1"/>
    <s v="iFood"/>
    <s v="e8edc225-5c50-433d-99f2-6b27a7ae9348"/>
    <s v="PIX"/>
    <x v="2"/>
  </r>
  <r>
    <s v="4642"/>
    <d v="2025-05-01T19:44:51"/>
    <s v="Jeronimo &amp; Madero - Foz do Iguaçu"/>
    <x v="0"/>
    <s v="O pedido está atrasado"/>
    <s v="Reembolso aprovado, confira o pagamento no seu próximo repasse"/>
    <n v="160.49"/>
    <n v="148.5"/>
    <n v="119.91"/>
    <n v="28.590000000000003"/>
    <s v="REEMBOLSO APROVADO"/>
    <x v="1"/>
    <s v="iFood"/>
    <s v="9427be32-d049-480c-ad52-c5aa22f3aa76"/>
    <s v="Débito (Mastercard Débito) pelo app"/>
    <x v="4"/>
  </r>
  <r>
    <s v="3284"/>
    <d v="2025-05-01T20:40:02"/>
    <s v="Jeronimo &amp; Madero - Piracicaba"/>
    <x v="0"/>
    <s v="O pedido veio com todos os itens errados"/>
    <s v="HAS_CREDIT_PROACTIVE"/>
    <n v="83.59"/>
    <n v="87.6"/>
    <n v="70.73"/>
    <n v="16.86999999999999"/>
    <s v="REEMBOLSO APROVADO"/>
    <x v="1"/>
    <s v="iFood"/>
    <s v="1f6cc2e4-4c68-42d0-8727-5949202280b8"/>
    <s v="Crédito (Visa) pelo app"/>
    <x v="2"/>
  </r>
  <r>
    <s v="6531"/>
    <d v="2025-05-02T20:40:17"/>
    <s v="Madero - Puc Poa"/>
    <x v="2"/>
    <s v="O pedido está fora da área de entrega"/>
    <s v="SIM"/>
    <n v="85"/>
    <n v="84"/>
    <n v="0"/>
    <n v="84"/>
    <s v="CANCELADO"/>
    <x v="2"/>
    <s v="iFood"/>
    <s v="70defe3d-7f59-4ca9-8100-1bf2bb4107af"/>
    <s v="Crédito (Visa) pelo app"/>
    <x v="3"/>
  </r>
  <r>
    <n v="8930"/>
    <d v="2025-05-02T11:53:40"/>
    <s v="Madero - Salvador Shopping Barra"/>
    <x v="0"/>
    <s v="O pedido veio revirado/violado"/>
    <s v="SIM"/>
    <n v="83.99"/>
    <n v="74"/>
    <n v="59.76"/>
    <n v="14.240000000000002"/>
    <s v="REEMBOLSO APROVADO"/>
    <x v="1"/>
    <s v="iFood"/>
    <s v="0a1bfb5d-4c1b-4fd6-bf99-a726356f401f"/>
    <s v="PIX"/>
    <x v="0"/>
  </r>
  <r>
    <n v="1840"/>
    <d v="2025-05-02T20:55:09"/>
    <s v="Madero - Santo Amaro"/>
    <x v="0"/>
    <s v="Pedido impróprio para consumo/uso"/>
    <s v="SIM"/>
    <n v="148"/>
    <n v="148"/>
    <n v="118.51"/>
    <n v="29.489999999999995"/>
    <s v="REEMBOLSO APROVADO"/>
    <x v="1"/>
    <s v="iFood"/>
    <s v="e84a8ac5-27fc-4121-8ce4-ebb1abcd1e43"/>
    <s v="Débito (Mastercard Débito) pelo app"/>
    <x v="1"/>
  </r>
  <r>
    <s v="9684"/>
    <d v="2025-05-02T22:22:06"/>
    <s v="Jeronimo &amp; Madero Agua Verde"/>
    <x v="0"/>
    <s v="Pedido impróprio para consumo/uso"/>
    <s v="HAS_CREDIT_PROACTIVE"/>
    <n v="113.98"/>
    <n v="102"/>
    <n v="82.36"/>
    <n v="19.64"/>
    <s v="REEMBOLSO APROVADO"/>
    <x v="1"/>
    <s v="iFood"/>
    <s v="ad7f87bf-a3f9-4c20-b004-139a6c43856d"/>
    <s v="PIX"/>
    <x v="3"/>
  </r>
  <r>
    <n v="6394"/>
    <d v="2025-05-02T17:20:07"/>
    <s v="Madero - Shopping Iguatemi Rio Preto"/>
    <x v="0"/>
    <s v="Pedido impróprio para consumo/uso"/>
    <s v="SIM"/>
    <n v="171"/>
    <n v="171"/>
    <n v="131.09"/>
    <n v="39.909999999999997"/>
    <s v="REEMBOLSO APROVADO"/>
    <x v="1"/>
    <s v="iFood"/>
    <s v="1de9b456-d81e-4c31-b9d5-f37cf5650ef3"/>
    <s v="Crédito (Elo) pelo app"/>
    <x v="2"/>
  </r>
  <r>
    <s v="8479"/>
    <d v="2025-05-01T14:46:47"/>
    <s v="Jeronimo &amp; Madero - Piracicaba"/>
    <x v="1"/>
    <s v="Cliente não localizado"/>
    <s v="Reembolso aprovado, confira o pagamento no seu próximo repasse"/>
    <n v="116.6"/>
    <n v="116.6"/>
    <n v="94.15"/>
    <n v="22.449999999999989"/>
    <s v="REEMBOLSO APROVADO"/>
    <x v="1"/>
    <s v="iFood"/>
    <s v="52875301-3aef-40ae-9679-35e3bbe526be"/>
    <s v="PIX"/>
    <x v="2"/>
  </r>
  <r>
    <s v="6916"/>
    <d v="2025-05-01T16:16:57"/>
    <s v="Legno - Italiano do Madero (Aricanduva)"/>
    <x v="2"/>
    <s v="Item indisponível"/>
    <s v="UNAVAILABLE_ITEM"/>
    <n v="45.79"/>
    <n v="58.8"/>
    <n v="0"/>
    <n v="58.8"/>
    <s v="CANCELADO"/>
    <x v="2"/>
    <s v="iFood"/>
    <s v="03a0e33d-1b45-4cf9-9cc4-af3e0db6d980"/>
    <s v="Vale-refeição (Ticket) pelo app"/>
    <x v="1"/>
  </r>
  <r>
    <s v="8983"/>
    <d v="2025-05-02T21:19:50"/>
    <s v="Legno - Italiano do Madero (F do Iguaçu)"/>
    <x v="1"/>
    <s v="Cliente se recusa a fornecer código de recebimento"/>
    <s v="Reembolso aprovado, confira o pagamento no seu próximo repasse"/>
    <n v="70.989999999999995"/>
    <n v="61"/>
    <n v="49.26"/>
    <n v="11.740000000000002"/>
    <s v="REEMBOLSO APROVADO"/>
    <x v="1"/>
    <s v="iFood"/>
    <s v="6f1cdfc4-4016-4789-b819-8bad2970c4f4"/>
    <s v="Crédito (Mastercard) pelo app"/>
    <x v="4"/>
  </r>
  <r>
    <n v="3259"/>
    <d v="2025-05-03T19:51:34"/>
    <s v="Jeronimo - Shopping Abc"/>
    <x v="0"/>
    <s v="O pedido veio com todos os itens errados"/>
    <s v="SIM"/>
    <n v="40.590000000000003"/>
    <n v="42.6"/>
    <n v="0"/>
    <n v="42.6"/>
    <s v="CONTESTADO"/>
    <x v="0"/>
    <s v="iFood"/>
    <s v="0c846cf3-9e6a-487c-927d-7dd52620681e"/>
    <s v="Crédito (Mastercard) pelo app"/>
    <x v="1"/>
  </r>
  <r>
    <s v="1532"/>
    <d v="2025-05-02T20:12:21"/>
    <s v="Madero - Açocê"/>
    <x v="0"/>
    <s v="O pedido não foi entregue"/>
    <s v="Reembolso aprovado, confira o pagamento no seu próximo repasse"/>
    <n v="287.99"/>
    <n v="292"/>
    <n v="235.79"/>
    <n v="56.210000000000008"/>
    <s v="REEMBOLSO APROVADO"/>
    <x v="1"/>
    <s v="iFood"/>
    <s v="a1f458d6-6b0b-4a45-a7f7-0b3d3d884113"/>
    <s v="Crédito (Mastercard) pelo app"/>
    <x v="1"/>
  </r>
  <r>
    <n v="4959"/>
    <d v="2025-05-03T20:00:06"/>
    <s v="Jeronimo - Shopping del Rey"/>
    <x v="0"/>
    <s v="O pedido veio com todos os itens errados"/>
    <s v="SIM"/>
    <n v="37.79"/>
    <n v="40.799999999999997"/>
    <n v="0"/>
    <n v="40.799999999999997"/>
    <s v="CONTESTADO"/>
    <x v="0"/>
    <s v="iFood"/>
    <s v="7905e5c2-98b2-426b-944a-3744c4592f86"/>
    <s v="Vale-refeição (iFood refeição) pelo app"/>
    <x v="0"/>
  </r>
  <r>
    <s v="5868"/>
    <d v="2025-05-02T18:13:28"/>
    <s v="Madero - Alphaville (Amazonia)"/>
    <x v="1"/>
    <s v="A entrega é em uma área de risco"/>
    <s v="Reembolso aprovado, confira o pagamento no seu próximo repasse"/>
    <n v="186.99"/>
    <n v="185"/>
    <n v="149.38999999999999"/>
    <n v="35.610000000000014"/>
    <s v="REEMBOLSO APROVADO"/>
    <x v="1"/>
    <s v="iFood"/>
    <s v="fcb822be-28da-49ea-b874-a110fb68d141"/>
    <s v="Crédito (Mastercard) pelo app"/>
    <x v="4"/>
  </r>
  <r>
    <s v="3853"/>
    <d v="2025-05-02T22:23:47"/>
    <s v="Madero - Azevedo Soares"/>
    <x v="1"/>
    <s v="O pedido não cabe na bag"/>
    <s v="Reembolso aprovado, confira o pagamento no seu próximo repasse"/>
    <n v="85.99"/>
    <n v="77"/>
    <n v="62.18"/>
    <n v="14.82"/>
    <s v="REEMBOLSO APROVADO"/>
    <x v="1"/>
    <s v="iFood"/>
    <s v="eeaf1868-ffc9-4fcd-a23c-1d8d94ed8ac0"/>
    <s v="Crédito (Mastercard) pelo app"/>
    <x v="1"/>
  </r>
  <r>
    <n v="5809"/>
    <d v="2025-05-01T16:07:48"/>
    <s v="Madero -  Av Washington Luis"/>
    <x v="0"/>
    <s v="O pedido veio com todos os itens errados"/>
    <s v="SIM"/>
    <n v="117.98"/>
    <n v="128"/>
    <n v="103.36"/>
    <n v="24.64"/>
    <s v="REEMBOLSO APROVADO"/>
    <x v="1"/>
    <s v="iFood"/>
    <s v="b6d17c53-0646-4513-bdf3-f63afaaf9a83"/>
    <s v="Crédito (Visa) pelo app"/>
    <x v="4"/>
  </r>
  <r>
    <s v="5646"/>
    <d v="2025-05-02T12:51:34"/>
    <s v="Madero - Batel"/>
    <x v="0"/>
    <s v="O pedido não foi entregue"/>
    <s v="Reembolso aprovado, confira o pagamento no seu próximo repasse"/>
    <n v="141.97999999999999"/>
    <n v="131"/>
    <n v="105.78"/>
    <n v="25.22"/>
    <s v="REEMBOLSO APROVADO"/>
    <x v="1"/>
    <s v="iFood"/>
    <s v="c140fc53-cb06-440a-b82b-668717126c20"/>
    <s v="Débito (Visa Débito) pelo app"/>
    <x v="3"/>
  </r>
  <r>
    <n v="5172"/>
    <d v="2025-05-02T19:24:56"/>
    <s v="Madero - Shopping Mueller Joinville"/>
    <x v="0"/>
    <s v="Pedido impróprio para consumo/uso"/>
    <s v="SIM"/>
    <n v="57.99"/>
    <n v="53"/>
    <n v="42.8"/>
    <n v="10.200000000000003"/>
    <s v="REEMBOLSO APROVADO"/>
    <x v="1"/>
    <s v="iFood"/>
    <s v="3557f6ce-afe3-4066-a001-ab6e8eb9a4ba"/>
    <s v="Apple Pay (Visa Débito)"/>
    <x v="3"/>
  </r>
  <r>
    <s v="4877"/>
    <d v="2025-05-01T17:37:35"/>
    <s v="Madero -  Av Washington Luis"/>
    <x v="0"/>
    <s v="O pedido está atrasado"/>
    <s v="Reembolso aprovado, confira o pagamento no seu próximo repasse"/>
    <n v="132.99"/>
    <n v="119"/>
    <n v="96.09"/>
    <n v="22.909999999999997"/>
    <s v="REEMBOLSO APROVADO"/>
    <x v="1"/>
    <s v="iFood"/>
    <s v="54a4dae5-194f-4575-ab47-b06e34b8eedd"/>
    <s v="Crédito (Elo) pelo app"/>
    <x v="4"/>
  </r>
  <r>
    <s v="7189"/>
    <d v="2025-05-01T22:27:41"/>
    <s v="Madero - 18 do Forte"/>
    <x v="2"/>
    <s v="Problemas de sistema na loja"/>
    <s v="Cancelamento aceito pela sua loja"/>
    <n v="163.99"/>
    <n v="168"/>
    <n v="0"/>
    <n v="168"/>
    <s v="CANCELADO"/>
    <x v="2"/>
    <s v="iFood"/>
    <s v="14980139-ccd6-42f0-8dc0-0074b0c7dee9"/>
    <s v="Crédito (Visa) pelo app"/>
    <x v="4"/>
  </r>
  <r>
    <s v="7825"/>
    <d v="2025-05-02T19:08:45"/>
    <s v="Madero - Brascan"/>
    <x v="0"/>
    <s v="O pedido não foi entregue"/>
    <s v="Reembolso aprovado, confira o pagamento no seu próximo repasse"/>
    <n v="54.99"/>
    <n v="58"/>
    <n v="46.84"/>
    <n v="11.159999999999997"/>
    <s v="REEMBOLSO APROVADO"/>
    <x v="1"/>
    <s v="iFood"/>
    <s v="f24af345-40e0-4320-98b2-dfe177709b0f"/>
    <s v="Crédito (Mastercard) pelo app"/>
    <x v="1"/>
  </r>
  <r>
    <s v="4077"/>
    <d v="2025-05-01T16:34:53"/>
    <s v="Madero - 18 do Forte"/>
    <x v="1"/>
    <s v="Problemas no veículo"/>
    <s v="Reembolso aprovado, confira o pagamento no seu próximo repasse"/>
    <n v="91"/>
    <n v="100"/>
    <n v="80.75"/>
    <n v="19.25"/>
    <s v="REEMBOLSO APROVADO"/>
    <x v="1"/>
    <s v="iFood"/>
    <s v="935fbe71-3a9d-40ed-a1f9-29537b8a1970"/>
    <s v="Crédito (Mastercard) pelo app"/>
    <x v="4"/>
  </r>
  <r>
    <n v="1732"/>
    <d v="2025-05-01T20:47:11"/>
    <s v="Madero - Aerotown"/>
    <x v="1"/>
    <s v="O pedido não cabe na bag"/>
    <s v="SIM"/>
    <n v="157.99"/>
    <n v="148"/>
    <n v="123.95"/>
    <n v="24.049999999999997"/>
    <s v="REEMBOLSO APROVADO"/>
    <x v="1"/>
    <s v="iFood"/>
    <s v="11488646-0d90-4cde-a150-fdcc8e49841a"/>
    <s v="Vale-refeição (Pluxee Refeição (Sodexo Refeição)) pelo app"/>
    <x v="0"/>
  </r>
  <r>
    <s v="5316"/>
    <d v="2025-05-01T20:12:08"/>
    <s v="Madero - Aerotown"/>
    <x v="1"/>
    <s v="Cliente não localizado"/>
    <s v="Reembolso aprovado, confira o pagamento no seu próximo repasse"/>
    <n v="83"/>
    <n v="83"/>
    <n v="67.02"/>
    <n v="15.980000000000004"/>
    <s v="REEMBOLSO APROVADO"/>
    <x v="1"/>
    <s v="iFood"/>
    <s v="bf995c86-21ae-4c28-a67f-467f2d01f15a"/>
    <s v="Crédito (Visa) pelo app"/>
    <x v="0"/>
  </r>
  <r>
    <s v="1395"/>
    <d v="2025-05-01T20:07:26"/>
    <s v="Madero - Aerotown"/>
    <x v="1"/>
    <s v="Problemas no veículo"/>
    <s v="Reembolso aprovado, confira o pagamento no seu próximo repasse"/>
    <n v="221.99"/>
    <n v="212"/>
    <n v="171.19"/>
    <n v="40.81"/>
    <s v="REEMBOLSO APROVADO"/>
    <x v="1"/>
    <s v="iFood"/>
    <s v="e7903a05-105e-48d2-a988-316fa06dce33"/>
    <s v="Crédito (Mastercard) pelo app"/>
    <x v="0"/>
  </r>
  <r>
    <s v="4479"/>
    <d v="2025-05-02T19:05:05"/>
    <s v="Jeronimo - São José dos Campos"/>
    <x v="4"/>
    <s v="O pedido não foi confirmado pela loja"/>
    <s v="CANCELLED_BEFORE_CONFIRMED"/>
    <n v="148.24"/>
    <n v="152.25"/>
    <n v="0"/>
    <n v="152.25"/>
    <s v="CANCELADO"/>
    <x v="2"/>
    <s v="iFood"/>
    <s v="f49a3de9-cf98-4e24-bba8-282ffbffd399"/>
    <s v="********"/>
    <x v="1"/>
  </r>
  <r>
    <n v="8038"/>
    <d v="2025-05-02T20:58:16"/>
    <s v="Madero - Shopping Neumarkt"/>
    <x v="0"/>
    <s v="O pedido veio com todos os itens errados"/>
    <s v="SIM"/>
    <n v="133"/>
    <n v="141"/>
    <n v="113.86"/>
    <n v="27.14"/>
    <s v="REEMBOLSO APROVADO"/>
    <x v="1"/>
    <s v="iFood"/>
    <s v="fd86c8b4-63d7-4612-aca9-5742d6c477c7"/>
    <s v="Crédito (Visa) pelo app"/>
    <x v="3"/>
  </r>
  <r>
    <s v="4579"/>
    <d v="2025-05-02T21:08:29"/>
    <s v="Madero - Cabral"/>
    <x v="0"/>
    <s v="Pedido impróprio para consumo/uso"/>
    <s v="HAS_CREDIT_PROACTIVE"/>
    <n v="72.98"/>
    <n v="74"/>
    <n v="59.76"/>
    <n v="14.240000000000002"/>
    <s v="REEMBOLSO APROVADO"/>
    <x v="1"/>
    <s v="iFood"/>
    <s v="144f1cf3-1077-43cd-9f67-1f9295c59523"/>
    <s v="Crédito (Visa) pelo app"/>
    <x v="3"/>
  </r>
  <r>
    <n v="4803"/>
    <d v="2025-05-04T20:18:56"/>
    <s v="Jeronimo - Shopping Mueller"/>
    <x v="0"/>
    <s v="O pedido veio com todos os itens errados"/>
    <s v="SIM"/>
    <n v="70.28"/>
    <n v="68.3"/>
    <n v="0"/>
    <n v="68.3"/>
    <s v="CONTESTADO"/>
    <x v="0"/>
    <s v="iFood"/>
    <s v="b9940a97-072a-41f1-a4b8-8de4a4966392"/>
    <s v="Apple Pay (Mastercard)"/>
    <x v="3"/>
  </r>
  <r>
    <s v="1227"/>
    <d v="2025-05-02T18:17:31"/>
    <s v="Jeronimo - Monte Serrat"/>
    <x v="4"/>
    <s v="O pedido não foi confirmado pela loja"/>
    <s v="CANCELLED_BEFORE_CONFIRMED"/>
    <n v="69.790000000000006"/>
    <n v="70.8"/>
    <n v="0"/>
    <n v="70.8"/>
    <s v="CANCELADO"/>
    <x v="2"/>
    <s v="iFood"/>
    <s v="40eecd4c-a453-4dea-bf40-21c898b83603"/>
    <s v="********"/>
    <x v="1"/>
  </r>
  <r>
    <s v="3966"/>
    <d v="2025-05-01T15:26:39"/>
    <s v="Madero - Alphaville (Amazonia)"/>
    <x v="0"/>
    <s v="O pedido está atrasado"/>
    <s v="Reembolso aprovado, confira o pagamento no seu próximo repasse"/>
    <n v="75"/>
    <n v="84"/>
    <n v="67.83"/>
    <n v="16.170000000000002"/>
    <s v="REEMBOLSO APROVADO"/>
    <x v="1"/>
    <s v="iFood"/>
    <s v="da63c2c1-c396-4e6e-a9aa-e266399acbde"/>
    <s v="Crédito (Mastercard) pelo app"/>
    <x v="4"/>
  </r>
  <r>
    <n v="2338"/>
    <d v="2025-05-01T20:09:55"/>
    <s v="Madero - Augusto Tolle"/>
    <x v="0"/>
    <s v="O pedido veio com todos os itens errados"/>
    <s v="SIM"/>
    <n v="126.99"/>
    <n v="126"/>
    <n v="101.74"/>
    <n v="24.260000000000005"/>
    <s v="REEMBOLSO APROVADO"/>
    <x v="1"/>
    <s v="iFood"/>
    <s v="94fae4e8-6744-4dbc-acd9-9aaf7a207856"/>
    <s v="Crédito (Mastercard) pelo app"/>
    <x v="1"/>
  </r>
  <r>
    <s v="3774"/>
    <d v="2025-05-02T22:22:06"/>
    <s v="Madero - Canoas"/>
    <x v="1"/>
    <s v="Problemas no veículo"/>
    <s v="Reembolso aprovado, confira o pagamento no seu próximo repasse"/>
    <n v="81.99"/>
    <n v="84"/>
    <n v="70.349999999999994"/>
    <n v="13.650000000000006"/>
    <s v="REEMBOLSO APROVADO"/>
    <x v="1"/>
    <s v="iFood"/>
    <s v="7a9b5bab-e591-4ed7-9002-59366acf5a29"/>
    <s v="Vale-refeição (Pluxee Refeição (Sodexo Refeição)) pelo app"/>
    <x v="3"/>
  </r>
  <r>
    <s v="4119"/>
    <d v="2025-05-02T11:36:42"/>
    <s v="Jeronimo - Shopping Novo Salvador"/>
    <x v="4"/>
    <s v="O pedido não foi confirmado pela loja"/>
    <s v="CANCELLED_BEFORE_CONFIRMED"/>
    <n v="33.590000000000003"/>
    <n v="42.6"/>
    <n v="0"/>
    <n v="42.6"/>
    <s v="CANCELADO"/>
    <x v="2"/>
    <s v="iFood"/>
    <s v="a9fe498d-e5f9-459f-a6a5-98eb9375f3df"/>
    <s v="********"/>
    <x v="0"/>
  </r>
  <r>
    <s v="9800"/>
    <d v="2025-05-02T17:36:32"/>
    <s v="Madero - Caxias do Sul"/>
    <x v="1"/>
    <s v="A entrega é em uma área de risco"/>
    <s v="Reembolso aprovado, confira o pagamento no seu próximo repasse"/>
    <n v="220.99"/>
    <n v="201"/>
    <n v="168.34"/>
    <n v="32.659999999999997"/>
    <s v="REEMBOLSO APROVADO"/>
    <x v="1"/>
    <s v="iFood"/>
    <s v="90465e23-151b-4ada-9d84-d4d21e9c6489"/>
    <s v="Vale-refeição (Ticket) pelo app"/>
    <x v="3"/>
  </r>
  <r>
    <n v="3104"/>
    <d v="2025-05-02T21:45:07"/>
    <s v="Jeronimo - Shopping Villa Romana"/>
    <x v="1"/>
    <s v="A loja está fechada"/>
    <s v="SIM"/>
    <n v="63.79"/>
    <n v="49.8"/>
    <n v="0"/>
    <n v="49.8"/>
    <s v="CONTESTADO"/>
    <x v="0"/>
    <s v="iFood"/>
    <s v="c76dfdb2-9a55-4c09-a40e-e02b04813ed5"/>
    <s v="Crédito (Visa) pelo app"/>
    <x v="3"/>
  </r>
  <r>
    <s v="4771"/>
    <d v="2025-05-01T20:13:20"/>
    <s v="Madero - Azevedo Soares"/>
    <x v="1"/>
    <s v="Problemas no veículo"/>
    <s v="Reembolso aprovado, confira o pagamento no seu próximo repasse"/>
    <n v="152.99"/>
    <n v="154"/>
    <n v="128.97999999999999"/>
    <n v="25.02000000000001"/>
    <s v="REEMBOLSO APROVADO"/>
    <x v="1"/>
    <s v="iFood"/>
    <s v="3609906e-d34e-4762-9e37-8fd528de13c8"/>
    <s v="Vale-refeição (Pluxee Refeição (Sodexo Refeição)) pelo app"/>
    <x v="1"/>
  </r>
  <r>
    <s v="2688"/>
    <d v="2025-05-01T22:13:32"/>
    <s v="Madero - Balneario Camboriú (atlântica)"/>
    <x v="1"/>
    <s v="Cliente não localizado"/>
    <s v="Reembolso aprovado, confira o pagamento no seu próximo repasse"/>
    <n v="118.99"/>
    <n v="112"/>
    <n v="90.44"/>
    <n v="21.560000000000002"/>
    <s v="REEMBOLSO APROVADO"/>
    <x v="1"/>
    <s v="iFood"/>
    <s v="d5acad18-93cf-4de9-bdfc-fb49fde97fa4"/>
    <s v="PIX"/>
    <x v="3"/>
  </r>
  <r>
    <s v="7610"/>
    <d v="2025-05-02T16:23:57"/>
    <s v="Madero - Caxias do Sul"/>
    <x v="1"/>
    <s v="Problemas no veículo"/>
    <s v="Reembolso aprovado, confira o pagamento no seu próximo repasse"/>
    <n v="165.99"/>
    <n v="166"/>
    <n v="134.04"/>
    <n v="31.960000000000008"/>
    <s v="REEMBOLSO APROVADO"/>
    <x v="1"/>
    <s v="iFood"/>
    <s v="d4841c54-b2c5-43b4-a02d-139d56f687f1"/>
    <s v="Apple Pay (Visa Débito)"/>
    <x v="3"/>
  </r>
  <r>
    <n v="6877"/>
    <d v="2025-05-02T21:06:47"/>
    <s v="Madero - Shopping Nova America"/>
    <x v="1"/>
    <s v="A loja está fechada"/>
    <s v="SIM"/>
    <n v="259.99"/>
    <n v="251"/>
    <n v="202.68"/>
    <n v="48.319999999999993"/>
    <s v="REEMBOLSO APROVADO"/>
    <x v="1"/>
    <s v="iFood"/>
    <s v="37b37967-84ca-411c-a3dd-369a52ae1779"/>
    <s v="Crédito (Mastercard) pelo app"/>
    <x v="0"/>
  </r>
  <r>
    <s v="2090"/>
    <d v="2025-05-01T20:02:29"/>
    <s v="Madero - Balneario Camboriú (atlântica)"/>
    <x v="0"/>
    <s v="O pedido está atrasado"/>
    <s v="Reembolso aprovado, confira o pagamento no seu próximo repasse"/>
    <n v="62.99"/>
    <n v="66"/>
    <n v="53.3"/>
    <n v="12.700000000000003"/>
    <s v="REEMBOLSO APROVADO"/>
    <x v="1"/>
    <s v="iFood"/>
    <s v="968521f0-96b6-4505-82b2-4cbe3df8a532"/>
    <s v="PIX"/>
    <x v="3"/>
  </r>
  <r>
    <s v="0284"/>
    <d v="2025-05-01T19:13:43"/>
    <s v="Madero - Balneario Camboriú (atlântica)"/>
    <x v="1"/>
    <s v="Cliente não localizado"/>
    <s v="Reembolso aprovado, confira o pagamento no seu próximo repasse"/>
    <n v="140.99"/>
    <n v="130"/>
    <n v="104.98"/>
    <n v="25.019999999999996"/>
    <s v="REEMBOLSO APROVADO"/>
    <x v="1"/>
    <s v="iFood"/>
    <s v="316b1e66-4226-40d0-9c6e-607faaeafabd"/>
    <s v="Apple Pay (Visa)"/>
    <x v="3"/>
  </r>
  <r>
    <s v="1759"/>
    <d v="2025-05-01T19:05:00"/>
    <s v="Madero - Balneario Camboriú (atlântica)"/>
    <x v="0"/>
    <s v="O pedido está atrasado"/>
    <s v="Reembolso aprovado, confira o pagamento no seu próximo repasse"/>
    <n v="72.989999999999995"/>
    <n v="74"/>
    <n v="59.76"/>
    <n v="14.240000000000002"/>
    <s v="REEMBOLSO APROVADO"/>
    <x v="1"/>
    <s v="iFood"/>
    <s v="09dba496-35eb-43bd-8907-7405e4bf3717"/>
    <s v="Google Pay (Visa Débito)"/>
    <x v="3"/>
  </r>
  <r>
    <s v="2973"/>
    <d v="2025-05-01T12:07:09"/>
    <s v="Madero - Balneario Shopping"/>
    <x v="0"/>
    <s v="O pedido veio revirado/violado"/>
    <s v="HAS_CREDIT_PROACTIVE"/>
    <n v="83.99"/>
    <n v="86"/>
    <n v="69.44"/>
    <n v="16.560000000000002"/>
    <s v="REEMBOLSO APROVADO"/>
    <x v="1"/>
    <s v="iFood"/>
    <s v="8575459d-3a68-477f-9f9f-8a22d6ea97c1"/>
    <s v="PIX, Saldo da carteira"/>
    <x v="3"/>
  </r>
  <r>
    <s v="5930"/>
    <d v="2025-05-01T21:37:45"/>
    <s v="Madero - Bauru"/>
    <x v="2"/>
    <s v="O cliente cancelou o pedido pelo restaurante"/>
    <s v="MERCHANT_CANCELLED_BY_CUSTOMER"/>
    <n v="119"/>
    <n v="118"/>
    <n v="0"/>
    <n v="118"/>
    <s v="CANCELADO"/>
    <x v="2"/>
    <s v="iFood"/>
    <s v="d66ee5c6-3f4d-400f-8c20-401dc755f006"/>
    <s v="Apple Pay (Mastercard Débito)"/>
    <x v="2"/>
  </r>
  <r>
    <n v="4457"/>
    <d v="2025-05-04T20:45:38"/>
    <s v="Jeronimo - Shopping Villa Romana"/>
    <x v="0"/>
    <s v="O pedido veio com todos os itens errados"/>
    <s v="SIM"/>
    <n v="128.99"/>
    <n v="126"/>
    <n v="0"/>
    <n v="126"/>
    <s v="CONTESTADO"/>
    <x v="0"/>
    <s v="iFood"/>
    <s v="bb8bbf02-668f-4cd2-8436-ed97a587f3e1"/>
    <s v="Crédito (Elo) pelo app"/>
    <x v="3"/>
  </r>
  <r>
    <n v="8379"/>
    <d v="2025-05-01T19:45:01"/>
    <s v="Madero - Bh Shopping"/>
    <x v="0"/>
    <s v="O pedido veio revirado/violado"/>
    <s v="SIM"/>
    <n v="158.99"/>
    <n v="151"/>
    <n v="121.93"/>
    <n v="29.069999999999993"/>
    <s v="REEMBOLSO APROVADO"/>
    <x v="1"/>
    <s v="iFood"/>
    <s v="6dd255a4-97f5-4fdd-b614-961750992f8e"/>
    <s v="PIX"/>
    <x v="0"/>
  </r>
  <r>
    <s v="6485"/>
    <d v="2025-05-01T21:43:20"/>
    <s v="Madero - Buritis"/>
    <x v="1"/>
    <s v="Problemas no veículo"/>
    <s v="Reembolso aprovado, confira o pagamento no seu próximo repasse"/>
    <n v="82.99"/>
    <n v="85"/>
    <n v="68.64"/>
    <n v="16.36"/>
    <s v="REEMBOLSO APROVADO"/>
    <x v="1"/>
    <s v="iFood"/>
    <s v="8961d82e-205d-4feb-8f89-d7e9e9d37394"/>
    <s v="Crédito (Visa) pelo app"/>
    <x v="0"/>
  </r>
  <r>
    <n v="5341"/>
    <d v="2025-05-02T18:46:15"/>
    <s v="Madero - Shopping Rio Sul"/>
    <x v="0"/>
    <s v="O pedido veio com todos os itens errados"/>
    <s v="SIM"/>
    <n v="85.99"/>
    <n v="78"/>
    <n v="65.319999999999993"/>
    <n v="12.680000000000007"/>
    <s v="REEMBOLSO APROVADO"/>
    <x v="1"/>
    <s v="iFood"/>
    <s v="830266d1-3878-40b7-831d-5f1ad37a638a"/>
    <s v="Vale-refeição (Pluxee Refeição (Sodexo Refeição)) pelo app"/>
    <x v="0"/>
  </r>
  <r>
    <s v="3618"/>
    <d v="2025-05-01T13:30:57"/>
    <s v="Madero - Cascavel"/>
    <x v="2"/>
    <s v="Item indisponível"/>
    <s v="UNAVAILABLE_ITEM"/>
    <n v="221.99"/>
    <n v="216"/>
    <n v="0"/>
    <n v="216"/>
    <s v="CANCELADO"/>
    <x v="2"/>
    <s v="iFood"/>
    <s v="17ebc2f4-7685-4c01-b9ef-be3f76115764"/>
    <s v="Débito (Visa Débito) pelo app"/>
    <x v="4"/>
  </r>
  <r>
    <n v="3817"/>
    <d v="2025-05-03T20:50:10"/>
    <s v="Jeronimo &amp; Madero - Joinville"/>
    <x v="0"/>
    <s v="O pedido veio com todos os itens errados"/>
    <s v="SIM"/>
    <n v="29.59"/>
    <n v="33.6"/>
    <n v="0"/>
    <n v="33.6"/>
    <s v="CONTESTADO"/>
    <x v="0"/>
    <s v="iFood"/>
    <s v="71211b33-8c9d-43c0-9243-4c8d2bffce39"/>
    <s v="Crédito (Mastercard) pelo app"/>
    <x v="3"/>
  </r>
  <r>
    <s v="6369"/>
    <d v="2025-05-02T20:45:36"/>
    <s v="Madero - Conselheiro Nébias"/>
    <x v="1"/>
    <s v="Cliente não localizado"/>
    <s v="Reembolso aprovado, confira o pagamento no seu próximo repasse"/>
    <n v="94.99"/>
    <n v="84"/>
    <n v="67.83"/>
    <n v="16.170000000000002"/>
    <s v="REEMBOLSO APROVADO"/>
    <x v="1"/>
    <s v="iFood"/>
    <s v="3016717b-5ee2-4884-becf-e0a98330a31c"/>
    <s v="PIX"/>
    <x v="1"/>
  </r>
  <r>
    <s v="2395"/>
    <d v="2025-05-01T21:49:45"/>
    <s v="Madero - Cidade Administrativa"/>
    <x v="1"/>
    <s v="Problemas no veículo"/>
    <s v="Reembolso aprovado, confira o pagamento no seu próximo repasse"/>
    <n v="103.99"/>
    <n v="81"/>
    <n v="65.41"/>
    <n v="15.590000000000003"/>
    <s v="REEMBOLSO APROVADO"/>
    <x v="1"/>
    <s v="iFood"/>
    <s v="69b57a2a-3df5-4a10-9a84-dc3d2ad2ea83"/>
    <s v="PIX"/>
    <x v="0"/>
  </r>
  <r>
    <n v="5613"/>
    <d v="2025-05-01T16:27:56"/>
    <s v="Legno - Italiano do Madero (Edson Q.)"/>
    <x v="1"/>
    <s v="A loja está passando por dificuldades internas"/>
    <s v="SIM"/>
    <n v="40.98"/>
    <n v="43"/>
    <n v="0"/>
    <n v="43"/>
    <s v="CONTESTADO"/>
    <x v="0"/>
    <s v="iFood"/>
    <s v="33ef27ba-2f52-42f7-a1ee-dcb76744cb38"/>
    <s v="Crédito (Mastercard) pelo app"/>
    <x v="0"/>
  </r>
  <r>
    <s v="1754"/>
    <d v="2025-05-02T17:48:28"/>
    <s v="Madero - Goiania Shopping"/>
    <x v="1"/>
    <s v="Cliente não localizado"/>
    <s v="Reembolso aprovado, confira o pagamento no seu próximo repasse"/>
    <n v="83.99"/>
    <n v="77"/>
    <n v="62.18"/>
    <n v="14.82"/>
    <s v="REEMBOLSO APROVADO"/>
    <x v="1"/>
    <s v="iFood"/>
    <s v="e1210d2a-2500-4a40-af99-c9050e873002"/>
    <s v="Crédito (Mastercard) pelo app, Saldo da carteira"/>
    <x v="2"/>
  </r>
  <r>
    <s v="0177"/>
    <d v="2025-05-01T14:02:17"/>
    <s v="Madero - Foz do Iguaçu"/>
    <x v="1"/>
    <s v="Cliente não localizado"/>
    <s v="Reembolso aprovado, confira o pagamento no seu próximo repasse"/>
    <n v="114.99"/>
    <n v="94"/>
    <n v="75.900000000000006"/>
    <n v="18.099999999999994"/>
    <s v="REEMBOLSO APROVADO"/>
    <x v="1"/>
    <s v="iFood"/>
    <s v="1654b9d3-0576-4cd1-841b-e993c7e3856c"/>
    <s v="Débito (Mastercard Débito) pelo app"/>
    <x v="4"/>
  </r>
  <r>
    <s v="7146"/>
    <d v="2025-05-01T20:41:49"/>
    <s v="Madero - Goiania Shopping"/>
    <x v="0"/>
    <s v="O pedido está atrasado"/>
    <s v="Reembolso aprovado, confira o pagamento no seu próximo repasse"/>
    <n v="120.99"/>
    <n v="121"/>
    <n v="97.71"/>
    <n v="23.290000000000006"/>
    <s v="REEMBOLSO APROVADO"/>
    <x v="1"/>
    <s v="iFood"/>
    <s v="16347525-f8a1-474a-8e47-fe29fd4391ae"/>
    <s v="Crédito (Visa) pelo app"/>
    <x v="2"/>
  </r>
  <r>
    <n v="8128"/>
    <d v="2025-05-01T20:12:26"/>
    <s v="Madero - Goiania T10"/>
    <x v="0"/>
    <s v="O pedido veio com todos os itens errados"/>
    <s v="SIM"/>
    <n v="66.989999999999995"/>
    <n v="69"/>
    <n v="55.72"/>
    <n v="13.280000000000001"/>
    <s v="REEMBOLSO APROVADO"/>
    <x v="1"/>
    <s v="iFood"/>
    <s v="a38699f4-aab9-4db5-b56d-a29048c8bca0"/>
    <s v="Crédito (Visa) pelo app"/>
    <x v="2"/>
  </r>
  <r>
    <s v="3994"/>
    <d v="2025-05-01T22:42:02"/>
    <s v="Madero - Goiania T10"/>
    <x v="1"/>
    <s v="Cliente não localizado"/>
    <s v="Reembolso aprovado, confira o pagamento no seu próximo repasse"/>
    <n v="101.99"/>
    <n v="91"/>
    <n v="73.48"/>
    <n v="17.519999999999996"/>
    <s v="REEMBOLSO APROVADO"/>
    <x v="1"/>
    <s v="iFood"/>
    <s v="edbb4c1a-d98c-4761-8968-7bf2583d89be"/>
    <s v="Crédito (Elo) pelo app"/>
    <x v="2"/>
  </r>
  <r>
    <n v="9573"/>
    <d v="2025-05-01T18:32:52"/>
    <s v="Madero - Goiania T4"/>
    <x v="0"/>
    <s v="Pedido impróprio para consumo/uso"/>
    <s v="SIM"/>
    <n v="98.99"/>
    <n v="96"/>
    <n v="77.52"/>
    <n v="18.480000000000004"/>
    <s v="REEMBOLSO APROVADO"/>
    <x v="1"/>
    <s v="iFood"/>
    <s v="34505300-6a2d-4d76-99e5-3f9fb21efc55"/>
    <s v="PIX"/>
    <x v="2"/>
  </r>
  <r>
    <n v="523"/>
    <d v="2025-05-01T19:54:13"/>
    <s v="Madero - Guaruja"/>
    <x v="0"/>
    <s v="O pedido veio com todos os itens errados"/>
    <s v="SIM"/>
    <n v="164.99"/>
    <n v="168"/>
    <n v="135.66"/>
    <n v="32.340000000000003"/>
    <s v="REEMBOLSO APROVADO"/>
    <x v="1"/>
    <s v="iFood"/>
    <s v="547a37d2-2c18-4e32-a6d0-6eaf4d6f6ce8"/>
    <s v="Crédito (Mastercard) pelo app"/>
    <x v="1"/>
  </r>
  <r>
    <s v="2033"/>
    <d v="2025-05-02T19:56:20"/>
    <s v="Madero - Jabaquara"/>
    <x v="3"/>
    <s v="A loja está sem entregadores disponíveis"/>
    <s v="Reembolso aprovado, confira o pagamento no seu próximo repasse"/>
    <n v="71.989999999999995"/>
    <n v="66"/>
    <n v="53.3"/>
    <n v="12.700000000000003"/>
    <s v="REEMBOLSO APROVADO"/>
    <x v="1"/>
    <s v="iFood"/>
    <s v="4ae0936f-cd04-4119-86a8-a0602ed58124"/>
    <s v="Crédito (Visa) pelo app"/>
    <x v="4"/>
  </r>
  <r>
    <s v="8544"/>
    <d v="2025-05-02T17:13:11"/>
    <s v="Madero - Londrina (shopping Catuai)"/>
    <x v="5"/>
    <s v="O pedido está atrasado"/>
    <s v="Reembolso aprovado, confira o pagamento no seu próximo repasse"/>
    <n v="42"/>
    <n v="40.01"/>
    <n v="32.31"/>
    <n v="7.6999999999999957"/>
    <s v="REEMBOLSO APROVADO"/>
    <x v="1"/>
    <s v="iFood"/>
    <s v="4a315e98-2327-4b48-bb9e-58dfbd4f735e"/>
    <s v="Débito (Visa Débito) pelo app"/>
    <x v="4"/>
  </r>
  <r>
    <n v="6529"/>
    <d v="2025-05-01T18:45:18"/>
    <s v="Madero -  Av Washington Luis"/>
    <x v="0"/>
    <s v="Pedido impróprio para consumo/uso"/>
    <s v="SIM"/>
    <n v="65"/>
    <n v="65"/>
    <n v="0"/>
    <n v="65"/>
    <s v="CONTESTADO"/>
    <x v="0"/>
    <s v="iFood"/>
    <s v="794726b7-ddd5-41f5-8614-db2be2f05469"/>
    <s v="Crédito (Elo) pelo app, Saldo da carteira"/>
    <x v="4"/>
  </r>
  <r>
    <s v="9891"/>
    <d v="2025-05-02T11:45:36"/>
    <s v="Madero - Londrina (shopping Catuai)"/>
    <x v="0"/>
    <s v="O pedido está atrasado"/>
    <s v="Reembolso aprovado, confira o pagamento no seu próximo repasse"/>
    <n v="78.989999999999995"/>
    <n v="74"/>
    <n v="59.76"/>
    <n v="14.240000000000002"/>
    <s v="REEMBOLSO APROVADO"/>
    <x v="1"/>
    <s v="iFood"/>
    <s v="7bbb877b-6446-4a31-a5c6-65ad09487e21"/>
    <s v="PIX"/>
    <x v="4"/>
  </r>
  <r>
    <n v="7555"/>
    <d v="2025-05-02T21:44:05"/>
    <s v="Madero - Shopping Tiete Plaza"/>
    <x v="1"/>
    <s v="A loja está fechada"/>
    <s v="SIM"/>
    <n v="180.99"/>
    <n v="168"/>
    <n v="135.66"/>
    <n v="32.340000000000003"/>
    <s v="REEMBOLSO APROVADO"/>
    <x v="1"/>
    <s v="iFood"/>
    <s v="3f8cbb39-ae95-4189-99be-a8714469bb27"/>
    <s v="Pagamento pelo app do Nubank"/>
    <x v="1"/>
  </r>
  <r>
    <s v="6626"/>
    <d v="2025-05-01T19:38:36"/>
    <s v="Madero - Jardim Social"/>
    <x v="1"/>
    <s v="Cliente não localizado"/>
    <s v="Reembolso aprovado, confira o pagamento no seu próximo repasse"/>
    <n v="63.98"/>
    <n v="63"/>
    <n v="50.87"/>
    <n v="12.130000000000003"/>
    <s v="REEMBOLSO APROVADO"/>
    <x v="1"/>
    <s v="iFood"/>
    <s v="4f5a0e27-36d4-4564-b78a-762c32960e35"/>
    <s v="Crédito (Mastercard) pelo app"/>
    <x v="3"/>
  </r>
  <r>
    <s v="9089"/>
    <d v="2025-05-02T21:08:33"/>
    <s v="Madero - Morumbi Shopping"/>
    <x v="0"/>
    <s v="O pedido está atrasado"/>
    <s v="Reembolso aprovado, confira o pagamento no seu próximo repasse"/>
    <n v="108.99"/>
    <n v="113"/>
    <n v="82.26"/>
    <n v="30.739999999999995"/>
    <s v="REEMBOLSO APROVADO"/>
    <x v="1"/>
    <s v="iFood"/>
    <s v="5142443b-d4cc-4bc0-9af4-62608b8ec531"/>
    <s v="Crédito (Mastercard) pelo app"/>
    <x v="4"/>
  </r>
  <r>
    <s v="7235"/>
    <d v="2025-05-01T20:38:39"/>
    <s v="Madero - Lorena"/>
    <x v="1"/>
    <s v="A entrega é em uma área de risco"/>
    <s v="Reembolso aprovado, confira o pagamento no seu próximo repasse"/>
    <n v="302.99"/>
    <n v="290"/>
    <n v="234.18"/>
    <n v="55.819999999999993"/>
    <s v="REEMBOLSO APROVADO"/>
    <x v="1"/>
    <s v="iFood"/>
    <s v="ff380a8b-e9d4-4810-9b4d-57723d11b988"/>
    <s v="Apple Pay (Visa)"/>
    <x v="1"/>
  </r>
  <r>
    <s v="6720"/>
    <d v="2025-05-01T14:02:32"/>
    <s v="Madero - Maringa (shopping Catuai)"/>
    <x v="2"/>
    <s v="O cliente cancelou o pedido pelo restaurante"/>
    <s v="MERCHANT_CANCELLED_BY_CUSTOMER"/>
    <n v="56.99"/>
    <n v="53"/>
    <n v="0"/>
    <n v="53"/>
    <s v="CANCELADO"/>
    <x v="2"/>
    <s v="iFood"/>
    <s v="fcbef30a-2f64-4339-bd3b-1f5d5e4f4046"/>
    <s v="Apple Pay (Mastercard)"/>
    <x v="4"/>
  </r>
  <r>
    <s v="3315"/>
    <d v="2025-05-02T11:39:14"/>
    <s v="Vó Maria Durski - Salvador"/>
    <x v="2"/>
    <s v="Item indisponível"/>
    <s v="UNAVAILABLE_ITEM"/>
    <n v="49.59"/>
    <n v="45.6"/>
    <n v="0"/>
    <n v="45.6"/>
    <s v="CANCELADO"/>
    <x v="2"/>
    <s v="iFood"/>
    <s v="0fa9f91f-e13b-41fe-966b-db6b6f01b512"/>
    <s v="Crédito (Visa) pelo app"/>
    <x v="0"/>
  </r>
  <r>
    <s v="7183"/>
    <d v="2025-05-01T21:11:16"/>
    <s v="Madero - Mogi Shopping"/>
    <x v="0"/>
    <s v="O pedido está atrasado"/>
    <s v="Reembolso aprovado, confira o pagamento no seu próximo repasse"/>
    <n v="145.99"/>
    <n v="148"/>
    <n v="119.51"/>
    <n v="28.489999999999995"/>
    <s v="REEMBOLSO APROVADO"/>
    <x v="1"/>
    <s v="iFood"/>
    <s v="d8f911c0-a485-419e-bc3f-f6de9782508f"/>
    <s v="Crédito (Mastercard) pelo app"/>
    <x v="1"/>
  </r>
  <r>
    <s v="2104"/>
    <d v="2025-05-01T12:23:23"/>
    <s v="Madero - Morumbi"/>
    <x v="0"/>
    <s v="O pedido está atrasado"/>
    <s v="Reembolso aprovado, confira o pagamento no seu próximo repasse"/>
    <n v="149.99"/>
    <n v="138"/>
    <n v="111.44"/>
    <n v="26.560000000000002"/>
    <s v="REEMBOLSO APROVADO"/>
    <x v="1"/>
    <s v="iFood"/>
    <s v="e67b7743-2e1b-406a-b8bb-fe90c0343ddb"/>
    <s v="Apple Pay (Mastercard)"/>
    <x v="4"/>
  </r>
  <r>
    <s v="6089"/>
    <d v="2025-05-01T17:43:20"/>
    <s v="Madero - Nazaret"/>
    <x v="0"/>
    <s v="O pedido está atrasado"/>
    <s v="Reembolso aprovado, confira o pagamento no seu próximo repasse"/>
    <n v="58"/>
    <n v="58.01"/>
    <n v="48.58"/>
    <n v="9.43"/>
    <s v="REEMBOLSO APROVADO"/>
    <x v="1"/>
    <s v="iFood"/>
    <s v="fded7b02-a5c6-4931-945c-5e0d80abb32b"/>
    <s v="Vale-refeição (Alelo refeição) pelo app"/>
    <x v="1"/>
  </r>
  <r>
    <s v="5982"/>
    <d v="2025-05-01T21:16:31"/>
    <s v="Madero - Passeio das Aguas"/>
    <x v="1"/>
    <s v="Cliente não localizado pedido em atraso"/>
    <s v="Reembolso aprovado, confira o pagamento no seu próximo repasse"/>
    <n v="132.99"/>
    <n v="119"/>
    <n v="96.09"/>
    <n v="22.909999999999997"/>
    <s v="REEMBOLSO APROVADO"/>
    <x v="1"/>
    <s v="iFood"/>
    <s v="9cff7fa5-ea0e-4f8a-97ea-f1bc6d600d6a"/>
    <s v="PIX"/>
    <x v="2"/>
  </r>
  <r>
    <s v="6920"/>
    <d v="2025-05-01T13:52:50"/>
    <s v="Madero - Passeio das Aguas"/>
    <x v="0"/>
    <s v="O pedido está atrasado"/>
    <s v="Reembolso aprovado, confira o pagamento no seu próximo repasse"/>
    <n v="89.99"/>
    <n v="63"/>
    <n v="50.87"/>
    <n v="12.130000000000003"/>
    <s v="REEMBOLSO APROVADO"/>
    <x v="1"/>
    <s v="iFood"/>
    <s v="2390e0f2-5b30-4f7c-a8f8-008d06ccf564"/>
    <s v="Crédito (Visa) pelo app"/>
    <x v="2"/>
  </r>
  <r>
    <s v="1561"/>
    <d v="2025-05-01T20:00:54"/>
    <s v="Madero - Patio Osasco"/>
    <x v="1"/>
    <s v="Problemas no veículo"/>
    <s v="Reembolso aprovado, confira o pagamento no seu próximo repasse"/>
    <n v="67.989999999999995"/>
    <n v="66"/>
    <n v="53.3"/>
    <n v="12.700000000000003"/>
    <s v="REEMBOLSO APROVADO"/>
    <x v="1"/>
    <s v="iFood"/>
    <s v="cf6db6b1-8fe1-4fc6-8d67-e9c1062b4e77"/>
    <s v="Apple Pay (Visa)"/>
    <x v="4"/>
  </r>
  <r>
    <n v="2597"/>
    <d v="2025-05-01T22:04:30"/>
    <s v="Madero - Pinheiros"/>
    <x v="0"/>
    <s v="O pedido veio com todos os itens errados"/>
    <s v="SIM"/>
    <n v="61.99"/>
    <n v="53"/>
    <n v="44.39"/>
    <n v="8.61"/>
    <s v="REEMBOLSO APROVADO"/>
    <x v="1"/>
    <s v="iFood"/>
    <s v="f1b4f0c1-bac4-415d-94cf-428c1a8669b0"/>
    <s v="Vale-refeição (Alelo refeição) pelo app"/>
    <x v="4"/>
  </r>
  <r>
    <s v="5929"/>
    <d v="2025-05-02T22:04:45"/>
    <s v="Madero - Padre Anchieta"/>
    <x v="5"/>
    <s v="O pedido está atrasado"/>
    <s v="Reembolso aprovado, confira o pagamento no seu próximo repasse"/>
    <n v="83.99"/>
    <n v="74"/>
    <n v="59.76"/>
    <n v="14.240000000000002"/>
    <s v="REEMBOLSO APROVADO"/>
    <x v="1"/>
    <s v="iFood"/>
    <s v="ac19631c-3f83-4aa8-a7c5-41897c60dd49"/>
    <s v="PIX"/>
    <x v="1"/>
  </r>
  <r>
    <s v="0262"/>
    <d v="2025-05-02T13:24:00"/>
    <s v="Jeronimo &amp; Madero - Cascavel"/>
    <x v="2"/>
    <s v="A loja está passando por dificuldades internas"/>
    <s v="Cancelamento aceito pela sua loja"/>
    <n v="71.8"/>
    <n v="71.8"/>
    <n v="0"/>
    <n v="71.8"/>
    <s v="CANCELADO"/>
    <x v="2"/>
    <s v="iFood"/>
    <s v="1636abb1-8f95-4d8d-8a16-11ae14740390"/>
    <s v="Crédito (Visa) pelo app"/>
    <x v="4"/>
  </r>
  <r>
    <s v="6540"/>
    <d v="2025-05-02T13:17:22"/>
    <s v="Madero - Park Shopping Campo Grande"/>
    <x v="1"/>
    <s v="Cliente não localizado"/>
    <s v="Reembolso aprovado, confira o pagamento no seu próximo repasse"/>
    <n v="0.99"/>
    <n v="19"/>
    <n v="4.3099999999999996"/>
    <n v="14.690000000000001"/>
    <s v="REEMBOLSO APROVADO"/>
    <x v="1"/>
    <s v="iFood"/>
    <s v="406e075b-3d38-46bb-92a3-4986e6d295fc"/>
    <s v="PIX"/>
    <x v="0"/>
  </r>
  <r>
    <s v="5391"/>
    <d v="2025-05-02T22:35:35"/>
    <s v="Madero - Patio Osasco"/>
    <x v="1"/>
    <s v="Problemas no veículo"/>
    <s v="Reembolso aprovado, confira o pagamento no seu próximo repasse"/>
    <n v="63.99"/>
    <n v="63"/>
    <n v="50.87"/>
    <n v="12.130000000000003"/>
    <s v="REEMBOLSO APROVADO"/>
    <x v="1"/>
    <s v="iFood"/>
    <s v="6670eb25-93eb-4ee1-b100-7b1623507de8"/>
    <s v="Vale-refeição (iFood refeição) pelo app"/>
    <x v="4"/>
  </r>
  <r>
    <n v="6424"/>
    <d v="2025-05-01T21:54:55"/>
    <s v="Madero - Pinheiros"/>
    <x v="0"/>
    <s v="O pedido veio com todos os itens errados"/>
    <s v="SIM"/>
    <n v="148"/>
    <n v="148"/>
    <n v="119.51"/>
    <n v="28.489999999999995"/>
    <s v="REEMBOLSO APROVADO"/>
    <x v="1"/>
    <s v="iFood"/>
    <s v="07f21c46-5e68-4291-9757-45e3b069edc9"/>
    <s v="Crédito (Visa) pelo app"/>
    <x v="4"/>
  </r>
  <r>
    <s v="4933"/>
    <d v="2025-05-02T12:26:09"/>
    <s v="Madero - Praia do Pepê"/>
    <x v="0"/>
    <s v="O pedido está atrasado"/>
    <s v="Reembolso aprovado, confira o pagamento no seu próximo repasse"/>
    <n v="143.99"/>
    <n v="139"/>
    <n v="112.24"/>
    <n v="26.760000000000005"/>
    <s v="REEMBOLSO APROVADO"/>
    <x v="1"/>
    <s v="iFood"/>
    <s v="b75581a2-d1cf-49d4-9c50-0174ed348180"/>
    <s v="Apple Pay (Visa)"/>
    <x v="0"/>
  </r>
  <r>
    <s v="4510"/>
    <d v="2025-05-01T12:02:06"/>
    <s v="Madero - Puc Poa"/>
    <x v="4"/>
    <s v="O pedido não foi confirmado pela loja"/>
    <s v="CANCELLED_BEFORE_CONFIRMED"/>
    <n v="62.99"/>
    <n v="66"/>
    <n v="0"/>
    <n v="66"/>
    <s v="CANCELADO"/>
    <x v="2"/>
    <s v="iFood"/>
    <s v="2c74a082-5dc5-42f4-98fd-5d9285f47de2"/>
    <s v="********"/>
    <x v="3"/>
  </r>
  <r>
    <s v="5612"/>
    <d v="2025-05-01T12:02:15"/>
    <s v="Madero - Ribeirão Shopping"/>
    <x v="1"/>
    <s v="Problemas no veículo"/>
    <s v="Reembolso aprovado, confira o pagamento no seu próximo repasse"/>
    <n v="338.99"/>
    <n v="338"/>
    <n v="272.94"/>
    <n v="65.06"/>
    <s v="REEMBOLSO APROVADO"/>
    <x v="1"/>
    <s v="iFood"/>
    <s v="791bdc92-9e75-4003-b999-8787e7d32eb7"/>
    <s v="Crédito (Mastercard) pelo app"/>
    <x v="2"/>
  </r>
  <r>
    <n v="8681"/>
    <d v="2025-05-01T19:38:48"/>
    <s v="Madero - Sakamoto"/>
    <x v="0"/>
    <s v="O pedido veio com todos os itens errados"/>
    <s v="SIM"/>
    <n v="176.99"/>
    <n v="168"/>
    <n v="135.66"/>
    <n v="32.340000000000003"/>
    <s v="REEMBOLSO APROVADO"/>
    <x v="1"/>
    <s v="iFood"/>
    <s v="ed163527-2943-4017-a268-9302179a8add"/>
    <s v="Apple Pay (Mastercard)"/>
    <x v="1"/>
  </r>
  <r>
    <n v="6882"/>
    <d v="2025-05-01T21:35:26"/>
    <s v="Madero - Alphaville (Amazonia)"/>
    <x v="0"/>
    <s v="Pedido impróprio para consumo/uso"/>
    <s v="SIM"/>
    <n v="130.99"/>
    <n v="130"/>
    <n v="0"/>
    <n v="130"/>
    <s v="CONTESTADO"/>
    <x v="0"/>
    <s v="iFood"/>
    <s v="d6d853e8-28bb-4652-ba2f-b1069a2134f1"/>
    <s v="Vale-refeição (iFood refeição) pelo app, Saldo da carteira"/>
    <x v="4"/>
  </r>
  <r>
    <n v="3267"/>
    <d v="2025-05-01T21:24:47"/>
    <s v="Madero - São José dos Campos"/>
    <x v="0"/>
    <s v="Pedido impróprio para consumo/uso"/>
    <s v="SIM"/>
    <n v="52.99"/>
    <n v="48"/>
    <n v="38.76"/>
    <n v="9.240000000000002"/>
    <s v="REEMBOLSO APROVADO"/>
    <x v="1"/>
    <s v="iFood"/>
    <s v="588690c6-f5d0-4724-9ce1-8b2113541740"/>
    <s v="Pagamento pelo app do Nubank"/>
    <x v="1"/>
  </r>
  <r>
    <s v="3955"/>
    <d v="2025-05-01T19:56:14"/>
    <s v="Madero - Shopping Aricanduva"/>
    <x v="1"/>
    <s v="Problemas no veículo"/>
    <s v="Reembolso aprovado, confira o pagamento no seu próximo repasse"/>
    <n v="255.99"/>
    <n v="240"/>
    <n v="193.8"/>
    <n v="46.199999999999989"/>
    <s v="REEMBOLSO APROVADO"/>
    <x v="1"/>
    <s v="iFood"/>
    <s v="c210164a-46dd-4118-8738-d6d0959df442"/>
    <s v="PIX"/>
    <x v="1"/>
  </r>
  <r>
    <s v="1889"/>
    <d v="2025-05-01T19:25:11"/>
    <s v="Madero - Shopping Barigui"/>
    <x v="0"/>
    <s v="Pedido impróprio para consumo/uso"/>
    <s v="HAS_CREDIT_PROACTIVE"/>
    <n v="70.98"/>
    <n v="77"/>
    <n v="62.18"/>
    <n v="14.82"/>
    <s v="REEMBOLSO APROVADO"/>
    <x v="1"/>
    <s v="iFood"/>
    <s v="4b95bc70-38bb-47ee-af16-1a251f585280"/>
    <s v="Crédito (Mastercard) pelo app, Saldo da carteira"/>
    <x v="3"/>
  </r>
  <r>
    <s v="5649"/>
    <d v="2025-05-02T20:56:46"/>
    <s v="Madero - Prestes Maia"/>
    <x v="0"/>
    <s v="O pedido está atrasado"/>
    <s v="Reembolso aprovado, confira o pagamento no seu próximo repasse"/>
    <n v="170.99"/>
    <n v="170"/>
    <n v="137.28"/>
    <n v="32.72"/>
    <s v="REEMBOLSO APROVADO"/>
    <x v="1"/>
    <s v="iFood"/>
    <s v="8cfbd6ee-5072-4e9c-bfb7-c32eb595b244"/>
    <s v="PIX"/>
    <x v="1"/>
  </r>
  <r>
    <s v="6870"/>
    <d v="2025-05-02T16:07:46"/>
    <s v="Madero - Quata"/>
    <x v="0"/>
    <s v="O pedido não foi entregue"/>
    <s v="Reembolso aprovado, confira o pagamento no seu próximo repasse"/>
    <n v="77.989999999999995"/>
    <n v="66"/>
    <n v="53.3"/>
    <n v="12.700000000000003"/>
    <s v="REEMBOLSO APROVADO"/>
    <x v="1"/>
    <s v="iFood"/>
    <s v="cde6fb7c-9f2f-49aa-b7c2-bf18858a0e00"/>
    <s v="Crédito (Mastercard) pelo app"/>
    <x v="1"/>
  </r>
  <r>
    <s v="2545"/>
    <d v="2025-05-01T21:57:29"/>
    <s v="Madero - Shopping Boulevard Bh"/>
    <x v="3"/>
    <s v="Item indisponível"/>
    <s v="UNAVAILABLE_ITEM"/>
    <n v="57.99"/>
    <n v="50"/>
    <n v="0"/>
    <n v="50"/>
    <s v="CANCELADO"/>
    <x v="2"/>
    <s v="iFood"/>
    <s v="0d9c8ee4-7217-46db-87e5-f9c13a90e5fb"/>
    <s v="Crédito (Mastercard) pelo app"/>
    <x v="0"/>
  </r>
  <r>
    <s v="9825"/>
    <d v="2025-05-01T16:12:45"/>
    <s v="Madero - Shopping Campo Grande"/>
    <x v="1"/>
    <s v="Cliente não localizado"/>
    <s v="Reembolso aprovado, confira o pagamento no seu próximo repasse"/>
    <n v="57.99"/>
    <n v="48"/>
    <n v="38.76"/>
    <n v="9.240000000000002"/>
    <s v="REEMBOLSO APROVADO"/>
    <x v="1"/>
    <s v="iFood"/>
    <s v="ec73a282-38d5-498f-9c3a-df4dc2b3daed"/>
    <s v="Crédito (Visa) pelo app"/>
    <x v="2"/>
  </r>
  <r>
    <s v="6340"/>
    <d v="2025-05-01T20:51:42"/>
    <s v="Madero - Shopping Capim Dourado"/>
    <x v="2"/>
    <s v="A loja está passando por dificuldades internas"/>
    <s v="Cancelamento aceito pela sua loja"/>
    <n v="102.99"/>
    <n v="88"/>
    <n v="0"/>
    <n v="88"/>
    <s v="CANCELADO"/>
    <x v="2"/>
    <s v="iFood"/>
    <s v="5be36a5a-92b4-4338-90bc-ff5fe17ca0ca"/>
    <s v="PIX"/>
    <x v="2"/>
  </r>
  <r>
    <s v="8870"/>
    <d v="2025-05-01T20:49:43"/>
    <s v="Madero - Shopping Capim Dourado"/>
    <x v="2"/>
    <s v="A loja está passando por dificuldades internas"/>
    <s v="Cancelamento aceito pela sua loja"/>
    <n v="127"/>
    <n v="126"/>
    <n v="0"/>
    <n v="126"/>
    <s v="CANCELADO"/>
    <x v="2"/>
    <s v="iFood"/>
    <s v="d2cd96ac-ac2b-4e10-b680-158ae2baa53a"/>
    <s v="Pagamento pelo app do Nubank"/>
    <x v="2"/>
  </r>
  <r>
    <s v="9930"/>
    <d v="2025-05-01T20:45:21"/>
    <s v="Madero - Shopping Capim Dourado"/>
    <x v="2"/>
    <s v="A loja está passando por dificuldades internas"/>
    <s v="Cancelamento aceito pela sua loja"/>
    <n v="125.99"/>
    <n v="114"/>
    <n v="0"/>
    <n v="114"/>
    <s v="CANCELADO"/>
    <x v="2"/>
    <s v="iFood"/>
    <s v="4413ac01-7bf7-4b53-92be-fee9216438df"/>
    <s v="PIX"/>
    <x v="2"/>
  </r>
  <r>
    <s v="7868"/>
    <d v="2025-05-01T20:03:19"/>
    <s v="Madero - Shopping Capim Dourado"/>
    <x v="2"/>
    <s v="A loja está passando por dificuldades internas"/>
    <s v="Cancelamento aceito pela sua loja"/>
    <n v="112.99"/>
    <n v="91"/>
    <n v="0"/>
    <n v="91"/>
    <s v="CANCELADO"/>
    <x v="2"/>
    <s v="iFood"/>
    <s v="256a9be2-7c5f-4cef-88cb-048a2e630e55"/>
    <s v="PIX"/>
    <x v="2"/>
  </r>
  <r>
    <s v="2070"/>
    <d v="2025-05-01T19:59:08"/>
    <s v="Madero - Shopping Capim Dourado"/>
    <x v="2"/>
    <s v="A loja está passando por dificuldades internas"/>
    <s v="Cancelamento aceito pela sua loja"/>
    <n v="108.99"/>
    <n v="91"/>
    <n v="0"/>
    <n v="91"/>
    <s v="CANCELADO"/>
    <x v="2"/>
    <s v="iFood"/>
    <s v="ed87c277-c723-4081-8264-1b2eb43118cc"/>
    <s v="Apple Pay (Mastercard)"/>
    <x v="2"/>
  </r>
  <r>
    <s v="1466"/>
    <d v="2025-05-02T21:29:48"/>
    <s v="Madero - Riomar Recife"/>
    <x v="0"/>
    <s v="O pedido está atrasado"/>
    <s v="Reembolso aprovado, confira o pagamento no seu próximo repasse"/>
    <n v="72.989999999999995"/>
    <n v="65"/>
    <n v="52.49"/>
    <n v="12.509999999999998"/>
    <s v="REEMBOLSO APROVADO"/>
    <x v="1"/>
    <s v="iFood"/>
    <s v="ffcf35f4-56e0-49a6-b694-b8a5018dce27"/>
    <s v="PIX"/>
    <x v="0"/>
  </r>
  <r>
    <s v="5357"/>
    <d v="2025-05-01T19:48:49"/>
    <s v="Madero - Shopping Capim Dourado"/>
    <x v="2"/>
    <s v="A loja está passando por dificuldades internas"/>
    <s v="Cancelamento aceito pela sua loja"/>
    <n v="73.989999999999995"/>
    <n v="66"/>
    <n v="0"/>
    <n v="66"/>
    <s v="CANCELADO"/>
    <x v="2"/>
    <s v="iFood"/>
    <s v="5702434d-9ba8-4c9a-9ac1-d4b52780f585"/>
    <s v="Crédito (Mastercard) pelo app"/>
    <x v="2"/>
  </r>
  <r>
    <n v="4184"/>
    <d v="2025-05-02T12:15:12"/>
    <s v="Madero - Augusto Tolle"/>
    <x v="0"/>
    <s v="Pedido impróprio para consumo/uso"/>
    <s v="SIM"/>
    <n v="61.99"/>
    <n v="49"/>
    <n v="0"/>
    <n v="49"/>
    <s v="CONTESTADO"/>
    <x v="0"/>
    <s v="iFood"/>
    <s v="d447f85f-80e6-496c-a493-dbb268c36096"/>
    <s v="PIX"/>
    <x v="1"/>
  </r>
  <r>
    <n v="5181"/>
    <d v="2025-05-01T22:30:04"/>
    <s v="Madero - Av das Torres"/>
    <x v="0"/>
    <s v="Pedido impróprio para consumo/uso"/>
    <s v="SIM"/>
    <n v="120.99"/>
    <n v="106"/>
    <n v="0"/>
    <n v="106"/>
    <s v="CONTESTADO"/>
    <x v="0"/>
    <s v="iFood"/>
    <s v="2b8d76ee-f2d6-4f23-a265-094043a01a0e"/>
    <s v="Crédito (Mastercard) pelo app"/>
    <x v="3"/>
  </r>
  <r>
    <s v="1278"/>
    <d v="2025-05-02T16:23:01"/>
    <s v="Madero - São José dos Campos"/>
    <x v="1"/>
    <s v="Problemas no veículo"/>
    <s v="Reembolso aprovado, confira o pagamento no seu próximo repasse"/>
    <n v="59.99"/>
    <n v="66"/>
    <n v="53.3"/>
    <n v="12.700000000000003"/>
    <s v="REEMBOLSO APROVADO"/>
    <x v="1"/>
    <s v="iFood"/>
    <s v="e5b9269d-bdb7-4ada-9d69-dde7371e32d1"/>
    <s v="Apple Pay (Mastercard)"/>
    <x v="1"/>
  </r>
  <r>
    <s v="6324"/>
    <d v="2025-05-01T19:44:14"/>
    <s v="Madero - Shopping Capim Dourado"/>
    <x v="2"/>
    <s v="A loja está passando por dificuldades internas"/>
    <s v="Cancelamento aceito pela sua loja"/>
    <n v="75.989999999999995"/>
    <n v="74"/>
    <n v="0"/>
    <n v="74"/>
    <s v="CANCELADO"/>
    <x v="2"/>
    <s v="iFood"/>
    <s v="6e65d8c6-41fd-4f7e-98fe-304c52572a53"/>
    <s v="PIX"/>
    <x v="2"/>
  </r>
  <r>
    <s v="9218"/>
    <d v="2025-05-01T19:40:19"/>
    <s v="Madero - Shopping Capim Dourado"/>
    <x v="2"/>
    <s v="A loja está passando por dificuldades internas"/>
    <s v="Cancelamento aceito pela sua loja"/>
    <n v="74.989999999999995"/>
    <n v="63"/>
    <n v="0"/>
    <n v="63"/>
    <s v="CANCELADO"/>
    <x v="2"/>
    <s v="iFood"/>
    <s v="78295a5b-3bc7-48b1-acca-b4f27f30c810"/>
    <s v="Débito (Visa Débito) pelo app"/>
    <x v="2"/>
  </r>
  <r>
    <s v="1846"/>
    <d v="2025-05-01T19:27:54"/>
    <s v="Madero - Shopping Center Norte"/>
    <x v="1"/>
    <s v="A entrega é em uma área de risco"/>
    <s v="Reembolso aprovado, confira o pagamento no seu próximo repasse"/>
    <n v="1353.99"/>
    <n v="1335"/>
    <n v="1078.01"/>
    <n v="256.99"/>
    <s v="REEMBOLSO APROVADO"/>
    <x v="1"/>
    <s v="iFood"/>
    <s v="15ea0a4b-17f8-4b9e-839b-75d165419538"/>
    <s v="Crédito (Mastercard) pelo app"/>
    <x v="1"/>
  </r>
  <r>
    <s v="8450"/>
    <d v="2025-05-02T19:06:48"/>
    <s v="Jeronimo - West Plaza"/>
    <x v="3"/>
    <s v="Problemas de sistema na loja"/>
    <s v="Cancelamento aceito pela sua loja"/>
    <n v="122.79"/>
    <n v="112.8"/>
    <n v="0"/>
    <n v="112.8"/>
    <s v="CANCELADO"/>
    <x v="2"/>
    <s v="iFood"/>
    <s v="56b6cee3-6496-4ab3-9b5b-20473057f526"/>
    <s v="Pagamento pelo app do Nubank"/>
    <x v="1"/>
  </r>
  <r>
    <n v="7055"/>
    <d v="2025-05-04T18:57:43"/>
    <s v="Madero - Azevedo Soares"/>
    <x v="0"/>
    <s v="O pedido veio com todos os itens errados"/>
    <s v="SIM"/>
    <n v="76.989999999999995"/>
    <n v="74"/>
    <n v="0"/>
    <n v="74"/>
    <s v="CONTESTADO"/>
    <x v="0"/>
    <s v="iFood"/>
    <s v="4704013d-8580-4029-9ff7-e62cb9b0b751"/>
    <s v="Apple Pay (Visa)"/>
    <x v="1"/>
  </r>
  <r>
    <n v="6573"/>
    <d v="2025-05-03T14:48:10"/>
    <s v="Madero - Balneario Shopping"/>
    <x v="0"/>
    <s v="O pedido veio com todos os itens errados"/>
    <s v="SIM"/>
    <n v="91.99"/>
    <n v="74"/>
    <n v="0"/>
    <n v="74"/>
    <s v="CONTESTADO"/>
    <x v="0"/>
    <s v="iFood"/>
    <s v="69790900-8c13-46ca-b107-7882afe01695"/>
    <s v="Crédito (Mastercard) pelo app"/>
    <x v="3"/>
  </r>
  <r>
    <s v="3098"/>
    <d v="2025-05-01T21:01:47"/>
    <s v="Madero - Shopping Cidade São Paulo"/>
    <x v="2"/>
    <s v="Item indisponível"/>
    <s v="UNAVAILABLE_ITEM"/>
    <n v="53.99"/>
    <n v="57"/>
    <n v="0"/>
    <n v="57"/>
    <s v="CANCELADO"/>
    <x v="2"/>
    <s v="iFood"/>
    <s v="99871dbd-7087-4e35-8e87-2b83452a570b"/>
    <s v="Crédito (Visa) pelo app"/>
    <x v="1"/>
  </r>
  <r>
    <s v="3632"/>
    <d v="2025-05-02T13:43:01"/>
    <s v="Madero - Shopping Cidade São Paulo"/>
    <x v="1"/>
    <s v="Cliente não localizado pedido em atraso"/>
    <s v="Reembolso aprovado, confira o pagamento no seu próximo repasse"/>
    <n v="98.79"/>
    <n v="99.8"/>
    <n v="80.59"/>
    <n v="19.209999999999994"/>
    <s v="REEMBOLSO APROVADO"/>
    <x v="1"/>
    <s v="iFood"/>
    <s v="0ec7ee02-5a60-49fb-8689-db9b550f0ea8"/>
    <s v="Crédito (Visa) pelo app"/>
    <x v="1"/>
  </r>
  <r>
    <s v="5705"/>
    <d v="2025-05-01T21:00:56"/>
    <s v="Madero - Shopping Cidade São Paulo"/>
    <x v="1"/>
    <s v="Problemas no veículo"/>
    <s v="Reembolso aprovado, confira o pagamento no seu próximo repasse"/>
    <n v="124.99"/>
    <n v="129"/>
    <n v="104.17"/>
    <n v="24.83"/>
    <s v="REEMBOLSO APROVADO"/>
    <x v="1"/>
    <s v="iFood"/>
    <s v="11ba9e5a-8152-4833-8e65-0b84b7ce9d04"/>
    <s v="Crédito (Mastercard) pelo app"/>
    <x v="1"/>
  </r>
  <r>
    <s v="8800"/>
    <d v="2025-05-01T19:23:56"/>
    <s v="Madero - Shopping Continente"/>
    <x v="0"/>
    <s v="O pedido está atrasado"/>
    <s v="Reembolso aprovado, confira o pagamento no seu próximo repasse"/>
    <n v="108.99"/>
    <n v="111"/>
    <n v="89.63"/>
    <n v="21.370000000000005"/>
    <s v="REEMBOLSO APROVADO"/>
    <x v="1"/>
    <s v="iFood"/>
    <s v="08c9e021-d7fd-4eb6-94f1-6898d5976bb3"/>
    <s v="PIX"/>
    <x v="3"/>
  </r>
  <r>
    <n v="3895"/>
    <d v="2025-05-02T22:05:42"/>
    <s v="Madero - Bauru"/>
    <x v="1"/>
    <s v="A loja está fechada"/>
    <s v="SIM"/>
    <n v="83.99"/>
    <n v="82"/>
    <n v="0"/>
    <n v="82"/>
    <s v="CONTESTADO"/>
    <x v="0"/>
    <s v="iFood"/>
    <s v="60b652bb-48fb-4b19-b026-46fbc59aa53a"/>
    <s v="Débito (Visa Débito) pelo app"/>
    <x v="2"/>
  </r>
  <r>
    <s v="3756"/>
    <d v="2025-05-02T21:21:17"/>
    <s v="Madero - Shopping Curitiba"/>
    <x v="1"/>
    <s v="A entrega é em uma área de risco"/>
    <s v="Reembolso aprovado, confira o pagamento no seu próximo repasse"/>
    <n v="90.98"/>
    <n v="84"/>
    <n v="67.83"/>
    <n v="16.170000000000002"/>
    <s v="REEMBOLSO APROVADO"/>
    <x v="1"/>
    <s v="iFood"/>
    <s v="01481cdd-46b4-4cf4-8921-4655ac2dc88f"/>
    <s v="Apple Pay (Mastercard)"/>
    <x v="3"/>
  </r>
  <r>
    <n v="9637"/>
    <d v="2025-05-02T18:37:36"/>
    <s v="Madero - Shopping Village Mall"/>
    <x v="1"/>
    <s v="A loja está passando por dificuldades internas"/>
    <s v="SIM"/>
    <n v="197.39"/>
    <n v="176.4"/>
    <n v="142.44999999999999"/>
    <n v="33.950000000000017"/>
    <s v="REEMBOLSO APROVADO"/>
    <x v="1"/>
    <s v="iFood"/>
    <s v="d72737f8-0c85-42ec-b495-9667ed91a580"/>
    <s v="Débito (Mastercard) na entrega"/>
    <x v="0"/>
  </r>
  <r>
    <s v="9807"/>
    <d v="2025-05-01T21:31:58"/>
    <s v="Madero - Shopping Design Barra"/>
    <x v="2"/>
    <s v="Problema com o pagamento do cliente"/>
    <s v="Cancelamento aceito pela sua loja"/>
    <n v="190.99"/>
    <n v="185"/>
    <n v="0"/>
    <n v="185"/>
    <s v="CANCELADO"/>
    <x v="2"/>
    <s v="iFood"/>
    <s v="892efd68-b836-4a50-82ed-f99aa80d5df8"/>
    <s v="Crédito (Visa) pelo app"/>
    <x v="0"/>
  </r>
  <r>
    <s v="2152"/>
    <d v="2025-05-01T20:07:07"/>
    <s v="Madero - Shopping Design Barra"/>
    <x v="1"/>
    <s v="Cliente não localizado"/>
    <s v="Reembolso aprovado, confira o pagamento no seu próximo repasse"/>
    <n v="63.99"/>
    <n v="66"/>
    <n v="63.3"/>
    <n v="2.7000000000000028"/>
    <s v="REEMBOLSO APROVADO"/>
    <x v="1"/>
    <s v="iFood"/>
    <s v="bf06f69a-45e5-4ede-90fd-1ac39fd5feaa"/>
    <s v="Crédito (Mastercard) pelo app"/>
    <x v="0"/>
  </r>
  <r>
    <s v="6719"/>
    <d v="2025-05-01T19:38:59"/>
    <s v="Madero - Shopping Design Barra"/>
    <x v="1"/>
    <s v="Problemas no veículo"/>
    <s v="Reembolso aprovado, confira o pagamento no seu próximo repasse"/>
    <n v="180.99"/>
    <n v="171"/>
    <n v="138"/>
    <n v="33"/>
    <s v="REEMBOLSO APROVADO"/>
    <x v="1"/>
    <s v="iFood"/>
    <s v="960147a3-bdc9-4a02-9350-4826d2910905"/>
    <s v="Crédito (Visa) pelo app"/>
    <x v="0"/>
  </r>
  <r>
    <s v="5385"/>
    <d v="2025-05-01T19:07:18"/>
    <s v="Madero - Shopping Design Barra"/>
    <x v="1"/>
    <s v="Cliente não localizado"/>
    <s v="Reembolso aprovado, confira o pagamento no seu próximo repasse"/>
    <n v="89.99"/>
    <n v="84"/>
    <n v="67.83"/>
    <n v="16.170000000000002"/>
    <s v="REEMBOLSO APROVADO"/>
    <x v="1"/>
    <s v="iFood"/>
    <s v="2f7983f2-06f2-4007-a42c-ef5462c00c03"/>
    <s v="Apple Pay (Visa)"/>
    <x v="0"/>
  </r>
  <r>
    <s v="1494"/>
    <d v="2025-05-02T18:18:18"/>
    <s v="Madero - Shopping Eldorado"/>
    <x v="1"/>
    <s v="Cliente não localizado"/>
    <s v="Reembolso aprovado, confira o pagamento no seu próximo repasse"/>
    <n v="83.99"/>
    <n v="78"/>
    <n v="62.98"/>
    <n v="15.020000000000003"/>
    <s v="REEMBOLSO APROVADO"/>
    <x v="1"/>
    <s v="iFood"/>
    <s v="710ef791-f42a-4827-9c9f-45ed5758d155"/>
    <s v="PIX"/>
    <x v="4"/>
  </r>
  <r>
    <s v="3712"/>
    <d v="2025-05-01T12:13:27"/>
    <s v="Madero - Shopping Eldorado"/>
    <x v="0"/>
    <s v="O pedido está atrasado"/>
    <s v="Reembolso aprovado, confira o pagamento no seu próximo repasse"/>
    <n v="229.59"/>
    <n v="231.6"/>
    <n v="187.01"/>
    <n v="44.59"/>
    <s v="REEMBOLSO APROVADO"/>
    <x v="1"/>
    <s v="iFood"/>
    <s v="20606f22-c114-4d42-a4f0-8eb3d9774d12"/>
    <s v="Crédito (Mastercard) pelo app"/>
    <x v="4"/>
  </r>
  <r>
    <s v="4464"/>
    <d v="2025-05-01T19:15:45"/>
    <s v="Madero - Shopping Estação Cuiabá"/>
    <x v="2"/>
    <s v="Item indisponível"/>
    <s v="UNAVAILABLE_ITEM"/>
    <n v="64"/>
    <n v="63"/>
    <n v="0"/>
    <n v="63"/>
    <s v="CANCELADO"/>
    <x v="2"/>
    <s v="iFood"/>
    <s v="d737953c-f65f-48a0-87d2-28f98ac60f16"/>
    <s v="Crédito (Mastercard) pelo app"/>
    <x v="2"/>
  </r>
  <r>
    <s v="8798"/>
    <d v="2025-05-02T20:41:23"/>
    <s v="Madero - Shopping Estação Cuiabá"/>
    <x v="0"/>
    <s v="O pedido está atrasado"/>
    <s v="Reembolso aprovado, confira o pagamento no seu próximo repasse"/>
    <n v="105.99"/>
    <n v="86"/>
    <n v="69.44"/>
    <n v="16.560000000000002"/>
    <s v="REEMBOLSO APROVADO"/>
    <x v="1"/>
    <s v="iFood"/>
    <s v="ef7969d0-3440-4212-8105-47787f6c5aa8"/>
    <s v="Apple Pay (Mastercard)"/>
    <x v="2"/>
  </r>
  <r>
    <s v="3485"/>
    <d v="2025-05-01T15:28:05"/>
    <s v="Madero - Shopping Flamboyant"/>
    <x v="0"/>
    <s v="O pedido está atrasado"/>
    <s v="Reembolso aprovado, confira o pagamento no seu próximo repasse"/>
    <n v="98.99"/>
    <n v="101"/>
    <n v="81.56"/>
    <n v="19.439999999999998"/>
    <s v="REEMBOLSO APROVADO"/>
    <x v="1"/>
    <s v="iFood"/>
    <s v="bad5eddf-f22e-4e3f-a853-03cf40ae5e27"/>
    <s v="Apple Pay (Visa)"/>
    <x v="2"/>
  </r>
  <r>
    <s v="7376"/>
    <d v="2025-05-02T18:51:28"/>
    <s v="Dundee Chicken - Df Plaza Shopping"/>
    <x v="2"/>
    <s v="O cardápio está desatualizado"/>
    <s v="Cancelamento aceito pela sua loja"/>
    <n v="51.04"/>
    <n v="43.05"/>
    <n v="0"/>
    <n v="43.05"/>
    <s v="CANCELADO"/>
    <x v="2"/>
    <s v="iFood"/>
    <s v="187632e3-572f-45e4-970f-9aa19cae0331"/>
    <s v="Apple Pay (Visa)"/>
    <x v="2"/>
  </r>
  <r>
    <n v="6847"/>
    <d v="2025-05-01T22:24:09"/>
    <s v="Madero - Shopping Flamboyant"/>
    <x v="1"/>
    <s v="A loja está fechada"/>
    <s v="SIM"/>
    <n v="170.99"/>
    <n v="148"/>
    <n v="123.95"/>
    <n v="24.049999999999997"/>
    <s v="REEMBOLSO APROVADO"/>
    <x v="1"/>
    <s v="iFood"/>
    <s v="d7c9c385-fe68-48a8-a39f-bf8cb42ac836"/>
    <s v="Vale-refeição (Pluxee Refeição (Sodexo Refeição)) pelo app"/>
    <x v="2"/>
  </r>
  <r>
    <s v="1312"/>
    <d v="2025-05-01T20:25:35"/>
    <s v="Madero - Shopping Jardim das Americas"/>
    <x v="1"/>
    <s v="A loja está fechada"/>
    <s v="SIM"/>
    <n v="188.98"/>
    <n v="183"/>
    <n v="147.77000000000001"/>
    <n v="35.22999999999999"/>
    <s v="REEMBOLSO APROVADO"/>
    <x v="1"/>
    <s v="iFood"/>
    <s v="44fd6d2b-1de4-4c98-a932-d2a6b38d3b01"/>
    <s v="Crédito (Visa) pelo app"/>
    <x v="3"/>
  </r>
  <r>
    <s v="2508"/>
    <d v="2025-05-02T21:05:09"/>
    <s v="Madero - Shopping New York"/>
    <x v="0"/>
    <s v="O pedido está atrasado"/>
    <s v="Reembolso aprovado, confira o pagamento no seu próximo repasse"/>
    <n v="146.99"/>
    <n v="147"/>
    <n v="114.66"/>
    <n v="32.340000000000003"/>
    <s v="REEMBOLSO APROVADO"/>
    <x v="1"/>
    <s v="iFood"/>
    <s v="400c13fa-b09e-4568-8b77-58ed0d074a7f"/>
    <s v="Crédito (Mastercard) pelo app"/>
    <x v="0"/>
  </r>
  <r>
    <s v="4996"/>
    <d v="2025-05-01T19:27:49"/>
    <s v="Madero - Shopping Jardim Sul"/>
    <x v="1"/>
    <s v="Cliente não localizado pedido em atraso"/>
    <s v="Reembolso aprovado, confira o pagamento no seu próximo repasse"/>
    <n v="177.99"/>
    <n v="169"/>
    <n v="136.47"/>
    <n v="32.53"/>
    <s v="REEMBOLSO APROVADO"/>
    <x v="1"/>
    <s v="iFood"/>
    <s v="c18a1766-53f8-41e5-bdbb-72828277ae25"/>
    <s v="PIX"/>
    <x v="4"/>
  </r>
  <r>
    <s v="1622"/>
    <d v="2025-05-02T20:02:48"/>
    <s v="Legno - Italiano do Madero (Barra)"/>
    <x v="2"/>
    <s v="Item indisponível"/>
    <s v="UNAVAILABLE_ITEM"/>
    <n v="69.989999999999995"/>
    <n v="63"/>
    <n v="0"/>
    <n v="63"/>
    <s v="CANCELADO"/>
    <x v="2"/>
    <s v="iFood"/>
    <s v="4bee9367-6a35-451e-8723-e391fda00c9f"/>
    <s v="PIX"/>
    <x v="0"/>
  </r>
  <r>
    <n v="3082"/>
    <d v="2025-05-02T21:50:00"/>
    <s v="Madero - Shopping West Plaza"/>
    <x v="1"/>
    <s v="A loja está fechada"/>
    <s v="SIM"/>
    <n v="183.99"/>
    <n v="185"/>
    <n v="149.38999999999999"/>
    <n v="35.610000000000014"/>
    <s v="REEMBOLSO APROVADO"/>
    <x v="1"/>
    <s v="iFood"/>
    <s v="56ee7540-8c69-4e8f-8ed4-c1136dd1f114"/>
    <s v="Crédito (Visa) pelo app"/>
    <x v="1"/>
  </r>
  <r>
    <s v="5798"/>
    <d v="2025-05-02T20:40:26"/>
    <s v="Madero - Shopping Patio Paulista"/>
    <x v="0"/>
    <s v="O pedido está atrasado"/>
    <s v="Reembolso aprovado, confira o pagamento no seu próximo repasse"/>
    <n v="78"/>
    <n v="78"/>
    <n v="62.98"/>
    <n v="15.020000000000003"/>
    <s v="REEMBOLSO APROVADO"/>
    <x v="1"/>
    <s v="iFood"/>
    <s v="3087bbd6-fe3b-4b4d-a77f-bf4cfe67bcdb"/>
    <s v="PIX"/>
    <x v="1"/>
  </r>
  <r>
    <s v="8721"/>
    <d v="2025-05-01T21:29:57"/>
    <s v="Madero - Shopping Maia"/>
    <x v="1"/>
    <s v="Cliente não localizado pedido em atraso"/>
    <s v="Reembolso aprovado, confira o pagamento no seu próximo repasse"/>
    <n v="168.99"/>
    <n v="156"/>
    <n v="125.97"/>
    <n v="30.03"/>
    <s v="REEMBOLSO APROVADO"/>
    <x v="1"/>
    <s v="iFood"/>
    <s v="6c26b738-78c8-497f-83a3-8f6dae61e6cc"/>
    <s v="PIX"/>
    <x v="1"/>
  </r>
  <r>
    <s v="3636"/>
    <d v="2025-05-01T20:34:03"/>
    <s v="Madero - Shopping Maia"/>
    <x v="0"/>
    <s v="O pedido não foi entregue"/>
    <s v="Reembolso aprovado, confira o pagamento no seu próximo repasse"/>
    <n v="49.99"/>
    <n v="53"/>
    <n v="42.8"/>
    <n v="10.200000000000003"/>
    <s v="REEMBOLSO APROVADO"/>
    <x v="1"/>
    <s v="iFood"/>
    <s v="41551085-67b6-43e7-9cc2-65d544ac47f2"/>
    <s v="PIX"/>
    <x v="1"/>
  </r>
  <r>
    <s v="3027"/>
    <d v="2025-05-01T19:56:06"/>
    <s v="Madero - Shopping Metrópole"/>
    <x v="0"/>
    <s v="O pedido está atrasado"/>
    <s v="Reembolso aprovado, confira o pagamento no seu próximo repasse"/>
    <n v="156.99"/>
    <n v="147"/>
    <n v="118.7"/>
    <n v="28.299999999999997"/>
    <s v="REEMBOLSO APROVADO"/>
    <x v="1"/>
    <s v="iFood"/>
    <s v="c540b465-c4f5-492b-8da4-0720dfb64d79"/>
    <s v="Crédito (Visa) pelo app"/>
    <x v="1"/>
  </r>
  <r>
    <s v="3867"/>
    <d v="2025-05-02T21:06:39"/>
    <s v="Jeronimo - Maringa"/>
    <x v="1"/>
    <s v="Problemas no veículo"/>
    <s v="NÃO"/>
    <n v="71.84"/>
    <n v="62.85"/>
    <n v="37.76"/>
    <n v="25.090000000000003"/>
    <s v="REEMBOLSO APROVADO"/>
    <x v="1"/>
    <s v="iFood"/>
    <s v="e34d0eb8-6e8c-4855-93f2-d938e63791a2"/>
    <s v="Saldo da carteira"/>
    <x v="4"/>
  </r>
  <r>
    <n v="1813"/>
    <d v="2025-05-01T16:47:20"/>
    <s v="Madero - Shopping Metrópole"/>
    <x v="0"/>
    <s v="O pedido veio com todos os itens errados"/>
    <s v="SIM"/>
    <n v="80.989999999999995"/>
    <n v="66"/>
    <n v="53.3"/>
    <n v="12.700000000000003"/>
    <s v="REEMBOLSO APROVADO"/>
    <x v="1"/>
    <s v="iFood"/>
    <s v="1d8274d4-f00c-40b0-b369-04b95993bcb0"/>
    <s v="Pagamento pelo app do Nubank"/>
    <x v="1"/>
  </r>
  <r>
    <s v="4198"/>
    <d v="2025-05-01T20:30:08"/>
    <s v="Madero - Shopping New York"/>
    <x v="0"/>
    <s v="O pedido está atrasado"/>
    <s v="Reembolso aprovado, confira o pagamento no seu próximo repasse"/>
    <n v="240.99"/>
    <n v="242"/>
    <n v="191.38"/>
    <n v="50.620000000000005"/>
    <s v="REEMBOLSO APROVADO"/>
    <x v="1"/>
    <s v="iFood"/>
    <s v="98ad9493-a926-4edf-bead-26ee1051a745"/>
    <s v="Crédito (Mastercard) pelo app"/>
    <x v="0"/>
  </r>
  <r>
    <s v="9410"/>
    <d v="2025-05-02T19:50:33"/>
    <s v="Jeronimo - Puc Poa"/>
    <x v="3"/>
    <s v="A loja está sem entregadores disponíveis"/>
    <s v="NÃO"/>
    <n v="77.09"/>
    <n v="75.099999999999994"/>
    <n v="0"/>
    <n v="75.099999999999994"/>
    <s v="CANCELADO"/>
    <x v="2"/>
    <s v="iFood"/>
    <s v="d17148f6-a392-4270-9444-7b60b470a6a1"/>
    <s v="PIX"/>
    <x v="3"/>
  </r>
  <r>
    <n v="6569"/>
    <d v="2025-05-02T19:31:51"/>
    <s v="Madero - Vila Andrade"/>
    <x v="0"/>
    <s v="O pedido veio com todos os itens errados"/>
    <s v="SIM"/>
    <n v="53.99"/>
    <n v="48"/>
    <n v="38.76"/>
    <n v="9.240000000000002"/>
    <s v="REEMBOLSO APROVADO"/>
    <x v="1"/>
    <s v="iFood"/>
    <s v="d11e331a-ac92-4bbf-be15-4ce3c33c7389"/>
    <s v="Pagamento pelo app do Nubank"/>
    <x v="4"/>
  </r>
  <r>
    <s v="3884"/>
    <d v="2025-05-01T12:24:59"/>
    <s v="Madero - Shopping Nova America"/>
    <x v="2"/>
    <s v="Item indisponível"/>
    <s v="UNAVAILABLE_ITEM"/>
    <n v="193.99"/>
    <n v="188"/>
    <n v="0"/>
    <n v="188"/>
    <s v="CANCELADO"/>
    <x v="2"/>
    <s v="iFood"/>
    <s v="e717b47b-47c7-43e7-8912-aadbc7265206"/>
    <s v="PIX"/>
    <x v="0"/>
  </r>
  <r>
    <n v="1815"/>
    <d v="2025-05-01T21:11:56"/>
    <s v="Madero - Shopping Patio Paulista"/>
    <x v="1"/>
    <s v="A loja está fechada"/>
    <s v="SIM"/>
    <n v="184.99"/>
    <n v="176"/>
    <n v="142.12"/>
    <n v="33.879999999999995"/>
    <s v="REEMBOLSO APROVADO"/>
    <x v="1"/>
    <s v="iFood"/>
    <s v="0e364fc8-5252-4d5a-9d7a-b02c7b1e5a5b"/>
    <s v="PIX"/>
    <x v="1"/>
  </r>
  <r>
    <n v="4083"/>
    <d v="2025-05-01T21:44:28"/>
    <s v="Madero - Shopping Praia da Costa"/>
    <x v="1"/>
    <s v="A loja está fechada"/>
    <s v="SIM"/>
    <n v="66.989999999999995"/>
    <n v="68"/>
    <n v="54.91"/>
    <n v="13.090000000000003"/>
    <s v="REEMBOLSO APROVADO"/>
    <x v="1"/>
    <s v="iFood"/>
    <s v="ee37091b-d727-48ba-abeb-049307882d5a"/>
    <s v="Vale-refeição (iFood refeição) pelo app"/>
    <x v="0"/>
  </r>
  <r>
    <s v="3083"/>
    <d v="2025-05-02T20:39:22"/>
    <s v="Madero - Shopping Patio Paulista"/>
    <x v="0"/>
    <s v="O pedido está atrasado"/>
    <s v="Reembolso aprovado, confira o pagamento no seu próximo repasse"/>
    <n v="145.99"/>
    <n v="146"/>
    <n v="117.9"/>
    <n v="28.099999999999994"/>
    <s v="REEMBOLSO APROVADO"/>
    <x v="1"/>
    <s v="iFood"/>
    <s v="154be8e3-765b-48e9-8091-bcb925e37ff1"/>
    <s v="Crédito (Visa) pelo app"/>
    <x v="1"/>
  </r>
  <r>
    <s v="1204"/>
    <d v="2025-05-02T21:41:59"/>
    <s v="Madero - Shopping Plaza Sul"/>
    <x v="0"/>
    <s v="O pedido não foi entregue"/>
    <s v="Reembolso aprovado, confira o pagamento no seu próximo repasse"/>
    <n v="86.99"/>
    <n v="88"/>
    <n v="71.06"/>
    <n v="16.939999999999998"/>
    <s v="REEMBOLSO APROVADO"/>
    <x v="1"/>
    <s v="iFood"/>
    <s v="faa94f24-c10a-4f29-9eb8-d79e473b5369"/>
    <s v="Crédito (Mastercard) pelo app"/>
    <x v="1"/>
  </r>
  <r>
    <s v="4043"/>
    <d v="2025-05-02T17:13:10"/>
    <s v="Madero - Shopping Tamboré"/>
    <x v="3"/>
    <s v="Item indisponível"/>
    <s v="UNAVAILABLE_ITEM"/>
    <n v="94"/>
    <n v="94"/>
    <n v="0"/>
    <n v="94"/>
    <s v="CANCELADO"/>
    <x v="2"/>
    <s v="iFood"/>
    <s v="dac4b71a-9b7f-4728-8800-9395bbe77370"/>
    <s v="Crédito (Mastercard) pelo app"/>
    <x v="4"/>
  </r>
  <r>
    <n v="7446"/>
    <d v="2025-05-02T20:10:31"/>
    <s v="Madero &amp; Jeronimo - Itajai"/>
    <x v="0"/>
    <s v="O pedido veio com todos os itens errados"/>
    <s v="SIM"/>
    <n v="81.99"/>
    <n v="77"/>
    <n v="62.18"/>
    <n v="14.82"/>
    <s v="REEMBOLSO APROVADO"/>
    <x v="1"/>
    <s v="iFood"/>
    <s v="ea5e5ab3-e801-4fdd-bcf2-702063f20468"/>
    <s v="PIX"/>
    <x v="3"/>
  </r>
  <r>
    <s v="1351"/>
    <d v="2025-05-01T18:10:21"/>
    <s v="Madero - Shopping Rio Leblon"/>
    <x v="1"/>
    <s v="Entregador sofreu acidente"/>
    <s v="Reembolso aprovado, confira o pagamento no seu próximo repasse"/>
    <n v="52.98"/>
    <n v="63"/>
    <n v="50.87"/>
    <n v="12.130000000000003"/>
    <s v="REEMBOLSO APROVADO"/>
    <x v="1"/>
    <s v="iFood"/>
    <s v="84ac7e40-83de-469d-83ee-51f2459f3426"/>
    <s v="Apple Pay (Mastercard)"/>
    <x v="0"/>
  </r>
  <r>
    <s v="6888"/>
    <d v="2025-05-02T18:49:50"/>
    <s v="Madero - Shopping Praia da Costa"/>
    <x v="1"/>
    <s v="Cliente não localizado pedido em atraso"/>
    <s v="Reembolso aprovado, confira o pagamento no seu próximo repasse"/>
    <n v="176.99"/>
    <n v="173"/>
    <n v="139.69999999999999"/>
    <n v="33.300000000000011"/>
    <s v="REEMBOLSO APROVADO"/>
    <x v="1"/>
    <s v="iFood"/>
    <s v="a361a14d-9904-4669-81d6-db03a34fb401"/>
    <s v="PIX"/>
    <x v="0"/>
  </r>
  <r>
    <n v="7678"/>
    <d v="2025-05-01T17:19:38"/>
    <s v="Madero - Shopping Rio Leblon"/>
    <x v="0"/>
    <s v="Pedido impróprio para consumo/uso"/>
    <s v="SIM"/>
    <n v="92.99"/>
    <n v="84"/>
    <n v="67.83"/>
    <n v="16.170000000000002"/>
    <s v="REEMBOLSO APROVADO"/>
    <x v="1"/>
    <s v="iFood"/>
    <s v="384e52a0-99f0-4532-92c6-e250e5d031f6"/>
    <s v="Crédito (Visa) pelo app"/>
    <x v="0"/>
  </r>
  <r>
    <s v="7996"/>
    <d v="2025-05-01T13:18:31"/>
    <s v="Madero - Shopping Taboão"/>
    <x v="2"/>
    <s v="A loja está sem entregadores disponíveis"/>
    <s v="Cancelamento aceito pela sua loja"/>
    <n v="160.99"/>
    <n v="148"/>
    <n v="0"/>
    <n v="148"/>
    <s v="CANCELADO"/>
    <x v="2"/>
    <s v="iFood"/>
    <s v="4dc9f2e5-bf4c-4185-9df7-4f9ef08b0265"/>
    <s v="Crédito (Mastercard) pelo app"/>
    <x v="4"/>
  </r>
  <r>
    <s v="5157"/>
    <d v="2025-05-02T18:49:07"/>
    <s v="Madero - Shopping Rio Leblon"/>
    <x v="3"/>
    <s v="A loja está sem entregadores disponíveis"/>
    <s v="Reembolso aprovado, confira o pagamento no seu próximo repasse"/>
    <n v="162.99"/>
    <n v="148"/>
    <n v="119.51"/>
    <n v="28.489999999999995"/>
    <s v="REEMBOLSO APROVADO"/>
    <x v="1"/>
    <s v="iFood"/>
    <s v="2c6b3d74-f3fe-4052-800a-32577d42f3ce"/>
    <s v="Crédito (Visa) pelo app"/>
    <x v="0"/>
  </r>
  <r>
    <s v="7136"/>
    <d v="2025-05-01T21:54:48"/>
    <s v="Madero - Shopping Tiete Plaza"/>
    <x v="0"/>
    <s v="O pedido está atrasado"/>
    <s v="Reembolso aprovado, confira o pagamento no seu próximo repasse"/>
    <n v="91.99"/>
    <n v="91"/>
    <n v="73.48"/>
    <n v="17.519999999999996"/>
    <s v="REEMBOLSO APROVADO"/>
    <x v="1"/>
    <s v="iFood"/>
    <s v="119a526f-0557-4e89-ab18-ccb85a020ed1"/>
    <s v="PIX, Saldo da carteira"/>
    <x v="1"/>
  </r>
  <r>
    <s v="5969"/>
    <d v="2025-05-02T18:18:12"/>
    <s v="Madero - Shopping Rio Sul"/>
    <x v="5"/>
    <s v="O pedido está atrasado"/>
    <s v="Reembolso aprovado, confira o pagamento no seu próximo repasse"/>
    <n v="117"/>
    <n v="117"/>
    <n v="94.48"/>
    <n v="22.519999999999996"/>
    <s v="REEMBOLSO APROVADO"/>
    <x v="1"/>
    <s v="iFood"/>
    <s v="2e075a4d-6e3e-406f-a22c-190b29513ea2"/>
    <s v="Débito (Elo Débito) pelo app"/>
    <x v="0"/>
  </r>
  <r>
    <s v="8115"/>
    <d v="2025-05-01T18:01:59"/>
    <s v="Madero - Shopping Tijuca"/>
    <x v="3"/>
    <s v="O pedido está fora da área de entrega"/>
    <s v="SIM"/>
    <n v="176.99"/>
    <n v="168"/>
    <n v="0"/>
    <n v="168"/>
    <s v="CANCELADO"/>
    <x v="2"/>
    <s v="iFood"/>
    <s v="54701364-39ea-4f29-9f4c-c24e6debc33a"/>
    <s v="Pagamento pelo app do Nubank"/>
    <x v="0"/>
  </r>
  <r>
    <s v="7935"/>
    <d v="2025-05-01T17:31:31"/>
    <s v="Madero - Shopping Tijuca"/>
    <x v="1"/>
    <s v="A entrega é em uma área de risco"/>
    <s v="Reembolso aprovado, confira o pagamento no seu próximo repasse"/>
    <n v="105.99"/>
    <n v="106"/>
    <n v="85.6"/>
    <n v="20.400000000000006"/>
    <s v="REEMBOLSO APROVADO"/>
    <x v="1"/>
    <s v="iFood"/>
    <s v="265aff63-dca1-47c2-91cd-91aed3722d1e"/>
    <s v="PIX"/>
    <x v="0"/>
  </r>
  <r>
    <n v="6326"/>
    <d v="2025-05-03T13:32:28"/>
    <s v="Madero - Bh Shopping"/>
    <x v="0"/>
    <s v="Pedido impróprio para consumo/uso"/>
    <s v="SIM"/>
    <n v="69.989999999999995"/>
    <n v="58"/>
    <n v="0"/>
    <n v="58"/>
    <s v="CONTESTADO"/>
    <x v="0"/>
    <s v="iFood"/>
    <s v="169f61c1-1225-4325-a402-f737f98bacd3"/>
    <s v="PIX"/>
    <x v="0"/>
  </r>
  <r>
    <s v="8344"/>
    <d v="2025-05-01T20:38:08"/>
    <s v="Madero - Shopping União Osasco"/>
    <x v="1"/>
    <s v="Cliente não localizado"/>
    <s v="Reembolso aprovado, confira o pagamento no seu próximo repasse"/>
    <n v="84"/>
    <n v="84"/>
    <n v="67.83"/>
    <n v="16.170000000000002"/>
    <s v="REEMBOLSO APROVADO"/>
    <x v="1"/>
    <s v="iFood"/>
    <s v="c98469a6-1fce-40ce-8faf-b0419f21427d"/>
    <s v="Vale-refeição (iFood refeição) pelo app"/>
    <x v="4"/>
  </r>
  <r>
    <n v="3744"/>
    <d v="2025-05-02T18:55:46"/>
    <s v="Madero &amp; Jeronimo - Park Shop Barueri"/>
    <x v="0"/>
    <s v="O pedido veio com todos os itens errados"/>
    <s v="SIM"/>
    <n v="51.19"/>
    <n v="51.2"/>
    <n v="41.34"/>
    <n v="9.86"/>
    <s v="REEMBOLSO APROVADO"/>
    <x v="1"/>
    <s v="iFood"/>
    <s v="29360652-0929-4918-b39e-969e519540c7"/>
    <s v="Crédito (Mastercard) pelo app"/>
    <x v="4"/>
  </r>
  <r>
    <s v="8565"/>
    <d v="2025-05-02T20:02:45"/>
    <s v="Madero - Shopping São Caetano"/>
    <x v="0"/>
    <s v="O pedido está atrasado"/>
    <s v="Reembolso aprovado, confira o pagamento no seu próximo repasse"/>
    <n v="106.79"/>
    <n v="99.8"/>
    <n v="80.59"/>
    <n v="19.209999999999994"/>
    <s v="REEMBOLSO APROVADO"/>
    <x v="1"/>
    <s v="iFood"/>
    <s v="3c089113-fb26-4f98-8ee4-cd78d4b8c037"/>
    <s v="Pagamento pelo app do Nubank"/>
    <x v="1"/>
  </r>
  <r>
    <s v="5918"/>
    <d v="2025-05-02T20:06:33"/>
    <s v="Madero - Shopping Estação Cuiabá"/>
    <x v="5"/>
    <s v="Solicitado para o local errado"/>
    <s v="Cancelado pelo cliente antes da confirmação"/>
    <n v="126.99"/>
    <n v="129"/>
    <n v="0"/>
    <n v="129"/>
    <s v="CANCELADO"/>
    <x v="2"/>
    <s v="iFood"/>
    <s v="83383842-f945-41cf-8aed-eeefc9957ef9"/>
    <s v="********"/>
    <x v="2"/>
  </r>
  <r>
    <s v="7542"/>
    <d v="2025-05-02T18:08:58"/>
    <s v="Madero - Shopping Estação Cuiabá"/>
    <x v="4"/>
    <s v="O pedido não foi confirmado pela loja"/>
    <s v="CANCELLED_BEFORE_CONFIRMED"/>
    <n v="98.99"/>
    <n v="89"/>
    <n v="0"/>
    <n v="89"/>
    <s v="CANCELADO"/>
    <x v="2"/>
    <s v="iFood"/>
    <s v="014c52f0-d893-4e86-8014-c2a1d01059f8"/>
    <s v="********"/>
    <x v="2"/>
  </r>
  <r>
    <s v="4279"/>
    <d v="2025-05-01T19:39:19"/>
    <s v="Madero - Shopping União Osasco"/>
    <x v="1"/>
    <s v="Problemas no veículo"/>
    <s v="Reembolso aprovado, confira o pagamento no seu próximo repasse"/>
    <n v="75.989999999999995"/>
    <n v="74"/>
    <n v="59.76"/>
    <n v="14.240000000000002"/>
    <s v="REEMBOLSO APROVADO"/>
    <x v="1"/>
    <s v="iFood"/>
    <s v="6ef26320-a815-46fe-aa8f-8228ab68021c"/>
    <s v="Crédito (Mastercard) pelo app"/>
    <x v="4"/>
  </r>
  <r>
    <s v="4765"/>
    <d v="2025-05-02T20:11:55"/>
    <s v="Madero - Shopping Tamboré"/>
    <x v="1"/>
    <s v="Cliente não localizado pedido em atraso"/>
    <s v="Reembolso aprovado, confira o pagamento no seu próximo repasse"/>
    <n v="137.99"/>
    <n v="113"/>
    <n v="91.25"/>
    <n v="21.75"/>
    <s v="REEMBOLSO APROVADO"/>
    <x v="1"/>
    <s v="iFood"/>
    <s v="e658c49f-e0d0-4a81-b660-d1b5438da40f"/>
    <s v="Apple Pay (Mastercard)"/>
    <x v="4"/>
  </r>
  <r>
    <n v="2605"/>
    <d v="2025-05-01T21:51:12"/>
    <s v="Madero - Shopping União Osasco"/>
    <x v="1"/>
    <s v="A loja está fechada"/>
    <s v="SIM"/>
    <n v="168.99"/>
    <n v="168"/>
    <n v="135.66"/>
    <n v="32.340000000000003"/>
    <s v="REEMBOLSO APROVADO"/>
    <x v="1"/>
    <s v="iFood"/>
    <s v="d539747c-b21a-4d28-983f-b3d5b77e7f97"/>
    <s v="Débito (Mastercard Débito) pelo app"/>
    <x v="4"/>
  </r>
  <r>
    <n v="839"/>
    <d v="2025-05-03T22:08:23"/>
    <s v="Madero - Cambui"/>
    <x v="0"/>
    <s v="Pedido impróprio para consumo/uso"/>
    <s v="SIM"/>
    <n v="98.99"/>
    <n v="97"/>
    <n v="0"/>
    <n v="97"/>
    <s v="CONTESTADO"/>
    <x v="0"/>
    <s v="iFood"/>
    <s v="dc04fff9-ec52-4741-90e0-470eccde37f0"/>
    <s v="PIX"/>
    <x v="4"/>
  </r>
  <r>
    <s v="4336"/>
    <d v="2025-05-01T18:46:12"/>
    <s v="Madero - Shopping União Osasco"/>
    <x v="0"/>
    <s v="Pedido impróprio para consumo/uso"/>
    <s v="HAS_CREDIT_PROACTIVE"/>
    <n v="84"/>
    <n v="84"/>
    <n v="70.349999999999994"/>
    <n v="13.650000000000006"/>
    <s v="REEMBOLSO APROVADO"/>
    <x v="1"/>
    <s v="iFood"/>
    <s v="5db19efd-0eef-4511-886b-4a5f185e71ce"/>
    <s v="Vale-refeição (Ticket) pelo app"/>
    <x v="4"/>
  </r>
  <r>
    <s v="6598"/>
    <d v="2025-05-01T14:03:48"/>
    <s v="Madero - Shopping Vitória"/>
    <x v="2"/>
    <s v="Item indisponível"/>
    <s v="UNAVAILABLE_ITEM"/>
    <n v="194.99"/>
    <n v="188"/>
    <n v="0"/>
    <n v="188"/>
    <s v="CANCELADO"/>
    <x v="2"/>
    <s v="iFood"/>
    <s v="02cd826d-1998-4ca4-9e3e-86c9174ef797"/>
    <s v="Crédito (Mastercard) pelo app"/>
    <x v="0"/>
  </r>
  <r>
    <s v="6679"/>
    <d v="2025-05-02T19:39:04"/>
    <s v="Madero - Shopping Tamboré"/>
    <x v="0"/>
    <s v="O pedido está atrasado"/>
    <s v="Reembolso aprovado, confira o pagamento no seu próximo repasse"/>
    <n v="282.99"/>
    <n v="272"/>
    <n v="219.64"/>
    <n v="52.360000000000014"/>
    <s v="REEMBOLSO APROVADO"/>
    <x v="1"/>
    <s v="iFood"/>
    <s v="8ab0ce0d-f020-4e13-8cfa-0ee27ad71fe7"/>
    <s v="Apple Pay (Visa)"/>
    <x v="4"/>
  </r>
  <r>
    <s v="8010"/>
    <d v="2025-05-01T14:12:30"/>
    <s v="Madero - Vila Andrade"/>
    <x v="1"/>
    <s v="Cliente não localizado"/>
    <s v="Reembolso aprovado, confira o pagamento no seu próximo repasse"/>
    <n v="49.99"/>
    <n v="53"/>
    <n v="42.8"/>
    <n v="10.200000000000003"/>
    <s v="REEMBOLSO APROVADO"/>
    <x v="1"/>
    <s v="iFood"/>
    <s v="bc1d2808-3672-423d-a59b-8a2820b9df55"/>
    <s v="Débito (Mastercard Débito) pelo app"/>
    <x v="4"/>
  </r>
  <r>
    <n v="4222"/>
    <d v="2025-05-01T18:57:45"/>
    <s v="Madero - Caxias do Sul"/>
    <x v="0"/>
    <s v="O pedido veio com todos os itens errados"/>
    <s v="SIM"/>
    <n v="60"/>
    <n v="63"/>
    <n v="0"/>
    <n v="63"/>
    <s v="CONTESTADO"/>
    <x v="0"/>
    <s v="iFood"/>
    <s v="a3dd2b8f-11f7-4887-b9fc-25d2c8923310"/>
    <s v="Apple Pay (Mastercard)"/>
    <x v="3"/>
  </r>
  <r>
    <s v="8080"/>
    <d v="2025-05-02T12:01:42"/>
    <s v="Madero - Shopping Tiete Plaza"/>
    <x v="1"/>
    <s v="Problemas no veículo"/>
    <s v="Reembolso aprovado, confira o pagamento no seu próximo repasse"/>
    <n v="178.99"/>
    <n v="158"/>
    <n v="127.58"/>
    <n v="30.42"/>
    <s v="REEMBOLSO APROVADO"/>
    <x v="1"/>
    <s v="iFood"/>
    <s v="bcbd6589-7759-444b-b833-02c81c2557cc"/>
    <s v="Crédito (Mastercard) pelo app"/>
    <x v="1"/>
  </r>
  <r>
    <s v="0197"/>
    <d v="2025-05-01T16:28:00"/>
    <s v="Madero &amp; Jeronimo - Alphaville"/>
    <x v="0"/>
    <s v="O pedido está atrasado"/>
    <s v="Reembolso aprovado, confira o pagamento no seu próximo repasse"/>
    <n v="160.99"/>
    <n v="144"/>
    <n v="116.28"/>
    <n v="27.72"/>
    <s v="REEMBOLSO APROVADO"/>
    <x v="1"/>
    <s v="iFood"/>
    <s v="9bffa18b-5cdd-4a65-a41a-2b074c9bb1de"/>
    <s v="Crédito (Mastercard) pelo app"/>
    <x v="4"/>
  </r>
  <r>
    <s v="8471"/>
    <d v="2025-05-01T18:17:18"/>
    <s v="Madero &amp; Jeronimo - Av Toaldo Tulio"/>
    <x v="0"/>
    <s v="O pedido está atrasado"/>
    <s v="Reembolso aprovado, confira o pagamento no seu próximo repasse"/>
    <n v="240.39"/>
    <n v="239.4"/>
    <n v="193.32"/>
    <n v="46.080000000000013"/>
    <s v="REEMBOLSO APROVADO"/>
    <x v="1"/>
    <s v="iFood"/>
    <s v="3113f621-914d-4bcc-93fe-600682987e00"/>
    <s v="Apple Pay (Visa Débito)"/>
    <x v="3"/>
  </r>
  <r>
    <s v="1043"/>
    <d v="2025-05-01T12:16:59"/>
    <s v="Madero &amp; Jeronimo - Av Toaldo Tulio"/>
    <x v="0"/>
    <s v="O pedido está atrasado"/>
    <s v="Reembolso aprovado, confira o pagamento no seu próximo repasse"/>
    <n v="75.98"/>
    <n v="74"/>
    <n v="59.76"/>
    <n v="14.240000000000002"/>
    <s v="REEMBOLSO APROVADO"/>
    <x v="1"/>
    <s v="iFood"/>
    <s v="a63cfaf0-6925-4737-ba04-5ab0a6a1ff6e"/>
    <s v="Outros vales"/>
    <x v="3"/>
  </r>
  <r>
    <s v="8778"/>
    <d v="2025-05-02T19:23:33"/>
    <s v="Madero - Jundiai la Torre"/>
    <x v="3"/>
    <s v="Problemas de sistema na loja"/>
    <s v="Cancelamento aceito pela sua loja"/>
    <n v="241.99"/>
    <n v="231"/>
    <n v="0"/>
    <n v="231"/>
    <s v="CANCELADO"/>
    <x v="2"/>
    <s v="iFood"/>
    <s v="af51c9a2-088a-41fd-a6de-a00e2b9f7dc2"/>
    <s v="PIX"/>
    <x v="4"/>
  </r>
  <r>
    <s v="6728"/>
    <d v="2025-05-02T19:08:18"/>
    <s v="Madero - Jundiai la Torre"/>
    <x v="4"/>
    <s v="O pedido não foi confirmado pela loja"/>
    <s v="CANCELLED_BEFORE_CONFIRMED"/>
    <n v="260.99"/>
    <n v="250"/>
    <n v="0"/>
    <n v="250"/>
    <s v="CANCELADO"/>
    <x v="2"/>
    <s v="iFood"/>
    <s v="dfa1394f-ffef-44ea-bc34-90ccadb369df"/>
    <s v="********"/>
    <x v="4"/>
  </r>
  <r>
    <n v="2091"/>
    <d v="2025-05-01T22:59:28"/>
    <s v="Madero &amp; Jeronimo - Cascavel"/>
    <x v="1"/>
    <s v="A loja está fechada"/>
    <s v="SIM"/>
    <n v="130.99"/>
    <n v="116"/>
    <n v="93.67"/>
    <n v="22.33"/>
    <s v="REEMBOLSO APROVADO"/>
    <x v="1"/>
    <s v="iFood"/>
    <s v="04164fe2-4122-4572-8e91-6e5f0793e46a"/>
    <s v="Crédito (Mastercard) pelo app"/>
    <x v="4"/>
  </r>
  <r>
    <n v="3203"/>
    <d v="2025-05-01T22:05:11"/>
    <s v="Madero &amp; Jeronimo - Cascavel"/>
    <x v="1"/>
    <s v="A loja está fechada"/>
    <s v="SIM"/>
    <n v="116.04"/>
    <n v="104.05"/>
    <n v="84.02"/>
    <n v="20.03"/>
    <s v="REEMBOLSO APROVADO"/>
    <x v="1"/>
    <s v="iFood"/>
    <s v="96314505-63ea-4f97-bf3a-ea42219ff64c"/>
    <s v="Crédito (Visa) pelo app"/>
    <x v="4"/>
  </r>
  <r>
    <s v="9996"/>
    <d v="2025-05-02T17:23:14"/>
    <s v="Madero - Shopping Uberaba"/>
    <x v="1"/>
    <s v="O pedido não cabe na bag"/>
    <s v="Reembolso aprovado, confira o pagamento no seu próximo repasse"/>
    <n v="78.989999999999995"/>
    <n v="71"/>
    <n v="57.33"/>
    <n v="13.670000000000002"/>
    <s v="REEMBOLSO APROVADO"/>
    <x v="1"/>
    <s v="iFood"/>
    <s v="59644b29-a0b1-4a9c-8eec-fb0e5da42a27"/>
    <s v="Apple Pay (Mastercard)"/>
    <x v="2"/>
  </r>
  <r>
    <n v="4012"/>
    <d v="2025-05-02T20:59:33"/>
    <s v="Madero &amp; Jeronimo - Posto Sia"/>
    <x v="0"/>
    <s v="Pedido impróprio para consumo/uso"/>
    <s v="SIM"/>
    <n v="166.59"/>
    <n v="163.6"/>
    <n v="132.11000000000001"/>
    <n v="31.489999999999981"/>
    <s v="REEMBOLSO APROVADO"/>
    <x v="1"/>
    <s v="iFood"/>
    <s v="c2897e05-168e-4510-af40-ca171bd4dfa3"/>
    <s v="Apple Pay (Visa)"/>
    <x v="2"/>
  </r>
  <r>
    <s v="1721"/>
    <d v="2025-05-01T17:08:17"/>
    <s v="Madero &amp; Jeronimo - Itajai"/>
    <x v="2"/>
    <s v="Item indisponível"/>
    <s v="UNAVAILABLE_ITEM"/>
    <n v="38.380000000000003"/>
    <n v="39.200000000000003"/>
    <n v="0"/>
    <n v="39.200000000000003"/>
    <s v="CANCELADO"/>
    <x v="2"/>
    <s v="iFood"/>
    <s v="d5dcfb5e-0a0b-4609-86f7-9a1ed9fbb7b6"/>
    <s v="PIX"/>
    <x v="3"/>
  </r>
  <r>
    <s v="3701"/>
    <d v="2025-05-01T11:54:55"/>
    <s v="Madero &amp; Jeronimo - Piracicaba"/>
    <x v="2"/>
    <s v="Item indisponível"/>
    <s v="UNAVAILABLE_ITEM"/>
    <n v="80.989999999999995"/>
    <n v="69"/>
    <n v="0"/>
    <n v="69"/>
    <s v="CANCELADO"/>
    <x v="2"/>
    <s v="iFood"/>
    <s v="27c05c65-6584-48a2-b197-f832395e093f"/>
    <s v="PIX"/>
    <x v="2"/>
  </r>
  <r>
    <s v="0850"/>
    <d v="2025-05-02T16:17:21"/>
    <s v="Madero - Shopping Village Mall"/>
    <x v="1"/>
    <s v="Cliente não localizado"/>
    <s v="Reembolso aprovado, confira o pagamento no seu próximo repasse"/>
    <n v="62.99"/>
    <n v="61"/>
    <n v="49.26"/>
    <n v="11.740000000000002"/>
    <s v="REEMBOLSO APROVADO"/>
    <x v="1"/>
    <s v="iFood"/>
    <s v="b72d0bbd-cdd4-4496-ac4c-9c597d61d8e0"/>
    <s v="Crédito (Visa) pelo app"/>
    <x v="0"/>
  </r>
  <r>
    <s v="4258"/>
    <d v="2025-05-01T21:38:59"/>
    <s v="Madero &amp; Jeronimo - Sarandi"/>
    <x v="1"/>
    <s v="Cliente não localizado pedido em atraso"/>
    <s v="Reembolso aprovado, confira o pagamento no seu próximo repasse"/>
    <n v="45.19"/>
    <n v="43.2"/>
    <n v="34.880000000000003"/>
    <n v="8.32"/>
    <s v="REEMBOLSO APROVADO"/>
    <x v="1"/>
    <s v="iFood"/>
    <s v="f766f3f5-90e5-4768-a6c8-88841f1f5c50"/>
    <s v="PIX"/>
    <x v="3"/>
  </r>
  <r>
    <s v="3541"/>
    <d v="2025-05-01T16:16:57"/>
    <s v="Vó Maria Durski - Itajai"/>
    <x v="2"/>
    <s v="Item indisponível"/>
    <s v="UNAVAILABLE_ITEM"/>
    <n v="121.99"/>
    <n v="111"/>
    <n v="0"/>
    <n v="111"/>
    <s v="CANCELADO"/>
    <x v="2"/>
    <s v="iFood"/>
    <s v="5f66c1a9-693a-42fe-b5a5-e74cb5b70af6"/>
    <s v="Saldo da carteira"/>
    <x v="3"/>
  </r>
  <r>
    <s v="0563"/>
    <d v="2025-05-02T21:30:33"/>
    <s v="Jeronimo - Santos Dumont"/>
    <x v="2"/>
    <s v="Problemas de sistema na loja"/>
    <s v="Cancelamento aceito pela sua loja"/>
    <n v="79.790000000000006"/>
    <n v="82.8"/>
    <n v="0"/>
    <n v="82.8"/>
    <s v="CANCELADO"/>
    <x v="2"/>
    <s v="iFood"/>
    <s v="3b2c76c8-e038-423a-93ff-fe6aa492a17d"/>
    <s v="Apple Pay (Mastercard)"/>
    <x v="0"/>
  </r>
  <r>
    <s v="9870"/>
    <d v="2025-05-02T21:09:39"/>
    <s v="Madero - Vila Mariana"/>
    <x v="1"/>
    <s v="A entrega é em uma área de risco"/>
    <s v="Reembolso aprovado, confira o pagamento no seu próximo repasse"/>
    <n v="314.99"/>
    <n v="319"/>
    <n v="257.58999999999997"/>
    <n v="61.410000000000025"/>
    <s v="REEMBOLSO APROVADO"/>
    <x v="1"/>
    <s v="iFood"/>
    <s v="aea0daee-77ae-4f7d-94e4-46ab605c2d5f"/>
    <s v="Crédito (Mastercard) pelo app"/>
    <x v="1"/>
  </r>
  <r>
    <s v="6988"/>
    <d v="2025-05-02T19:33:21"/>
    <s v="Madero &amp; Jeronimo - Foz do Iguaçu"/>
    <x v="0"/>
    <s v="Pedido impróprio para consumo/uso"/>
    <s v="HAS_CREDIT_PROACTIVE"/>
    <n v="142.99"/>
    <n v="134"/>
    <n v="108.2"/>
    <n v="25.799999999999997"/>
    <s v="REEMBOLSO APROVADO"/>
    <x v="1"/>
    <s v="iFood"/>
    <s v="3aa201d5-5562-4afc-9faa-9966163a9a21"/>
    <s v="PIX"/>
    <x v="4"/>
  </r>
  <r>
    <s v="9882"/>
    <d v="2025-05-01T16:19:51"/>
    <s v="Vó Maria Durski - Jundiai"/>
    <x v="0"/>
    <s v="O pedido está atrasado"/>
    <s v="Reembolso aprovado, confira o pagamento no seu próximo repasse"/>
    <n v="22.48"/>
    <n v="26"/>
    <n v="21"/>
    <n v="5"/>
    <s v="REEMBOLSO APROVADO"/>
    <x v="1"/>
    <s v="iFood"/>
    <s v="a5cfe39a-97f0-46f0-abd5-e3d11ffca666"/>
    <s v="Saldo da carteira"/>
    <x v="4"/>
  </r>
  <r>
    <n v="6119"/>
    <d v="2025-05-01T20:04:02"/>
    <s v="Madero - Conselheiro Nébias"/>
    <x v="0"/>
    <s v="O pedido veio com todos os itens errados"/>
    <s v="SIM"/>
    <n v="85.99"/>
    <n v="81"/>
    <n v="0"/>
    <n v="81"/>
    <s v="CONTESTADO"/>
    <x v="0"/>
    <s v="iFood"/>
    <s v="35a1fb0d-555a-4aa6-9ac2-37eb95d876d4"/>
    <s v="Crédito (Visa) pelo app"/>
    <x v="1"/>
  </r>
  <r>
    <s v="8345"/>
    <d v="2025-05-01T13:04:01"/>
    <s v="Vó Maria Durski - Shopping Limeira"/>
    <x v="2"/>
    <s v="O cardápio está desatualizado"/>
    <s v="Cancelamento aceito pela sua loja"/>
    <n v="69.989999999999995"/>
    <n v="60"/>
    <n v="0"/>
    <n v="60"/>
    <s v="CANCELADO"/>
    <x v="2"/>
    <s v="iFood"/>
    <s v="e7e898da-f395-4bf5-b73f-493d604d2b43"/>
    <s v="Vale-refeição (Ticket) pelo app"/>
    <x v="2"/>
  </r>
  <r>
    <s v="8268"/>
    <d v="2025-05-01T19:09:17"/>
    <s v="Vó Maria Durski - Shopping Vitoria"/>
    <x v="0"/>
    <s v="O pedido não foi entregue"/>
    <s v="Reembolso aprovado, confira o pagamento no seu próximo repasse"/>
    <n v="50.98"/>
    <n v="30"/>
    <n v="24.22"/>
    <n v="5.7800000000000011"/>
    <s v="REEMBOLSO APROVADO"/>
    <x v="1"/>
    <s v="iFood"/>
    <s v="afb4eb56-d6c0-4fea-86bd-ae8bcc5f8920"/>
    <s v="PIX"/>
    <x v="0"/>
  </r>
  <r>
    <s v="3851"/>
    <d v="2025-05-02T22:15:12"/>
    <s v="Madero &amp; Jeronimo - Itajai"/>
    <x v="1"/>
    <s v="Cliente se recusa a fornecer código de recebimento"/>
    <s v="Reembolso aprovado, confira o pagamento no seu próximo repasse"/>
    <n v="49.18"/>
    <n v="38.200000000000003"/>
    <n v="30.84"/>
    <n v="7.360000000000003"/>
    <s v="REEMBOLSO APROVADO"/>
    <x v="1"/>
    <s v="iFood"/>
    <s v="01701baf-0b97-4c8e-a785-5813e9b07186"/>
    <s v="Crédito (Visa) pelo app"/>
    <x v="3"/>
  </r>
  <r>
    <s v="3340"/>
    <d v="2025-05-01T20:11:20"/>
    <s v="Vó Maria Durski - West Plaza"/>
    <x v="1"/>
    <s v="A entrega é em uma área de risco"/>
    <s v="Reembolso aprovado, confira o pagamento no seu próximo repasse"/>
    <n v="47.98"/>
    <n v="30"/>
    <n v="24.22"/>
    <n v="5.7800000000000011"/>
    <s v="REEMBOLSO APROVADO"/>
    <x v="1"/>
    <s v="iFood"/>
    <s v="f488f125-f13a-40d7-a92f-4c7e7e9e7ad7"/>
    <s v="PIX"/>
    <x v="1"/>
  </r>
  <r>
    <s v="1246"/>
    <d v="2025-05-01T15:14:21"/>
    <s v="Vó Maria Dusrki - Posto Sia"/>
    <x v="0"/>
    <s v="O pedido está atrasado"/>
    <s v="Reembolso aprovado, confira o pagamento no seu próximo repasse"/>
    <n v="58.59"/>
    <n v="55.6"/>
    <n v="44.89"/>
    <n v="10.71"/>
    <s v="REEMBOLSO APROVADO"/>
    <x v="1"/>
    <s v="iFood"/>
    <s v="0d354327-ecc7-4519-8cec-28a0044f46fc"/>
    <s v="Crédito (Visa) pelo app"/>
    <x v="2"/>
  </r>
  <r>
    <s v="0758"/>
    <d v="2025-05-02T19:41:53"/>
    <s v="Madero &amp; Jeronimo - Passo Fundo"/>
    <x v="1"/>
    <s v="Problemas no veículo"/>
    <s v="Reembolso aprovado, confira o pagamento no seu próximo repasse"/>
    <n v="43.18"/>
    <n v="31.2"/>
    <n v="25.19"/>
    <n v="6.009999999999998"/>
    <s v="REEMBOLSO APROVADO"/>
    <x v="1"/>
    <s v="iFood"/>
    <s v="b67bf091-c55f-4011-a3ec-a289adc99c22"/>
    <s v="PIX"/>
    <x v="3"/>
  </r>
  <r>
    <s v="1197"/>
    <d v="2025-05-02T20:40:43"/>
    <s v="Vó Maria Durski - Foz do Iguaçu"/>
    <x v="3"/>
    <s v="Item indisponível"/>
    <s v="UNAVAILABLE_ITEM"/>
    <n v="89.99"/>
    <n v="78"/>
    <n v="0"/>
    <n v="78"/>
    <s v="CANCELADO"/>
    <x v="2"/>
    <s v="iFood"/>
    <s v="d69d1489-e4aa-47ab-bcb1-3494dc50aab6"/>
    <s v="PIX"/>
    <x v="4"/>
  </r>
  <r>
    <s v="6189"/>
    <d v="2025-05-02T11:02:57"/>
    <s v="Madero - Shopping Sp Market"/>
    <x v="2"/>
    <s v="A loja está passando por dificuldades internas"/>
    <s v="Cancelamento aceito pela sua loja"/>
    <n v="296.39"/>
    <n v="299.39999999999998"/>
    <n v="0"/>
    <n v="299.39999999999998"/>
    <s v="CANCELADO"/>
    <x v="2"/>
    <s v="iFood"/>
    <s v="94c2cbe6-757b-4dce-961b-d1a45a98f20c"/>
    <s v="PIX"/>
    <x v="4"/>
  </r>
  <r>
    <n v="4445"/>
    <d v="2025-05-03T14:03:07"/>
    <s v="Dundee Chicken - Shopping Novo Salvador"/>
    <x v="1"/>
    <s v="Cliente não localizado"/>
    <s v="Reembolso aprovado, confira o pagamento no seu próximo repasse"/>
    <n v="9.7899999999999991"/>
    <n v="16.8"/>
    <n v="7.11"/>
    <n v="9.6900000000000013"/>
    <s v="REEMBOLSO APROVADO"/>
    <x v="1"/>
    <s v="iFood"/>
    <s v="7310c8c0-2ac4-4fde-a507-fd2932b7d693"/>
    <s v="PIX"/>
    <x v="0"/>
  </r>
  <r>
    <n v="7258"/>
    <d v="2025-05-04T22:01:38"/>
    <s v="Jeronimo - Andalo"/>
    <x v="1"/>
    <s v="Problemas no veículo"/>
    <s v="Reembolso aprovado, confira o pagamento no seu próximo repasse"/>
    <n v="37.49"/>
    <n v="40.5"/>
    <n v="32.700000000000003"/>
    <n v="7.7999999999999972"/>
    <s v="REEMBOLSO APROVADO"/>
    <x v="1"/>
    <s v="iFood"/>
    <s v="e68396ba-0c17-44c6-b782-33a301d0e5ae"/>
    <s v="Crédito (Mastercard) pelo app"/>
    <x v="2"/>
  </r>
  <r>
    <n v="2709"/>
    <d v="2025-05-03T20:03:48"/>
    <s v="Jeronimo - Andalo"/>
    <x v="1"/>
    <s v="Cliente não localizado"/>
    <s v="Reembolso aprovado, confira o pagamento no seu próximo repasse"/>
    <n v="33.18"/>
    <n v="25.2"/>
    <n v="20.34"/>
    <n v="4.8599999999999994"/>
    <s v="REEMBOLSO APROVADO"/>
    <x v="1"/>
    <s v="iFood"/>
    <s v="35cd327b-842f-4a16-a121-d37619314435"/>
    <s v="Crédito (Visa) pelo app"/>
    <x v="2"/>
  </r>
  <r>
    <n v="1130"/>
    <d v="2025-05-03T20:37:13"/>
    <s v="Madero - Francisco Morato"/>
    <x v="2"/>
    <s v="O pedido está duplicado"/>
    <s v="SIM"/>
    <n v="123.99"/>
    <n v="116"/>
    <n v="0"/>
    <n v="116"/>
    <s v="CONTESTADO"/>
    <x v="0"/>
    <s v="iFood"/>
    <s v="e08a5881-881b-4148-b948-e9d8e513a008"/>
    <s v="Pagamento pelo app do Nubank"/>
    <x v="4"/>
  </r>
  <r>
    <n v="9029"/>
    <d v="2025-05-04T19:57:47"/>
    <s v="Jeronimo - Barão de Penedo"/>
    <x v="0"/>
    <s v="O pedido está atrasado"/>
    <s v="Reembolso aprovado, confira o pagamento no seu próximo repasse"/>
    <n v="75.989999999999995"/>
    <n v="66"/>
    <n v="53.3"/>
    <n v="12.700000000000003"/>
    <s v="REEMBOLSO APROVADO"/>
    <x v="1"/>
    <s v="iFood"/>
    <s v="4d404ea6-e8b5-4414-b009-f1a46e01ccb3"/>
    <s v="Débito (Visa Débito) pelo app"/>
    <x v="1"/>
  </r>
  <r>
    <n v="9254"/>
    <d v="2025-05-04T18:13:08"/>
    <s v="Jeronimo - Barra Shopping"/>
    <x v="0"/>
    <s v="O pedido veio revirado/violado"/>
    <s v="HAS_CREDIT_PROACTIVE"/>
    <n v="32.78"/>
    <n v="26.4"/>
    <n v="21.32"/>
    <n v="5.0799999999999983"/>
    <s v="REEMBOLSO APROVADO"/>
    <x v="1"/>
    <s v="iFood"/>
    <s v="f4cd5a25-d67d-4980-ad35-0a0efbd3564a"/>
    <s v="Crédito (Visa) pelo app"/>
    <x v="0"/>
  </r>
  <r>
    <n v="2869"/>
    <d v="2025-05-04T19:06:25"/>
    <s v="Jeronimo - Bela Vista"/>
    <x v="1"/>
    <s v="Cliente se recusa a fornecer código de recebimento"/>
    <s v="Reembolso aprovado, confira o pagamento no seu próximo repasse"/>
    <n v="32.18"/>
    <n v="25.2"/>
    <n v="20.34"/>
    <n v="4.8599999999999994"/>
    <s v="REEMBOLSO APROVADO"/>
    <x v="1"/>
    <s v="iFood"/>
    <s v="846a7cee-d351-4a1b-8b5d-9259e4324a9b"/>
    <s v="PIX"/>
    <x v="3"/>
  </r>
  <r>
    <n v="5216"/>
    <d v="2025-05-04T19:30:13"/>
    <s v="Jeronimo - Bh Shopping"/>
    <x v="0"/>
    <s v="O pedido está atrasado"/>
    <s v="Reembolso aprovado, confira o pagamento no seu próximo repasse"/>
    <n v="174.54"/>
    <n v="163.55000000000001"/>
    <n v="132.06"/>
    <n v="31.490000000000009"/>
    <s v="REEMBOLSO APROVADO"/>
    <x v="1"/>
    <s v="iFood"/>
    <s v="4f2f6c93-ec6d-455f-acfc-0f912f846d4e"/>
    <s v="Crédito (Mastercard) pelo app"/>
    <x v="0"/>
  </r>
  <r>
    <n v="7782"/>
    <d v="2025-05-03T20:40:28"/>
    <s v="Jeronimo - Bh Shopping"/>
    <x v="3"/>
    <s v="A loja está sem entregadores disponíveis"/>
    <s v="Reembolso aprovado, confira o pagamento no seu próximo repasse"/>
    <n v="68.790000000000006"/>
    <n v="61.8"/>
    <n v="49.91"/>
    <n v="11.89"/>
    <s v="REEMBOLSO APROVADO"/>
    <x v="1"/>
    <s v="iFood"/>
    <s v="7ba4f45f-76d1-4de2-bdd5-9b32084c92d6"/>
    <s v="Google Pay (Visa)"/>
    <x v="0"/>
  </r>
  <r>
    <n v="7279"/>
    <d v="2025-05-04T21:09:00"/>
    <s v="Jeronimo - Buritis"/>
    <x v="0"/>
    <s v="O pedido não foi entregue"/>
    <s v="Reembolso aprovado, confira o pagamento no seu próximo repasse"/>
    <n v="156.19"/>
    <n v="139.19999999999999"/>
    <n v="112.4"/>
    <n v="26.799999999999983"/>
    <s v="REEMBOLSO APROVADO"/>
    <x v="1"/>
    <s v="iFood"/>
    <s v="fe998339-7bb2-40f0-90cb-6c325f1dfc0d"/>
    <s v="PIX"/>
    <x v="0"/>
  </r>
  <r>
    <n v="2578"/>
    <d v="2025-05-04T18:48:37"/>
    <s v="Jeronimo - Campo Grande"/>
    <x v="1"/>
    <s v="Entregador sofreu acidente"/>
    <s v="Reembolso aprovado, confira o pagamento no seu próximo repasse"/>
    <n v="111.59"/>
    <n v="98.6"/>
    <n v="79.62"/>
    <n v="18.97999999999999"/>
    <s v="REEMBOLSO APROVADO"/>
    <x v="1"/>
    <s v="iFood"/>
    <s v="4c82b201-4cfc-4689-be43-eb32dd25449f"/>
    <s v="Pagamento pelo app do Nubank"/>
    <x v="2"/>
  </r>
  <r>
    <s v="3786"/>
    <d v="2025-05-04T11:56:40"/>
    <s v="Madero - Shopping Campo Grande"/>
    <x v="4"/>
    <s v="O pedido não foi confirmado pela loja"/>
    <s v="CANCELLED_BEFORE_CONFIRMED"/>
    <n v="77.989999999999995"/>
    <n v="74"/>
    <n v="0"/>
    <n v="74"/>
    <s v="CANCELADO"/>
    <x v="2"/>
    <s v="iFood"/>
    <s v="cd4fa4e1-dede-4930-86be-15037f4efb3a"/>
    <s v="********"/>
    <x v="2"/>
  </r>
  <r>
    <n v="4673"/>
    <d v="2025-05-03T19:03:27"/>
    <s v="Jeronimo - Bandeirantes"/>
    <x v="0"/>
    <s v="O pedido veio com todos os itens errados"/>
    <s v="SIM"/>
    <n v="52.59"/>
    <n v="42.6"/>
    <n v="34.4"/>
    <n v="8.2000000000000028"/>
    <s v="REEMBOLSO APROVADO"/>
    <x v="1"/>
    <s v="iFood"/>
    <s v="1c5f8ef0-f884-4bdb-b3c0-324c8c711e4f"/>
    <s v="Pagamento pelo app do Nubank"/>
    <x v="4"/>
  </r>
  <r>
    <n v="8552"/>
    <d v="2025-05-03T18:21:48"/>
    <s v="Jeronimo - Campo Grande"/>
    <x v="0"/>
    <s v="O pedido está atrasado"/>
    <s v="Reembolso aprovado, confira o pagamento no seu próximo repasse"/>
    <n v="25.88"/>
    <n v="25.2"/>
    <n v="20.34"/>
    <n v="4.8599999999999994"/>
    <s v="REEMBOLSO APROVADO"/>
    <x v="1"/>
    <s v="iFood"/>
    <s v="0662d703-f830-473c-a944-767afb2ad736"/>
    <s v="PIX"/>
    <x v="2"/>
  </r>
  <r>
    <s v="7349"/>
    <d v="2025-05-04T21:21:56"/>
    <s v="Jeronimo &amp; Madero - Foz do Iguaçu"/>
    <x v="1"/>
    <s v="Problemas no veículo"/>
    <s v="NÃO"/>
    <n v="180.99"/>
    <n v="156"/>
    <n v="125.97"/>
    <n v="30.03"/>
    <s v="REEMBOLSO APROVADO"/>
    <x v="1"/>
    <s v="iFood"/>
    <s v="04933b19-801e-492c-9dc7-8ad37728ca71"/>
    <s v="Crédito (Mastercard) pelo app"/>
    <x v="4"/>
  </r>
  <r>
    <n v="9939"/>
    <d v="2025-05-03T15:35:21"/>
    <s v="Jeronimo - Bela Vista"/>
    <x v="0"/>
    <s v="O pedido veio com todos os itens errados"/>
    <s v="SIM"/>
    <n v="33.11"/>
    <n v="29.5"/>
    <n v="23.83"/>
    <n v="5.6700000000000017"/>
    <s v="REEMBOLSO APROVADO"/>
    <x v="1"/>
    <s v="iFood"/>
    <s v="ddbb25ee-e731-4635-9e0f-2c8df62033c0"/>
    <s v="PIX"/>
    <x v="3"/>
  </r>
  <r>
    <n v="9614"/>
    <d v="2025-05-03T19:51:23"/>
    <s v="Jeronimo - Giovanni Gronchi"/>
    <x v="1"/>
    <s v="Cliente não localizado"/>
    <s v="Reembolso aprovado, confira o pagamento no seu próximo repasse"/>
    <n v="104.19"/>
    <n v="97.2"/>
    <n v="78.48"/>
    <n v="18.72"/>
    <s v="REEMBOLSO APROVADO"/>
    <x v="1"/>
    <s v="iFood"/>
    <s v="9cab730a-0c39-4278-9d0c-a61cfe545080"/>
    <s v="Crédito (Visa) pelo app"/>
    <x v="4"/>
  </r>
  <r>
    <n v="7729"/>
    <d v="2025-05-04T18:42:38"/>
    <s v="Jeronimo - Barão de Penedo"/>
    <x v="0"/>
    <s v="O pedido veio com todos os itens errados"/>
    <s v="SIM"/>
    <n v="79.69"/>
    <n v="77.7"/>
    <n v="62.74"/>
    <n v="14.96"/>
    <s v="REEMBOLSO APROVADO"/>
    <x v="1"/>
    <s v="iFood"/>
    <s v="209514be-d1a3-4cab-b2eb-6124d73fb410"/>
    <s v="Pagamento pelo app do Nubank"/>
    <x v="1"/>
  </r>
  <r>
    <s v="7520"/>
    <d v="2025-05-04T20:44:03"/>
    <s v="Jeronimo - Buritis"/>
    <x v="3"/>
    <s v="O pedido está fora da área de entrega"/>
    <s v="SIM"/>
    <n v="39.590000000000003"/>
    <n v="42.6"/>
    <n v="0"/>
    <n v="42.6"/>
    <s v="CANCELADO"/>
    <x v="2"/>
    <s v="iFood"/>
    <s v="80c043c2-08ec-4101-9ad4-9007c6fb360c"/>
    <s v="Crédito (Mastercard) pelo app"/>
    <x v="0"/>
  </r>
  <r>
    <s v="3254"/>
    <d v="2025-05-04T18:00:24"/>
    <s v="Jeronimo - Shopping Villa Romana"/>
    <x v="4"/>
    <s v="O pedido não foi confirmado pela loja"/>
    <s v="CANCELLED_BEFORE_CONFIRMED"/>
    <n v="250.8"/>
    <n v="250.8"/>
    <n v="0"/>
    <n v="250.8"/>
    <s v="CANCELADO"/>
    <x v="2"/>
    <s v="iFood"/>
    <s v="c003fd9b-6b89-4e66-810c-2897e5a7c871"/>
    <s v="********"/>
    <x v="3"/>
  </r>
  <r>
    <n v="4648"/>
    <d v="2025-05-04T14:28:16"/>
    <s v="Jeronimo - Goiânia Shopping"/>
    <x v="0"/>
    <s v="O pedido está atrasado"/>
    <s v="Reembolso aprovado, confira o pagamento no seu próximo repasse"/>
    <n v="40.79"/>
    <n v="40.799999999999997"/>
    <n v="32.950000000000003"/>
    <n v="7.8499999999999943"/>
    <s v="REEMBOLSO APROVADO"/>
    <x v="1"/>
    <s v="iFood"/>
    <s v="cd2bf3d3-892e-45f6-84f1-ec38f5a93cd2"/>
    <s v="Saldo da carteira, Crédito (Mastercard) pelo app"/>
    <x v="2"/>
  </r>
  <r>
    <n v="4649"/>
    <d v="2025-05-04T18:59:31"/>
    <s v="Jeronimo - Goiania T10"/>
    <x v="3"/>
    <s v="A loja está sem entregadores disponíveis"/>
    <s v="Reembolso aprovado, confira o pagamento no seu próximo repasse"/>
    <n v="99.39"/>
    <n v="98.4"/>
    <n v="79.459999999999994"/>
    <n v="18.940000000000012"/>
    <s v="REEMBOLSO APROVADO"/>
    <x v="1"/>
    <s v="iFood"/>
    <s v="444d6a8a-f531-4b27-b418-a844fc9bf197"/>
    <s v="Apple Pay (Visa)"/>
    <x v="2"/>
  </r>
  <r>
    <n v="1577"/>
    <d v="2025-05-03T22:44:48"/>
    <s v="Madero - Gramado"/>
    <x v="1"/>
    <s v="A loja está fechada"/>
    <s v="SIM"/>
    <n v="189.99"/>
    <n v="182"/>
    <n v="0"/>
    <n v="182"/>
    <s v="CONTESTADO"/>
    <x v="0"/>
    <s v="iFood"/>
    <s v="70675321-004f-47c2-8b18-02447b665b62"/>
    <s v="PIX"/>
    <x v="3"/>
  </r>
  <r>
    <s v="6928"/>
    <d v="2025-05-03T18:30:44"/>
    <s v="Madero &amp; Jeronimo - Sarandi"/>
    <x v="3"/>
    <s v="Item indisponível"/>
    <s v="UNAVAILABLE_ITEM"/>
    <n v="204.79"/>
    <n v="183.8"/>
    <n v="0"/>
    <n v="183.8"/>
    <s v="CANCELADO"/>
    <x v="2"/>
    <s v="iFood"/>
    <s v="b56faa7b-09a3-43f3-8bfc-53ad0fc540b5"/>
    <s v="Crédito (Mastercard) pelo app"/>
    <x v="3"/>
  </r>
  <r>
    <n v="1"/>
    <d v="2025-05-04T17:56:28"/>
    <s v="Jeronimo - Criciuma"/>
    <x v="0"/>
    <s v="O pedido veio com todos os itens errados"/>
    <s v="SIM"/>
    <n v="55.39"/>
    <n v="56.4"/>
    <n v="45.55"/>
    <n v="10.850000000000001"/>
    <s v="REEMBOLSO APROVADO"/>
    <x v="1"/>
    <s v="iFood"/>
    <s v="157eb1b9-69f4-4b39-87ab-3ed065f31fd4"/>
    <s v="Pagamento pelo app do Nubank"/>
    <x v="3"/>
  </r>
  <r>
    <n v="3073"/>
    <d v="2025-05-03T12:02:24"/>
    <s v="Jeronimo - Goiania T10"/>
    <x v="1"/>
    <s v="Cliente não localizado pedido em atraso"/>
    <s v="Reembolso aprovado, confira o pagamento no seu próximo repasse"/>
    <n v="56.79"/>
    <n v="49.8"/>
    <n v="40.22"/>
    <n v="9.5799999999999983"/>
    <s v="REEMBOLSO APROVADO"/>
    <x v="1"/>
    <s v="iFood"/>
    <s v="726b7bba-93fd-48c0-a7cb-ccb65077b646"/>
    <s v="Crédito (Visa) pelo app"/>
    <x v="2"/>
  </r>
  <r>
    <n v="3208"/>
    <d v="2025-05-04T20:15:58"/>
    <s v="Madero - Iguatemi Brasilia"/>
    <x v="0"/>
    <s v="O pedido veio com todos os itens errados"/>
    <s v="SIM"/>
    <n v="157.99"/>
    <n v="148"/>
    <n v="0"/>
    <n v="148"/>
    <s v="CONTESTADO"/>
    <x v="0"/>
    <s v="iFood"/>
    <s v="f1d30395-d424-491a-bcd3-0a844fb4bb66"/>
    <s v="Crédito (Visa) pelo app"/>
    <x v="2"/>
  </r>
  <r>
    <n v="38"/>
    <d v="2025-05-03T19:28:32"/>
    <s v="Jeronimo - Guarujá"/>
    <x v="1"/>
    <s v="A loja está passando por dificuldades internas"/>
    <s v="SIM"/>
    <n v="82.44"/>
    <n v="87.45"/>
    <n v="70.62"/>
    <n v="16.829999999999998"/>
    <s v="REEMBOLSO APROVADO"/>
    <x v="1"/>
    <s v="iFood"/>
    <s v="da242032-b514-443a-9d3c-0ba3b34ee747"/>
    <s v="PIX"/>
    <x v="1"/>
  </r>
  <r>
    <n v="6197"/>
    <d v="2025-05-04T21:05:26"/>
    <s v="Jeronimo - Guarujá"/>
    <x v="0"/>
    <s v="O pedido está atrasado"/>
    <s v="Reembolso aprovado, confira o pagamento no seu próximo repasse"/>
    <n v="454.39"/>
    <n v="440.4"/>
    <n v="355.63"/>
    <n v="84.769999999999982"/>
    <s v="REEMBOLSO APROVADO"/>
    <x v="1"/>
    <s v="iFood"/>
    <s v="9677f8c8-04db-43e5-a412-146d3cee18e2"/>
    <s v="Crédito (Visa) pelo app"/>
    <x v="1"/>
  </r>
  <r>
    <n v="4432"/>
    <d v="2025-05-04T19:45:08"/>
    <s v="Jeronimo - Maringa"/>
    <x v="1"/>
    <s v="Cliente se recusa a fornecer código de recebimento"/>
    <s v="Reembolso aprovado, confira o pagamento no seu próximo repasse"/>
    <n v="85.24"/>
    <n v="86.25"/>
    <n v="69.64"/>
    <n v="16.61"/>
    <s v="REEMBOLSO APROVADO"/>
    <x v="1"/>
    <s v="iFood"/>
    <s v="b8023d2f-97bb-4416-9ef2-20ed18451d11"/>
    <s v="Crédito (Mastercard) pelo app"/>
    <x v="4"/>
  </r>
  <r>
    <n v="8355"/>
    <d v="2025-05-03T19:35:12"/>
    <s v="Jeronimo - Munhoz da Rocha"/>
    <x v="0"/>
    <s v="Pedido impróprio para consumo/uso"/>
    <s v="SIM"/>
    <n v="67.89"/>
    <n v="66.900000000000006"/>
    <n v="54.02"/>
    <n v="12.880000000000003"/>
    <s v="REEMBOLSO APROVADO"/>
    <x v="1"/>
    <s v="iFood"/>
    <s v="f4b45037-c3e5-44b9-a122-2ff757a60c76"/>
    <s v="Crédito (Visa) pelo app"/>
    <x v="3"/>
  </r>
  <r>
    <n v="3237"/>
    <d v="2025-05-03T20:11:36"/>
    <s v="Jeronimo - Panamby"/>
    <x v="0"/>
    <s v="O pedido veio com todos os itens errados"/>
    <s v="SIM"/>
    <n v="110.59"/>
    <n v="99.6"/>
    <n v="80.430000000000007"/>
    <n v="19.169999999999987"/>
    <s v="REEMBOLSO APROVADO"/>
    <x v="1"/>
    <s v="iFood"/>
    <s v="094f2615-dee3-4dc4-856b-12414e120169"/>
    <s v="PIX"/>
    <x v="4"/>
  </r>
  <r>
    <n v="5842"/>
    <d v="2025-05-04T20:39:21"/>
    <s v="Jeronimo - Millenium (atlântica)"/>
    <x v="1"/>
    <s v="Cliente não localizado"/>
    <s v="Reembolso aprovado, confira o pagamento no seu próximo repasse"/>
    <n v="34.18"/>
    <n v="25.2"/>
    <n v="20.34"/>
    <n v="4.8599999999999994"/>
    <s v="REEMBOLSO APROVADO"/>
    <x v="1"/>
    <s v="iFood"/>
    <s v="640743f4-19ba-4d60-9a59-e870a82849e2"/>
    <s v="PIX"/>
    <x v="3"/>
  </r>
  <r>
    <n v="3343"/>
    <d v="2025-05-04T21:26:20"/>
    <s v="Jeronimo - Monte Serrat"/>
    <x v="0"/>
    <s v="O pedido veio revirado/violado"/>
    <s v="HAS_CREDIT_PROACTIVE"/>
    <n v="78.989999999999995"/>
    <n v="66"/>
    <n v="53.3"/>
    <n v="12.700000000000003"/>
    <s v="REEMBOLSO APROVADO"/>
    <x v="1"/>
    <s v="iFood"/>
    <s v="3af3a7c0-ed4c-4ec5-887d-df439e6029db"/>
    <s v="PIX"/>
    <x v="1"/>
  </r>
  <r>
    <n v="98"/>
    <d v="2025-05-04T20:24:16"/>
    <s v="Jeronimo - Munhoz da Rocha"/>
    <x v="1"/>
    <s v="Problemas no veículo"/>
    <s v="Reembolso aprovado, confira o pagamento no seu próximo repasse"/>
    <n v="159.38"/>
    <n v="149.4"/>
    <n v="120.64"/>
    <n v="28.760000000000005"/>
    <s v="REEMBOLSO APROVADO"/>
    <x v="1"/>
    <s v="iFood"/>
    <s v="0445801b-846d-47a8-abac-8fe601d1704a"/>
    <s v="PIX"/>
    <x v="3"/>
  </r>
  <r>
    <n v="5470"/>
    <d v="2025-05-04T18:52:58"/>
    <s v="Jeronimo - Panamby"/>
    <x v="1"/>
    <s v="Cliente não localizado"/>
    <s v="Reembolso aprovado, confira o pagamento no seu próximo repasse"/>
    <n v="97.64"/>
    <n v="100.65"/>
    <n v="81.27"/>
    <n v="19.38000000000001"/>
    <s v="REEMBOLSO APROVADO"/>
    <x v="1"/>
    <s v="iFood"/>
    <s v="70fa6a3e-5954-4c03-8383-7acd94bc2219"/>
    <s v="Crédito (Mastercard) pelo app"/>
    <x v="4"/>
  </r>
  <r>
    <n v="4691"/>
    <d v="2025-05-03T20:14:31"/>
    <s v="Jeronimo - Panamby"/>
    <x v="1"/>
    <s v="Cliente não localizado"/>
    <s v="Reembolso aprovado, confira o pagamento no seu próximo repasse"/>
    <n v="69.989999999999995"/>
    <n v="60"/>
    <n v="48.45"/>
    <n v="11.549999999999997"/>
    <s v="REEMBOLSO APROVADO"/>
    <x v="1"/>
    <s v="iFood"/>
    <s v="b2f8f757-483a-4691-a395-5b8506db1e3d"/>
    <s v="Crédito (Visa) pelo app"/>
    <x v="4"/>
  </r>
  <r>
    <n v="8093"/>
    <d v="2025-05-03T17:59:31"/>
    <s v="Jeronimo - Panamby"/>
    <x v="1"/>
    <s v="Cliente não localizado"/>
    <s v="Reembolso aprovado, confira o pagamento no seu próximo repasse"/>
    <n v="116.19"/>
    <n v="103.2"/>
    <n v="83.33"/>
    <n v="19.870000000000005"/>
    <s v="REEMBOLSO APROVADO"/>
    <x v="1"/>
    <s v="iFood"/>
    <s v="b71e89f5-85f1-4f07-86c0-1d8202de3fc8"/>
    <s v="PIX"/>
    <x v="4"/>
  </r>
  <r>
    <n v="6896"/>
    <d v="2025-05-04T22:10:56"/>
    <s v="Jeronimo - Indaiatuba"/>
    <x v="0"/>
    <s v="Pedido impróprio para consumo/uso"/>
    <s v="SIM"/>
    <n v="49.59"/>
    <n v="42.6"/>
    <n v="34.4"/>
    <n v="8.2000000000000028"/>
    <s v="REEMBOLSO APROVADO"/>
    <x v="1"/>
    <s v="iFood"/>
    <s v="e9dadaa3-a194-46f9-9281-e0c8057073bd"/>
    <s v="Crédito (Mastercard) pelo app"/>
    <x v="4"/>
  </r>
  <r>
    <n v="6768"/>
    <d v="2025-05-04T21:28:35"/>
    <s v="Jeronimo - Litoral Plaza Shopping"/>
    <x v="0"/>
    <s v="O pedido veio com todos os itens errados"/>
    <s v="SIM"/>
    <n v="74.989999999999995"/>
    <n v="60"/>
    <n v="48.45"/>
    <n v="11.549999999999997"/>
    <s v="REEMBOLSO APROVADO"/>
    <x v="1"/>
    <s v="iFood"/>
    <s v="304afbed-fe86-4e74-813c-dbd8e8caceb5"/>
    <s v="Crédito (Mastercard) pelo app"/>
    <x v="1"/>
  </r>
  <r>
    <n v="3386"/>
    <d v="2025-05-04T19:20:08"/>
    <s v="Jeronimo - Ponta Grossa"/>
    <x v="0"/>
    <s v="O pedido está atrasado"/>
    <s v="Reembolso aprovado, confira o pagamento no seu próximo repasse"/>
    <n v="33.18"/>
    <n v="25.2"/>
    <n v="20.34"/>
    <n v="4.8599999999999994"/>
    <s v="REEMBOLSO APROVADO"/>
    <x v="1"/>
    <s v="iFood"/>
    <s v="24edf728-1d0b-491e-963d-0ba81dba642b"/>
    <s v="PIX"/>
    <x v="3"/>
  </r>
  <r>
    <n v="9125"/>
    <d v="2025-05-03T20:21:17"/>
    <s v="Jeronimo - Ramos Batista"/>
    <x v="0"/>
    <s v="O pedido está atrasado"/>
    <s v="Reembolso aprovado, confira o pagamento no seu próximo repasse"/>
    <n v="154"/>
    <n v="150"/>
    <n v="121.12"/>
    <n v="28.879999999999995"/>
    <s v="REEMBOLSO APROVADO"/>
    <x v="1"/>
    <s v="iFood"/>
    <s v="df1c61d2-cd06-4ca8-977e-9dee756dba9f"/>
    <s v="Crédito (Visa) pelo app"/>
    <x v="1"/>
  </r>
  <r>
    <n v="8289"/>
    <d v="2025-05-03T19:51:16"/>
    <s v="Jeronimo - Shopping Abc"/>
    <x v="0"/>
    <s v="O pedido não foi entregue"/>
    <s v="Reembolso aprovado, confira o pagamento no seu próximo repasse"/>
    <n v="84.89"/>
    <n v="72.900000000000006"/>
    <n v="61.05"/>
    <n v="11.850000000000009"/>
    <s v="REEMBOLSO APROVADO"/>
    <x v="1"/>
    <s v="iFood"/>
    <s v="721c2e9d-4745-4c6b-9d5a-86acb094177b"/>
    <s v="Vale-refeição (Alelo refeição) pelo app"/>
    <x v="1"/>
  </r>
  <r>
    <n v="8853"/>
    <d v="2025-05-03T17:20:34"/>
    <s v="Jeronimo - Shopping Abc"/>
    <x v="0"/>
    <s v="O pedido está atrasado"/>
    <s v="Reembolso aprovado, confira o pagamento no seu próximo repasse"/>
    <n v="152.19"/>
    <n v="136.19999999999999"/>
    <n v="109.98"/>
    <n v="26.219999999999985"/>
    <s v="REEMBOLSO APROVADO"/>
    <x v="1"/>
    <s v="iFood"/>
    <s v="15bda8b2-1653-4291-8fc9-19afc58d15a8"/>
    <s v="Crédito (Elo) pelo app"/>
    <x v="1"/>
  </r>
  <r>
    <n v="1447"/>
    <d v="2025-05-04T19:57:35"/>
    <s v="Jeronimo - Shopping Anália Franco"/>
    <x v="0"/>
    <s v="O pedido está atrasado"/>
    <s v="Reembolso aprovado, confira o pagamento no seu próximo repasse"/>
    <n v="35.380000000000003"/>
    <n v="31.2"/>
    <n v="25.19"/>
    <n v="6.009999999999998"/>
    <s v="REEMBOLSO APROVADO"/>
    <x v="1"/>
    <s v="iFood"/>
    <s v="4e7f3400-b1a1-40bb-8a73-aeed4017c5ab"/>
    <s v="PIX"/>
    <x v="1"/>
  </r>
  <r>
    <n v="2771"/>
    <d v="2025-05-04T17:56:53"/>
    <s v="Madero - Iguatemi Brasilia"/>
    <x v="0"/>
    <s v="Pedido impróprio para consumo/uso"/>
    <s v="SIM"/>
    <n v="76.989999999999995"/>
    <n v="74"/>
    <n v="0"/>
    <n v="74"/>
    <s v="CONTESTADO"/>
    <x v="0"/>
    <s v="iFood"/>
    <s v="9c9ee28f-1113-4a2b-82e8-f8dad85c3916"/>
    <s v="Crédito (Elo) pelo app"/>
    <x v="2"/>
  </r>
  <r>
    <n v="9427"/>
    <d v="2025-05-04T20:46:55"/>
    <s v="Jeronimo - Shopping Center Norte"/>
    <x v="0"/>
    <s v="O pedido está atrasado"/>
    <s v="Reembolso aprovado, confira o pagamento no seu próximo repasse"/>
    <n v="109.99"/>
    <n v="114"/>
    <n v="95.48"/>
    <n v="18.519999999999996"/>
    <s v="REEMBOLSO APROVADO"/>
    <x v="1"/>
    <s v="iFood"/>
    <s v="80f84698-9595-457c-8d48-22d058d6b53d"/>
    <s v="Vale-refeição (Alelo refeição) pelo app"/>
    <x v="1"/>
  </r>
  <r>
    <n v="8637"/>
    <d v="2025-05-03T21:18:33"/>
    <s v="Jeronimo - Shopping Curitiba"/>
    <x v="1"/>
    <s v="Cliente não localizado"/>
    <s v="Reembolso aprovado, confira o pagamento no seu próximo repasse"/>
    <n v="33.18"/>
    <n v="25.2"/>
    <n v="20.34"/>
    <n v="4.8599999999999994"/>
    <s v="REEMBOLSO APROVADO"/>
    <x v="1"/>
    <s v="iFood"/>
    <s v="4f6e6757-1896-4c80-a1e5-b753e64f1e00"/>
    <s v="Google Pay (Visa)"/>
    <x v="3"/>
  </r>
  <r>
    <n v="3222"/>
    <d v="2025-05-03T13:44:24"/>
    <s v="Jeronimo - Shopping Curitiba"/>
    <x v="1"/>
    <s v="Cliente se recusa a fornecer código de recebimento"/>
    <s v="Reembolso aprovado, confira o pagamento no seu próximo repasse"/>
    <n v="40.58"/>
    <n v="42.6"/>
    <n v="34.4"/>
    <n v="8.2000000000000028"/>
    <s v="REEMBOLSO APROVADO"/>
    <x v="1"/>
    <s v="iFood"/>
    <s v="910f5ab1-f532-4a6f-bdb0-fddf7199e60d"/>
    <s v="Débito (Mastercard Débito) pelo app"/>
    <x v="3"/>
  </r>
  <r>
    <n v="1237"/>
    <d v="2025-05-04T21:26:16"/>
    <s v="Jeronimo - Litoral Plaza Shopping"/>
    <x v="0"/>
    <s v="O pedido veio com todos os itens errados"/>
    <s v="SIM"/>
    <n v="52.24"/>
    <n v="38.25"/>
    <n v="16.350000000000001"/>
    <n v="21.9"/>
    <s v="REEMBOLSO APROVADO"/>
    <x v="1"/>
    <s v="iFood"/>
    <s v="71f13eae-8d33-461a-ab64-e3875259ad22"/>
    <s v="Crédito (Visa) pelo app"/>
    <x v="1"/>
  </r>
  <r>
    <n v="6146"/>
    <d v="2025-05-04T13:49:09"/>
    <s v="Jeronimo - Shopping Estação Bh"/>
    <x v="1"/>
    <s v="Problemas no veículo"/>
    <s v="Reembolso aprovado, confira o pagamento no seu próximo repasse"/>
    <n v="60.39"/>
    <n v="62.4"/>
    <n v="50.39"/>
    <n v="12.009999999999998"/>
    <s v="REEMBOLSO APROVADO"/>
    <x v="1"/>
    <s v="iFood"/>
    <s v="807d7ae8-c57d-4d62-95f6-c03dd08a459a"/>
    <s v="Crédito (Mastercard) pelo app"/>
    <x v="0"/>
  </r>
  <r>
    <n v="1540"/>
    <d v="2025-05-01T18:31:14"/>
    <s v="Madero - Iguatemi Esplanada"/>
    <x v="0"/>
    <s v="Pedido impróprio para consumo/uso"/>
    <s v="ORDER_HS_REJECTED"/>
    <n v="120"/>
    <n v="120"/>
    <n v="0"/>
    <n v="120"/>
    <s v="CONTESTADO"/>
    <x v="0"/>
    <s v="iFood"/>
    <s v="1cc1c73e-69c8-43c4-b692-e075e357e236"/>
    <s v="PIX"/>
    <x v="4"/>
  </r>
  <r>
    <n v="4264"/>
    <d v="2025-05-04T13:12:19"/>
    <s v="Jeronimo - Shopping Flamboyant"/>
    <x v="0"/>
    <s v="O pedido está atrasado"/>
    <s v="Reembolso aprovado, confira o pagamento no seu próximo repasse"/>
    <n v="35.18"/>
    <n v="25.2"/>
    <n v="20.34"/>
    <n v="4.8599999999999994"/>
    <s v="REEMBOLSO APROVADO"/>
    <x v="1"/>
    <s v="iFood"/>
    <s v="33f74a18-2370-4b69-8577-dc7a5bd72dda"/>
    <s v="PIX"/>
    <x v="2"/>
  </r>
  <r>
    <n v="7207"/>
    <d v="2025-05-04T12:50:31"/>
    <s v="Jeronimo - Shopping Flamboyant"/>
    <x v="0"/>
    <s v="O pedido está atrasado"/>
    <s v="Reembolso aprovado, confira o pagamento no seu próximo repasse"/>
    <n v="67.2"/>
    <n v="67.2"/>
    <n v="54.26"/>
    <n v="12.940000000000005"/>
    <s v="REEMBOLSO APROVADO"/>
    <x v="1"/>
    <s v="iFood"/>
    <s v="187e8c35-aa91-417c-89d6-f4d5294005f1"/>
    <s v="Pagamento pelo app do Nubank"/>
    <x v="2"/>
  </r>
  <r>
    <n v="585"/>
    <d v="2025-05-04T19:59:30"/>
    <s v="Jeronimo - Panamby"/>
    <x v="0"/>
    <s v="O pedido veio com todos os itens errados"/>
    <s v="SIM"/>
    <n v="70.19"/>
    <n v="73.2"/>
    <n v="61.3"/>
    <n v="11.900000000000006"/>
    <s v="REEMBOLSO APROVADO"/>
    <x v="1"/>
    <s v="iFood"/>
    <s v="074d7aea-a1c6-4e27-9a23-7ece599618fa"/>
    <s v="Vale-refeição (Pluxee Refeição (Sodexo Refeição)) pelo app"/>
    <x v="4"/>
  </r>
  <r>
    <n v="5834"/>
    <d v="2025-05-04T12:14:10"/>
    <s v="Jeronimo - Shopping Flamboyant"/>
    <x v="0"/>
    <s v="O pedido está atrasado"/>
    <s v="Reembolso aprovado, confira o pagamento no seu próximo repasse"/>
    <n v="71.39"/>
    <n v="62.4"/>
    <n v="50.39"/>
    <n v="12.009999999999998"/>
    <s v="REEMBOLSO APROVADO"/>
    <x v="1"/>
    <s v="iFood"/>
    <s v="7ede02c0-327b-46e1-921d-5a55e652c48b"/>
    <s v="Crédito (Mastercard) pelo app"/>
    <x v="2"/>
  </r>
  <r>
    <n v="5821"/>
    <d v="2025-05-04T21:17:24"/>
    <s v="Madero - Jardim Social"/>
    <x v="0"/>
    <s v="O pedido veio com todos os itens errados"/>
    <s v="SIM"/>
    <n v="77.98"/>
    <n v="79"/>
    <n v="0"/>
    <n v="79"/>
    <s v="CONTESTADO"/>
    <x v="0"/>
    <s v="iFood"/>
    <s v="e75a868e-03db-4ee0-bc73-b24a2441824a"/>
    <s v="Saldo da carteira, PIX"/>
    <x v="3"/>
  </r>
  <r>
    <n v="8454"/>
    <d v="2025-05-03T13:52:30"/>
    <s v="Jeronimo - Shopping Flamboyant"/>
    <x v="0"/>
    <s v="O pedido está atrasado"/>
    <s v="Reembolso aprovado, confira o pagamento no seu próximo repasse"/>
    <n v="97.39"/>
    <n v="74.400000000000006"/>
    <n v="60.08"/>
    <n v="14.320000000000007"/>
    <s v="REEMBOLSO APROVADO"/>
    <x v="1"/>
    <s v="iFood"/>
    <s v="c716c6c2-7e74-4b25-85ad-2ed6a7a5ab14"/>
    <s v="PIX"/>
    <x v="2"/>
  </r>
  <r>
    <n v="5884"/>
    <d v="2025-05-04T19:58:33"/>
    <s v="Jeronimo - Panamby"/>
    <x v="0"/>
    <s v="O pedido veio com todos os itens errados"/>
    <s v="SIM"/>
    <n v="126.8"/>
    <n v="126.8"/>
    <n v="102.4"/>
    <n v="24.399999999999991"/>
    <s v="REEMBOLSO APROVADO"/>
    <x v="1"/>
    <s v="iFood"/>
    <s v="95b93e81-e1af-4e4a-b485-06c6a90989af"/>
    <s v="Apple Pay (Mastercard)"/>
    <x v="4"/>
  </r>
  <r>
    <n v="6852"/>
    <d v="2025-05-04T19:22:25"/>
    <s v="Jeronimo - Shopping Iguatemi Poa"/>
    <x v="1"/>
    <s v="Cliente não localizado"/>
    <s v="Reembolso aprovado, confira o pagamento no seu próximo repasse"/>
    <n v="41.98"/>
    <n v="30"/>
    <n v="24.22"/>
    <n v="5.7800000000000011"/>
    <s v="REEMBOLSO APROVADO"/>
    <x v="1"/>
    <s v="iFood"/>
    <s v="fdd969ed-de8a-4003-bcea-5f507cb99414"/>
    <s v="Apple Pay (Visa)"/>
    <x v="3"/>
  </r>
  <r>
    <s v="6218"/>
    <d v="2025-05-03T12:27:28"/>
    <s v="Dundee Chicken - Bauru"/>
    <x v="2"/>
    <s v="Item indisponível"/>
    <s v="UNAVAILABLE_ITEM"/>
    <n v="82.5"/>
    <n v="82.5"/>
    <n v="0"/>
    <n v="82.5"/>
    <s v="CANCALADO"/>
    <x v="2"/>
    <s v="iFood"/>
    <s v="43b47e2d-e9cd-4e7d-9b33-8e7ddce774a4"/>
    <s v="Débito (Mastercard Débito) pelo app"/>
    <x v="2"/>
  </r>
  <r>
    <n v="7083"/>
    <d v="2025-05-04T12:36:58"/>
    <s v="Jeronimo - Shopping Iguatemi Poa"/>
    <x v="0"/>
    <s v="O pedido veio com todos os itens errados"/>
    <s v="SIM"/>
    <n v="26.19"/>
    <n v="25.2"/>
    <n v="20.34"/>
    <n v="4.8599999999999994"/>
    <s v="REEMBOLSO APROVADO"/>
    <x v="1"/>
    <s v="iFood"/>
    <s v="94ccb23f-d97e-4823-9adf-22de55cd00e2"/>
    <s v="PIX"/>
    <x v="3"/>
  </r>
  <r>
    <n v="6227"/>
    <d v="2025-05-03T20:21:58"/>
    <s v="Madero - Londrina (shopping Catuai)"/>
    <x v="0"/>
    <s v="Pedido impróprio para consumo/uso"/>
    <s v="SIM"/>
    <n v="233"/>
    <n v="233"/>
    <n v="0"/>
    <n v="233"/>
    <s v="CONTESTADO"/>
    <x v="0"/>
    <s v="iFood"/>
    <s v="7c128c6d-e201-4ac9-99b3-ee85d53380eb"/>
    <s v="Crédito (Mastercard) pelo app, Saldo da carteira"/>
    <x v="4"/>
  </r>
  <r>
    <n v="2731"/>
    <d v="2025-05-03T11:31:41"/>
    <s v="Jeronimo - Shopping Light"/>
    <x v="0"/>
    <s v="Pedido impróprio para consumo/uso"/>
    <s v="HAS_CREDIT_PROACTIVE"/>
    <n v="41.99"/>
    <n v="42"/>
    <n v="33.92"/>
    <n v="8.0799999999999983"/>
    <s v="REEMBOLSO APROVADO"/>
    <x v="1"/>
    <s v="iFood"/>
    <s v="b13b20a3-9813-47bb-8439-7ac3c2df2321"/>
    <s v="Saldo da carteira"/>
    <x v="1"/>
  </r>
  <r>
    <n v="6949"/>
    <d v="2025-05-04T21:40:06"/>
    <s v="Jeronimo - Shopping Novo Salvador"/>
    <x v="0"/>
    <s v="O pedido está atrasado"/>
    <s v="Reembolso aprovado, confira o pagamento no seu próximo repasse"/>
    <n v="82.65"/>
    <n v="82.65"/>
    <n v="66.739999999999995"/>
    <n v="15.910000000000011"/>
    <s v="REEMBOLSO APROVADO"/>
    <x v="1"/>
    <s v="iFood"/>
    <s v="facc2ba5-0853-472f-b21a-41704b04d379"/>
    <s v="Crédito (Mastercard) pelo app"/>
    <x v="0"/>
  </r>
  <r>
    <n v="2459"/>
    <d v="2025-05-03T16:08:54"/>
    <s v="Jeronimo - Shopping Sp Market"/>
    <x v="0"/>
    <s v="O pedido veio com todos os itens errados"/>
    <s v="SIM"/>
    <n v="103.2"/>
    <n v="103.2"/>
    <n v="83.33"/>
    <n v="19.870000000000005"/>
    <s v="REEMBOLSO APROVADO"/>
    <x v="1"/>
    <s v="iFood"/>
    <s v="25475d9e-34c3-4623-970c-ef03214fb5d1"/>
    <s v="Crédito (Visa) pelo app"/>
    <x v="4"/>
  </r>
  <r>
    <n v="3456"/>
    <d v="2025-05-04T16:49:50"/>
    <s v="Jeronimo - Shopping Novo Salvador"/>
    <x v="0"/>
    <s v="O pedido está atrasado"/>
    <s v="Reembolso aprovado, confira o pagamento no seu próximo repasse"/>
    <n v="51.19"/>
    <n v="43.2"/>
    <n v="34.880000000000003"/>
    <n v="8.32"/>
    <s v="REEMBOLSO APROVADO"/>
    <x v="1"/>
    <s v="iFood"/>
    <s v="750e62d9-43ef-4992-b4c0-219682fe5638"/>
    <s v="Apple Pay (Mastercard)"/>
    <x v="0"/>
  </r>
  <r>
    <n v="5756"/>
    <d v="2025-05-04T18:35:32"/>
    <s v="Jeronimo - Shopping Sp Market"/>
    <x v="1"/>
    <s v="A entrega é em uma área de risco"/>
    <s v="Reembolso aprovado, confira o pagamento no seu próximo repasse"/>
    <n v="82.59"/>
    <n v="63.6"/>
    <n v="51.35"/>
    <n v="12.25"/>
    <s v="REEMBOLSO APROVADO"/>
    <x v="1"/>
    <s v="iFood"/>
    <s v="0ec615b1-f969-4917-8275-4d9773f1113c"/>
    <s v="PIX"/>
    <x v="4"/>
  </r>
  <r>
    <n v="9098"/>
    <d v="2025-05-03T22:10:27"/>
    <s v="Jeronimo &amp; Madero - Foz do Iguaçu"/>
    <x v="0"/>
    <s v="O pedido veio com todos os itens errados"/>
    <s v="SIM"/>
    <n v="47.99"/>
    <n v="48"/>
    <n v="38.76"/>
    <n v="9.240000000000002"/>
    <s v="REEMBOLSO APROVADO"/>
    <x v="1"/>
    <s v="iFood"/>
    <s v="d8c26fb6-e871-4ef8-b29b-3c8d7efe5dc0"/>
    <s v="Vale-refeição (iFood refeição) pelo app"/>
    <x v="4"/>
  </r>
  <r>
    <n v="5994"/>
    <d v="2025-05-04T17:59:04"/>
    <s v="Jeronimo - Shopping Sp Market"/>
    <x v="0"/>
    <s v="O pedido está atrasado"/>
    <s v="Reembolso aprovado, confira o pagamento no seu próximo repasse"/>
    <n v="50.59"/>
    <n v="39.6"/>
    <n v="31.97"/>
    <n v="7.6300000000000026"/>
    <s v="REEMBOLSO APROVADO"/>
    <x v="1"/>
    <s v="iFood"/>
    <s v="de3d4b39-1c07-42be-8e19-6ebd8f6a2b8a"/>
    <s v="PIX"/>
    <x v="4"/>
  </r>
  <r>
    <n v="2563"/>
    <d v="2025-05-02T20:49:05"/>
    <s v="Madero - Pinheiros"/>
    <x v="0"/>
    <s v="O pedido veio com todos os itens errados"/>
    <s v="SIM"/>
    <n v="204.99"/>
    <n v="206"/>
    <n v="0"/>
    <n v="206"/>
    <s v="CONTESTADO"/>
    <x v="0"/>
    <s v="iFood"/>
    <s v="8a621746-fd3d-4982-b854-a88134b24d9f"/>
    <s v="Crédito (Mastercard) pelo app"/>
    <x v="4"/>
  </r>
  <r>
    <s v="9705"/>
    <d v="2025-05-03T14:44:38"/>
    <s v="Jeronimo &amp; Madero - Maua Plaza"/>
    <x v="5"/>
    <s v="A confirmação está demorando muito"/>
    <s v="Cancelado pelo cliente antes da confirmação"/>
    <n v="48.19"/>
    <n v="49.2"/>
    <n v="0"/>
    <n v="49.2"/>
    <s v="CANCALADO"/>
    <x v="2"/>
    <s v="iFood"/>
    <s v="4e50c6fc-6e11-4afe-91f5-a1bed41d00f9"/>
    <s v="********"/>
    <x v="1"/>
  </r>
  <r>
    <n v="682"/>
    <d v="2025-05-04T13:02:17"/>
    <s v="Jeronimo - Shopping Tiete Plaza"/>
    <x v="0"/>
    <s v="O pedido está atrasado"/>
    <s v="Reembolso aprovado, confira o pagamento no seu próximo repasse"/>
    <n v="26.19"/>
    <n v="25.2"/>
    <n v="15.34"/>
    <n v="9.86"/>
    <s v="REEMBOLSO APROVADO"/>
    <x v="1"/>
    <s v="iFood"/>
    <s v="abd28786-475b-4fd7-85d7-d767276f18ad"/>
    <s v="PIX"/>
    <x v="1"/>
  </r>
  <r>
    <n v="47"/>
    <d v="2025-05-04T13:00:17"/>
    <s v="Jeronimo - Shopping Tiete Plaza"/>
    <x v="0"/>
    <s v="O pedido está atrasado"/>
    <s v="Reembolso aprovado, confira o pagamento no seu próximo repasse"/>
    <n v="36.159999999999997"/>
    <n v="36"/>
    <n v="25.03"/>
    <n v="10.969999999999999"/>
    <s v="REEMBOLSO APROVADO"/>
    <x v="1"/>
    <s v="iFood"/>
    <s v="bbabcc00-d82b-4167-88b8-fd6c95979b61"/>
    <s v="PIX"/>
    <x v="1"/>
  </r>
  <r>
    <n v="8335"/>
    <d v="2025-05-04T13:44:35"/>
    <s v="Jeronimo - Shopping Novo Salvador"/>
    <x v="0"/>
    <s v="O pedido veio com todos os itens errados"/>
    <s v="SIM"/>
    <n v="8.59"/>
    <n v="15.6"/>
    <n v="6.13"/>
    <n v="9.4699999999999989"/>
    <s v="REEMBOLSO APROVADO"/>
    <x v="1"/>
    <s v="iFood"/>
    <s v="cf9c56cd-ba76-46e0-bc33-4c7d46feff67"/>
    <s v="Crédito (Mastercard) pelo app"/>
    <x v="0"/>
  </r>
  <r>
    <s v="4917"/>
    <d v="2025-05-03T20:23:58"/>
    <s v="Vó Maria Durski - Shopping Granja Vianna"/>
    <x v="2"/>
    <s v="Item indisponível"/>
    <s v="UNAVAILABLE_ITEM"/>
    <n v="67.790000000000006"/>
    <n v="58.8"/>
    <n v="0"/>
    <n v="58.8"/>
    <s v="CANCALADO"/>
    <x v="2"/>
    <s v="iFood"/>
    <s v="5bab94e2-dd40-4422-a603-a362fb8d95ec"/>
    <s v="Crédito (Mastercard) pelo app"/>
    <x v="4"/>
  </r>
  <r>
    <n v="641"/>
    <d v="2025-05-03T20:43:20"/>
    <s v="Jeronimo - Shopping Tiete Plaza"/>
    <x v="0"/>
    <s v="O pedido está atrasado"/>
    <s v="Reembolso aprovado, confira o pagamento no seu próximo repasse"/>
    <n v="53.59"/>
    <n v="57.6"/>
    <n v="42.47"/>
    <n v="15.130000000000003"/>
    <s v="REEMBOLSO APROVADO"/>
    <x v="1"/>
    <s v="iFood"/>
    <s v="79d4fac3-625b-4c48-9ca6-25ef2d491316"/>
    <s v="Crédito (Mastercard) pelo app"/>
    <x v="1"/>
  </r>
  <r>
    <n v="4757"/>
    <d v="2025-05-04T13:44:27"/>
    <s v="Jeronimo - Shopping Novo Salvador"/>
    <x v="0"/>
    <s v="O pedido veio com todos os itens errados"/>
    <s v="SIM"/>
    <n v="8.59"/>
    <n v="15.6"/>
    <n v="6.13"/>
    <n v="9.4699999999999989"/>
    <s v="REEMBOLSO APROVADO"/>
    <x v="1"/>
    <s v="iFood"/>
    <s v="06b5ad5f-7b55-4945-b0eb-df24af3673c3"/>
    <s v="Google Pay (Mastercard)"/>
    <x v="0"/>
  </r>
  <r>
    <n v="5601"/>
    <d v="2025-05-04T21:41:09"/>
    <s v="Jeronimo - Shopping Villa Romana"/>
    <x v="1"/>
    <s v="A loja está fechada"/>
    <s v="SIM"/>
    <n v="46.19"/>
    <n v="49.2"/>
    <n v="41.2"/>
    <n v="8"/>
    <s v="REEMBOLSO APROVADO"/>
    <x v="1"/>
    <s v="iFood"/>
    <s v="8e3ff274-2f4f-4e6f-9a7c-d2e0c5655d9c"/>
    <s v="Vale-refeição (Alelo refeição) pelo app"/>
    <x v="3"/>
  </r>
  <r>
    <s v=".0007"/>
    <d v="2025-05-04T21:12:09"/>
    <s v="Madero - Santos Dumont"/>
    <x v="0"/>
    <s v="Pedido impróprio para consumo/uso"/>
    <s v="SIM"/>
    <n v="108.99"/>
    <n v="91"/>
    <n v="73.48"/>
    <n v="17.519999999999996"/>
    <s v="REEMBOLSO APROVADO"/>
    <x v="1"/>
    <s v="iFood"/>
    <s v="6a80e0c2-3c3e-4b94-9706-a72154a7b3cb"/>
    <s v="Débito (Elo Débito) pelo app"/>
    <x v="0"/>
  </r>
  <r>
    <n v="3604"/>
    <d v="2025-05-03T20:38:41"/>
    <s v="Jeronimo - Shopping Tiete Plaza"/>
    <x v="0"/>
    <s v="O pedido está atrasado"/>
    <s v="Reembolso aprovado, confira o pagamento no seu próximo repasse"/>
    <n v="93.18"/>
    <n v="94.8"/>
    <n v="72.52"/>
    <n v="22.28"/>
    <s v="REEMBOLSO APROVADO"/>
    <x v="1"/>
    <s v="iFood"/>
    <s v="3b704ac3-6361-45f8-afc8-dfd18fca43b0"/>
    <s v="Apple Pay (Mastercard)"/>
    <x v="1"/>
  </r>
  <r>
    <n v="351"/>
    <d v="2025-05-03T20:29:33"/>
    <s v="Jeronimo &amp; Madero - Maua Plaza"/>
    <x v="0"/>
    <s v="O pedido veio com todos os itens errados"/>
    <s v="ORDER_HS_REJECTED"/>
    <n v="32.58"/>
    <n v="28.8"/>
    <n v="23.26"/>
    <n v="5.5399999999999991"/>
    <s v="REEMBOLSO APROVADO"/>
    <x v="1"/>
    <s v="iFood"/>
    <s v="fd8e2dd4-f9c8-447e-8453-ce6682d08cfa"/>
    <s v="Saldo da carteira"/>
    <x v="1"/>
  </r>
  <r>
    <n v="6334"/>
    <d v="2025-05-04T20:47:20"/>
    <s v="Jeronimo &amp; Madero - Alphaville"/>
    <x v="0"/>
    <s v="O pedido veio com todos os itens errados"/>
    <s v="SIM"/>
    <n v="51.79"/>
    <n v="48.8"/>
    <n v="39.409999999999997"/>
    <n v="9.39"/>
    <s v="REEMBOLSO APROVADO"/>
    <x v="1"/>
    <s v="iFood"/>
    <s v="9134dc0a-9051-462e-8d47-fe7010cfbb06"/>
    <s v="Crédito (Mastercard) pelo app"/>
    <x v="4"/>
  </r>
  <r>
    <n v="2647"/>
    <d v="2025-05-04T13:58:20"/>
    <s v="Legno - Italiano do Madero (Açocê)"/>
    <x v="0"/>
    <s v="O pedido veio com todos os itens errados"/>
    <s v="SIM"/>
    <n v="139"/>
    <n v="139"/>
    <n v="116.41"/>
    <n v="22.590000000000003"/>
    <s v="REEMBOLSO APROVADO"/>
    <x v="1"/>
    <s v="iFood"/>
    <s v="1a8a46fa-7138-448a-a618-3a9f174d71c8"/>
    <s v="Vale-refeição (Pluxee Refeição (Sodexo Refeição)) pelo app"/>
    <x v="1"/>
  </r>
  <r>
    <n v="245"/>
    <d v="2025-05-03T19:26:15"/>
    <s v="Jeronimo - Shopping Tiete Plaza"/>
    <x v="0"/>
    <s v="O pedido está atrasado"/>
    <s v="Reembolso aprovado, confira o pagamento no seu próximo repasse"/>
    <n v="71.7"/>
    <n v="71.7"/>
    <n v="52.9"/>
    <n v="18.800000000000004"/>
    <s v="REEMBOLSO APROVADO"/>
    <x v="1"/>
    <s v="iFood"/>
    <s v="b5c3de39-bdd8-4e9a-bd29-78b4acf5a956"/>
    <s v="Crédito (Visa) pelo app"/>
    <x v="1"/>
  </r>
  <r>
    <n v="9327"/>
    <d v="2025-05-04T22:02:55"/>
    <s v="Jeronimo - Taquari"/>
    <x v="5"/>
    <s v="O pedido está atrasado"/>
    <s v="Reembolso aprovado, confira o pagamento no seu próximo repasse"/>
    <n v="46.59"/>
    <n v="42.6"/>
    <n v="34.4"/>
    <n v="8.2000000000000028"/>
    <s v="REEMBOLSO APROVADO"/>
    <x v="1"/>
    <s v="iFood"/>
    <s v="eb0c6b45-1dd8-4104-80a5-b1ffcbb1a4df"/>
    <s v="Crédito (Mastercard) pelo app"/>
    <x v="2"/>
  </r>
  <r>
    <n v="9840"/>
    <d v="2025-05-04T22:18:52"/>
    <s v="Madero - Anchieta Garden Shopping"/>
    <x v="1"/>
    <s v="A loja está fechada"/>
    <s v="SIM"/>
    <n v="11.38"/>
    <n v="26.4"/>
    <n v="21.32"/>
    <n v="5.0799999999999983"/>
    <s v="REEMBOLSO APROVADO"/>
    <x v="1"/>
    <s v="iFood"/>
    <s v="b25537fa-cbc9-4239-91ae-b45b4434a2fa"/>
    <s v="Crédito (Mastercard) pelo app"/>
    <x v="0"/>
  </r>
  <r>
    <s v="0653"/>
    <d v="2025-05-03T21:15:36"/>
    <s v="Vó Maria Dusrki - Posto Sia"/>
    <x v="2"/>
    <s v="Item indisponível"/>
    <s v="UNAVAILABLE_ITEM"/>
    <n v="60.59"/>
    <n v="61.6"/>
    <n v="0"/>
    <n v="61.6"/>
    <s v="CANCALADO"/>
    <x v="2"/>
    <s v="iFood"/>
    <s v="d336278c-a078-4542-9214-9344bba20408"/>
    <s v="Crédito (Mastercard) pelo app"/>
    <x v="2"/>
  </r>
  <r>
    <n v="883"/>
    <d v="2025-05-03T21:16:28"/>
    <s v="Jeronimo - Taquari"/>
    <x v="0"/>
    <s v="O pedido não foi entregue"/>
    <s v="Reembolso aprovado, confira o pagamento no seu próximo repasse"/>
    <n v="48.59"/>
    <n v="42.6"/>
    <n v="34.4"/>
    <n v="8.2000000000000028"/>
    <s v="REEMBOLSO APROVADO"/>
    <x v="1"/>
    <s v="iFood"/>
    <s v="6298f07d-7e6e-4710-ae62-e18ec67efb6f"/>
    <s v="PIX"/>
    <x v="2"/>
  </r>
  <r>
    <n v="70"/>
    <d v="2025-05-04T17:35:39"/>
    <s v="Jeronimo - Tenente Sales"/>
    <x v="0"/>
    <s v="O pedido está atrasado"/>
    <s v="Reembolso aprovado, confira o pagamento no seu próximo repasse"/>
    <n v="99.6"/>
    <n v="99.6"/>
    <n v="80.430000000000007"/>
    <n v="19.169999999999987"/>
    <s v="REEMBOLSO APROVADO"/>
    <x v="1"/>
    <s v="iFood"/>
    <s v="83329f92-c909-4dd5-aeed-2023e2515366"/>
    <s v="Crédito (Visa) pelo app"/>
    <x v="1"/>
  </r>
  <r>
    <s v="5450"/>
    <d v="2025-05-03T19:15:30"/>
    <s v="Vó Maria Durski - Franca"/>
    <x v="2"/>
    <s v="Item indisponível"/>
    <s v="UNAVAILABLE_ITEM"/>
    <n v="43.99"/>
    <n v="46"/>
    <n v="0"/>
    <n v="46"/>
    <s v="CANCALADO"/>
    <x v="2"/>
    <s v="iFood"/>
    <s v="2ca052ef-37d4-4e02-bda5-3d894cf7008f"/>
    <s v="Débito (Mastercard Débito) pelo app"/>
    <x v="2"/>
  </r>
  <r>
    <n v="4276"/>
    <d v="2025-05-03T21:14:37"/>
    <s v="Jeronimo - Tenente Sales"/>
    <x v="0"/>
    <s v="O pedido não foi entregue"/>
    <s v="Reembolso aprovado, confira o pagamento no seu próximo repasse"/>
    <n v="60.39"/>
    <n v="62.4"/>
    <n v="50.39"/>
    <n v="12.009999999999998"/>
    <s v="REEMBOLSO APROVADO"/>
    <x v="1"/>
    <s v="iFood"/>
    <s v="f9d38623-6354-41f0-810c-a15fd376647b"/>
    <s v="Pagamento pelo app do Nubank"/>
    <x v="1"/>
  </r>
  <r>
    <n v="785"/>
    <d v="2025-05-04T21:30:37"/>
    <s v="Jeronimo - Uberlândia"/>
    <x v="0"/>
    <s v="O pedido está atrasado"/>
    <s v="Reembolso aprovado, confira o pagamento no seu próximo repasse"/>
    <n v="58.99"/>
    <n v="60"/>
    <n v="48.45"/>
    <n v="11.549999999999997"/>
    <s v="REEMBOLSO APROVADO"/>
    <x v="1"/>
    <s v="iFood"/>
    <s v="105c8c36-9e4f-4979-8d0a-4464db2f564e"/>
    <s v="Apple Pay (Visa)"/>
    <x v="2"/>
  </r>
  <r>
    <n v="2272"/>
    <d v="2025-05-04T21:29:37"/>
    <s v="Jeronimo - Uberlândia"/>
    <x v="1"/>
    <s v="Problemas no veículo"/>
    <s v="Reembolso aprovado, confira o pagamento no seu próximo repasse"/>
    <n v="31.8"/>
    <n v="40.799999999999997"/>
    <n v="32.950000000000003"/>
    <n v="7.8499999999999943"/>
    <s v="REEMBOLSO APROVADO"/>
    <x v="1"/>
    <s v="iFood"/>
    <s v="f6dda501-c603-4fc1-b9c1-8a0ca8c3e411"/>
    <s v="Apple Pay (Mastercard)"/>
    <x v="2"/>
  </r>
  <r>
    <n v="2313"/>
    <d v="2025-05-04T19:05:30"/>
    <s v="Jeronimo - Uberlândia"/>
    <x v="1"/>
    <s v="Problemas no veículo"/>
    <s v="Reembolso aprovado, confira o pagamento no seu próximo repasse"/>
    <n v="57.4"/>
    <n v="56.4"/>
    <n v="45.55"/>
    <n v="10.850000000000001"/>
    <s v="REEMBOLSO APROVADO"/>
    <x v="1"/>
    <s v="iFood"/>
    <s v="5a29fd38-077f-4ee3-9a1c-7737cc201d1b"/>
    <s v="Crédito (Mastercard) pelo app"/>
    <x v="2"/>
  </r>
  <r>
    <n v="272"/>
    <d v="2025-05-04T18:48:56"/>
    <s v="Jeronimo - Uberlândia"/>
    <x v="0"/>
    <s v="O pedido está atrasado"/>
    <s v="Reembolso aprovado, confira o pagamento no seu próximo repasse"/>
    <n v="70.2"/>
    <n v="61.2"/>
    <n v="49.42"/>
    <n v="11.780000000000001"/>
    <s v="REEMBOLSO APROVADO"/>
    <x v="1"/>
    <s v="iFood"/>
    <s v="3ffeb42f-6d1c-4b8e-9c08-3387453f3bb4"/>
    <s v="PIX"/>
    <x v="2"/>
  </r>
  <r>
    <n v="5560"/>
    <d v="2025-05-03T20:53:31"/>
    <s v="Jeronimo - Uberlândia"/>
    <x v="1"/>
    <s v="Cliente não localizado pedido em atraso"/>
    <s v="Reembolso aprovado, confira o pagamento no seu próximo repasse"/>
    <n v="132.19"/>
    <n v="115.2"/>
    <n v="93.02"/>
    <n v="22.180000000000007"/>
    <s v="REEMBOLSO APROVADO"/>
    <x v="1"/>
    <s v="iFood"/>
    <s v="10a40a99-ceaf-4ad4-b4c8-2586d2a0f603"/>
    <s v="PIX"/>
    <x v="2"/>
  </r>
  <r>
    <s v="1035"/>
    <d v="2025-05-03T16:34:27"/>
    <s v="Madero - Boulevard Belem"/>
    <x v="2"/>
    <s v="Item indisponível"/>
    <s v="UNAVAILABLE_ITEM"/>
    <n v="83"/>
    <n v="83"/>
    <n v="0"/>
    <n v="83"/>
    <s v="CANCALADO"/>
    <x v="2"/>
    <s v="iFood"/>
    <s v="d4094fc3-81ab-4ec5-90b7-f506f967eb66"/>
    <s v="Crédito (Mastercard) pelo app"/>
    <x v="0"/>
  </r>
  <r>
    <s v="7319"/>
    <d v="2025-05-04T13:35:05"/>
    <s v="Madero - Shopping Mueller Joinville"/>
    <x v="4"/>
    <s v="O pedido não foi confirmado pela loja"/>
    <s v="CANCELLED_BEFORE_CONFIRMED"/>
    <n v="141.99"/>
    <n v="148"/>
    <n v="0"/>
    <n v="148"/>
    <s v="CANCELADO"/>
    <x v="2"/>
    <s v="iFood"/>
    <s v="1b4b7088-63ed-4003-a732-3e7d1b513f78"/>
    <s v="********"/>
    <x v="3"/>
  </r>
  <r>
    <n v="5207"/>
    <d v="2025-05-03T20:48:48"/>
    <s v="Jeronimo - Uberlândia"/>
    <x v="1"/>
    <s v="Problemas no veículo"/>
    <s v="Reembolso aprovado, confira o pagamento no seu próximo repasse"/>
    <n v="37.880000000000003"/>
    <n v="25.2"/>
    <n v="20.34"/>
    <n v="4.8599999999999994"/>
    <s v="REEMBOLSO APROVADO"/>
    <x v="1"/>
    <s v="iFood"/>
    <s v="5bd04ad9-8e25-4f71-b7d5-cdb050945dec"/>
    <s v="Crédito (Amex) pelo app"/>
    <x v="2"/>
  </r>
  <r>
    <n v="7736"/>
    <d v="2025-05-03T20:39:12"/>
    <s v="Jeronimo - Uberlândia"/>
    <x v="1"/>
    <s v="Problemas no veículo"/>
    <s v="Reembolso aprovado, confira o pagamento no seu próximo repasse"/>
    <n v="71.989999999999995"/>
    <n v="60"/>
    <n v="48.45"/>
    <n v="11.549999999999997"/>
    <s v="REEMBOLSO APROVADO"/>
    <x v="1"/>
    <s v="iFood"/>
    <s v="f789032c-7507-4aa5-9b39-5b7264842986"/>
    <s v="Crédito (Mastercard) pelo app"/>
    <x v="2"/>
  </r>
  <r>
    <n v="737"/>
    <d v="2025-05-03T19:57:54"/>
    <s v="Jeronimo - West Plaza"/>
    <x v="0"/>
    <s v="O pedido está atrasado"/>
    <s v="Reembolso aprovado, confira o pagamento no seu próximo repasse"/>
    <n v="68.790000000000006"/>
    <n v="58.8"/>
    <n v="47.48"/>
    <n v="11.32"/>
    <s v="REEMBOLSO APROVADO"/>
    <x v="1"/>
    <s v="iFood"/>
    <s v="0cc5e0d4-9a6f-4696-96ce-96e67c7ce19c"/>
    <s v="Crédito (Mastercard) pelo app"/>
    <x v="1"/>
  </r>
  <r>
    <n v="1026"/>
    <d v="2025-05-04T21:14:40"/>
    <s v="Jeronimo &amp; Madero - Alphaville"/>
    <x v="0"/>
    <s v="O pedido está atrasado"/>
    <s v="Reembolso aprovado, confira o pagamento no seu próximo repasse"/>
    <n v="79.59"/>
    <n v="69.599999999999994"/>
    <n v="56.2"/>
    <n v="13.399999999999991"/>
    <s v="REEMBOLSO APROVADO"/>
    <x v="1"/>
    <s v="iFood"/>
    <s v="1f752af7-2a34-4826-b1c1-cbfe0192d85f"/>
    <s v="PIX"/>
    <x v="4"/>
  </r>
  <r>
    <n v="6225"/>
    <d v="2025-05-04T18:54:19"/>
    <s v="Jeronimo &amp; Madero - Av Toaldo Tulio"/>
    <x v="1"/>
    <s v="Cliente escolheu outra forma de pagamento"/>
    <s v="Reembolso aprovado, confira o pagamento no seu próximo repasse"/>
    <n v="56.78"/>
    <n v="39.799999999999997"/>
    <n v="32.14"/>
    <n v="7.6599999999999966"/>
    <s v="REEMBOLSO APROVADO"/>
    <x v="1"/>
    <s v="iFood"/>
    <s v="5ea2ec9d-ec7c-40d6-9a42-80c5cad1df3e"/>
    <s v="Crédito (Visa) na entrega"/>
    <x v="3"/>
  </r>
  <r>
    <n v="9583"/>
    <d v="2025-05-03T18:24:19"/>
    <s v="Jeronimo &amp; Madero - Av Toaldo Tulio"/>
    <x v="0"/>
    <s v="O pedido não foi entregue"/>
    <s v="Reembolso aprovado, confira o pagamento no seu próximo repasse"/>
    <n v="61.83"/>
    <n v="47.85"/>
    <n v="38.630000000000003"/>
    <n v="9.2199999999999989"/>
    <s v="REEMBOLSO APROVADO"/>
    <x v="1"/>
    <s v="iFood"/>
    <s v="d27a39c5-444a-4ef7-91f0-23368f0963a0"/>
    <s v="Crédito (Mastercard) pelo app"/>
    <x v="3"/>
  </r>
  <r>
    <n v="7867"/>
    <d v="2025-05-04T13:23:51"/>
    <s v="Jeronimo &amp; Madero - Cascavel"/>
    <x v="1"/>
    <s v="O pedido não cabe na bag"/>
    <s v="Reembolso aprovado, confira o pagamento no seu próximo repasse"/>
    <n v="11.98"/>
    <n v="19.2"/>
    <n v="15.5"/>
    <n v="3.6999999999999993"/>
    <s v="REEMBOLSO APROVADO"/>
    <x v="1"/>
    <s v="iFood"/>
    <s v="456bdf76-96fb-4872-801c-d0bbeca53e68"/>
    <s v="PIX"/>
    <x v="4"/>
  </r>
  <r>
    <n v="4960"/>
    <d v="2025-05-03T22:45:23"/>
    <s v="Madero - Shopping Campo Grande"/>
    <x v="1"/>
    <s v="A loja está fechada"/>
    <s v="SIM"/>
    <n v="100.99"/>
    <n v="96"/>
    <n v="0"/>
    <n v="96"/>
    <s v="CONTESTADO"/>
    <x v="0"/>
    <s v="iFood"/>
    <s v="b3d454b1-cc95-4771-8fa7-77279d3ae0e5"/>
    <s v="PIX"/>
    <x v="2"/>
  </r>
  <r>
    <s v="0812"/>
    <d v="2025-05-03T16:36:15"/>
    <s v="Madero - Park Shopping Campo Grande"/>
    <x v="2"/>
    <s v="Item indisponível"/>
    <s v="UNAVAILABLE_ITEM"/>
    <n v="73.989999999999995"/>
    <n v="69"/>
    <n v="0"/>
    <n v="69"/>
    <s v="CANCALADO"/>
    <x v="2"/>
    <s v="iFood"/>
    <s v="9aed1c93-974d-4aa4-8bc8-fd92ecc02b52"/>
    <s v="Vale-refeição (Alelo refeição) pelo app"/>
    <x v="0"/>
  </r>
  <r>
    <n v="6951"/>
    <d v="2025-05-03T19:20:49"/>
    <s v="Jeronimo &amp; Madero - Foz do Iguaçu"/>
    <x v="1"/>
    <s v="Problemas no veículo"/>
    <s v="Reembolso aprovado, confira o pagamento no seu próximo repasse"/>
    <n v="190.19"/>
    <n v="173.2"/>
    <n v="139.86000000000001"/>
    <n v="33.339999999999975"/>
    <s v="REEMBOLSO APROVADO"/>
    <x v="1"/>
    <s v="iFood"/>
    <s v="ca0c6e74-1baf-441c-8a7e-bcc6e9b00b87"/>
    <s v="Crédito (Mastercard) pelo app"/>
    <x v="4"/>
  </r>
  <r>
    <n v="4322"/>
    <d v="2025-05-03T20:43:13"/>
    <s v="Jeronimo &amp; Madero - Maua Plaza"/>
    <x v="5"/>
    <s v="O pedido está atrasado"/>
    <s v="Reembolso aprovado, confira o pagamento no seu próximo repasse"/>
    <n v="64.790000000000006"/>
    <n v="64.8"/>
    <n v="54.27"/>
    <n v="10.529999999999994"/>
    <s v="REEMBOLSO APROVADO"/>
    <x v="1"/>
    <s v="iFood"/>
    <s v="b495fbe2-29b5-4fd8-8d1a-360fd9f9bd21"/>
    <s v="Vale-refeição (Ticket) pelo app"/>
    <x v="1"/>
  </r>
  <r>
    <n v="3187"/>
    <d v="2025-05-04T15:00:01"/>
    <s v="Madero - Shopping Capim Dourado"/>
    <x v="0"/>
    <s v="Pedido impróprio para consumo/uso"/>
    <s v="SIM"/>
    <n v="104.99"/>
    <n v="91"/>
    <n v="0"/>
    <n v="91"/>
    <s v="CONTESTADO"/>
    <x v="0"/>
    <s v="iFood"/>
    <s v="20d32e33-8ae8-4004-9694-764999402ba8"/>
    <s v="Crédito (Mastercard) pelo app"/>
    <x v="2"/>
  </r>
  <r>
    <n v="7473"/>
    <d v="2025-05-04T19:52:14"/>
    <s v="Madero - Cabral"/>
    <x v="0"/>
    <s v="Pedido impróprio para consumo/uso"/>
    <s v="SIM"/>
    <n v="100.98"/>
    <n v="96"/>
    <n v="77.52"/>
    <n v="18.480000000000004"/>
    <s v="REEMBOLSO APROVADO"/>
    <x v="1"/>
    <s v="iFood"/>
    <s v="772031f7-718b-4aa4-b890-a7fe98fbb6bb"/>
    <s v="Débito (Mastercard Débito) pelo app"/>
    <x v="3"/>
  </r>
  <r>
    <n v="9826"/>
    <d v="2025-05-04T20:17:41"/>
    <s v="Madero - Iguatemi Brasilia"/>
    <x v="0"/>
    <s v="O pedido veio com todos os itens errados"/>
    <s v="SIM"/>
    <n v="151.99"/>
    <n v="148"/>
    <n v="119.51"/>
    <n v="28.489999999999995"/>
    <s v="REEMBOLSO APROVADO"/>
    <x v="1"/>
    <s v="iFood"/>
    <s v="f1bc6cbe-4710-45d9-8bf9-db91dc5fb64f"/>
    <s v="Débito (Mastercard Débito) pelo app"/>
    <x v="2"/>
  </r>
  <r>
    <n v="348"/>
    <d v="2025-05-01T17:57:22"/>
    <s v="Madero - Shopping Center Norte"/>
    <x v="0"/>
    <s v="Pedido impróprio para consumo/uso"/>
    <s v="SIM"/>
    <n v="174.99"/>
    <n v="169"/>
    <n v="0"/>
    <n v="169"/>
    <s v="CONTESTADO"/>
    <x v="0"/>
    <s v="iFood"/>
    <s v="ea044f02-0030-484a-9eae-adcc17f1a623"/>
    <s v="PIX"/>
    <x v="1"/>
  </r>
  <r>
    <s v="6231"/>
    <d v="2025-05-03T21:12:21"/>
    <s v="Madero - Natal Shopping"/>
    <x v="1"/>
    <s v="Dificuldades na Plataforma Logística"/>
    <s v="NÃO"/>
    <n v="121.99"/>
    <n v="97"/>
    <n v="78.33"/>
    <n v="18.670000000000002"/>
    <s v="REEMBOLSO APROVADO"/>
    <x v="1"/>
    <s v="iFood"/>
    <s v="db2250a0-eb17-4f5b-9b5d-3dfde842cbb3"/>
    <s v="Apple Pay (Mastercard)"/>
    <x v="0"/>
  </r>
  <r>
    <s v=".0876"/>
    <d v="2025-05-01T21:41:34"/>
    <s v="Madero - Shopping Cidade Bh"/>
    <x v="1"/>
    <s v="A loja está fechada"/>
    <s v="SIM"/>
    <n v="91"/>
    <n v="91"/>
    <n v="0"/>
    <n v="91"/>
    <s v="CONTESTADO"/>
    <x v="0"/>
    <s v="iFood"/>
    <s v="e77bc357-8ca1-4e62-82ca-1d6a190b2ad8"/>
    <s v="Apple Pay (Mastercard)"/>
    <x v="0"/>
  </r>
  <r>
    <s v=".0442"/>
    <d v="2025-05-03T21:45:28"/>
    <s v="Madero - Shopping Cidade Bh"/>
    <x v="1"/>
    <s v="A loja está fechada"/>
    <s v="SIM"/>
    <n v="170.99"/>
    <n v="164"/>
    <n v="0"/>
    <n v="164"/>
    <s v="CONTESTADO"/>
    <x v="0"/>
    <s v="iFood"/>
    <s v="22ca61df-5fa6-4c9c-94a5-92c07db1c954"/>
    <s v="PIX"/>
    <x v="0"/>
  </r>
  <r>
    <n v="960"/>
    <d v="2025-05-04T11:41:21"/>
    <s v="Jeronimo &amp; Madero - Piracicaba"/>
    <x v="1"/>
    <s v="Problemas no veículo"/>
    <s v="Reembolso aprovado, confira o pagamento no seu próximo repasse"/>
    <n v="179.19"/>
    <n v="163.19999999999999"/>
    <n v="131.78"/>
    <n v="31.419999999999987"/>
    <s v="REEMBOLSO APROVADO"/>
    <x v="1"/>
    <s v="iFood"/>
    <s v="c668ff60-950b-4fc5-bc5e-ed2bdd9f5325"/>
    <s v="Crédito (Visa) pelo app"/>
    <x v="2"/>
  </r>
  <r>
    <n v="2541"/>
    <d v="2025-05-03T21:30:40"/>
    <s v="Madero - Shopping Cidade Bh"/>
    <x v="1"/>
    <s v="A loja está fechada"/>
    <s v="SIM"/>
    <n v="83.99"/>
    <n v="79"/>
    <n v="0"/>
    <n v="79"/>
    <s v="CONTESTADO"/>
    <x v="0"/>
    <s v="iFood"/>
    <s v="f2171eae-e1e8-48e1-a925-35487415feef"/>
    <s v="Crédito (Mastercard) pelo app"/>
    <x v="0"/>
  </r>
  <r>
    <n v="8070"/>
    <d v="2025-05-01T21:44:35"/>
    <s v="Madero - Shopping del Rey"/>
    <x v="1"/>
    <s v="A loja está fechada"/>
    <s v="SIM"/>
    <n v="165.99"/>
    <n v="158"/>
    <n v="0"/>
    <n v="158"/>
    <s v="CONTESTADO"/>
    <x v="0"/>
    <s v="iFood"/>
    <s v="deffa384-c535-4f6d-951f-24ef46b97f97"/>
    <s v="PIX"/>
    <x v="0"/>
  </r>
  <r>
    <n v="5485"/>
    <d v="2025-05-03T17:13:12"/>
    <s v="Jeronimo &amp; Madero - Piracicaba"/>
    <x v="0"/>
    <s v="O pedido está atrasado"/>
    <s v="Reembolso aprovado, confira o pagamento no seu próximo repasse"/>
    <n v="60.99"/>
    <n v="53"/>
    <n v="42.8"/>
    <n v="10.200000000000003"/>
    <s v="REEMBOLSO APROVADO"/>
    <x v="1"/>
    <s v="iFood"/>
    <s v="a5cd0b9f-329f-4a02-8241-d7c55a2dce1e"/>
    <s v="Apple Pay (Mastercard)"/>
    <x v="2"/>
  </r>
  <r>
    <n v="6918"/>
    <d v="2025-05-04T13:50:10"/>
    <s v="Jeronimo &amp; Madero - Shopping Barueri"/>
    <x v="0"/>
    <s v="O pedido está atrasado"/>
    <s v="Reembolso aprovado, confira o pagamento no seu próximo repasse"/>
    <n v="66.989999999999995"/>
    <n v="63"/>
    <n v="50.87"/>
    <n v="12.130000000000003"/>
    <s v="REEMBOLSO APROVADO"/>
    <x v="1"/>
    <s v="iFood"/>
    <s v="8b94800e-35bf-41db-8242-cc4783d2f238"/>
    <s v="Pagamento pelo app do Nubank"/>
    <x v="4"/>
  </r>
  <r>
    <n v="7747"/>
    <d v="2025-05-04T21:14:55"/>
    <s v="Madero -  Av Washington Luis"/>
    <x v="1"/>
    <s v="A entrega é em uma área de risco"/>
    <s v="Reembolso aprovado, confira o pagamento no seu próximo repasse"/>
    <n v="235.99"/>
    <n v="228"/>
    <n v="184.11"/>
    <n v="43.889999999999986"/>
    <s v="REEMBOLSO APROVADO"/>
    <x v="1"/>
    <s v="iFood"/>
    <s v="847212ae-1318-421f-bb88-f74395d30fc1"/>
    <s v="Apple Pay (Mastercard)"/>
    <x v="4"/>
  </r>
  <r>
    <n v="1402"/>
    <d v="2025-05-04T18:06:55"/>
    <s v="Madero - 18 do Forte"/>
    <x v="1"/>
    <s v="Cliente se recusa a fornecer código de recebimento"/>
    <s v="Reembolso aprovado, confira o pagamento no seu próximo repasse"/>
    <n v="56.99"/>
    <n v="53"/>
    <n v="42.8"/>
    <n v="10.200000000000003"/>
    <s v="REEMBOLSO APROVADO"/>
    <x v="1"/>
    <s v="iFood"/>
    <s v="ce2d98cf-df75-4c1a-a1fc-c36278d25fb0"/>
    <s v="Crédito (Visa) pelo app"/>
    <x v="4"/>
  </r>
  <r>
    <n v="4133"/>
    <d v="2025-05-03T22:40:50"/>
    <s v="Madero - 18 do Forte"/>
    <x v="5"/>
    <s v="O pedido está atrasado"/>
    <s v="Reembolso aprovado, confira o pagamento no seu próximo repasse"/>
    <n v="149.99"/>
    <n v="148"/>
    <n v="119.51"/>
    <n v="28.489999999999995"/>
    <s v="REEMBOLSO APROVADO"/>
    <x v="1"/>
    <s v="iFood"/>
    <s v="e4c45626-84a7-4976-b6cf-f1160e51cdaa"/>
    <s v="PIX"/>
    <x v="4"/>
  </r>
  <r>
    <n v="5675"/>
    <d v="2025-05-04T20:40:11"/>
    <s v="Madero - Morumbi Shopping"/>
    <x v="0"/>
    <s v="O pedido veio revirado/violado"/>
    <s v="SIM"/>
    <n v="137.99"/>
    <n v="140"/>
    <n v="113.05"/>
    <n v="26.950000000000003"/>
    <s v="REEMBOLSO APROVADO"/>
    <x v="1"/>
    <s v="iFood"/>
    <s v="5940f3e1-1e19-4fe9-a036-dbb81a4db7e8"/>
    <s v="Pagamento pelo app do Nubank"/>
    <x v="4"/>
  </r>
  <r>
    <n v="4832"/>
    <d v="2025-05-04T19:28:43"/>
    <s v="Madero - Natal Shopping"/>
    <x v="0"/>
    <s v="O pedido veio com todos os itens errados"/>
    <s v="SIM"/>
    <n v="173.99"/>
    <n v="168"/>
    <n v="135.66"/>
    <n v="32.340000000000003"/>
    <s v="REEMBOLSO APROVADO"/>
    <x v="1"/>
    <s v="iFood"/>
    <s v="77162c65-3733-4a2b-bae2-b7fdb8646b19"/>
    <s v="Apple Pay (Visa)"/>
    <x v="0"/>
  </r>
  <r>
    <n v="9370"/>
    <d v="2025-05-04T20:08:25"/>
    <s v="Madero - Açocê"/>
    <x v="1"/>
    <s v="Cliente não localizado"/>
    <s v="Reembolso aprovado, confira o pagamento no seu próximo repasse"/>
    <n v="181.99"/>
    <n v="176"/>
    <n v="147.4"/>
    <n v="28.599999999999994"/>
    <s v="REEMBOLSO APROVADO"/>
    <x v="1"/>
    <s v="iFood"/>
    <s v="6f1c5903-657f-47b5-9831-a7b376450f8b"/>
    <s v="Vale-refeição (Pluxee Refeição (Sodexo Refeição)) pelo app"/>
    <x v="1"/>
  </r>
  <r>
    <n v="4073"/>
    <d v="2025-05-04T18:43:22"/>
    <s v="Madero - Aguas Claras"/>
    <x v="0"/>
    <s v="O pedido está atrasado"/>
    <s v="Reembolso aprovado, confira o pagamento no seu próximo repasse"/>
    <n v="73.989999999999995"/>
    <n v="73"/>
    <n v="58.95"/>
    <n v="14.049999999999997"/>
    <s v="REEMBOLSO APROVADO"/>
    <x v="1"/>
    <s v="iFood"/>
    <s v="b702af7c-536c-4483-8d62-dd7924a18ebb"/>
    <s v="Crédito (Mastercard) pelo app"/>
    <x v="2"/>
  </r>
  <r>
    <n v="7626"/>
    <d v="2025-05-04T12:13:45"/>
    <s v="Madero - Augusto Tolle"/>
    <x v="0"/>
    <s v="O pedido está atrasado"/>
    <s v="Reembolso aprovado, confira o pagamento no seu próximo repasse"/>
    <n v="154.99"/>
    <n v="147"/>
    <n v="118.7"/>
    <n v="28.299999999999997"/>
    <s v="REEMBOLSO APROVADO"/>
    <x v="1"/>
    <s v="iFood"/>
    <s v="2572d2c2-0903-4e68-acdc-a1d8f6e5ec7d"/>
    <s v="PIX"/>
    <x v="1"/>
  </r>
  <r>
    <n v="5727"/>
    <d v="2025-05-03T20:50:23"/>
    <s v="Madero - Av das Torres"/>
    <x v="0"/>
    <s v="Pedido impróprio para consumo/uso"/>
    <s v="HAS_CREDIT_PROACTIVE"/>
    <n v="162.99"/>
    <n v="158"/>
    <n v="127.58"/>
    <n v="30.42"/>
    <s v="REEMBOLSO APROVADO"/>
    <x v="1"/>
    <s v="iFood"/>
    <s v="96dc8768-742f-45c1-b128-039d1a6a66a1"/>
    <s v="Crédito (Visa) pelo app"/>
    <x v="3"/>
  </r>
  <r>
    <n v="1001"/>
    <d v="2025-05-04T13:17:45"/>
    <s v="Madero - Shopping Granja Vianna"/>
    <x v="0"/>
    <s v="O pedido veio com todos os itens errados"/>
    <s v="SIM"/>
    <n v="236.99"/>
    <n v="234"/>
    <n v="0"/>
    <n v="234"/>
    <s v="CONTESTADO"/>
    <x v="0"/>
    <s v="iFood"/>
    <s v="27fd123b-0f07-496b-99e9-0a37b4093e6e"/>
    <s v="Crédito (Mastercard) pelo app"/>
    <x v="4"/>
  </r>
  <r>
    <n v="6241"/>
    <d v="2025-05-03T21:17:42"/>
    <s v="Madero - Shopping Jardim Sul"/>
    <x v="0"/>
    <s v="O pedido veio com todos os itens errados"/>
    <s v="SIM"/>
    <n v="93.99"/>
    <n v="94"/>
    <n v="0"/>
    <n v="94"/>
    <s v="CONTESTADO"/>
    <x v="0"/>
    <s v="iFood"/>
    <s v="c2fe8cda-777a-4cc7-a7c0-719f6bfd7449"/>
    <s v="Crédito (Mastercard) pelo app"/>
    <x v="4"/>
  </r>
  <r>
    <n v="2801"/>
    <d v="2025-05-04T19:16:05"/>
    <s v="Madero - Azevedo Soares"/>
    <x v="1"/>
    <s v="Cliente não localizado pedido em atraso"/>
    <s v="Reembolso aprovado, confira o pagamento no seu próximo repasse"/>
    <n v="294.99"/>
    <n v="289"/>
    <n v="233.37"/>
    <n v="55.629999999999995"/>
    <s v="REEMBOLSO APROVADO"/>
    <x v="1"/>
    <s v="iFood"/>
    <s v="857ad611-4484-4108-a02e-d760696357ce"/>
    <s v="Crédito (Visa) pelo app"/>
    <x v="1"/>
  </r>
  <r>
    <n v="4712"/>
    <d v="2025-05-03T21:54:56"/>
    <s v="Madero - Azevedo Soares"/>
    <x v="1"/>
    <s v="A entrega é em uma área de risco"/>
    <s v="Reembolso aprovado, confira o pagamento no seu próximo repasse"/>
    <n v="84"/>
    <n v="84"/>
    <n v="67.83"/>
    <n v="16.170000000000002"/>
    <s v="REEMBOLSO APROVADO"/>
    <x v="1"/>
    <s v="iFood"/>
    <s v="4e023c70-168f-4c9b-8696-b189063ba785"/>
    <s v="Crédito (Mastercard) pelo app"/>
    <x v="1"/>
  </r>
  <r>
    <n v="631"/>
    <d v="2025-05-03T19:43:50"/>
    <s v="Madero - Foz do Iguaçu"/>
    <x v="0"/>
    <s v="Pedido impróprio para consumo/uso"/>
    <s v="SIM"/>
    <n v="149.99"/>
    <n v="148"/>
    <n v="119.51"/>
    <n v="28.489999999999995"/>
    <s v="REEMBOLSO APROVADO"/>
    <x v="1"/>
    <s v="iFood"/>
    <s v="5370f60e-d963-4355-9556-446f702e4f0a"/>
    <s v="Pagamento pelo app do Nubank"/>
    <x v="4"/>
  </r>
  <r>
    <n v="1598"/>
    <d v="2025-05-03T21:53:49"/>
    <s v="Madero - Azevedo Soares"/>
    <x v="1"/>
    <s v="A entrega é em uma área de risco"/>
    <s v="Reembolso aprovado, confira o pagamento no seu próximo repasse"/>
    <n v="149"/>
    <n v="149"/>
    <n v="120.32"/>
    <n v="28.680000000000007"/>
    <s v="REEMBOLSO APROVADO"/>
    <x v="1"/>
    <s v="iFood"/>
    <s v="12de1bd5-c737-4ccc-95f6-40745f60f057"/>
    <s v="Crédito (Visa) pelo app"/>
    <x v="1"/>
  </r>
  <r>
    <n v="3793"/>
    <d v="2025-05-03T21:33:02"/>
    <s v="Madero - Azevedo Soares"/>
    <x v="1"/>
    <s v="A entrega é em uma área de risco"/>
    <s v="Reembolso aprovado, confira o pagamento no seu próximo repasse"/>
    <n v="144"/>
    <n v="144"/>
    <n v="116.28"/>
    <n v="27.72"/>
    <s v="REEMBOLSO APROVADO"/>
    <x v="1"/>
    <s v="iFood"/>
    <s v="0ae71b30-106f-4a95-bbbb-08028c8bd03b"/>
    <s v="Crédito (Mastercard) pelo app"/>
    <x v="1"/>
  </r>
  <r>
    <n v="191"/>
    <d v="2025-05-04T21:42:40"/>
    <s v="Madero - Shopping Patio Paulista"/>
    <x v="1"/>
    <s v="A loja está fechada"/>
    <s v="SIM"/>
    <n v="81.99"/>
    <n v="77"/>
    <n v="0"/>
    <n v="77"/>
    <s v="CONTESTADO"/>
    <x v="0"/>
    <s v="iFood"/>
    <s v="05ec774e-a79c-49e9-bef2-3c7f612994d1"/>
    <s v="Apple Pay (Mastercard)"/>
    <x v="1"/>
  </r>
  <r>
    <n v="2768"/>
    <d v="2025-05-04T19:02:58"/>
    <s v="Madero - Bauru"/>
    <x v="0"/>
    <s v="O pedido não foi entregue"/>
    <s v="Reembolso aprovado, confira o pagamento no seu próximo repasse"/>
    <n v="124.99"/>
    <n v="113"/>
    <n v="86.25"/>
    <n v="26.75"/>
    <s v="REEMBOLSO APROVADO"/>
    <x v="1"/>
    <s v="iFood"/>
    <s v="45faf98b-8e8d-4cb9-9bea-165788c79204"/>
    <s v="Apple Pay (Mastercard)"/>
    <x v="2"/>
  </r>
  <r>
    <n v="6330"/>
    <d v="2025-05-03T18:58:31"/>
    <s v="Madero - Boulevard Belem"/>
    <x v="0"/>
    <s v="O pedido está atrasado"/>
    <s v="Reembolso aprovado, confira o pagamento no seu próximo repasse"/>
    <n v="157.99"/>
    <n v="145"/>
    <n v="117.09"/>
    <n v="27.909999999999997"/>
    <s v="REEMBOLSO APROVADO"/>
    <x v="1"/>
    <s v="iFood"/>
    <s v="b6af5325-c13e-4225-b11f-fb374dd02ac7"/>
    <s v="PIX"/>
    <x v="0"/>
  </r>
  <r>
    <n v="8090"/>
    <d v="2025-05-04T21:53:47"/>
    <s v="Madero - Buritis"/>
    <x v="1"/>
    <s v="Problemas no veículo"/>
    <s v="Reembolso aprovado, confira o pagamento no seu próximo repasse"/>
    <n v="241.99"/>
    <n v="231"/>
    <n v="186.53"/>
    <n v="44.47"/>
    <s v="REEMBOLSO APROVADO"/>
    <x v="1"/>
    <s v="iFood"/>
    <s v="c8ca00bc-5334-44b1-b56d-87c2341454ec"/>
    <s v="Apple Pay (Mastercard)"/>
    <x v="0"/>
  </r>
  <r>
    <s v="3932"/>
    <d v="2025-05-04T14:10:21"/>
    <s v="Madero - Shopping Continente"/>
    <x v="2"/>
    <s v="Item indisponível"/>
    <s v="UNAVAILABLE_ITEM"/>
    <n v="97.99"/>
    <n v="91"/>
    <n v="0"/>
    <n v="91"/>
    <s v="CANCELADO"/>
    <x v="2"/>
    <s v="iFood"/>
    <s v="f3327484-558e-48da-92ee-6a3451a60c7a"/>
    <s v="Crédito (Elo) pelo app"/>
    <x v="3"/>
  </r>
  <r>
    <n v="6265"/>
    <d v="2025-05-04T21:41:40"/>
    <s v="Madero - Buritis"/>
    <x v="1"/>
    <s v="Problemas no veículo"/>
    <s v="Reembolso aprovado, confira o pagamento no seu próximo repasse"/>
    <n v="89.99"/>
    <n v="63"/>
    <n v="50.87"/>
    <n v="12.130000000000003"/>
    <s v="REEMBOLSO APROVADO"/>
    <x v="1"/>
    <s v="iFood"/>
    <s v="159eb9f5-91a1-41dc-afdd-077c470311cf"/>
    <s v="PIX"/>
    <x v="0"/>
  </r>
  <r>
    <n v="8314"/>
    <d v="2025-05-04T21:09:16"/>
    <s v="Madero - Buritis"/>
    <x v="1"/>
    <s v="A entrega é em uma área de risco"/>
    <s v="Reembolso aprovado, confira o pagamento no seu próximo repasse"/>
    <n v="173.99"/>
    <n v="168"/>
    <n v="135.66"/>
    <n v="32.340000000000003"/>
    <s v="REEMBOLSO APROVADO"/>
    <x v="1"/>
    <s v="iFood"/>
    <s v="6511312d-579f-4e2c-8371-516799010b13"/>
    <s v="Apple Pay (Visa)"/>
    <x v="0"/>
  </r>
  <r>
    <n v="8277"/>
    <d v="2025-05-04T18:23:21"/>
    <s v="Madero - Cabral"/>
    <x v="0"/>
    <s v="O pedido está atrasado"/>
    <s v="Reembolso aprovado, confira o pagamento no seu próximo repasse"/>
    <n v="69.98"/>
    <n v="58"/>
    <n v="46.84"/>
    <n v="11.159999999999997"/>
    <s v="REEMBOLSO APROVADO"/>
    <x v="1"/>
    <s v="iFood"/>
    <s v="b6b0279d-2fd8-42e7-bf96-b041de22b6ff"/>
    <s v="Crédito (Mastercard) pelo app"/>
    <x v="3"/>
  </r>
  <r>
    <n v="8744"/>
    <d v="2025-05-03T18:55:33"/>
    <s v="Madero - Goiania T4"/>
    <x v="0"/>
    <s v="O pedido veio com todos os itens errados"/>
    <s v="SIM"/>
    <n v="61.99"/>
    <n v="65"/>
    <n v="52.49"/>
    <n v="12.509999999999998"/>
    <s v="REEMBOLSO APROVADO"/>
    <x v="1"/>
    <s v="iFood"/>
    <s v="02f708f3-f507-4fac-a8cf-b7057bacd3ee"/>
    <s v="Crédito (Mastercard) pelo app"/>
    <x v="2"/>
  </r>
  <r>
    <n v="9500"/>
    <d v="2025-05-03T13:59:19"/>
    <s v="Madero - Cambui"/>
    <x v="1"/>
    <s v="Entregador sofreu acidente"/>
    <s v="Reembolso aprovado, confira o pagamento no seu próximo repasse"/>
    <n v="160.99"/>
    <n v="148"/>
    <n v="119.51"/>
    <n v="28.489999999999995"/>
    <s v="REEMBOLSO APROVADO"/>
    <x v="1"/>
    <s v="iFood"/>
    <s v="66a0d08b-8416-48f7-bd1f-24d0295f5545"/>
    <s v="Pagamento pelo app do Nubank"/>
    <x v="4"/>
  </r>
  <r>
    <n v="1820"/>
    <d v="2025-05-03T18:00:51"/>
    <s v="Madero - Caxias do Sul"/>
    <x v="1"/>
    <s v="Problemas no veículo"/>
    <s v="Reembolso aprovado, confira o pagamento no seu próximo repasse"/>
    <n v="139.99"/>
    <n v="124"/>
    <n v="100.13"/>
    <n v="23.870000000000005"/>
    <s v="REEMBOLSO APROVADO"/>
    <x v="1"/>
    <s v="iFood"/>
    <s v="e2782881-cd30-4a9d-9ac5-ef4731d6e762"/>
    <s v="Crédito (Mastercard) pelo app"/>
    <x v="3"/>
  </r>
  <r>
    <n v="8068"/>
    <d v="2025-05-04T19:49:08"/>
    <s v="Madero - Center Shopping Uberlandia"/>
    <x v="1"/>
    <s v="Cliente não localizado pedido em atraso"/>
    <s v="Reembolso aprovado, confira o pagamento no seu próximo repasse"/>
    <n v="149.99"/>
    <n v="138"/>
    <n v="89.45"/>
    <n v="48.55"/>
    <s v="REEMBOLSO APROVADO"/>
    <x v="1"/>
    <s v="iFood"/>
    <s v="1cf04c95-7ff7-4ebd-861e-c1c5cd98a31d"/>
    <s v="Apple Pay (Visa)"/>
    <x v="2"/>
  </r>
  <r>
    <n v="3605"/>
    <d v="2025-05-03T15:50:21"/>
    <s v="Madero - Center Shopping Uberlandia"/>
    <x v="1"/>
    <s v="Problemas no veículo"/>
    <s v="Reembolso aprovado, confira o pagamento no seu próximo repasse"/>
    <n v="1.99"/>
    <n v="19"/>
    <n v="15.34"/>
    <n v="3.66"/>
    <s v="REEMBOLSO APROVADO"/>
    <x v="1"/>
    <s v="iFood"/>
    <s v="46a562bf-8a84-4496-a5d8-d013accbf972"/>
    <s v="PIX"/>
    <x v="2"/>
  </r>
  <r>
    <n v="8344"/>
    <d v="2025-05-04T11:24:33"/>
    <s v="Madero - Champagnat"/>
    <x v="0"/>
    <s v="O pedido está atrasado"/>
    <s v="Reembolso aprovado, confira o pagamento no seu próximo repasse"/>
    <n v="74.989999999999995"/>
    <n v="66"/>
    <n v="53.3"/>
    <n v="12.700000000000003"/>
    <s v="REEMBOLSO APROVADO"/>
    <x v="1"/>
    <s v="iFood"/>
    <s v="45223b7e-e67e-48c1-8acb-dd36e9e963a6"/>
    <s v="PIX"/>
    <x v="3"/>
  </r>
  <r>
    <n v="1923"/>
    <d v="2025-05-04T18:58:48"/>
    <s v="Madero - Shopping Praia de Belas"/>
    <x v="0"/>
    <s v="O pedido veio com todos os itens errados"/>
    <s v="SIM"/>
    <n v="126.99"/>
    <n v="126"/>
    <n v="0"/>
    <n v="126"/>
    <s v="CONTESTADO"/>
    <x v="0"/>
    <s v="iFood"/>
    <s v="f3bba1c1-b2af-4446-aaf1-62aa0aba797d"/>
    <s v="Vale-refeição (iFood refeição) pelo app"/>
    <x v="3"/>
  </r>
  <r>
    <n v="8590"/>
    <d v="2025-05-02T21:51:24"/>
    <s v="Madero - Shopping Rio Leblon"/>
    <x v="1"/>
    <s v="A loja está fechada"/>
    <s v="SIM"/>
    <n v="77.989999999999995"/>
    <n v="78"/>
    <n v="0"/>
    <n v="78"/>
    <s v="CONTESTADO"/>
    <x v="0"/>
    <s v="iFood"/>
    <s v="087d1462-3ba8-4f32-ab30-05f11a0e8152"/>
    <s v="Pagamento pelo app do Nubank"/>
    <x v="0"/>
  </r>
  <r>
    <n v="6594"/>
    <d v="2025-05-04T22:27:34"/>
    <s v="Madero - Cidade Administrativa"/>
    <x v="1"/>
    <s v="A entrega é em uma área de risco"/>
    <s v="Reembolso aprovado, confira o pagamento no seu próximo repasse"/>
    <n v="217.99"/>
    <n v="198"/>
    <n v="159.88"/>
    <n v="38.120000000000005"/>
    <s v="REEMBOLSO APROVADO"/>
    <x v="1"/>
    <s v="iFood"/>
    <s v="e94f74da-094c-4a1f-9d6b-66831272bedb"/>
    <s v="PIX"/>
    <x v="0"/>
  </r>
  <r>
    <n v="9716"/>
    <d v="2025-05-01T21:59:24"/>
    <s v="Madero - Shopping União Osasco"/>
    <x v="1"/>
    <s v="A loja está fechada"/>
    <s v="SIM"/>
    <n v="25.24"/>
    <n v="31"/>
    <n v="0"/>
    <n v="31"/>
    <s v="CONTESTADO"/>
    <x v="0"/>
    <s v="iFood"/>
    <s v="200adb9a-fe7e-4a5a-a17b-a55aa0a5f526"/>
    <s v="Crédito (Mastercard) pelo app"/>
    <x v="4"/>
  </r>
  <r>
    <n v="2253"/>
    <d v="2025-05-04T21:13:04"/>
    <s v="Madero - Cidade Administrativa"/>
    <x v="0"/>
    <s v="O pedido está atrasado"/>
    <s v="Reembolso aprovado, confira o pagamento no seu próximo repasse"/>
    <n v="98.99"/>
    <n v="84"/>
    <n v="67.83"/>
    <n v="16.170000000000002"/>
    <s v="REEMBOLSO APROVADO"/>
    <x v="1"/>
    <s v="iFood"/>
    <s v="13f025ab-d05d-4921-97a5-731551ef0151"/>
    <s v="Crédito (Mastercard) pelo app"/>
    <x v="0"/>
  </r>
  <r>
    <n v="7856"/>
    <d v="2025-05-04T21:18:04"/>
    <s v="Madero - Conselheiro Nébias"/>
    <x v="1"/>
    <s v="Cliente não localizado"/>
    <s v="Reembolso aprovado, confira o pagamento no seu próximo repasse"/>
    <n v="57.99"/>
    <n v="53"/>
    <n v="42.8"/>
    <n v="10.200000000000003"/>
    <s v="REEMBOLSO APROVADO"/>
    <x v="1"/>
    <s v="iFood"/>
    <s v="d4c62962-d7fe-44e2-a8b0-2dd8d694c57f"/>
    <s v="Crédito (Visa) pelo app"/>
    <x v="1"/>
  </r>
  <r>
    <n v="1313"/>
    <d v="2025-05-03T20:43:41"/>
    <s v="Madero - Francisco Morato"/>
    <x v="1"/>
    <s v="Cliente não localizado pedido em atraso"/>
    <s v="Reembolso aprovado, confira o pagamento no seu próximo repasse"/>
    <n v="228.99"/>
    <n v="216"/>
    <n v="174.42"/>
    <n v="41.580000000000013"/>
    <s v="REEMBOLSO APROVADO"/>
    <x v="1"/>
    <s v="iFood"/>
    <s v="fc5e0858-8b68-413a-b07a-6337ae111755"/>
    <s v="PIX"/>
    <x v="4"/>
  </r>
  <r>
    <n v="5239"/>
    <d v="2025-05-04T18:45:26"/>
    <s v="Madero - Goiania Shopping"/>
    <x v="1"/>
    <s v="Cliente não quer mais receber o pedido"/>
    <s v="Reembolso aprovado, confira o pagamento no seu próximo repasse"/>
    <n v="59.99"/>
    <n v="53"/>
    <n v="42.8"/>
    <n v="10.200000000000003"/>
    <s v="REEMBOLSO APROVADO"/>
    <x v="1"/>
    <s v="iFood"/>
    <s v="1f4ca85f-339c-452a-b43a-1cd2eafc8832"/>
    <s v="Crédito (Mastercard) pelo app"/>
    <x v="2"/>
  </r>
  <r>
    <n v="1879"/>
    <d v="2025-05-03T21:25:14"/>
    <s v="Madero - Quata"/>
    <x v="0"/>
    <s v="O pedido veio com todos os itens errados"/>
    <s v="SIM"/>
    <n v="122"/>
    <n v="122"/>
    <n v="98.52"/>
    <n v="23.480000000000004"/>
    <s v="REEMBOLSO APROVADO"/>
    <x v="1"/>
    <s v="iFood"/>
    <s v="f08da73c-3e5a-4604-9576-07bb6a3448a6"/>
    <s v="Crédito (Visa) pelo app"/>
    <x v="1"/>
  </r>
  <r>
    <n v="3062"/>
    <d v="2025-05-04T19:02:41"/>
    <s v="Madero - Goiania T10"/>
    <x v="1"/>
    <s v="Problemas no veículo"/>
    <s v="Reembolso aprovado, confira o pagamento no seu próximo repasse"/>
    <n v="108.99"/>
    <n v="87"/>
    <n v="70.25"/>
    <n v="16.75"/>
    <s v="REEMBOLSO APROVADO"/>
    <x v="1"/>
    <s v="iFood"/>
    <s v="c350cdac-8a71-4538-ae6c-96841310aa95"/>
    <s v="Apple Pay (Mastercard)"/>
    <x v="2"/>
  </r>
  <r>
    <n v="2762"/>
    <d v="2025-05-04T13:13:27"/>
    <s v="Madero - Shopping Granja Vianna"/>
    <x v="0"/>
    <s v="O pedido veio com todos os itens errados"/>
    <s v="SIM"/>
    <n v="225.99"/>
    <n v="214"/>
    <n v="172.8"/>
    <n v="41.199999999999989"/>
    <s v="REEMBOLSO APROVADO"/>
    <x v="1"/>
    <s v="iFood"/>
    <s v="fa33b8d1-8a28-4690-8d06-8b2df58e6b23"/>
    <s v="Apple Pay (Mastercard)"/>
    <x v="4"/>
  </r>
  <r>
    <n v="2073"/>
    <d v="2025-05-03T14:40:00"/>
    <s v="Madero - Goiania T4"/>
    <x v="0"/>
    <s v="Pedido impróprio para consumo/uso"/>
    <s v="HAS_CREDIT_PROACTIVE"/>
    <n v="130"/>
    <n v="130"/>
    <n v="104.98"/>
    <n v="25.019999999999996"/>
    <s v="REEMBOLSO APROVADO"/>
    <x v="1"/>
    <s v="iFood"/>
    <s v="973c8a84-fea1-41d7-98ec-b5bde6b4387a"/>
    <s v="PIX"/>
    <x v="2"/>
  </r>
  <r>
    <n v="6563"/>
    <d v="2025-05-04T20:37:16"/>
    <s v="Madero - Gramado"/>
    <x v="1"/>
    <s v="Cliente não localizado"/>
    <s v="Reembolso aprovado, confira o pagamento no seu próximo repasse"/>
    <n v="146.38999999999999"/>
    <n v="148"/>
    <n v="115.47"/>
    <n v="32.53"/>
    <s v="REEMBOLSO APROVADO"/>
    <x v="1"/>
    <s v="iFood"/>
    <s v="86a6d265-8f20-4466-8c20-a20493f64f16"/>
    <s v="PIX"/>
    <x v="3"/>
  </r>
  <r>
    <n v="489"/>
    <d v="2025-05-03T22:33:21"/>
    <s v="Madero - Gramado"/>
    <x v="5"/>
    <s v="O pedido está atrasado"/>
    <s v="Reembolso aprovado, confira o pagamento no seu próximo repasse"/>
    <n v="141.99"/>
    <n v="134"/>
    <n v="108.2"/>
    <n v="25.799999999999997"/>
    <s v="REEMBOLSO APROVADO"/>
    <x v="1"/>
    <s v="iFood"/>
    <s v="1503f605-7e15-4aaf-a6bb-f63cbeeb07e8"/>
    <s v="PIX"/>
    <x v="3"/>
  </r>
  <r>
    <n v="2055"/>
    <d v="2025-05-04T21:11:21"/>
    <s v="Madero - Icarai"/>
    <x v="3"/>
    <s v="A loja está sem entregadores disponíveis"/>
    <s v="Reembolso aprovado, confira o pagamento no seu próximo repasse"/>
    <n v="63.99"/>
    <n v="53"/>
    <n v="42.8"/>
    <n v="10.200000000000003"/>
    <s v="REEMBOLSO APROVADO"/>
    <x v="1"/>
    <s v="iFood"/>
    <s v="9fcb95ea-364b-4af5-9d09-50b4632d3899"/>
    <s v="Crédito (Visa) pelo app"/>
    <x v="0"/>
  </r>
  <r>
    <s v="6300"/>
    <d v="2025-05-04T19:06:15"/>
    <s v="Madero - Shopping Design Barra"/>
    <x v="5"/>
    <s v="O pedido foi acidental"/>
    <s v="Cancelado pelo cliente antes da confirmação"/>
    <n v="61.99"/>
    <n v="52"/>
    <n v="0"/>
    <n v="52"/>
    <s v="CANCELADO"/>
    <x v="2"/>
    <s v="iFood"/>
    <s v="b6d21cad-1c78-4aeb-b1f3-f43869d1a02c"/>
    <s v="********"/>
    <x v="0"/>
  </r>
  <r>
    <n v="7805"/>
    <d v="2025-05-03T21:38:58"/>
    <s v="Madero - Icarai"/>
    <x v="1"/>
    <s v="Cliente não quer mais receber o pedido em atraso"/>
    <s v="Reembolso aprovado, confira o pagamento no seu próximo repasse"/>
    <n v="113.99"/>
    <n v="106"/>
    <n v="88.78"/>
    <n v="17.22"/>
    <s v="REEMBOLSO APROVADO"/>
    <x v="1"/>
    <s v="iFood"/>
    <s v="520ab2c7-fa6d-4207-8812-72ef019f0da3"/>
    <s v="Vale-refeição (Pluxee Refeição (Sodexo Refeição)) pelo app"/>
    <x v="0"/>
  </r>
  <r>
    <s v="3247"/>
    <d v="2025-05-04T13:35:09"/>
    <s v="Madero - Shopping Design Barra"/>
    <x v="4"/>
    <s v="O pedido não foi confirmado pela loja"/>
    <s v="CANCELLED_BEFORE_CONFIRMED"/>
    <n v="74.989999999999995"/>
    <n v="78"/>
    <n v="0"/>
    <n v="78"/>
    <s v="CANCELADO"/>
    <x v="2"/>
    <s v="iFood"/>
    <s v="9ceb1c3c-f768-4b4a-ad0b-d14d5a96a672"/>
    <s v="********"/>
    <x v="0"/>
  </r>
  <r>
    <n v="9819"/>
    <d v="2025-05-04T18:47:11"/>
    <s v="Madero - Iguatemi Fortaleza"/>
    <x v="0"/>
    <s v="O pedido está atrasado"/>
    <s v="Reembolso aprovado, confira o pagamento no seu próximo repasse"/>
    <n v="68.98"/>
    <n v="57"/>
    <n v="46.03"/>
    <n v="10.969999999999999"/>
    <s v="REEMBOLSO APROVADO"/>
    <x v="1"/>
    <s v="iFood"/>
    <s v="728004eb-4588-4070-a632-c3a0f07a5faf"/>
    <s v="Crédito (Visa) pelo app"/>
    <x v="0"/>
  </r>
  <r>
    <s v="3943"/>
    <d v="2025-05-04T18:36:45"/>
    <s v="Madero - Shopping Maia"/>
    <x v="4"/>
    <s v="O pedido não foi confirmado pela loja"/>
    <s v="CANCELLED_BEFORE_CONFIRMED"/>
    <n v="137.99"/>
    <n v="143"/>
    <n v="0"/>
    <n v="143"/>
    <s v="CANCELADO"/>
    <x v="2"/>
    <s v="iFood"/>
    <s v="a159fdce-1b3e-41e1-8e5b-f6edc782b7b2"/>
    <s v="********"/>
    <x v="1"/>
  </r>
  <r>
    <n v="7546"/>
    <d v="2025-05-03T18:22:44"/>
    <s v="Madero - Itapema"/>
    <x v="1"/>
    <s v="Problemas no veículo"/>
    <s v="Reembolso aprovado, confira o pagamento no seu próximo repasse"/>
    <n v="132.99"/>
    <n v="123"/>
    <n v="99.32"/>
    <n v="23.680000000000007"/>
    <s v="REEMBOLSO APROVADO"/>
    <x v="1"/>
    <s v="iFood"/>
    <s v="b7a45206-301b-48ec-ac5e-b3a76d3a0e21"/>
    <s v="PIX"/>
    <x v="3"/>
  </r>
  <r>
    <n v="6605"/>
    <d v="2025-05-03T22:13:16"/>
    <s v="Madero - Ribeirão Shopping"/>
    <x v="1"/>
    <s v="A loja está fechada"/>
    <s v="SIM"/>
    <n v="115.99"/>
    <n v="106"/>
    <n v="85.6"/>
    <n v="20.400000000000006"/>
    <s v="REEMBOLSO APROVADO"/>
    <x v="1"/>
    <s v="iFood"/>
    <s v="cbb75885-4535-4004-afac-f6def2f481d8"/>
    <s v="Saldo da carteira"/>
    <x v="2"/>
  </r>
  <r>
    <n v="3216"/>
    <d v="2025-05-04T19:19:31"/>
    <s v="Madero - Jabaquara"/>
    <x v="1"/>
    <s v="Cliente não localizado pedido em atraso"/>
    <s v="Reembolso aprovado, confira o pagamento no seu próximo repasse"/>
    <n v="90.99"/>
    <n v="96"/>
    <n v="77.52"/>
    <n v="18.480000000000004"/>
    <s v="REEMBOLSO APROVADO"/>
    <x v="1"/>
    <s v="iFood"/>
    <s v="f0b8800c-c5fe-4643-81fb-f19bebd22085"/>
    <s v="Débito (Elo Débito) pelo app"/>
    <x v="4"/>
  </r>
  <r>
    <n v="427"/>
    <d v="2025-05-04T18:59:14"/>
    <s v="Madero - Jabaquara"/>
    <x v="1"/>
    <s v="A entrega é em uma área de risco"/>
    <s v="Reembolso aprovado, confira o pagamento no seu próximo repasse"/>
    <n v="140.99"/>
    <n v="136"/>
    <n v="109.82"/>
    <n v="26.180000000000007"/>
    <s v="REEMBOLSO APROVADO"/>
    <x v="1"/>
    <s v="iFood"/>
    <s v="c3e5fc05-2f98-4885-b0ac-21aaef9a3407"/>
    <s v="Apple Pay (Mastercard)"/>
    <x v="4"/>
  </r>
  <r>
    <s v="8378"/>
    <d v="2025-05-03T19:20:30"/>
    <s v="Madero - Laçador"/>
    <x v="2"/>
    <s v="Item indisponível"/>
    <s v="UNAVAILABLE_ITEM"/>
    <n v="74"/>
    <n v="74"/>
    <n v="0"/>
    <n v="74"/>
    <s v="CANCALADO"/>
    <x v="2"/>
    <s v="iFood"/>
    <s v="5108efb4-ec73-427f-a8ab-5cf29c0d76b7"/>
    <s v="Crédito (Visa) pelo app"/>
    <x v="3"/>
  </r>
  <r>
    <n v="8701"/>
    <d v="2025-05-03T20:08:33"/>
    <s v="Madero - Jacarepagua"/>
    <x v="1"/>
    <s v="Problemas no veículo"/>
    <s v="Reembolso aprovado, confira o pagamento no seu próximo repasse"/>
    <n v="145.38999999999999"/>
    <n v="148"/>
    <n v="115.47"/>
    <n v="32.53"/>
    <s v="REEMBOLSO APROVADO"/>
    <x v="1"/>
    <s v="iFood"/>
    <s v="9ed4d06b-d9fd-4cd9-ba23-f8b106e8a357"/>
    <s v="PIX"/>
    <x v="0"/>
  </r>
  <r>
    <n v="3773"/>
    <d v="2025-05-03T18:28:46"/>
    <s v="Madero - Jk Mall"/>
    <x v="1"/>
    <s v="Cliente não localizado"/>
    <s v="Reembolso aprovado, confira o pagamento no seu próximo repasse"/>
    <n v="54.98"/>
    <n v="48"/>
    <n v="38.76"/>
    <n v="9.240000000000002"/>
    <s v="REEMBOLSO APROVADO"/>
    <x v="1"/>
    <s v="iFood"/>
    <s v="30ebe5fb-679a-452b-a76c-ebbb2a83f285"/>
    <s v="Crédito (Mastercard) pelo app"/>
    <x v="3"/>
  </r>
  <r>
    <n v="5793"/>
    <d v="2025-05-03T20:21:08"/>
    <s v="Madero - Jundiai Shopping"/>
    <x v="1"/>
    <s v="Problemas no veículo"/>
    <s v="Reembolso aprovado, confira o pagamento no seu próximo repasse"/>
    <n v="138.99"/>
    <n v="125"/>
    <n v="100.94"/>
    <n v="24.060000000000002"/>
    <s v="REEMBOLSO APROVADO"/>
    <x v="1"/>
    <s v="iFood"/>
    <s v="6b5a83cd-3530-4e2b-8875-20e20db4307b"/>
    <s v="PIX"/>
    <x v="4"/>
  </r>
  <r>
    <n v="278"/>
    <d v="2025-05-03T19:16:33"/>
    <s v="Madero - Jundiai Shopping"/>
    <x v="1"/>
    <s v="A entrega é em uma área de risco"/>
    <s v="Reembolso aprovado, confira o pagamento no seu próximo repasse"/>
    <n v="149.99"/>
    <n v="132"/>
    <n v="106.59"/>
    <n v="25.409999999999997"/>
    <s v="REEMBOLSO APROVADO"/>
    <x v="1"/>
    <s v="iFood"/>
    <s v="aafd6597-03ac-494a-88bc-aecac7e8e2ff"/>
    <s v="Crédito (Elo) pelo app"/>
    <x v="4"/>
  </r>
  <r>
    <n v="4885"/>
    <d v="2025-05-03T21:06:33"/>
    <s v="Madero - Mogi Shopping"/>
    <x v="1"/>
    <s v="Cliente não localizado pedido em atraso"/>
    <s v="Reembolso aprovado, confira o pagamento no seu próximo repasse"/>
    <n v="59.99"/>
    <n v="53"/>
    <n v="42.8"/>
    <n v="10.200000000000003"/>
    <s v="REEMBOLSO APROVADO"/>
    <x v="1"/>
    <s v="iFood"/>
    <s v="46a194ea-5a90-454a-ad1e-3fec80ade4f9"/>
    <s v="Crédito (Mastercard) pelo app"/>
    <x v="1"/>
  </r>
  <r>
    <n v="8840"/>
    <d v="2025-05-03T20:34:32"/>
    <s v="Madero - Niteroi Plaza Shopping"/>
    <x v="3"/>
    <s v="A loja está sem entregadores disponíveis"/>
    <s v="Reembolso aprovado, confira o pagamento no seu próximo repasse"/>
    <n v="81.99"/>
    <n v="76"/>
    <n v="61.37"/>
    <n v="14.630000000000003"/>
    <s v="REEMBOLSO APROVADO"/>
    <x v="1"/>
    <s v="iFood"/>
    <s v="8847011e-fae1-47ef-a8e3-4ed6273ce70c"/>
    <s v="Pagamento pelo app do Nubank"/>
    <x v="0"/>
  </r>
  <r>
    <n v="892"/>
    <d v="2025-05-04T19:26:12"/>
    <s v="Madero - Novo Hamburgo"/>
    <x v="0"/>
    <s v="O pedido está atrasado"/>
    <s v="Reembolso aprovado, confira o pagamento no seu próximo repasse"/>
    <n v="99.99"/>
    <n v="83"/>
    <n v="67.02"/>
    <n v="15.980000000000004"/>
    <s v="REEMBOLSO APROVADO"/>
    <x v="1"/>
    <s v="iFood"/>
    <s v="522a0152-568d-4b77-8441-21dd6ca69428"/>
    <s v="PIX"/>
    <x v="3"/>
  </r>
  <r>
    <n v="793"/>
    <d v="2025-05-03T11:54:32"/>
    <s v="Madero - Park Shopping Maringá"/>
    <x v="0"/>
    <s v="O pedido não foi entregue"/>
    <s v="Reembolso aprovado, confira o pagamento no seu próximo repasse"/>
    <n v="219.99"/>
    <n v="205"/>
    <n v="165.54"/>
    <n v="39.460000000000008"/>
    <s v="REEMBOLSO APROVADO"/>
    <x v="1"/>
    <s v="iFood"/>
    <s v="39f2d4c0-37d8-489c-94a4-3fc510f08cde"/>
    <s v="PIX"/>
    <x v="4"/>
  </r>
  <r>
    <n v="2835"/>
    <d v="2025-05-04T21:37:46"/>
    <s v="Madero - Praia do Pepê"/>
    <x v="0"/>
    <s v="O pedido está atrasado"/>
    <s v="Reembolso aprovado, confira o pagamento no seu próximo repasse"/>
    <n v="77.989999999999995"/>
    <n v="66"/>
    <n v="53.3"/>
    <n v="12.700000000000003"/>
    <s v="REEMBOLSO APROVADO"/>
    <x v="1"/>
    <s v="iFood"/>
    <s v="b384ef6c-1266-4dfa-8cb3-9458dcd5a56b"/>
    <s v="Crédito (Mastercard) pelo app"/>
    <x v="0"/>
  </r>
  <r>
    <n v="9645"/>
    <d v="2025-05-04T18:15:16"/>
    <s v="Madero - Shopping Id"/>
    <x v="0"/>
    <s v="Pedido impróprio para consumo/uso"/>
    <s v="SIM"/>
    <n v="148.99"/>
    <n v="148"/>
    <n v="119.51"/>
    <n v="28.489999999999995"/>
    <s v="REEMBOLSO APROVADO"/>
    <x v="1"/>
    <s v="iFood"/>
    <s v="f255a9ac-d963-46ad-99c5-86a7c0081e8f"/>
    <s v="Crédito (Visa) pelo app"/>
    <x v="2"/>
  </r>
  <r>
    <n v="7067"/>
    <d v="2025-05-04T21:49:56"/>
    <s v="Madero - Puc Poa"/>
    <x v="1"/>
    <s v="Problemas no veículo"/>
    <s v="Reembolso aprovado, confira o pagamento no seu próximo repasse"/>
    <n v="81.99"/>
    <n v="78"/>
    <n v="62.98"/>
    <n v="15.020000000000003"/>
    <s v="REEMBOLSO APROVADO"/>
    <x v="1"/>
    <s v="iFood"/>
    <s v="49baa7f1-7727-4c75-9325-b5ecabb13e65"/>
    <s v="Crédito (Visa) pelo app"/>
    <x v="3"/>
  </r>
  <r>
    <n v="3178"/>
    <d v="2025-05-04T15:28:36"/>
    <s v="Madero - Puc Poa"/>
    <x v="0"/>
    <s v="O pedido está atrasado"/>
    <s v="Reembolso aprovado, confira o pagamento no seu próximo repasse"/>
    <n v="66"/>
    <n v="66"/>
    <n v="53.3"/>
    <n v="12.700000000000003"/>
    <s v="REEMBOLSO APROVADO"/>
    <x v="1"/>
    <s v="iFood"/>
    <s v="bc50aa20-6b6a-433d-9b63-f7132f9d17d4"/>
    <s v="Crédito (Mastercard) pelo app"/>
    <x v="3"/>
  </r>
  <r>
    <n v="5242"/>
    <d v="2025-05-03T21:31:07"/>
    <s v="Madero - Ribeirão Shopping"/>
    <x v="0"/>
    <s v="Pedido impróprio para consumo/uso"/>
    <s v="HAS_CREDIT_PROACTIVE"/>
    <n v="64"/>
    <n v="64"/>
    <n v="51.68"/>
    <n v="12.32"/>
    <s v="REEMBOLSO APROVADO"/>
    <x v="1"/>
    <s v="iFood"/>
    <s v="4b910106-020f-470c-b16a-d6218c807449"/>
    <s v="Crédito (Mastercard) pelo app"/>
    <x v="2"/>
  </r>
  <r>
    <n v="8327"/>
    <d v="2025-05-04T21:44:26"/>
    <s v="Madero - Riomar Fortaleza"/>
    <x v="0"/>
    <s v="O pedido está atrasado"/>
    <s v="Reembolso aprovado, confira o pagamento no seu próximo repasse"/>
    <n v="54.99"/>
    <n v="53"/>
    <n v="42.8"/>
    <n v="10.200000000000003"/>
    <s v="REEMBOLSO APROVADO"/>
    <x v="1"/>
    <s v="iFood"/>
    <s v="798fd9fd-399a-4c17-941f-14a11507c43c"/>
    <s v="PIX"/>
    <x v="0"/>
  </r>
  <r>
    <n v="4197"/>
    <d v="2025-05-04T19:48:37"/>
    <s v="Madero - Riomar Fortaleza"/>
    <x v="1"/>
    <s v="Problemas no veículo"/>
    <s v="Reembolso aprovado, confira o pagamento no seu próximo repasse"/>
    <n v="168.99"/>
    <n v="168"/>
    <n v="135.66"/>
    <n v="32.340000000000003"/>
    <s v="REEMBOLSO APROVADO"/>
    <x v="1"/>
    <s v="iFood"/>
    <s v="148435cf-a631-4d53-b2dd-df027936ee87"/>
    <s v="Crédito (Visa) pelo app"/>
    <x v="0"/>
  </r>
  <r>
    <n v="1522"/>
    <d v="2025-05-03T21:29:46"/>
    <s v="Madero - Salvador Shopping Barra"/>
    <x v="1"/>
    <s v="A loja está fechada"/>
    <s v="SIM"/>
    <n v="166.99"/>
    <n v="168"/>
    <n v="135.66"/>
    <n v="32.340000000000003"/>
    <s v="REEMBOLSO APROVADO"/>
    <x v="1"/>
    <s v="iFood"/>
    <s v="8c0209ca-31a4-4293-b017-16b8267b3364"/>
    <s v="Crédito (Mastercard) pelo app"/>
    <x v="0"/>
  </r>
  <r>
    <n v="547"/>
    <d v="2025-05-04T18:11:25"/>
    <s v="Madero - Riomar Recife"/>
    <x v="1"/>
    <s v="A entrega é em uma área de risco"/>
    <s v="Reembolso aprovado, confira o pagamento no seu próximo repasse"/>
    <n v="286.99"/>
    <n v="272"/>
    <n v="219.64"/>
    <n v="52.360000000000014"/>
    <s v="REEMBOLSO APROVADO"/>
    <x v="1"/>
    <s v="iFood"/>
    <s v="d32e5eed-6b10-4ce3-b082-86720f8cc90b"/>
    <s v="Crédito (Visa) pelo app"/>
    <x v="0"/>
  </r>
  <r>
    <n v="9120"/>
    <d v="2025-05-04T12:17:33"/>
    <s v="Madero - Riomar Recife"/>
    <x v="0"/>
    <s v="O pedido está atrasado"/>
    <s v="Reembolso aprovado, confira o pagamento no seu próximo repasse"/>
    <n v="82"/>
    <n v="82"/>
    <n v="66.22"/>
    <n v="15.780000000000001"/>
    <s v="REEMBOLSO APROVADO"/>
    <x v="1"/>
    <s v="iFood"/>
    <s v="281def58-6a29-4557-b856-2af45e4364b5"/>
    <s v="Crédito (Visa) pelo app"/>
    <x v="0"/>
  </r>
  <r>
    <n v="1441"/>
    <d v="2025-05-04T20:13:21"/>
    <s v="Madero - Santo Amaro"/>
    <x v="1"/>
    <s v="Cliente não localizado pedido em atraso"/>
    <s v="Reembolso aprovado, confira o pagamento no seu próximo repasse"/>
    <n v="124.99"/>
    <n v="122"/>
    <n v="98.52"/>
    <n v="23.480000000000004"/>
    <s v="REEMBOLSO APROVADO"/>
    <x v="1"/>
    <s v="iFood"/>
    <s v="9afcf3b8-9563-4934-b229-8aa868667de1"/>
    <s v="Crédito (Mastercard) pelo app"/>
    <x v="1"/>
  </r>
  <r>
    <n v="1893"/>
    <d v="2025-05-04T12:03:01"/>
    <s v="Madero - Santo Amaro"/>
    <x v="1"/>
    <s v="Cliente não quer mais receber o pedido"/>
    <s v="Reembolso aprovado, confira o pagamento no seu próximo repasse"/>
    <n v="122.99"/>
    <n v="109"/>
    <n v="88.02"/>
    <n v="20.980000000000004"/>
    <s v="REEMBOLSO APROVADO"/>
    <x v="1"/>
    <s v="iFood"/>
    <s v="175baa8d-4989-40de-982d-0ba95820a1c5"/>
    <s v="Crédito (Elo) pelo app"/>
    <x v="1"/>
  </r>
  <r>
    <n v="8694"/>
    <d v="2025-05-03T19:40:22"/>
    <s v="Madero - Santos Dumont"/>
    <x v="1"/>
    <s v="Cliente não localizado"/>
    <s v="Reembolso aprovado, confira o pagamento no seu próximo repasse"/>
    <n v="133.99"/>
    <n v="132"/>
    <n v="106.59"/>
    <n v="25.409999999999997"/>
    <s v="REEMBOLSO APROVADO"/>
    <x v="1"/>
    <s v="iFood"/>
    <s v="8b6b5866-cc66-44d0-b53b-774d7d25d1c9"/>
    <s v="Crédito (Mastercard) pelo app"/>
    <x v="0"/>
  </r>
  <r>
    <n v="8447"/>
    <d v="2025-05-03T20:02:27"/>
    <s v="Madero - Shopping Anália Franco"/>
    <x v="1"/>
    <s v="Entregador sofreu acidente"/>
    <s v="Reembolso aprovado, confira o pagamento no seu próximo repasse"/>
    <n v="113.98"/>
    <n v="114"/>
    <n v="92.06"/>
    <n v="21.939999999999998"/>
    <s v="REEMBOLSO APROVADO"/>
    <x v="1"/>
    <s v="iFood"/>
    <s v="249cb0e4-0ba4-47cf-b446-057fcc2998ec"/>
    <s v="PIX"/>
    <x v="1"/>
  </r>
  <r>
    <n v="2872"/>
    <d v="2025-05-04T21:59:34"/>
    <s v="Madero - Shopping Aricanduva"/>
    <x v="0"/>
    <s v="O pedido está atrasado"/>
    <s v="Reembolso aprovado, confira o pagamento no seu próximo repasse"/>
    <n v="201.99"/>
    <n v="177"/>
    <n v="142.93"/>
    <n v="34.069999999999993"/>
    <s v="REEMBOLSO APROVADO"/>
    <x v="1"/>
    <s v="iFood"/>
    <s v="a9b96c86-7f34-448c-9df4-2239767f2da1"/>
    <s v="Apple Pay (Mastercard Débito)"/>
    <x v="1"/>
  </r>
  <r>
    <n v="2638"/>
    <d v="2025-05-03T21:03:45"/>
    <s v="Madero - Shopping Aricanduva"/>
    <x v="1"/>
    <s v="A entrega é em uma área de risco"/>
    <s v="Reembolso aprovado, confira o pagamento no seu próximo repasse"/>
    <n v="82.99"/>
    <n v="74"/>
    <n v="59.76"/>
    <n v="14.240000000000002"/>
    <s v="REEMBOLSO APROVADO"/>
    <x v="1"/>
    <s v="iFood"/>
    <s v="d4c2e754-895b-4762-b1df-4e97c6a8af41"/>
    <s v="PIX"/>
    <x v="1"/>
  </r>
  <r>
    <n v="2743"/>
    <d v="2025-05-04T18:43:52"/>
    <s v="Madero - Shopping Campo Grande"/>
    <x v="0"/>
    <s v="Pedido impróprio para consumo/uso"/>
    <s v="HAS_CREDIT_PROACTIVE"/>
    <n v="129.99"/>
    <n v="139"/>
    <n v="112.24"/>
    <n v="26.760000000000005"/>
    <s v="REEMBOLSO APROVADO"/>
    <x v="1"/>
    <s v="iFood"/>
    <s v="995bab38-bae7-4e66-837f-e2482d323b5d"/>
    <s v="Crédito (Mastercard) pelo app"/>
    <x v="2"/>
  </r>
  <r>
    <n v="1163"/>
    <d v="2025-05-04T13:13:07"/>
    <s v="Madero - Shopping Capim Dourado"/>
    <x v="1"/>
    <s v="Cliente não localizado"/>
    <s v="Reembolso aprovado, confira o pagamento no seu próximo repasse"/>
    <n v="77.989999999999995"/>
    <n v="74"/>
    <n v="59.76"/>
    <n v="14.240000000000002"/>
    <s v="REEMBOLSO APROVADO"/>
    <x v="1"/>
    <s v="iFood"/>
    <s v="1051be94-74e2-4585-9718-f01df01bcaa0"/>
    <s v="Crédito (Elo) pelo app"/>
    <x v="2"/>
  </r>
  <r>
    <n v="3752"/>
    <d v="2025-05-04T12:25:00"/>
    <s v="Madero - Shopping Capim Dourado"/>
    <x v="1"/>
    <s v="Cliente não quer mais receber o pedido"/>
    <s v="Reembolso aprovado, confira o pagamento no seu próximo repasse"/>
    <n v="77.989999999999995"/>
    <n v="74"/>
    <n v="59.76"/>
    <n v="14.240000000000002"/>
    <s v="REEMBOLSO APROVADO"/>
    <x v="1"/>
    <s v="iFood"/>
    <s v="ba3c550c-657e-4a03-b0b2-ef68a3aebb1a"/>
    <s v="PIX"/>
    <x v="2"/>
  </r>
  <r>
    <n v="3319"/>
    <d v="2025-05-03T19:29:46"/>
    <s v="Madero - Shopping Center Norte"/>
    <x v="1"/>
    <s v="Cliente não localizado pedido em atraso"/>
    <s v="Reembolso aprovado, confira o pagamento no seu próximo repasse"/>
    <n v="71.989999999999995"/>
    <n v="73"/>
    <n v="58.95"/>
    <n v="14.049999999999997"/>
    <s v="REEMBOLSO APROVADO"/>
    <x v="1"/>
    <s v="iFood"/>
    <s v="49656ea1-e308-4a06-9908-9caf5a42c1e9"/>
    <s v="Crédito (Mastercard) pelo app"/>
    <x v="1"/>
  </r>
  <r>
    <n v="9280"/>
    <d v="2025-05-03T19:14:54"/>
    <s v="Madero - Shopping Cidade Bh"/>
    <x v="1"/>
    <s v="Cliente não localizado pedido em atraso"/>
    <s v="Reembolso aprovado, confira o pagamento no seu próximo repasse"/>
    <n v="240.99"/>
    <n v="236"/>
    <n v="190.57"/>
    <n v="45.430000000000007"/>
    <s v="REEMBOLSO APROVADO"/>
    <x v="1"/>
    <s v="iFood"/>
    <s v="0d1f8143-5404-4566-b1e0-ca6fbeaf1bef"/>
    <s v="PIX"/>
    <x v="0"/>
  </r>
  <r>
    <n v="884"/>
    <d v="2025-05-03T20:38:48"/>
    <s v="Madero - Shopping Continente"/>
    <x v="0"/>
    <s v="O pedido está atrasado"/>
    <s v="Reembolso aprovado, confira o pagamento no seu próximo repasse"/>
    <n v="149.99"/>
    <n v="130"/>
    <n v="104.98"/>
    <n v="25.019999999999996"/>
    <s v="REEMBOLSO APROVADO"/>
    <x v="1"/>
    <s v="iFood"/>
    <s v="6eb37479-1c70-41af-99e7-ae69b04322cd"/>
    <s v="Apple Pay (Visa)"/>
    <x v="3"/>
  </r>
  <r>
    <n v="6954"/>
    <d v="2025-05-03T20:33:00"/>
    <s v="Madero - Shopping del Rey"/>
    <x v="0"/>
    <s v="O pedido está atrasado"/>
    <s v="Reembolso aprovado, confira o pagamento no seu próximo repasse"/>
    <n v="168"/>
    <n v="168"/>
    <n v="135.66"/>
    <n v="32.340000000000003"/>
    <s v="REEMBOLSO APROVADO"/>
    <x v="1"/>
    <s v="iFood"/>
    <s v="fffc3148-2f25-4021-adb0-fd662882dc5e"/>
    <s v="Crédito (Mastercard) pelo app"/>
    <x v="0"/>
  </r>
  <r>
    <n v="4106"/>
    <d v="2025-05-03T20:23:54"/>
    <s v="Madero - Shopping del Rey"/>
    <x v="0"/>
    <s v="O pedido está atrasado"/>
    <s v="Reembolso aprovado, confira o pagamento no seu próximo repasse"/>
    <n v="173.99"/>
    <n v="162"/>
    <n v="130.82"/>
    <n v="31.180000000000007"/>
    <s v="REEMBOLSO APROVADO"/>
    <x v="1"/>
    <s v="iFood"/>
    <s v="d3f686c7-de1c-4a5b-a5af-fa82bfc9658e"/>
    <s v="PIX"/>
    <x v="0"/>
  </r>
  <r>
    <s v="2422"/>
    <d v="2025-05-04T20:41:37"/>
    <s v="Madero - Augusto Tolle"/>
    <x v="2"/>
    <s v="Problemas de sistema na loja"/>
    <s v="CANCELLED_BEFORE_CONFIRMED"/>
    <n v="91.99"/>
    <n v="96"/>
    <n v="0"/>
    <n v="96"/>
    <s v="CANCELADO"/>
    <x v="2"/>
    <s v="iFood"/>
    <s v="9b17335f-6bf9-4df4-9735-73ce9f226d32"/>
    <s v="********"/>
    <x v="1"/>
  </r>
  <r>
    <n v="2282"/>
    <d v="2025-05-04T18:51:42"/>
    <s v="Madero - Shopping Design Barra"/>
    <x v="0"/>
    <s v="O pedido está atrasado"/>
    <s v="Reembolso aprovado, confira o pagamento no seu próximo repasse"/>
    <n v="107.99"/>
    <n v="101"/>
    <n v="81.56"/>
    <n v="19.439999999999998"/>
    <s v="REEMBOLSO APROVADO"/>
    <x v="1"/>
    <s v="iFood"/>
    <s v="fa5e8f1a-7170-4b33-bcf3-24db85a7d409"/>
    <s v="Pagamento pelo app do Nubank"/>
    <x v="0"/>
  </r>
  <r>
    <s v="1458"/>
    <d v="2025-05-03T13:33:45"/>
    <s v="Legno - Italiano do Madero (Campo G.)"/>
    <x v="2"/>
    <s v="Item indisponível"/>
    <s v="UNAVAILABLE_ITEM"/>
    <n v="101.99"/>
    <n v="101"/>
    <n v="0"/>
    <n v="101"/>
    <s v="CANCALADO"/>
    <x v="2"/>
    <s v="iFood"/>
    <s v="60128ded-917a-4310-b190-0f891724baa0"/>
    <s v="PIX"/>
    <x v="2"/>
  </r>
  <r>
    <n v="0"/>
    <d v="2025-05-03T19:56:37"/>
    <s v="Madero - Shopping Eldorado"/>
    <x v="0"/>
    <s v="Pedido impróprio para consumo/uso"/>
    <s v="HAS_CREDIT_PROACTIVE"/>
    <n v="73"/>
    <n v="73"/>
    <n v="58.95"/>
    <n v="14.049999999999997"/>
    <s v="REEMBOLSO APROVADO"/>
    <x v="1"/>
    <s v="iFood"/>
    <s v="4e938f38-befb-482e-8f10-854debebdf95"/>
    <s v="Crédito (Elo) pelo app"/>
    <x v="4"/>
  </r>
  <r>
    <n v="6996"/>
    <d v="2025-05-01T19:57:36"/>
    <s v="Madero - Shopping União Osasco"/>
    <x v="0"/>
    <s v="O pedido veio com todos os itens errados"/>
    <s v="SIM"/>
    <n v="145.99"/>
    <n v="148"/>
    <n v="0"/>
    <n v="148"/>
    <s v="CONTESTADO"/>
    <x v="0"/>
    <s v="iFood"/>
    <s v="443f4132-af93-4784-90e8-928908d028d7"/>
    <s v="Vale-refeição (Ticket) pelo app"/>
    <x v="4"/>
  </r>
  <r>
    <s v="9354"/>
    <d v="2025-05-04T16:28:33"/>
    <s v="Madero - Batel"/>
    <x v="1"/>
    <s v="Pedido já foi retirado pelo entregador"/>
    <s v="NÃO"/>
    <n v="180.98"/>
    <n v="172"/>
    <n v="128.9"/>
    <n v="43.099999999999994"/>
    <s v="REEMBOLSO APROVADO"/>
    <x v="1"/>
    <s v="iFood"/>
    <s v="30469d4c-55f1-423f-9475-f2e8aa16ad43"/>
    <s v="PIX"/>
    <x v="3"/>
  </r>
  <r>
    <n v="2561"/>
    <d v="2025-05-03T16:34:33"/>
    <s v="Madero - Shopping Eldorado"/>
    <x v="1"/>
    <s v="Problemas no veículo"/>
    <s v="Reembolso aprovado, confira o pagamento no seu próximo repasse"/>
    <n v="68"/>
    <n v="68"/>
    <n v="54.91"/>
    <n v="13.090000000000003"/>
    <s v="REEMBOLSO APROVADO"/>
    <x v="1"/>
    <s v="iFood"/>
    <s v="1d861436-4ae0-4b16-a17b-ce0f769dbe98"/>
    <s v="Crédito (Mastercard) pelo app"/>
    <x v="4"/>
  </r>
  <r>
    <n v="7849"/>
    <d v="2025-05-04T16:01:07"/>
    <s v="Madero - Shopping Estação Cuiabá"/>
    <x v="0"/>
    <s v="O pedido está atrasado"/>
    <s v="Reembolso aprovado, confira o pagamento no seu próximo repasse"/>
    <n v="90.99"/>
    <n v="90"/>
    <n v="72.680000000000007"/>
    <n v="17.319999999999993"/>
    <s v="REEMBOLSO APROVADO"/>
    <x v="1"/>
    <s v="iFood"/>
    <s v="202209d7-85a6-4804-a373-9ad38da70586"/>
    <s v="Crédito (Visa) pelo app"/>
    <x v="2"/>
  </r>
  <r>
    <n v="5035"/>
    <d v="2025-05-04T19:11:42"/>
    <s v="Madero - Shopping Galleria Campinas"/>
    <x v="1"/>
    <s v="A entrega é em uma área de risco"/>
    <s v="Reembolso aprovado, confira o pagamento no seu próximo repasse"/>
    <n v="61.99"/>
    <n v="52"/>
    <n v="41.99"/>
    <n v="10.009999999999998"/>
    <s v="REEMBOLSO APROVADO"/>
    <x v="1"/>
    <s v="iFood"/>
    <s v="d16b2995-1fb6-4a35-b6e2-b2ea891a30c4"/>
    <s v="Crédito (Mastercard) pelo app"/>
    <x v="4"/>
  </r>
  <r>
    <n v="5262"/>
    <d v="2025-05-04T19:12:59"/>
    <s v="Madero - Shopping Granja Vianna"/>
    <x v="1"/>
    <s v="Cliente não localizado"/>
    <s v="Reembolso aprovado, confira o pagamento no seu próximo repasse"/>
    <n v="131"/>
    <n v="131"/>
    <n v="105.78"/>
    <n v="25.22"/>
    <s v="REEMBOLSO APROVADO"/>
    <x v="1"/>
    <s v="iFood"/>
    <s v="d573fd6d-bc86-49a2-bf7a-13d66b16313f"/>
    <s v="PIX"/>
    <x v="4"/>
  </r>
  <r>
    <n v="440"/>
    <d v="2025-05-02T14:56:34"/>
    <s v="Madero - Shopping Villa Romana"/>
    <x v="0"/>
    <s v="Pedido impróprio para consumo/uso"/>
    <s v="SIM"/>
    <n v="70.989999999999995"/>
    <n v="74"/>
    <n v="0"/>
    <n v="74"/>
    <s v="CONTESTADO"/>
    <x v="0"/>
    <s v="iFood"/>
    <s v="cbb82909-bdb0-4861-9f48-cae613f5ac46"/>
    <s v="PIX"/>
    <x v="3"/>
  </r>
  <r>
    <n v="3485"/>
    <d v="2025-05-03T19:03:40"/>
    <s v="Madero - Shopping Grão Pará"/>
    <x v="1"/>
    <s v="Cliente não localizado pedido em atraso"/>
    <s v="Reembolso aprovado, confira o pagamento no seu próximo repasse"/>
    <n v="264.98"/>
    <n v="259"/>
    <n v="209.14"/>
    <n v="49.860000000000014"/>
    <s v="REEMBOLSO APROVADO"/>
    <x v="1"/>
    <s v="iFood"/>
    <s v="47d7730f-6360-49ae-826c-f43937a1b065"/>
    <s v="Crédito (Mastercard) pelo app"/>
    <x v="0"/>
  </r>
  <r>
    <n v="5383"/>
    <d v="2025-05-04T18:55:41"/>
    <s v="Madero - Shopping Maia"/>
    <x v="1"/>
    <s v="Cliente não quer mais receber o pedido em atraso"/>
    <s v="Reembolso aprovado, confira o pagamento no seu próximo repasse"/>
    <n v="304.99"/>
    <n v="296"/>
    <n v="239.02"/>
    <n v="56.97999999999999"/>
    <s v="REEMBOLSO APROVADO"/>
    <x v="1"/>
    <s v="iFood"/>
    <s v="22e71a63-af4b-478c-b79b-10fc4dd16539"/>
    <s v="Crédito (Visa) pelo app"/>
    <x v="1"/>
  </r>
  <r>
    <n v="4080"/>
    <d v="2025-05-03T21:48:01"/>
    <s v="Madero - Shopping Maia"/>
    <x v="1"/>
    <s v="Cliente não localizado pedido em atraso"/>
    <s v="Reembolso aprovado, confira o pagamento no seu próximo repasse"/>
    <n v="143.99"/>
    <n v="137"/>
    <n v="110.63"/>
    <n v="26.370000000000005"/>
    <s v="REEMBOLSO APROVADO"/>
    <x v="1"/>
    <s v="iFood"/>
    <s v="1807fbe2-e3f8-4374-890d-5f95cc870e32"/>
    <s v="Crédito (Visa) pelo app"/>
    <x v="1"/>
  </r>
  <r>
    <n v="4495"/>
    <d v="2025-05-04T21:08:32"/>
    <s v="Madero - Shopping Mogi Guaçu"/>
    <x v="1"/>
    <s v="Problemas no veículo"/>
    <s v="Reembolso aprovado, confira o pagamento no seu próximo repasse"/>
    <n v="174.99"/>
    <n v="168"/>
    <n v="135.66"/>
    <n v="32.340000000000003"/>
    <s v="REEMBOLSO APROVADO"/>
    <x v="1"/>
    <s v="iFood"/>
    <s v="793c8756-6755-40e7-b64d-a298f1975e4a"/>
    <s v="Crédito (Mastercard) pelo app, Saldo da carteira"/>
    <x v="2"/>
  </r>
  <r>
    <n v="6907"/>
    <d v="2025-05-02T18:46:14"/>
    <s v="Madero - Shopping Village Mall"/>
    <x v="1"/>
    <s v="A loja está passando por dificuldades internas"/>
    <s v="SIM"/>
    <n v="195.49"/>
    <n v="172.5"/>
    <n v="0"/>
    <n v="172.5"/>
    <s v="CONTESTADO"/>
    <x v="0"/>
    <s v="iFood"/>
    <s v="840e21fa-0c50-4538-ab06-17ab4d247ea8"/>
    <s v="Débito (Mastercard) na entrega"/>
    <x v="0"/>
  </r>
  <r>
    <n v="166"/>
    <d v="2025-05-04T20:39:56"/>
    <s v="Madero - Shopping Mogi Guaçu"/>
    <x v="0"/>
    <s v="O pedido está atrasado"/>
    <s v="Reembolso aprovado, confira o pagamento no seu próximo repasse"/>
    <n v="100.99"/>
    <n v="106"/>
    <n v="85.6"/>
    <n v="20.400000000000006"/>
    <s v="REEMBOLSO APROVADO"/>
    <x v="1"/>
    <s v="iFood"/>
    <s v="0d5fbd93-dfb9-431d-8b98-9a9fcb613206"/>
    <s v="Apple Pay (Visa)"/>
    <x v="2"/>
  </r>
  <r>
    <n v="7292"/>
    <d v="2025-05-04T20:33:22"/>
    <s v="Madero - Shopping Neumarkt"/>
    <x v="1"/>
    <s v="Problemas no veículo"/>
    <s v="Reembolso aprovado, confira o pagamento no seu próximo repasse"/>
    <n v="140.99"/>
    <n v="136"/>
    <n v="109.82"/>
    <n v="26.180000000000007"/>
    <s v="REEMBOLSO APROVADO"/>
    <x v="1"/>
    <s v="iFood"/>
    <s v="ddd8c846-e74b-4d56-b69e-2fa5d9c8a2fd"/>
    <s v="Crédito (Mastercard) pelo app"/>
    <x v="3"/>
  </r>
  <r>
    <s v="9141"/>
    <d v="2025-05-04T21:30:34"/>
    <s v="Madero - Aerotown"/>
    <x v="2"/>
    <s v="Suspeita de golpe ou trote"/>
    <s v="Cancelamento aceito pela sua loja"/>
    <n v="122.99"/>
    <n v="111"/>
    <n v="0"/>
    <n v="111"/>
    <s v="CANCELADO"/>
    <x v="2"/>
    <s v="iFood"/>
    <s v="1e92e111-ebbc-4305-95d2-0445cb79ddab"/>
    <s v="Crédito (Visa) pelo app"/>
    <x v="0"/>
  </r>
  <r>
    <s v="3588"/>
    <d v="2025-05-04T19:32:12"/>
    <s v="Madero - Aerotown"/>
    <x v="2"/>
    <s v="O cliente cancelou o pedido pelo restaurante"/>
    <s v="MERCHANT_CANCELLED_BY_CUSTOMER"/>
    <n v="190.99"/>
    <n v="182"/>
    <n v="0"/>
    <n v="182"/>
    <s v="CANCELADO"/>
    <x v="2"/>
    <s v="iFood"/>
    <s v="c063b874-6ea7-44d7-9eee-dd9c28448b53"/>
    <s v="Saldo da carteira"/>
    <x v="0"/>
  </r>
  <r>
    <n v="5626"/>
    <d v="2025-05-03T16:04:32"/>
    <s v="Madero - Shopping Patio Paulista"/>
    <x v="0"/>
    <s v="O pedido está atrasado"/>
    <s v="Reembolso aprovado, confira o pagamento no seu próximo repasse"/>
    <n v="77.989999999999995"/>
    <n v="74"/>
    <n v="59.76"/>
    <n v="14.240000000000002"/>
    <s v="REEMBOLSO APROVADO"/>
    <x v="1"/>
    <s v="iFood"/>
    <s v="42e54e59-14de-48e3-bee3-8f87ee387457"/>
    <s v="Crédito (Visa) pelo app"/>
    <x v="1"/>
  </r>
  <r>
    <n v="8885"/>
    <d v="2025-05-02T18:42:16"/>
    <s v="Madero - Shopping Village Mall"/>
    <x v="1"/>
    <s v="A loja está passando por dificuldades internas"/>
    <s v="SIM"/>
    <n v="199.39"/>
    <n v="176.4"/>
    <n v="0"/>
    <n v="176.4"/>
    <s v="CONTESTADO"/>
    <x v="0"/>
    <s v="iFood"/>
    <s v="347d028b-f1b2-4ecf-a346-b32effa9975d"/>
    <s v="Débito (Visa) na entrega"/>
    <x v="0"/>
  </r>
  <r>
    <n v="8058"/>
    <d v="2025-05-04T21:29:45"/>
    <s v="Madero - Shopping Rio Leblon"/>
    <x v="0"/>
    <s v="O pedido está atrasado"/>
    <s v="Reembolso aprovado, confira o pagamento no seu próximo repasse"/>
    <n v="125.99"/>
    <n v="126"/>
    <n v="101.74"/>
    <n v="24.260000000000005"/>
    <s v="REEMBOLSO APROVADO"/>
    <x v="1"/>
    <s v="iFood"/>
    <s v="98bd0abb-0f5a-463b-bdaa-12f636dec435"/>
    <s v="Crédito (Visa) pelo app"/>
    <x v="0"/>
  </r>
  <r>
    <n v="9274"/>
    <d v="2025-05-04T19:53:52"/>
    <s v="Madero - Shopping Rio Leblon"/>
    <x v="0"/>
    <s v="O pedido está atrasado"/>
    <s v="Reembolso aprovado, confira o pagamento no seu próximo repasse"/>
    <n v="47.99"/>
    <n v="35"/>
    <n v="28.26"/>
    <n v="6.7399999999999984"/>
    <s v="REEMBOLSO APROVADO"/>
    <x v="1"/>
    <s v="iFood"/>
    <s v="d3bc00ba-a24f-4416-b37e-29849be42bcb"/>
    <s v="Crédito (Visa) pelo app"/>
    <x v="0"/>
  </r>
  <r>
    <n v="2102"/>
    <d v="2025-05-04T19:39:46"/>
    <s v="Madero - Shopping Rio Leblon"/>
    <x v="1"/>
    <s v="Problemas no veículo"/>
    <s v="Reembolso aprovado, confira o pagamento no seu próximo repasse"/>
    <n v="52.99"/>
    <n v="53"/>
    <n v="44.39"/>
    <n v="8.61"/>
    <s v="REEMBOLSO APROVADO"/>
    <x v="1"/>
    <s v="iFood"/>
    <s v="2a2adbc9-7b7b-4ea6-849b-5af5a6002218"/>
    <s v="Vale-refeição (Alelo refeição) pelo app"/>
    <x v="0"/>
  </r>
  <r>
    <n v="8421"/>
    <d v="2025-05-04T21:08:33"/>
    <s v="Madero - Shopping Plaza Sul"/>
    <x v="0"/>
    <s v="O pedido veio com todos os itens errados"/>
    <s v="ORDER_HS_REJECTED"/>
    <n v="155.99"/>
    <n v="148"/>
    <n v="123.95"/>
    <n v="24.049999999999997"/>
    <s v="REEMBOLSO APROVADO"/>
    <x v="1"/>
    <s v="iFood"/>
    <s v="6d82b727-d3f7-4497-979e-694e55b9d460"/>
    <s v="Vale-refeição (Alelo refeição) pelo app"/>
    <x v="1"/>
  </r>
  <r>
    <n v="8918"/>
    <d v="2025-05-01T12:13:49"/>
    <s v="Madero - Vila Mariana"/>
    <x v="0"/>
    <s v="O pedido veio com todos os itens errados"/>
    <s v="SIM"/>
    <n v="43.99"/>
    <n v="48"/>
    <n v="0"/>
    <n v="48"/>
    <s v="CONTESTADO"/>
    <x v="0"/>
    <s v="iFood"/>
    <s v="cb7ffad9-9618-44ef-a6d0-6f62caf5bd64"/>
    <s v="Débito (Visa Débito) pelo app"/>
    <x v="1"/>
  </r>
  <r>
    <s v="7093"/>
    <d v="2025-05-04T15:48:43"/>
    <s v="Madero - São José dos Campos"/>
    <x v="2"/>
    <s v="O cliente cancelou o pedido pelo restaurante"/>
    <s v="MERCHANT_CANCELLED_BY_CUSTOMER"/>
    <n v="196.99"/>
    <n v="200"/>
    <n v="0"/>
    <n v="200"/>
    <s v="CANCELADO"/>
    <x v="2"/>
    <s v="iFood"/>
    <s v="abb387cf-adbe-4bf6-9c32-ef56966ff57a"/>
    <s v="Saldo da carteira, PIX"/>
    <x v="1"/>
  </r>
  <r>
    <n v="3712"/>
    <d v="2025-05-04T17:32:44"/>
    <s v="Madero - Shopping Rio Leblon"/>
    <x v="1"/>
    <s v="Cliente não localizado pedido em atraso"/>
    <s v="Reembolso aprovado, confira o pagamento no seu próximo repasse"/>
    <n v="124.99"/>
    <n v="116"/>
    <n v="93.67"/>
    <n v="22.33"/>
    <s v="REEMBOLSO APROVADO"/>
    <x v="1"/>
    <s v="iFood"/>
    <s v="293fd949-f3d7-45b7-9bf2-9b08f794460f"/>
    <s v="Apple Pay (Mastercard)"/>
    <x v="0"/>
  </r>
  <r>
    <s v="0858"/>
    <d v="2025-05-04T11:49:33"/>
    <s v="Madero - Shopping Tijuca"/>
    <x v="2"/>
    <s v="Item indisponível"/>
    <s v="UNAVAILABLE_ITEM"/>
    <n v="143.99"/>
    <n v="136"/>
    <n v="0"/>
    <n v="136"/>
    <s v="CANCELADO"/>
    <x v="2"/>
    <s v="iFood"/>
    <s v="79ce5e49-1edd-44e6-8e4b-e6bb71087733"/>
    <s v="Apple Pay (Visa)"/>
    <x v="0"/>
  </r>
  <r>
    <n v="8374"/>
    <d v="2025-05-03T21:56:09"/>
    <s v="Madero - Shopping Rio Leblon"/>
    <x v="0"/>
    <s v="O pedido está atrasado"/>
    <s v="Reembolso aprovado, confira o pagamento no seu próximo repasse"/>
    <n v="148"/>
    <n v="148"/>
    <n v="119.51"/>
    <n v="28.489999999999995"/>
    <s v="REEMBOLSO APROVADO"/>
    <x v="1"/>
    <s v="iFood"/>
    <s v="373fd8a0-ef26-4350-bfb0-9025d531bd7b"/>
    <s v="Crédito (Mastercard) pelo app"/>
    <x v="0"/>
  </r>
  <r>
    <s v="5574"/>
    <d v="2025-05-03T12:39:40"/>
    <s v="Madero - Shopping Boulevard Bh"/>
    <x v="2"/>
    <s v="Item indisponível"/>
    <s v="UNAVAILABLE_ITEM"/>
    <n v="39.979999999999997"/>
    <n v="30"/>
    <n v="0"/>
    <n v="30"/>
    <s v="CANCALADO"/>
    <x v="2"/>
    <s v="iFood"/>
    <s v="7c5d855a-d714-4322-b2f0-7a6bc066ffb4"/>
    <s v="Vale-refeição (Alelo refeição) pelo app"/>
    <x v="0"/>
  </r>
  <r>
    <n v="9496"/>
    <d v="2025-05-03T20:08:47"/>
    <s v="Madero &amp; Jeronimo - Itajai"/>
    <x v="0"/>
    <s v="Pedido impróprio para consumo/uso"/>
    <s v="SIM"/>
    <n v="99.59"/>
    <n v="86.6"/>
    <n v="0"/>
    <n v="86.6"/>
    <s v="CONTESTADO"/>
    <x v="0"/>
    <s v="iFood"/>
    <s v="8d0e9165-7bd0-4712-89c0-4f458a3eb30f"/>
    <s v="Crédito (Visa) pelo app"/>
    <x v="3"/>
  </r>
  <r>
    <n v="3158"/>
    <d v="2025-05-03T20:11:18"/>
    <s v="Madero - Shopping Rio Sul"/>
    <x v="0"/>
    <s v="O pedido está atrasado"/>
    <s v="Reembolso aprovado, confira o pagamento no seu próximo repasse"/>
    <n v="65"/>
    <n v="65"/>
    <n v="54.44"/>
    <n v="10.560000000000002"/>
    <s v="REEMBOLSO APROVADO"/>
    <x v="1"/>
    <s v="iFood"/>
    <s v="ee0969b7-e5db-452c-8997-455da2ea5a31"/>
    <s v="Vale-refeição (Pluxee Refeição (Sodexo Refeição)) pelo app"/>
    <x v="0"/>
  </r>
  <r>
    <n v="2441"/>
    <d v="2025-05-03T15:55:11"/>
    <s v="Madero - Shopping Santa Ursula"/>
    <x v="1"/>
    <s v="Cliente não localizado"/>
    <s v="Reembolso aprovado, confira o pagamento no seu próximo repasse"/>
    <n v="69.989999999999995"/>
    <n v="65"/>
    <n v="52.49"/>
    <n v="12.509999999999998"/>
    <s v="REEMBOLSO APROVADO"/>
    <x v="1"/>
    <s v="iFood"/>
    <s v="02e68607-da21-4956-979b-06ea74800d35"/>
    <s v="PIX"/>
    <x v="2"/>
  </r>
  <r>
    <n v="8994"/>
    <d v="2025-05-03T14:12:52"/>
    <s v="Madero - Shopping Santa Ursula"/>
    <x v="1"/>
    <s v="Cliente não quer mais receber o pedido"/>
    <s v="Reembolso aprovado, confira o pagamento no seu próximo repasse"/>
    <n v="106.99"/>
    <n v="108"/>
    <n v="87.21"/>
    <n v="20.790000000000006"/>
    <s v="REEMBOLSO APROVADO"/>
    <x v="1"/>
    <s v="iFood"/>
    <s v="5a5415e9-12a7-4e1b-aa0d-cdb77dba7c11"/>
    <s v="Crédito (Visa) pelo app"/>
    <x v="2"/>
  </r>
  <r>
    <n v="1218"/>
    <d v="2025-05-04T21:51:48"/>
    <s v="Madero - Shopping Rio Leblon"/>
    <x v="1"/>
    <s v="A loja está fechada"/>
    <s v="SIM"/>
    <n v="167.99"/>
    <n v="157"/>
    <n v="126.78"/>
    <n v="30.22"/>
    <s v="REEMBOLSO APROVADO"/>
    <x v="1"/>
    <s v="iFood"/>
    <s v="8fff1e19-ee2c-4faf-b41b-28248b0b238b"/>
    <s v="Crédito (Mastercard) pelo app"/>
    <x v="0"/>
  </r>
  <r>
    <n v="2405"/>
    <d v="2025-05-04T21:02:31"/>
    <s v="Madero - Shopping Taboão"/>
    <x v="1"/>
    <s v="Problemas no veículo"/>
    <s v="Reembolso aprovado, confira o pagamento no seu próximo repasse"/>
    <n v="381.99"/>
    <n v="377"/>
    <n v="304.43"/>
    <n v="72.569999999999993"/>
    <s v="REEMBOLSO APROVADO"/>
    <x v="1"/>
    <s v="iFood"/>
    <s v="f056a2b1-4dbb-4141-b47e-46fb4a53636a"/>
    <s v="Crédito (Mastercard) pelo app"/>
    <x v="4"/>
  </r>
  <r>
    <n v="6586"/>
    <d v="2025-05-03T20:06:34"/>
    <s v="Madero - Shopping Tamboré"/>
    <x v="5"/>
    <s v="O pedido está atrasado"/>
    <s v="Reembolso aprovado, confira o pagamento no seu próximo repasse"/>
    <n v="109.99"/>
    <n v="106"/>
    <n v="88.78"/>
    <n v="17.22"/>
    <s v="REEMBOLSO APROVADO"/>
    <x v="1"/>
    <s v="iFood"/>
    <s v="b87c32ee-762a-48f3-a89b-a5fc24dce93c"/>
    <s v="Vale-refeição (Alelo refeição) pelo app"/>
    <x v="4"/>
  </r>
  <r>
    <n v="8107"/>
    <d v="2025-05-03T14:58:32"/>
    <s v="Madero - Shopping Tijuca"/>
    <x v="0"/>
    <s v="Pedido impróprio para consumo/uso"/>
    <s v="HAS_CREDIT_PROACTIVE"/>
    <n v="324"/>
    <n v="324"/>
    <n v="261.63"/>
    <n v="62.370000000000005"/>
    <s v="REEMBOLSO APROVADO"/>
    <x v="1"/>
    <s v="iFood"/>
    <s v="7e70e5d8-196d-4c4a-8249-1ddb18fabfde"/>
    <s v="Crédito (Visa) pelo app"/>
    <x v="0"/>
  </r>
  <r>
    <s v="7886"/>
    <d v="2025-05-03T11:32:13"/>
    <s v="Madero - Shopping Limeira"/>
    <x v="0"/>
    <s v="Pedido impróprio para consumo/uso"/>
    <s v="SIM"/>
    <n v="169.99"/>
    <n v="162"/>
    <n v="130.82"/>
    <n v="31.180000000000007"/>
    <s v="REEMBOLSO APROVADO"/>
    <x v="1"/>
    <s v="iFood"/>
    <s v="8816f378-e802-4c69-8aa1-7857aeb51175"/>
    <s v="Vale-refeição (iFood refeição) pelo app"/>
    <x v="2"/>
  </r>
  <r>
    <n v="133"/>
    <d v="2025-05-04T19:57:44"/>
    <s v="Madero - Shopping União Osasco"/>
    <x v="1"/>
    <s v="Cliente não localizado pedido em atraso"/>
    <s v="Reembolso aprovado, confira o pagamento no seu próximo repasse"/>
    <n v="203.99"/>
    <n v="198"/>
    <n v="159.88"/>
    <n v="38.120000000000005"/>
    <s v="REEMBOLSO APROVADO"/>
    <x v="1"/>
    <s v="iFood"/>
    <s v="5be66f2b-c3b6-4136-9b5a-4204b46271be"/>
    <s v="Apple Pay (Visa)"/>
    <x v="4"/>
  </r>
  <r>
    <n v="3101"/>
    <d v="2025-05-04T21:44:32"/>
    <s v="Madero - Shopping Taboão"/>
    <x v="0"/>
    <s v="O pedido veio com todos os itens errados"/>
    <s v="SIM"/>
    <n v="183.99"/>
    <n v="168"/>
    <n v="135.66"/>
    <n v="32.340000000000003"/>
    <s v="REEMBOLSO APROVADO"/>
    <x v="1"/>
    <s v="iFood"/>
    <s v="c428a961-7dda-4d0b-abce-20025b59d453"/>
    <s v="Apple Pay (Elo Débito)"/>
    <x v="4"/>
  </r>
  <r>
    <s v="3494"/>
    <d v="2025-05-04T16:33:03"/>
    <s v="Legno - Italiano do Madero (Norte Shop.)"/>
    <x v="3"/>
    <s v="Item indisponível"/>
    <s v="UNAVAILABLE_ITEM"/>
    <n v="42.19"/>
    <n v="39.200000000000003"/>
    <n v="0"/>
    <n v="39.200000000000003"/>
    <s v="CANCELADO"/>
    <x v="2"/>
    <s v="iFood"/>
    <s v="63307638-0cb0-4129-af99-c0ac378b92eb"/>
    <s v="Vale-refeição (Alelo refeição) pelo app"/>
    <x v="0"/>
  </r>
  <r>
    <n v="9793"/>
    <d v="2025-05-03T16:59:40"/>
    <s v="Madero - Shopping Villa Romana"/>
    <x v="0"/>
    <s v="O pedido está atrasado"/>
    <s v="Reembolso aprovado, confira o pagamento no seu próximo repasse"/>
    <n v="275.99"/>
    <n v="268"/>
    <n v="216.41"/>
    <n v="51.59"/>
    <s v="REEMBOLSO APROVADO"/>
    <x v="1"/>
    <s v="iFood"/>
    <s v="4a95fff1-da10-4a43-a4eb-bf61899ff6c3"/>
    <s v="PIX"/>
    <x v="3"/>
  </r>
  <r>
    <n v="5958"/>
    <d v="2025-05-04T19:07:57"/>
    <s v="Madero - Shopping West Plaza"/>
    <x v="0"/>
    <s v="Pedido impróprio para consumo/uso"/>
    <s v="HAS_CREDIT_PROACTIVE"/>
    <n v="97.99"/>
    <n v="83"/>
    <n v="67.02"/>
    <n v="15.980000000000004"/>
    <s v="REEMBOLSO APROVADO"/>
    <x v="1"/>
    <s v="iFood"/>
    <s v="94e3164e-94e4-4f01-b908-55af09a305f0"/>
    <s v="PIX"/>
    <x v="1"/>
  </r>
  <r>
    <n v="4909"/>
    <d v="2025-05-04T21:32:49"/>
    <s v="Madero &amp; Jeronimo - Alphaville"/>
    <x v="0"/>
    <s v="O pedido veio com todos os itens errados"/>
    <s v="SIM"/>
    <n v="53.19"/>
    <n v="51.2"/>
    <n v="41.34"/>
    <n v="9.86"/>
    <s v="REEMBOLSO APROVADO"/>
    <x v="1"/>
    <s v="iFood"/>
    <s v="8a8be446-bd72-4357-94c0-2ac6a5e25831"/>
    <s v="Apple Pay (Visa)"/>
    <x v="4"/>
  </r>
  <r>
    <n v="1189"/>
    <d v="2025-05-03T19:24:02"/>
    <s v="Madero - Vila Andrade"/>
    <x v="1"/>
    <s v="Cliente se recusa a fornecer código de recebimento"/>
    <s v="Reembolso aprovado, confira o pagamento no seu próximo repasse"/>
    <n v="276.99"/>
    <n v="264"/>
    <n v="221.1"/>
    <n v="42.900000000000006"/>
    <s v="REEMBOLSO APROVADO"/>
    <x v="1"/>
    <s v="iFood"/>
    <s v="70d31ce4-7e5d-4df8-a843-acb8f7c30282"/>
    <s v="Vale-refeição (Pluxee Refeição (Sodexo Refeição)) pelo app"/>
    <x v="4"/>
  </r>
  <r>
    <n v="4548"/>
    <d v="2025-05-04T22:01:02"/>
    <s v="Madero - Vila Mariana"/>
    <x v="0"/>
    <s v="O pedido está atrasado"/>
    <s v="Reembolso aprovado, confira o pagamento no seu próximo repasse"/>
    <n v="78.989999999999995"/>
    <n v="71"/>
    <n v="57.33"/>
    <n v="13.670000000000002"/>
    <s v="REEMBOLSO APROVADO"/>
    <x v="1"/>
    <s v="iFood"/>
    <s v="ac66b991-691d-47d5-86ac-ec021e42d3dc"/>
    <s v="PIX"/>
    <x v="1"/>
  </r>
  <r>
    <s v="8752"/>
    <d v="2025-05-04T19:16:13"/>
    <s v="Madero - Bauru"/>
    <x v="3"/>
    <s v="Item indisponível"/>
    <s v="UNAVAILABLE_ITEM"/>
    <n v="67.989999999999995"/>
    <n v="69"/>
    <n v="0"/>
    <n v="69"/>
    <s v="CANCELADO"/>
    <x v="2"/>
    <s v="iFood"/>
    <s v="a9e65650-2c5d-4184-87b5-b4636abfed14"/>
    <s v="Pagamento pelo app do Nubank"/>
    <x v="2"/>
  </r>
  <r>
    <n v="4846"/>
    <d v="2025-05-04T21:21:27"/>
    <s v="Madero - Vila Mariana"/>
    <x v="1"/>
    <s v="Problemas no veículo"/>
    <s v="Reembolso aprovado, confira o pagamento no seu próximo repasse"/>
    <n v="132.99"/>
    <n v="137"/>
    <n v="110.63"/>
    <n v="26.370000000000005"/>
    <s v="REEMBOLSO APROVADO"/>
    <x v="1"/>
    <s v="iFood"/>
    <s v="1d7ecdae-9527-4d4a-aafd-aa8defc03e8c"/>
    <s v="Vale-refeição (iFood refeição) pelo app"/>
    <x v="1"/>
  </r>
  <r>
    <n v="7081"/>
    <d v="2025-05-03T15:17:29"/>
    <s v="Madero - Vila Mariana"/>
    <x v="0"/>
    <s v="Pedido impróprio para consumo/uso"/>
    <s v="SIM"/>
    <n v="53.99"/>
    <n v="57"/>
    <n v="46.03"/>
    <n v="10.969999999999999"/>
    <s v="REEMBOLSO APROVADO"/>
    <x v="1"/>
    <s v="iFood"/>
    <s v="ff864cb4-163a-4e6c-ba27-85b2cc902a27"/>
    <s v="Débito (Visa Débito) pelo app"/>
    <x v="1"/>
  </r>
  <r>
    <n v="1051"/>
    <d v="2025-05-04T20:19:08"/>
    <s v="Madero - Villa Lobos"/>
    <x v="3"/>
    <s v="A loja está sem entregadores disponíveis"/>
    <s v="Reembolso aprovado, confira o pagamento no seu próximo repasse"/>
    <n v="166.99"/>
    <n v="148"/>
    <n v="119.51"/>
    <n v="28.489999999999995"/>
    <s v="REEMBOLSO APROVADO"/>
    <x v="1"/>
    <s v="iFood"/>
    <s v="eba190e9-03a5-430c-aae3-8a15a29f43c4"/>
    <s v="Crédito (Visa) pelo app"/>
    <x v="4"/>
  </r>
  <r>
    <n v="8236"/>
    <d v="2025-05-03T19:59:36"/>
    <s v="Madero &amp; Jeronimo - Alphaville"/>
    <x v="0"/>
    <s v="O pedido está atrasado"/>
    <s v="Reembolso aprovado, confira o pagamento no seu próximo repasse"/>
    <n v="130.24"/>
    <n v="114.25"/>
    <n v="92.25"/>
    <n v="22"/>
    <s v="REEMBOLSO APROVADO"/>
    <x v="1"/>
    <s v="iFood"/>
    <s v="f39394b4-1f4d-4451-8d6e-e405b4672fd6"/>
    <s v="Crédito (Mastercard) pelo app"/>
    <x v="4"/>
  </r>
  <r>
    <n v="4034"/>
    <d v="2025-05-01T13:58:11"/>
    <s v="Vó Maria Durski - Passo Fundo"/>
    <x v="0"/>
    <s v="Pedido impróprio para consumo/uso"/>
    <s v="ORDER_HS_REJECTED"/>
    <n v="34.979999999999997"/>
    <n v="26"/>
    <n v="0"/>
    <n v="26"/>
    <s v="CONTESTADO"/>
    <x v="0"/>
    <s v="iFood"/>
    <s v="be155beb-3c3e-48d0-978d-abcaf49f5b64"/>
    <s v="Débito (Mastercard Débito) pelo app"/>
    <x v="3"/>
  </r>
  <r>
    <n v="9789"/>
    <d v="2025-05-04T16:07:12"/>
    <s v="Madero &amp; Jeronimo - Canoas"/>
    <x v="0"/>
    <s v="O pedido está atrasado"/>
    <s v="Reembolso aprovado, confira o pagamento no seu próximo repasse"/>
    <n v="146.59"/>
    <n v="143.6"/>
    <n v="115.95"/>
    <n v="27.649999999999991"/>
    <s v="REEMBOLSO APROVADO"/>
    <x v="1"/>
    <s v="iFood"/>
    <s v="1a45db5a-f90a-44d0-a622-78c73401d566"/>
    <s v="Apple Pay (Visa)"/>
    <x v="3"/>
  </r>
  <r>
    <n v="5092"/>
    <d v="2025-05-04T12:03:11"/>
    <s v="Vó Maria Dusrki - Posto Sia"/>
    <x v="1"/>
    <s v="O endereço da loja está errado"/>
    <s v="SIM"/>
    <n v="24.98"/>
    <n v="30"/>
    <n v="24.22"/>
    <n v="5.7800000000000011"/>
    <s v="REEMBOLSO APROVADO"/>
    <x v="1"/>
    <s v="iFood"/>
    <s v="e0258920-0949-4ece-8600-8681e1e62888"/>
    <s v="PIX"/>
    <x v="2"/>
  </r>
  <r>
    <n v="6996"/>
    <d v="2025-05-03T22:28:04"/>
    <s v="Madero &amp; Jeronimo - Passo Fundo"/>
    <x v="0"/>
    <s v="O pedido veio com todos os itens errados"/>
    <s v="SIM"/>
    <n v="69.790000000000006"/>
    <n v="71.8"/>
    <n v="57.98"/>
    <n v="13.82"/>
    <s v="REEMBOLSO APROVADO"/>
    <x v="1"/>
    <s v="iFood"/>
    <s v="97f16034-4a2d-4216-adc1-885a8e1c228c"/>
    <s v="Crédito (Mastercard) pelo app"/>
    <x v="3"/>
  </r>
  <r>
    <n v="130"/>
    <d v="2025-05-04T18:24:07"/>
    <s v="Vó Maria Durski - Campo Largo"/>
    <x v="1"/>
    <s v="Problemas no veículo"/>
    <s v="Reembolso aprovado, confira o pagamento no seu próximo repasse"/>
    <n v="68.989999999999995"/>
    <n v="56"/>
    <n v="45.22"/>
    <n v="10.780000000000001"/>
    <s v="REEMBOLSO APROVADO"/>
    <x v="1"/>
    <s v="iFood"/>
    <s v="9859aca4-aacd-4823-a59e-7cd78a38e930"/>
    <s v="PIX"/>
    <x v="3"/>
  </r>
  <r>
    <n v="4841"/>
    <d v="2025-05-04T13:06:33"/>
    <s v="Vó Maria Durski - Itapema"/>
    <x v="1"/>
    <s v="Cliente não localizado"/>
    <s v="Reembolso aprovado, confira o pagamento no seu próximo repasse"/>
    <n v="33.979999999999997"/>
    <n v="26"/>
    <n v="21.81"/>
    <n v="4.1900000000000013"/>
    <s v="REEMBOLSO APROVADO"/>
    <x v="1"/>
    <s v="iFood"/>
    <s v="81efb1e3-11f4-4bc8-b2ca-063ab5562e68"/>
    <s v="Vale-refeição (Pluxee Refeição (Sodexo Refeição)) pelo app"/>
    <x v="3"/>
  </r>
  <r>
    <n v="9698"/>
    <d v="2025-05-04T18:58:53"/>
    <s v="Vó Maria Durski - Maringa"/>
    <x v="1"/>
    <s v="Cliente não localizado pedido em atraso"/>
    <s v="Reembolso aprovado, confira o pagamento no seu próximo repasse"/>
    <n v="73.989999999999995"/>
    <n v="60"/>
    <n v="48.45"/>
    <n v="11.549999999999997"/>
    <s v="REEMBOLSO APROVADO"/>
    <x v="1"/>
    <s v="iFood"/>
    <s v="3d5946cd-2f19-4f0a-9409-1ab8c47cddd0"/>
    <s v="PIX"/>
    <x v="4"/>
  </r>
  <r>
    <n v="3971"/>
    <d v="2025-05-03T18:43:32"/>
    <s v="Vó Maria Durski - Passeio das Águas"/>
    <x v="0"/>
    <s v="O pedido está atrasado"/>
    <s v="Reembolso aprovado, confira o pagamento no seu próximo repasse"/>
    <n v="46.43"/>
    <n v="39"/>
    <n v="27.82"/>
    <n v="11.18"/>
    <s v="REEMBOLSO APROVADO"/>
    <x v="1"/>
    <s v="iFood"/>
    <s v="87e9e533-8e8a-47c9-8723-f9be18a2f3b1"/>
    <s v="Crédito (Mastercard) pelo app"/>
    <x v="2"/>
  </r>
  <r>
    <s v="4393"/>
    <d v="2025-05-03T21:11:15"/>
    <s v="Madero - Jacarepagua"/>
    <x v="2"/>
    <s v="Item indisponível"/>
    <s v="UNAVAILABLE_ITEM"/>
    <n v="192.99"/>
    <n v="173"/>
    <n v="0"/>
    <n v="173"/>
    <s v="CANCALADO"/>
    <x v="2"/>
    <s v="iFood"/>
    <s v="9b1c2f91-9bf0-4abe-af98-f88809bc8849"/>
    <s v="Crédito (Mastercard) pelo app"/>
    <x v="0"/>
  </r>
  <r>
    <n v="294"/>
    <d v="2025-05-04T13:05:00"/>
    <s v="Vó Maria Durski - Praça da Espanha"/>
    <x v="0"/>
    <s v="O pedido está atrasado"/>
    <s v="Reembolso aprovado, confira o pagamento no seu próximo repasse"/>
    <n v="30.48"/>
    <n v="30"/>
    <n v="25.15"/>
    <n v="4.8500000000000014"/>
    <s v="REEMBOLSO APROVADO"/>
    <x v="1"/>
    <s v="iFood"/>
    <s v="23ee270c-2117-43b7-9b9f-53a6b19accf0"/>
    <s v="Vale-refeição (Alelo refeição) pelo app"/>
    <x v="3"/>
  </r>
  <r>
    <n v="1592"/>
    <d v="2025-05-04T19:26:15"/>
    <s v="Vó Maria Dusrki - Posto Sia"/>
    <x v="0"/>
    <s v="O pedido está atrasado"/>
    <s v="Reembolso aprovado, confira o pagamento no seu próximo repasse"/>
    <n v="56.99"/>
    <n v="60"/>
    <n v="48.45"/>
    <n v="11.549999999999997"/>
    <s v="REEMBOLSO APROVADO"/>
    <x v="1"/>
    <s v="iFood"/>
    <s v="84a5ea82-c255-4a06-853f-1a19979d806b"/>
    <s v="Crédito (Elo) pelo app"/>
    <x v="2"/>
  </r>
  <r>
    <s v="9050"/>
    <d v="2025-05-06T18:01:54"/>
    <s v="Madero - Riomar Aracaju"/>
    <x v="3"/>
    <s v="Item indisponível"/>
    <s v="UNAVAILABLE_ITEM"/>
    <n v="54.78"/>
    <n v="56.8"/>
    <n v="0"/>
    <n v="56.8"/>
    <s v="CANCELADO"/>
    <x v="2"/>
    <s v="iFood"/>
    <s v="fc116e49-ef3d-4541-a15c-16241d9905b4"/>
    <s v="Crédito (Mastercard) pelo app"/>
    <x v="0"/>
  </r>
  <r>
    <s v="4501"/>
    <d v="2025-05-06T04:39:47"/>
    <s v="Dundee Chicken - Shopping Barueri"/>
    <x v="0"/>
    <s v="O pedido está atrasado"/>
    <s v="Reembolso aprovado, confira o pagamento no seu próximo repasse"/>
    <n v="26.19"/>
    <n v="25.2"/>
    <n v="20.34"/>
    <n v="4.8599999999999994"/>
    <s v="REEMBOLSO APROVADO"/>
    <x v="1"/>
    <s v="iFood"/>
    <s v="a6720770-3b6d-45f3-81ca-579ddbf3c9e6"/>
    <s v="PIX"/>
    <x v="4"/>
  </r>
  <r>
    <s v="7940"/>
    <d v="2025-05-05T13:51:46"/>
    <s v="Dundee Chicken - Panamby"/>
    <x v="1"/>
    <s v="Cliente não localizado"/>
    <s v="Reembolso aprovado, confira o pagamento no seu próximo repasse"/>
    <n v="21.98"/>
    <n v="24"/>
    <n v="19.38"/>
    <n v="4.620000000000001"/>
    <s v="REEMBOLSO APROVADO"/>
    <x v="1"/>
    <s v="iFood"/>
    <s v="01acd615-a548-41a9-8af8-817ea9138cbc"/>
    <s v="Crédito (Visa) pelo app"/>
    <x v="4"/>
  </r>
  <r>
    <s v="5195"/>
    <d v="2025-05-05T21:07:08"/>
    <s v="Jeronimo - Afonso Pena"/>
    <x v="1"/>
    <s v="Problemas no veículo"/>
    <s v="Reembolso aprovado, confira o pagamento no seu próximo repasse"/>
    <n v="113.19"/>
    <n v="115.2"/>
    <n v="93.02"/>
    <n v="22.180000000000007"/>
    <s v="REEMBOLSO APROVADO"/>
    <x v="1"/>
    <s v="iFood"/>
    <s v="157943a8-bd36-49b2-af4b-aac8a769e1b1"/>
    <s v="Apple Pay (Mastercard)"/>
    <x v="3"/>
  </r>
  <r>
    <s v="2566"/>
    <d v="2025-05-06T12:03:46"/>
    <s v="Jeronimo - Anchieta Garden"/>
    <x v="0"/>
    <s v="O pedido está atrasado"/>
    <s v="Reembolso aprovado, confira o pagamento no seu próximo repasse"/>
    <n v="70.19"/>
    <n v="85.2"/>
    <n v="68.8"/>
    <n v="16.400000000000006"/>
    <s v="REEMBOLSO APROVADO"/>
    <x v="1"/>
    <s v="iFood"/>
    <s v="d83504d0-9a25-451f-a1dc-a7c42fc81a56"/>
    <s v="PIX"/>
    <x v="1"/>
  </r>
  <r>
    <n v="7432"/>
    <d v="2025-05-07T03:23:16"/>
    <s v="Dundee Chicken - Piracicaba"/>
    <x v="1"/>
    <s v="A loja está fechada"/>
    <s v="SIM"/>
    <n v="26.17"/>
    <n v="20.25"/>
    <n v="16.350000000000001"/>
    <n v="3.8999999999999986"/>
    <s v="REEMBOLSO APROVADO"/>
    <x v="1"/>
    <s v="iFood"/>
    <s v="6006d476-2890-4e54-bf5f-516880d35744"/>
    <s v="PIX"/>
    <x v="2"/>
  </r>
  <r>
    <s v="8020"/>
    <d v="2025-05-05T19:16:52"/>
    <s v="Madero - Shopping Campo Grande"/>
    <x v="4"/>
    <s v="O pedido não foi confirmado pela loja"/>
    <s v="CANCELLED_BEFORE_CONFIRMED"/>
    <n v="155.99"/>
    <n v="132"/>
    <n v="0"/>
    <n v="132"/>
    <s v="CANCELADO"/>
    <x v="2"/>
    <s v="iFood"/>
    <s v="e68b114f-b86c-4d62-9143-9e846ec954b5"/>
    <s v="********"/>
    <x v="2"/>
  </r>
  <r>
    <s v="0303"/>
    <d v="2025-05-06T19:36:44"/>
    <s v="Jeronimo - Av Washington Luis"/>
    <x v="0"/>
    <s v="O pedido está atrasado"/>
    <s v="Reembolso aprovado, confira o pagamento no seu próximo repasse"/>
    <n v="62.39"/>
    <n v="56.4"/>
    <n v="45.55"/>
    <n v="10.850000000000001"/>
    <s v="REEMBOLSO APROVADO"/>
    <x v="1"/>
    <s v="iFood"/>
    <s v="2c97f943-26dc-489b-967c-6121d5365f75"/>
    <s v="PIX"/>
    <x v="4"/>
  </r>
  <r>
    <s v="4805"/>
    <d v="2025-05-06T18:47:02"/>
    <s v="Jeronimo - Av Washington Luis"/>
    <x v="1"/>
    <s v="Entregador sofreu acidente"/>
    <s v="Reembolso aprovado, confira o pagamento no seu próximo repasse"/>
    <n v="27.39"/>
    <n v="26.4"/>
    <n v="17.329999999999998"/>
    <n v="9.07"/>
    <s v="REEMBOLSO APROVADO"/>
    <x v="1"/>
    <s v="iFood"/>
    <s v="1bf37bb6-1d45-4a4a-8b56-8789e5fa0a02"/>
    <s v="Crédito (Mastercard) pelo app"/>
    <x v="4"/>
  </r>
  <r>
    <s v="1071"/>
    <d v="2025-05-06T21:38:37"/>
    <s v="Jeronimo - Barão de Penedo"/>
    <x v="0"/>
    <s v="O pedido está atrasado"/>
    <s v="Reembolso aprovado, confira o pagamento no seu próximo repasse"/>
    <n v="82.89"/>
    <n v="81.900000000000006"/>
    <n v="66.13"/>
    <n v="15.77000000000001"/>
    <s v="REEMBOLSO APROVADO"/>
    <x v="1"/>
    <s v="iFood"/>
    <s v="99fc2782-ffec-4480-8d04-015d6cb33739"/>
    <s v="Crédito (Mastercard) pelo app"/>
    <x v="1"/>
  </r>
  <r>
    <s v="6318"/>
    <d v="2025-05-06T14:07:27"/>
    <s v="Jeronimo - Bh Shopping"/>
    <x v="0"/>
    <s v="Pedido impróprio para consumo/uso"/>
    <s v="HAS_CREDIT_PROACTIVE"/>
    <n v="87.19"/>
    <n v="75.2"/>
    <n v="62.98"/>
    <n v="12.220000000000006"/>
    <s v="REEMBOLSO APROVADO"/>
    <x v="1"/>
    <s v="iFood"/>
    <s v="7f57e90a-235d-476e-8153-b9af0b4ac961"/>
    <s v="Vale-refeição (Ticket) pelo app"/>
    <x v="0"/>
  </r>
  <r>
    <s v="4314"/>
    <d v="2025-05-05T19:35:02"/>
    <s v="Jeronimo - Afonso Pena"/>
    <x v="0"/>
    <s v="O pedido está atrasado"/>
    <s v="Reembolso aprovado, confira o pagamento no seu próximo repasse"/>
    <n v="61.19"/>
    <n v="55.2"/>
    <n v="44.57"/>
    <n v="10.630000000000003"/>
    <s v="REEMBOLSO APROVADO"/>
    <x v="1"/>
    <s v="iFood"/>
    <s v="9d42b56f-9aba-4b38-80bb-4f814774280f"/>
    <s v="Crédito (Mastercard) pelo app"/>
    <x v="3"/>
  </r>
  <r>
    <s v="0869"/>
    <d v="2025-05-06T17:49:08"/>
    <s v="Jeronimo - Campo Grande"/>
    <x v="0"/>
    <s v="O pedido está atrasado"/>
    <s v="Reembolso aprovado, confira o pagamento no seu próximo repasse"/>
    <n v="53.58"/>
    <n v="42.6"/>
    <n v="34.4"/>
    <n v="8.2000000000000028"/>
    <s v="REEMBOLSO APROVADO"/>
    <x v="1"/>
    <s v="iFood"/>
    <s v="e7a494a4-9734-41d4-ab95-e12176a38660"/>
    <s v="PIX"/>
    <x v="2"/>
  </r>
  <r>
    <n v="4093"/>
    <d v="2025-05-06T21:28:18"/>
    <s v="Jeronimo - Alecrins"/>
    <x v="0"/>
    <s v="O pedido veio com todos os itens errados"/>
    <s v="SIM"/>
    <n v="40.590000000000003"/>
    <n v="42.6"/>
    <n v="34.4"/>
    <n v="8.2000000000000028"/>
    <s v="REEMBOLSO APROVADO"/>
    <x v="1"/>
    <s v="iFood"/>
    <s v="da00064a-3d12-4072-b3b3-ffd84d23c335"/>
    <s v="Crédito (Visa) pelo app"/>
    <x v="4"/>
  </r>
  <r>
    <s v="6020"/>
    <d v="2025-05-06T13:04:25"/>
    <s v="Jeronimo - Panamby"/>
    <x v="0"/>
    <s v="O pedido não foi entregue"/>
    <s v="Reembolso aprovado, confira o pagamento no seu próximo repasse"/>
    <n v="66.39"/>
    <n v="49.4"/>
    <n v="39.89"/>
    <n v="9.509999999999998"/>
    <s v="REEMBOLSO APROVADO"/>
    <x v="1"/>
    <s v="iFood"/>
    <s v="cdd5f10c-d7cd-4dc0-a02d-bb9a0d0f3c13"/>
    <s v="Crédito (Mastercard) pelo app"/>
    <x v="4"/>
  </r>
  <r>
    <s v="8151"/>
    <d v="2025-05-06T13:32:00"/>
    <s v="Jeronimo - Park Shop Campo Grande"/>
    <x v="0"/>
    <s v="Pedido impróprio para consumo/uso"/>
    <s v="HAS_CREDIT_PROACTIVE"/>
    <n v="38.200000000000003"/>
    <n v="43.2"/>
    <n v="25.89"/>
    <n v="17.310000000000002"/>
    <s v="REEMBOLSO APROVADO"/>
    <x v="1"/>
    <s v="iFood"/>
    <s v="4d37a96c-23f5-49c4-81e9-ab89790058ae"/>
    <s v="PIX"/>
    <x v="0"/>
  </r>
  <r>
    <s v="0955"/>
    <d v="2025-05-06T20:41:35"/>
    <s v="Jeronimo - Campo Grande"/>
    <x v="2"/>
    <s v="Item indisponível"/>
    <s v="UNAVAILABLE_ITEM"/>
    <n v="75.900000000000006"/>
    <n v="75.900000000000006"/>
    <n v="0"/>
    <n v="75.900000000000006"/>
    <s v="CANCELADO"/>
    <x v="2"/>
    <s v="iFood"/>
    <s v="2e711223-53cf-4633-9147-8cd1ee679f1f"/>
    <s v="Vale-refeição (Alelo refeição) pelo app"/>
    <x v="2"/>
  </r>
  <r>
    <s v="9583"/>
    <d v="2025-05-06T19:33:35"/>
    <s v="Jeronimo - Campo Grande"/>
    <x v="4"/>
    <s v="O pedido não foi confirmado pela loja"/>
    <s v="CANCELLED_BEFORE_CONFIRMED"/>
    <n v="49.65"/>
    <n v="49.65"/>
    <n v="0"/>
    <n v="49.65"/>
    <s v="CANCELADO"/>
    <x v="2"/>
    <s v="iFood"/>
    <s v="12420ce2-9afa-4424-8d27-ddd1ab82d6ea"/>
    <s v="********"/>
    <x v="2"/>
  </r>
  <r>
    <s v="1426"/>
    <d v="2025-05-06T22:23:10"/>
    <s v="Jeronimo - Ponta Grossa"/>
    <x v="0"/>
    <s v="O pedido está atrasado"/>
    <s v="Reembolso aprovado, confira o pagamento no seu próximo repasse"/>
    <n v="94.4"/>
    <n v="104.4"/>
    <n v="82.32"/>
    <n v="22.080000000000013"/>
    <s v="REEMBOLSO APROVADO"/>
    <x v="1"/>
    <s v="iFood"/>
    <s v="8775a39e-d2b6-49ff-b7df-66d4d4ef78d0"/>
    <s v="Crédito (Elo) pelo app"/>
    <x v="3"/>
  </r>
  <r>
    <s v="0704"/>
    <d v="2025-05-06T17:29:00"/>
    <s v="Jeronimo - Campo Grande"/>
    <x v="2"/>
    <s v="Item indisponível"/>
    <s v="UNAVAILABLE_ITEM"/>
    <n v="60.99"/>
    <n v="56"/>
    <n v="0"/>
    <n v="56"/>
    <s v="CANCELADO"/>
    <x v="2"/>
    <s v="iFood"/>
    <s v="93cc7b3e-c55b-421b-a0f8-709510f1cd2c"/>
    <s v="Apple Pay (Visa)"/>
    <x v="2"/>
  </r>
  <r>
    <s v="8087"/>
    <d v="2025-05-05T20:01:34"/>
    <s v="Jeronimo - Barra Shopping"/>
    <x v="1"/>
    <s v="Cliente não localizado"/>
    <s v="Reembolso aprovado, confira o pagamento no seu próximo repasse"/>
    <n v="74"/>
    <n v="84"/>
    <n v="63.84"/>
    <n v="20.159999999999997"/>
    <s v="REEMBOLSO APROVADO"/>
    <x v="1"/>
    <s v="iFood"/>
    <s v="2f7b7260-176c-4e45-b5b6-a97e1c815c9b"/>
    <s v="PIX"/>
    <x v="0"/>
  </r>
  <r>
    <s v="2087"/>
    <d v="2025-05-05T18:23:59"/>
    <s v="Jeronimo - Buritis"/>
    <x v="0"/>
    <s v="Pedido impróprio para consumo/uso"/>
    <s v="HAS_CREDIT_PROACTIVE"/>
    <n v="23.38"/>
    <n v="29.85"/>
    <n v="20.11"/>
    <n v="9.740000000000002"/>
    <s v="REEMBOLSO APROVADO"/>
    <x v="1"/>
    <s v="iFood"/>
    <s v="b89231cd-2b14-481b-8ad4-cb5e49b0a464"/>
    <s v="Crédito (Mastercard) pelo app"/>
    <x v="0"/>
  </r>
  <r>
    <s v="9649"/>
    <d v="2025-05-06T16:07:16"/>
    <s v="Legno - Italiano do Madero (anchieta Garten)"/>
    <x v="1"/>
    <s v="Pedido já foi retirado pelo entregador"/>
    <s v="NÃO"/>
    <n v="77.989999999999995"/>
    <n v="71"/>
    <n v="48.34"/>
    <n v="22.659999999999997"/>
    <s v="REEMBOLSO APROVADO"/>
    <x v="1"/>
    <s v="iFood"/>
    <s v="72cb7ba6-dbb6-43ef-8018-ff1f8e59f5c2"/>
    <s v="PIX"/>
    <x v="1"/>
  </r>
  <r>
    <s v="9751"/>
    <d v="2025-05-05T11:44:09"/>
    <s v="Jeronimo - Goiania T10"/>
    <x v="1"/>
    <s v="Cliente não localizado"/>
    <s v="Reembolso aprovado, confira o pagamento no seu próximo repasse"/>
    <n v="20.49"/>
    <n v="26"/>
    <n v="17.510000000000002"/>
    <n v="8.4899999999999984"/>
    <s v="REEMBOLSO APROVADO"/>
    <x v="1"/>
    <s v="iFood"/>
    <s v="8d86aecb-0d19-4600-a502-1a679d2410a2"/>
    <s v="Crédito (Visa) pelo app"/>
    <x v="2"/>
  </r>
  <r>
    <s v="8752"/>
    <d v="2025-05-05T13:33:00"/>
    <s v="Madero - Pinheiros"/>
    <x v="3"/>
    <s v="Item indisponível"/>
    <s v="UNAVAILABLE_ITEM"/>
    <n v="63.99"/>
    <n v="52"/>
    <n v="0"/>
    <n v="52"/>
    <s v="CANCELADO"/>
    <x v="2"/>
    <s v="iFood"/>
    <s v="7ce827c3-9312-4622-b9f0-1e708c5e3bc4"/>
    <s v="PIX"/>
    <x v="4"/>
  </r>
  <r>
    <s v="5181"/>
    <d v="2025-05-06T14:05:40"/>
    <s v="Jeronimo - Praça da Espanha"/>
    <x v="1"/>
    <s v="Cliente se recusa a fornecer código de recebimento"/>
    <s v="Reembolso aprovado, confira o pagamento no seu próximo repasse"/>
    <n v="47.99"/>
    <n v="42"/>
    <n v="33.92"/>
    <n v="8.0799999999999983"/>
    <s v="REEMBOLSO APROVADO"/>
    <x v="1"/>
    <s v="iFood"/>
    <s v="6107c455-cae7-48fb-8968-b42b88cef011"/>
    <s v="Crédito (Visa) pelo app"/>
    <x v="3"/>
  </r>
  <r>
    <n v="8844"/>
    <d v="2025-05-07T19:07:58"/>
    <s v="Jeronimo - Andalo"/>
    <x v="0"/>
    <s v="O pedido veio revirado/violado"/>
    <s v="SIM"/>
    <n v="24.39"/>
    <n v="31.2"/>
    <n v="22.7"/>
    <n v="8.5"/>
    <s v="REEMBOLSO APROVADO"/>
    <x v="1"/>
    <s v="iFood"/>
    <s v="c42c2163-34c6-4f5d-9016-d60ad170bcbf"/>
    <s v="Apple Pay (Mastercard)"/>
    <x v="2"/>
  </r>
  <r>
    <s v="0134"/>
    <d v="2025-05-05T18:31:54"/>
    <s v="Madero - Anchieta Garden Shopping"/>
    <x v="3"/>
    <s v="O pedido foi feito fora do horário de funcionamento da loja"/>
    <s v="Cancelamento aceito pela sua loja"/>
    <n v="78.98"/>
    <n v="74"/>
    <n v="0"/>
    <n v="74"/>
    <s v="CANCELADO"/>
    <x v="2"/>
    <s v="iFood"/>
    <s v="359765b7-586e-4f38-82c2-5b5014e34846"/>
    <s v="Crédito (Mastercard) na entrega"/>
    <x v="1"/>
  </r>
  <r>
    <s v="6466"/>
    <d v="2025-05-05T14:39:10"/>
    <s v="Madero - Anchieta Garden Shopping"/>
    <x v="3"/>
    <s v="Problemas de sistema na loja"/>
    <s v="Cancelamento aceito pela sua loja"/>
    <n v="26.58"/>
    <n v="21.6"/>
    <n v="0"/>
    <n v="21.6"/>
    <s v="CANCELADO"/>
    <x v="2"/>
    <s v="iFood"/>
    <s v="e9c18fc7-4d43-49db-99d3-c15e90a30b26"/>
    <s v="Crédito (Mastercard) na entrega"/>
    <x v="1"/>
  </r>
  <r>
    <s v="2377"/>
    <d v="2025-05-06T19:54:40"/>
    <s v="Jeronimo - Puc Poa"/>
    <x v="1"/>
    <s v="A entrega é em uma área de risco"/>
    <s v="Reembolso aprovado, confira o pagamento no seu próximo repasse"/>
    <n v="85.2"/>
    <n v="85.2"/>
    <n v="66.31"/>
    <n v="18.89"/>
    <s v="REEMBOLSO APROVADO"/>
    <x v="1"/>
    <s v="iFood"/>
    <s v="a07a1cd6-1309-46ee-8d4d-1fac23fd74f5"/>
    <s v="Crédito (Mastercard) pelo app"/>
    <x v="3"/>
  </r>
  <r>
    <s v="4541"/>
    <d v="2025-05-06T11:15:11"/>
    <s v="Madero &amp; Jeronimo - Novo Salvador"/>
    <x v="4"/>
    <s v="O pedido não foi confirmado pela loja"/>
    <s v="CANCELLED_BEFORE_CONFIRMED"/>
    <n v="176.88"/>
    <n v="157.9"/>
    <n v="0"/>
    <n v="157.9"/>
    <s v="CANCELADO"/>
    <x v="2"/>
    <s v="iFood"/>
    <s v="47b22a5c-7602-4f9b-bb64-0ea623846813"/>
    <s v="********"/>
    <x v="0"/>
  </r>
  <r>
    <s v="0361"/>
    <d v="2025-05-06T11:13:25"/>
    <s v="Madero &amp; Jeronimo - Novo Salvador"/>
    <x v="4"/>
    <s v="O pedido não foi confirmado pela loja"/>
    <s v="CANCELLED_BEFORE_CONFIRMED"/>
    <n v="22.78"/>
    <n v="36.799999999999997"/>
    <n v="0"/>
    <n v="36.799999999999997"/>
    <s v="CANCELADO"/>
    <x v="2"/>
    <s v="iFood"/>
    <s v="2bb52b56-cbc5-41e0-9469-588d2b62f0c1"/>
    <s v="********"/>
    <x v="0"/>
  </r>
  <r>
    <s v="1182"/>
    <d v="2025-05-06T15:38:00"/>
    <s v="Jeronimo - Ramos Batista"/>
    <x v="1"/>
    <s v="Cliente não quer mais receber o pedido"/>
    <s v="Reembolso aprovado, confira o pagamento no seu próximo repasse"/>
    <n v="48.59"/>
    <n v="42.6"/>
    <n v="34.4"/>
    <n v="8.2000000000000028"/>
    <s v="REEMBOLSO APROVADO"/>
    <x v="1"/>
    <s v="iFood"/>
    <s v="985f222b-563a-46c3-833b-4036bc6e2822"/>
    <s v="Crédito (Visa) pelo app"/>
    <x v="1"/>
  </r>
  <r>
    <s v="1761"/>
    <d v="2025-05-06T19:34:02"/>
    <s v="Jeronimo - Shopping Iguatemi Poa"/>
    <x v="1"/>
    <s v="Cliente se recusa a fornecer código de recebimento"/>
    <s v="Reembolso aprovado, confira o pagamento no seu próximo repasse"/>
    <n v="69.790000000000006"/>
    <n v="64.8"/>
    <n v="52.33"/>
    <n v="12.469999999999999"/>
    <s v="REEMBOLSO APROVADO"/>
    <x v="1"/>
    <s v="iFood"/>
    <s v="b81aa850-ac78-40aa-ad6b-4782010d130e"/>
    <s v="Apple Pay (Mastercard)"/>
    <x v="3"/>
  </r>
  <r>
    <s v="4057"/>
    <d v="2025-05-06T14:25:11"/>
    <s v="Jeronimo - Shopping Light"/>
    <x v="1"/>
    <s v="A entrega é em uma área de risco"/>
    <s v="Reembolso aprovado, confira o pagamento no seu próximo repasse"/>
    <n v="48.39"/>
    <n v="50.4"/>
    <n v="40.700000000000003"/>
    <n v="9.6999999999999957"/>
    <s v="REEMBOLSO APROVADO"/>
    <x v="1"/>
    <s v="iFood"/>
    <s v="c952bb0e-7beb-4131-b03c-552cdb693782"/>
    <s v="Crédito (Mastercard) pelo app"/>
    <x v="1"/>
  </r>
  <r>
    <s v="4679"/>
    <d v="2025-05-06T17:35:32"/>
    <s v="Jeronimo - Shopping Novo Salvador"/>
    <x v="0"/>
    <s v="Pedido impróprio para consumo/uso"/>
    <s v="HAS_CREDIT_PROACTIVE"/>
    <n v="65.040000000000006"/>
    <n v="55.05"/>
    <n v="44.45"/>
    <n v="10.599999999999994"/>
    <s v="REEMBOLSO APROVADO"/>
    <x v="1"/>
    <s v="iFood"/>
    <s v="a9f834e4-8829-4e83-a28d-eccb7b7fa2c1"/>
    <s v="PIX"/>
    <x v="0"/>
  </r>
  <r>
    <s v="7036"/>
    <d v="2025-05-06T18:10:05"/>
    <s v="Jeronimo - Shopping Tatuapé"/>
    <x v="0"/>
    <s v="O pedido está atrasado"/>
    <s v="Reembolso aprovado, confira o pagamento no seu próximo repasse"/>
    <n v="39.130000000000003"/>
    <n v="29.15"/>
    <n v="23.54"/>
    <n v="5.6099999999999994"/>
    <s v="REEMBOLSO APROVADO"/>
    <x v="1"/>
    <s v="iFood"/>
    <s v="3a921733-d6e4-4c28-af2e-37a821efdfb0"/>
    <s v="Crédito (Mastercard) pelo app"/>
    <x v="1"/>
  </r>
  <r>
    <s v="2966"/>
    <d v="2025-05-06T20:24:29"/>
    <s v="Jeronimo - Shopping Tiete Plaza"/>
    <x v="1"/>
    <s v="Cliente se recusa a fornecer código de recebimento"/>
    <s v="Reembolso aprovado, confira o pagamento no seu próximo repasse"/>
    <n v="26.79"/>
    <n v="28.8"/>
    <n v="19.22"/>
    <n v="9.5800000000000018"/>
    <s v="REEMBOLSO APROVADO"/>
    <x v="1"/>
    <s v="iFood"/>
    <s v="eb54673e-4fdb-480f-b1ce-f93e62626a4a"/>
    <s v="Crédito (Mastercard) pelo app"/>
    <x v="1"/>
  </r>
  <r>
    <s v="3515"/>
    <d v="2025-05-05T19:56:30"/>
    <s v="Jeronimo - Habitat Bradesco"/>
    <x v="5"/>
    <s v="O pedido está atrasado"/>
    <s v="Reembolso aprovado, confira o pagamento no seu próximo repasse"/>
    <n v="65.25"/>
    <n v="65.25"/>
    <n v="54.65"/>
    <n v="10.600000000000001"/>
    <s v="REEMBOLSO APROVADO"/>
    <x v="1"/>
    <s v="iFood"/>
    <s v="35fdd41f-8792-4039-a859-150df7c5871a"/>
    <s v="Vale-refeição (Ticket) pelo app"/>
    <x v="1"/>
  </r>
  <r>
    <s v="1453"/>
    <d v="2025-05-05T15:45:32"/>
    <s v="Jeronimo - Indaiatuba"/>
    <x v="0"/>
    <s v="O pedido está atrasado"/>
    <s v="Reembolso aprovado, confira o pagamento no seu próximo repasse"/>
    <n v="42.6"/>
    <n v="42.6"/>
    <n v="30.41"/>
    <n v="12.190000000000001"/>
    <s v="REEMBOLSO APROVADO"/>
    <x v="1"/>
    <s v="iFood"/>
    <s v="196dd480-b90e-43f7-abb8-e3adaff3f386"/>
    <s v="PIX"/>
    <x v="4"/>
  </r>
  <r>
    <s v="9121"/>
    <d v="2025-05-05T19:34:44"/>
    <s v="Legno - Italiano do Madero (Parque da Cidade)"/>
    <x v="3"/>
    <s v="Item indisponível"/>
    <s v="UNAVAILABLE_ITEM"/>
    <n v="221"/>
    <n v="226"/>
    <n v="0"/>
    <n v="226"/>
    <s v="CANCELADO"/>
    <x v="2"/>
    <s v="iFood"/>
    <s v="324f7df1-1d5d-4929-9021-bcfabbd4ac65"/>
    <s v="Vale-refeição (Ticket) pelo app"/>
    <x v="4"/>
  </r>
  <r>
    <s v="3537"/>
    <d v="2025-05-06T14:54:58"/>
    <s v="Jeronimo - Shopping Villa Romana"/>
    <x v="1"/>
    <s v="Cliente não localizado"/>
    <s v="Reembolso aprovado, confira o pagamento no seu próximo repasse"/>
    <n v="36.590000000000003"/>
    <n v="45.6"/>
    <n v="34.33"/>
    <n v="11.270000000000003"/>
    <s v="REEMBOLSO APROVADO"/>
    <x v="1"/>
    <s v="iFood"/>
    <s v="54cadcd9-11f7-435b-8838-20f6f8da6e1d"/>
    <s v="Crédito (Mastercard) pelo app"/>
    <x v="3"/>
  </r>
  <r>
    <s v="2822"/>
    <d v="2025-05-06T11:53:19"/>
    <s v="Jeronimo - Buritis"/>
    <x v="2"/>
    <s v="Item indisponível"/>
    <s v="UNAVAILABLE_ITEM"/>
    <n v="31.48"/>
    <n v="30"/>
    <n v="0"/>
    <n v="30"/>
    <s v="CANCELADO"/>
    <x v="2"/>
    <s v="iFood"/>
    <s v="b0ad0fa8-571b-4142-90f0-590a87f3a627"/>
    <s v="Apple Pay (Mastercard)"/>
    <x v="0"/>
  </r>
  <r>
    <s v="5285"/>
    <d v="2025-05-06T11:26:18"/>
    <s v="Jeronimo - Buritis"/>
    <x v="4"/>
    <s v="O pedido não foi confirmado pela loja"/>
    <s v="CANCELLED_BEFORE_CONFIRMED"/>
    <n v="108.39"/>
    <n v="110.4"/>
    <n v="0"/>
    <n v="110.4"/>
    <s v="CANCELADO"/>
    <x v="2"/>
    <s v="iFood"/>
    <s v="1af35d97-da7d-45d0-a90d-bb47d2479b4d"/>
    <s v="********"/>
    <x v="0"/>
  </r>
  <r>
    <n v="897"/>
    <d v="2025-05-06T21:52:27"/>
    <s v="Jeronimo - Bela Vista"/>
    <x v="0"/>
    <s v="O pedido veio com todos os itens errados"/>
    <s v="SIM"/>
    <n v="45.2"/>
    <n v="55.2"/>
    <n v="0"/>
    <n v="55.2"/>
    <s v="CONTESTADO"/>
    <x v="0"/>
    <s v="iFood"/>
    <s v="16b809e6-2f7e-422a-86cd-a6302b69df9c"/>
    <s v="PIX"/>
    <x v="3"/>
  </r>
  <r>
    <s v="2999"/>
    <d v="2025-05-05T12:52:50"/>
    <s v="Jeronimo - Puc Poa"/>
    <x v="1"/>
    <s v="Cliente não localizado"/>
    <s v="Reembolso aprovado, confira o pagamento no seu próximo repasse"/>
    <n v="40.64"/>
    <n v="40.65"/>
    <n v="32.82"/>
    <n v="7.8299999999999983"/>
    <s v="REEMBOLSO APROVADO"/>
    <x v="1"/>
    <s v="iFood"/>
    <s v="b329de9f-6344-4954-859b-6863f696c7c2"/>
    <s v="Pagamento pelo app do Nubank"/>
    <x v="3"/>
  </r>
  <r>
    <s v="4759"/>
    <d v="2025-05-06T19:41:16"/>
    <s v="Jeronimo - Uberlândia"/>
    <x v="0"/>
    <s v="O pedido está atrasado"/>
    <s v="Reembolso aprovado, confira o pagamento no seu próximo repasse"/>
    <n v="26.19"/>
    <n v="25.2"/>
    <n v="20.34"/>
    <n v="4.8599999999999994"/>
    <s v="REEMBOLSO APROVADO"/>
    <x v="1"/>
    <s v="iFood"/>
    <s v="028d8053-7f8b-4dc2-8aa8-9a2d503010fc"/>
    <s v="Apple Pay (Mastercard)"/>
    <x v="2"/>
  </r>
  <r>
    <s v="6382"/>
    <d v="2025-05-05T22:23:26"/>
    <s v="Madero - Minas Shopping"/>
    <x v="2"/>
    <s v="A loja só abrirá mais tarde"/>
    <s v="Cancelamento aceito pela sua loja"/>
    <n v="255.99"/>
    <n v="247"/>
    <n v="0"/>
    <n v="247"/>
    <s v="CANCELADO"/>
    <x v="2"/>
    <s v="iFood"/>
    <s v="e2c2cf02-fbea-44b3-9696-7401c5850d12"/>
    <s v="PIX"/>
    <x v="0"/>
  </r>
  <r>
    <s v="0655"/>
    <d v="2025-05-05T22:19:52"/>
    <s v="Madero - Minas Shopping"/>
    <x v="2"/>
    <s v="A loja só abrirá mais tarde"/>
    <s v="Cancelamento aceito pela sua loja"/>
    <n v="98.99"/>
    <n v="84"/>
    <n v="0"/>
    <n v="84"/>
    <s v="CANCELADO"/>
    <x v="2"/>
    <s v="iFood"/>
    <s v="5e53671e-e146-4e23-97c1-080472f20ee5"/>
    <s v="PIX"/>
    <x v="0"/>
  </r>
  <r>
    <s v="1068"/>
    <d v="2025-05-05T22:06:43"/>
    <s v="Madero - Minas Shopping"/>
    <x v="2"/>
    <s v="O cliente cancelou o pedido pelo restaurante"/>
    <s v="MERCHANT_CANCELLED_BY_CUSTOMER"/>
    <n v="127"/>
    <n v="127"/>
    <n v="0"/>
    <n v="127"/>
    <s v="CANCELADO"/>
    <x v="2"/>
    <s v="iFood"/>
    <s v="6861ff17-6739-4264-a5d7-24dabc25ea4b"/>
    <s v="Crédito (Visa) pelo app"/>
    <x v="0"/>
  </r>
  <r>
    <s v="4214"/>
    <d v="2025-05-05T22:13:10"/>
    <s v="Jeronimo - Ramos Batista"/>
    <x v="0"/>
    <s v="O pedido não foi entregue"/>
    <s v="Reembolso aprovado, confira o pagamento no seu próximo repasse"/>
    <n v="32.6"/>
    <n v="42.6"/>
    <n v="30.91"/>
    <n v="11.690000000000001"/>
    <s v="REEMBOLSO APROVADO"/>
    <x v="1"/>
    <s v="iFood"/>
    <s v="3cafb3cf-1a6e-47f7-9317-f436fdb8de9e"/>
    <s v="Crédito (Visa) pelo app"/>
    <x v="1"/>
  </r>
  <r>
    <s v="6974"/>
    <d v="2025-05-06T21:25:19"/>
    <s v="Jeronimo - Panamby"/>
    <x v="2"/>
    <s v="O pedido está fora da área de entrega"/>
    <s v="SIM"/>
    <n v="26.87"/>
    <n v="34.5"/>
    <n v="0"/>
    <n v="34.5"/>
    <s v="CANCELADO"/>
    <x v="2"/>
    <s v="iFood"/>
    <s v="ed5755e1-643f-4f7b-95be-5074dd67ac27"/>
    <s v="PIX"/>
    <x v="4"/>
  </r>
  <r>
    <s v="0212"/>
    <d v="2025-05-06T14:53:42"/>
    <s v="Legno - Italiano do Madero (Grão Pará)"/>
    <x v="2"/>
    <s v="Item indisponível"/>
    <s v="UNAVAILABLE_ITEM"/>
    <n v="59.98"/>
    <n v="57"/>
    <n v="0"/>
    <n v="57"/>
    <s v="CANCELADO"/>
    <x v="2"/>
    <s v="iFood"/>
    <s v="c978dc64-6fa2-4f8e-9e3b-4e513c243e57"/>
    <s v="Saldo da carteira"/>
    <x v="0"/>
  </r>
  <r>
    <s v="4425"/>
    <d v="2025-05-06T16:47:45"/>
    <s v="Jeronimo - West Plaza"/>
    <x v="0"/>
    <s v="O pedido está atrasado"/>
    <s v="Reembolso aprovado, confira o pagamento no seu próximo repasse"/>
    <n v="71.400000000000006"/>
    <n v="71.400000000000006"/>
    <n v="57.66"/>
    <n v="13.740000000000009"/>
    <s v="REEMBOLSO APROVADO"/>
    <x v="1"/>
    <s v="iFood"/>
    <s v="d8e3de30-92b3-4cc7-b5b7-6d6ddb1a0894"/>
    <s v="Pagamento pelo app do Nubank"/>
    <x v="1"/>
  </r>
  <r>
    <s v="2389"/>
    <d v="2025-05-05T19:17:03"/>
    <s v="Jeronimo - Ramos Batista"/>
    <x v="1"/>
    <s v="Cliente não localizado pedido em atraso"/>
    <s v="Reembolso aprovado, confira o pagamento no seu próximo repasse"/>
    <n v="38"/>
    <n v="48"/>
    <n v="34.770000000000003"/>
    <n v="13.229999999999997"/>
    <s v="REEMBOLSO APROVADO"/>
    <x v="1"/>
    <s v="iFood"/>
    <s v="0429fca9-60f2-4dc8-a9ac-f098b32e74d8"/>
    <s v="Apple Pay (Mastercard)"/>
    <x v="1"/>
  </r>
  <r>
    <n v="3037"/>
    <d v="2025-05-05T18:32:07"/>
    <s v="Jeronimo - Bh Shopping"/>
    <x v="0"/>
    <s v="Pedido impróprio para consumo/uso"/>
    <s v="ORDER_HS_REJECTED"/>
    <n v="38.590000000000003"/>
    <n v="42.6"/>
    <n v="35.68"/>
    <n v="6.9200000000000017"/>
    <s v="REEMBOLSO APROVADO"/>
    <x v="1"/>
    <s v="iFood"/>
    <s v="f9bd4509-bef5-4c13-a0fe-43766497ef3d"/>
    <s v="Vale-refeição (Alelo refeição) pelo app"/>
    <x v="0"/>
  </r>
  <r>
    <s v="3802"/>
    <d v="2025-05-06T12:20:19"/>
    <s v="Jeronimo &amp; Madero - Av Toaldo Tulio"/>
    <x v="1"/>
    <s v="Cliente não localizado"/>
    <s v="Reembolso aprovado, confira o pagamento no seu próximo repasse"/>
    <n v="115.38"/>
    <n v="102.4"/>
    <n v="82.69"/>
    <n v="19.710000000000008"/>
    <s v="REEMBOLSO APROVADO"/>
    <x v="1"/>
    <s v="iFood"/>
    <s v="e18846e3-df6f-4545-b10a-c7259246d159"/>
    <s v="Crédito (Mastercard) pelo app"/>
    <x v="3"/>
  </r>
  <r>
    <s v="2802"/>
    <d v="2025-05-06T20:36:40"/>
    <s v="Jeronimo &amp; Madero - Joinville"/>
    <x v="0"/>
    <s v="O pedido está atrasado"/>
    <s v="Reembolso aprovado, confira o pagamento no seu próximo repasse"/>
    <n v="75.98"/>
    <n v="66"/>
    <n v="53.3"/>
    <n v="12.700000000000003"/>
    <s v="REEMBOLSO APROVADO"/>
    <x v="1"/>
    <s v="iFood"/>
    <s v="f00530f6-60f3-4dff-a089-6432c537c5bc"/>
    <s v="PIX"/>
    <x v="3"/>
  </r>
  <r>
    <s v="2360"/>
    <d v="2025-05-05T21:55:17"/>
    <s v="Vó Maria Dusrki - Posto Sia"/>
    <x v="2"/>
    <s v="Item indisponível"/>
    <s v="UNAVAILABLE_ITEM"/>
    <n v="35.979999999999997"/>
    <n v="30"/>
    <n v="0"/>
    <n v="30"/>
    <s v="CANCELADO"/>
    <x v="2"/>
    <s v="iFood"/>
    <s v="02326cbc-2472-44db-94c8-0e7a9225b3f3"/>
    <s v="Débito (Mastercard) na entrega"/>
    <x v="2"/>
  </r>
  <r>
    <n v="9220"/>
    <d v="2025-05-05T20:07:04"/>
    <s v="Jeronimo - Buritis"/>
    <x v="0"/>
    <s v="O pedido veio com todos os itens errados"/>
    <s v="SIM"/>
    <n v="38.590000000000003"/>
    <n v="42.6"/>
    <n v="0"/>
    <n v="42.6"/>
    <s v="CONTESTADO"/>
    <x v="0"/>
    <s v="iFood"/>
    <s v="6096c261-8d85-4b20-8369-9aa83f6e8e2a"/>
    <s v="Débito (Mastercard Débito) pelo app"/>
    <x v="0"/>
  </r>
  <r>
    <s v="3664"/>
    <d v="2025-05-05T18:17:07"/>
    <s v="Jeronimo - Ramos Batista"/>
    <x v="0"/>
    <s v="O pedido não foi entregue"/>
    <s v="Reembolso aprovado, confira o pagamento no seu próximo repasse"/>
    <n v="40.799999999999997"/>
    <n v="40.799999999999997"/>
    <n v="28.96"/>
    <n v="11.839999999999996"/>
    <s v="REEMBOLSO APROVADO"/>
    <x v="1"/>
    <s v="iFood"/>
    <s v="0fd303a1-4241-4b69-8241-59bd39d6e43b"/>
    <s v="Crédito (Mastercard) pelo app"/>
    <x v="1"/>
  </r>
  <r>
    <s v="9106"/>
    <d v="2025-05-05T20:12:05"/>
    <s v="Jeronimo - Riomar Fortaleza"/>
    <x v="1"/>
    <s v="Cliente não localizado pedido em atraso"/>
    <s v="Reembolso aprovado, confira o pagamento no seu próximo repasse"/>
    <n v="155.22999999999999"/>
    <n v="152.25"/>
    <n v="122.94"/>
    <n v="29.310000000000002"/>
    <s v="REEMBOLSO APROVADO"/>
    <x v="1"/>
    <s v="iFood"/>
    <s v="088da4ba-ef2b-4004-80b2-db425690455a"/>
    <s v="Apple Pay (Mastercard)"/>
    <x v="0"/>
  </r>
  <r>
    <s v="3065"/>
    <d v="2025-05-06T15:17:10"/>
    <s v="Legno - Italiano do Madero (Vitória)"/>
    <x v="0"/>
    <s v="O pedido está atrasado"/>
    <s v="Reembolso aprovado, confira o pagamento no seu próximo repasse"/>
    <n v="72.98"/>
    <n v="64"/>
    <n v="51.68"/>
    <n v="12.32"/>
    <s v="REEMBOLSO APROVADO"/>
    <x v="1"/>
    <s v="iFood"/>
    <s v="66b19a67-b159-45fb-83f3-8315b5c465cd"/>
    <s v="Apple Pay (Mastercard)"/>
    <x v="0"/>
  </r>
  <r>
    <s v="1947"/>
    <d v="2025-05-06T22:11:41"/>
    <s v="Madero - Açocê"/>
    <x v="1"/>
    <s v="A entrega é em uma área de risco"/>
    <s v="Reembolso aprovado, confira o pagamento no seu próximo repasse"/>
    <n v="87.99"/>
    <n v="74"/>
    <n v="59.76"/>
    <n v="14.240000000000002"/>
    <s v="REEMBOLSO APROVADO"/>
    <x v="1"/>
    <s v="iFood"/>
    <s v="dc000d26-bf5d-42fb-b606-ae49535c16fc"/>
    <s v="Crédito (Visa) pelo app"/>
    <x v="1"/>
  </r>
  <r>
    <s v="2764"/>
    <d v="2025-05-05T17:08:31"/>
    <s v="Jeronimo - Shopping Estação"/>
    <x v="0"/>
    <s v="O pedido veio revirado/violado"/>
    <s v="HAS_CREDIT_PROACTIVE"/>
    <n v="46.18"/>
    <n v="48.2"/>
    <n v="38.92"/>
    <n v="9.2800000000000011"/>
    <s v="REEMBOLSO APROVADO"/>
    <x v="1"/>
    <s v="iFood"/>
    <s v="ccc08534-097f-4aac-83d6-c6f11ad919c3"/>
    <s v="Crédito (Mastercard) pelo app"/>
    <x v="3"/>
  </r>
  <r>
    <n v="4320"/>
    <d v="2025-05-06T13:23:16"/>
    <s v="Jeronimo - Buritis"/>
    <x v="0"/>
    <s v="O pedido veio com todos os itens errados"/>
    <s v="SIM"/>
    <n v="55.79"/>
    <n v="49.8"/>
    <n v="41.71"/>
    <n v="8.0899999999999963"/>
    <s v="REEMBOLSO APROVADO"/>
    <x v="1"/>
    <s v="iFood"/>
    <s v="98a30a85-3365-47c1-9d9b-f05e55006727"/>
    <s v="Vale-refeição (Ticket) pelo app"/>
    <x v="0"/>
  </r>
  <r>
    <s v="8416"/>
    <d v="2025-05-05T14:19:45"/>
    <s v="Jeronimo - Shopping Metrô Itaquera"/>
    <x v="2"/>
    <s v="Problemas de sistema na loja"/>
    <s v="NÃO"/>
    <n v="1.98"/>
    <n v="12"/>
    <n v="0"/>
    <n v="12"/>
    <s v="CANCELADO"/>
    <x v="2"/>
    <s v="iFood"/>
    <s v="183c01b5-060f-4bce-8ae0-505d18005b33"/>
    <s v="Crédito (Mastercard) pelo app"/>
    <x v="1"/>
  </r>
  <r>
    <s v="2973"/>
    <d v="2025-05-06T20:24:07"/>
    <s v="Madero - Alphaville (Amazonia)"/>
    <x v="0"/>
    <s v="O pedido está atrasado"/>
    <s v="Reembolso aprovado, confira o pagamento no seu próximo repasse"/>
    <n v="60.98"/>
    <n v="66"/>
    <n v="53.3"/>
    <n v="12.700000000000003"/>
    <s v="REEMBOLSO APROVADO"/>
    <x v="1"/>
    <s v="iFood"/>
    <s v="6e7d2e0d-a782-46f5-9b10-9d14a47534ed"/>
    <s v="Crédito (Visa) pelo app"/>
    <x v="4"/>
  </r>
  <r>
    <s v="6495"/>
    <d v="2025-05-06T20:00:38"/>
    <s v="Vó Maria Durski - Cascavel"/>
    <x v="2"/>
    <s v="Problemas de sistema na loja"/>
    <s v="Cancelamento aceito pela sua loja"/>
    <n v="28.48"/>
    <n v="30"/>
    <n v="0"/>
    <n v="30"/>
    <s v="CANCELADO"/>
    <x v="2"/>
    <s v="iFood"/>
    <s v="a8b6a30f-e648-4ddc-9632-257819b669ec"/>
    <s v="Crédito (Visa) pelo app"/>
    <x v="4"/>
  </r>
  <r>
    <n v="6980"/>
    <d v="2025-05-06T13:12:02"/>
    <s v="Jeronimo - Buritis"/>
    <x v="0"/>
    <s v="O pedido veio com todos os itens errados"/>
    <s v="SIM"/>
    <n v="20.79"/>
    <n v="26.4"/>
    <n v="18.329999999999998"/>
    <n v="8.07"/>
    <s v="REEMBOLSO APROVADO"/>
    <x v="1"/>
    <s v="iFood"/>
    <s v="7a1073b9-68c4-4752-92c4-14d97c984a32"/>
    <s v="Crédito (Visa) pelo app"/>
    <x v="0"/>
  </r>
  <r>
    <s v="0010"/>
    <d v="2025-05-06T21:53:32"/>
    <s v="Madero - Anita"/>
    <x v="0"/>
    <s v="O pedido está atrasado"/>
    <s v="Reembolso aprovado, confira o pagamento no seu próximo repasse"/>
    <n v="88.99"/>
    <n v="84"/>
    <n v="67.83"/>
    <n v="16.170000000000002"/>
    <s v="REEMBOLSO APROVADO"/>
    <x v="1"/>
    <s v="iFood"/>
    <s v="15250b1f-2542-4b44-83d2-868d93651cc8"/>
    <s v="Crédito (Mastercard) pelo app"/>
    <x v="3"/>
  </r>
  <r>
    <s v="7428"/>
    <d v="2025-05-06T18:46:19"/>
    <s v="Madero - Augusto Tolle"/>
    <x v="1"/>
    <s v="Problemas no veículo"/>
    <s v="Reembolso aprovado, confira o pagamento no seu próximo repasse"/>
    <n v="268.99"/>
    <n v="270"/>
    <n v="218.02"/>
    <n v="51.97999999999999"/>
    <s v="REEMBOLSO APROVADO"/>
    <x v="1"/>
    <s v="iFood"/>
    <s v="9333fc20-54ee-45c4-9220-5ccb0e6e3a8f"/>
    <s v="Crédito (Visa) pelo app"/>
    <x v="1"/>
  </r>
  <r>
    <s v="2662"/>
    <d v="2025-05-06T19:13:31"/>
    <s v="Madero - Balneario Shopping"/>
    <x v="0"/>
    <s v="O pedido está atrasado"/>
    <s v="Reembolso aprovado, confira o pagamento no seu próximo repasse"/>
    <n v="123.99"/>
    <n v="111"/>
    <n v="89.63"/>
    <n v="21.370000000000005"/>
    <s v="REEMBOLSO APROVADO"/>
    <x v="1"/>
    <s v="iFood"/>
    <s v="2ab26518-f0f7-4d90-b2b5-14cb5083a64e"/>
    <s v="PIX"/>
    <x v="3"/>
  </r>
  <r>
    <s v="0403"/>
    <d v="2025-05-06T13:41:16"/>
    <s v="Madero - Balneario Shopping"/>
    <x v="1"/>
    <s v="Cliente não localizado"/>
    <s v="Reembolso aprovado, confira o pagamento no seu próximo repasse"/>
    <n v="36.229999999999997"/>
    <n v="39"/>
    <n v="31.49"/>
    <n v="7.5100000000000016"/>
    <s v="REEMBOLSO APROVADO"/>
    <x v="1"/>
    <s v="iFood"/>
    <s v="7d837b06-21a8-4299-b712-d52105ca2ef8"/>
    <s v="PIX"/>
    <x v="3"/>
  </r>
  <r>
    <s v="7901"/>
    <d v="2025-05-06T18:55:22"/>
    <s v="Madero - Batel"/>
    <x v="1"/>
    <s v="Cliente não localizado"/>
    <s v="Reembolso aprovado, confira o pagamento no seu próximo repasse"/>
    <n v="63.99"/>
    <n v="63"/>
    <n v="50.87"/>
    <n v="12.130000000000003"/>
    <s v="REEMBOLSO APROVADO"/>
    <x v="1"/>
    <s v="iFood"/>
    <s v="2d3c61d5-c34b-4c1e-bafa-45dd8c0a15d1"/>
    <s v="Crédito (Visa) pelo app"/>
    <x v="3"/>
  </r>
  <r>
    <s v="5641"/>
    <d v="2025-05-06T19:39:06"/>
    <s v="Madero - Boulevard Belem"/>
    <x v="1"/>
    <s v="Problemas no veículo"/>
    <s v="Reembolso aprovado, confira o pagamento no seu próximo repasse"/>
    <n v="250.98"/>
    <n v="251"/>
    <n v="202.68"/>
    <n v="48.319999999999993"/>
    <s v="REEMBOLSO APROVADO"/>
    <x v="1"/>
    <s v="iFood"/>
    <s v="3b89d367-388c-41ee-966c-378fd8e514a5"/>
    <s v="Débito (Mastercard Débito) pelo app"/>
    <x v="0"/>
  </r>
  <r>
    <s v="3247"/>
    <d v="2025-05-05T19:56:24"/>
    <s v="Madero - Shopping Piracicaba"/>
    <x v="2"/>
    <s v="Problemas de sistema na loja"/>
    <s v="Cancelamento aceito pela sua loja"/>
    <n v="81.99"/>
    <n v="72"/>
    <n v="0"/>
    <n v="72"/>
    <s v="CANCELADO"/>
    <x v="2"/>
    <s v="iFood"/>
    <s v="f440b4d8-a3f7-4269-bd2d-275a9ebde418"/>
    <s v="PIX"/>
    <x v="2"/>
  </r>
  <r>
    <s v="1723"/>
    <d v="2025-05-05T19:44:21"/>
    <s v="Madero - Shopping Piracicaba"/>
    <x v="2"/>
    <s v="Problemas de sistema na loja"/>
    <s v="Cancelamento aceito pela sua loja"/>
    <n v="67.989999999999995"/>
    <n v="74"/>
    <n v="0"/>
    <n v="74"/>
    <s v="CANCELADO"/>
    <x v="2"/>
    <s v="iFood"/>
    <s v="18eef135-55c0-4b04-a1e7-806e03748bfb"/>
    <s v="Crédito (Mastercard) pelo app"/>
    <x v="2"/>
  </r>
  <r>
    <s v="8452"/>
    <d v="2025-05-05T19:24:29"/>
    <s v="Madero - Shopping Piracicaba"/>
    <x v="2"/>
    <s v="Problemas de sistema na loja"/>
    <s v="Cancelamento aceito pela sua loja"/>
    <n v="76.989999999999995"/>
    <n v="77"/>
    <n v="0"/>
    <n v="77"/>
    <s v="CANCELADO"/>
    <x v="2"/>
    <s v="iFood"/>
    <s v="2d54d8ed-d782-44fc-a76d-601725a187a2"/>
    <s v="PIX"/>
    <x v="2"/>
  </r>
  <r>
    <s v="5822"/>
    <d v="2025-05-05T19:22:54"/>
    <s v="Madero - Shopping Piracicaba"/>
    <x v="2"/>
    <s v="Problemas de sistema na loja"/>
    <s v="Cancelamento aceito pela sua loja"/>
    <n v="94"/>
    <n v="94"/>
    <n v="0"/>
    <n v="94"/>
    <s v="CANCELADO"/>
    <x v="2"/>
    <s v="iFood"/>
    <s v="3d98559e-7479-4f06-8262-29ec88db9697"/>
    <s v="Crédito (Mastercard) pelo app"/>
    <x v="2"/>
  </r>
  <r>
    <s v="5464"/>
    <d v="2025-05-05T19:20:36"/>
    <s v="Madero - Shopping Piracicaba"/>
    <x v="2"/>
    <s v="Problemas de sistema na loja"/>
    <s v="Cancelamento aceito pela sua loja"/>
    <n v="85.99"/>
    <n v="82"/>
    <n v="0"/>
    <n v="82"/>
    <s v="CANCELADO"/>
    <x v="2"/>
    <s v="iFood"/>
    <s v="9fb2d4c9-c583-479e-b704-306dc47dc017"/>
    <s v="Crédito (Mastercard) pelo app"/>
    <x v="2"/>
  </r>
  <r>
    <s v="4719"/>
    <d v="2025-05-05T19:12:18"/>
    <s v="Madero - Shopping Piracicaba"/>
    <x v="2"/>
    <s v="Problemas de sistema na loja"/>
    <s v="Cancelamento aceito pela sua loja"/>
    <n v="108.99"/>
    <n v="112"/>
    <n v="0"/>
    <n v="112"/>
    <s v="CANCELADO"/>
    <x v="2"/>
    <s v="iFood"/>
    <s v="29e86336-e048-45fd-8fcb-9974f9d27a44"/>
    <s v="PIX"/>
    <x v="2"/>
  </r>
  <r>
    <s v="0528"/>
    <d v="2025-05-05T18:58:04"/>
    <s v="Jeronimo - Shopping Estação Bh"/>
    <x v="0"/>
    <s v="O pedido veio com todos os itens errados"/>
    <s v="HAS_CREDIT_PROACTIVE"/>
    <n v="53.39"/>
    <n v="50.4"/>
    <n v="40.700000000000003"/>
    <n v="9.6999999999999957"/>
    <s v="REEMBOLSO APROVADO"/>
    <x v="1"/>
    <s v="iFood"/>
    <s v="606127d9-21a4-4750-9a12-5bd67f6a54bd"/>
    <s v="PIX"/>
    <x v="0"/>
  </r>
  <r>
    <s v="4601"/>
    <d v="2025-05-05T12:46:13"/>
    <s v="Jeronimo - Shopping Grand Plaza"/>
    <x v="1"/>
    <s v="Cliente não localizado pedido em atraso"/>
    <s v="Reembolso aprovado, confira o pagamento no seu próximo repasse"/>
    <n v="0.99"/>
    <n v="16.8"/>
    <n v="6.54"/>
    <n v="10.260000000000002"/>
    <s v="REEMBOLSO APROVADO"/>
    <x v="1"/>
    <s v="iFood"/>
    <s v="ba358b9c-39d6-4661-89b0-8f640aa4c1f8"/>
    <s v="Pagamento pelo app do Nubank"/>
    <x v="1"/>
  </r>
  <r>
    <s v="6575"/>
    <d v="2025-05-05T16:06:05"/>
    <s v="Jeronimo - Shopping Guarulhos"/>
    <x v="1"/>
    <s v="Cliente não quer mais receber o pedido"/>
    <s v="Reembolso aprovado, confira o pagamento no seu próximo repasse"/>
    <n v="99.6"/>
    <n v="99.6"/>
    <n v="78.94"/>
    <n v="20.659999999999997"/>
    <s v="REEMBOLSO APROVADO"/>
    <x v="1"/>
    <s v="iFood"/>
    <s v="9743439c-4fe1-4726-852c-c71287c8ca0b"/>
    <s v="PIX"/>
    <x v="1"/>
  </r>
  <r>
    <s v="6924"/>
    <d v="2025-05-06T20:52:42"/>
    <s v="Madero - Caxias do Sul"/>
    <x v="0"/>
    <s v="O pedido está atrasado"/>
    <s v="Reembolso aprovado, confira o pagamento no seu próximo repasse"/>
    <n v="73.989999999999995"/>
    <n v="73"/>
    <n v="58.95"/>
    <n v="14.049999999999997"/>
    <s v="REEMBOLSO APROVADO"/>
    <x v="1"/>
    <s v="iFood"/>
    <s v="3b395fb8-5963-4880-be74-be89caee46a2"/>
    <s v="Crédito (Visa) pelo app"/>
    <x v="3"/>
  </r>
  <r>
    <s v="5186"/>
    <d v="2025-05-05T18:17:17"/>
    <s v="Jeronimo - Anchieta Garden"/>
    <x v="3"/>
    <s v="O pedido foi feito fora do horário de funcionamento da loja"/>
    <s v="Cancelamento aceito pela sua loja"/>
    <n v="34.78"/>
    <n v="28.8"/>
    <n v="0"/>
    <n v="28.8"/>
    <s v="CANCELADO"/>
    <x v="2"/>
    <s v="iFood"/>
    <s v="7c90638f-02e2-4595-a956-fb7d0d7b488e"/>
    <s v="Crédito (Mastercard) na entrega"/>
    <x v="1"/>
  </r>
  <r>
    <s v="6866"/>
    <d v="2025-05-05T16:38:15"/>
    <s v="Jeronimo - Anchieta Garden"/>
    <x v="2"/>
    <s v="O pedido foi feito fora do horário de funcionamento da loja"/>
    <s v="Cancelamento aceito pela sua loja"/>
    <n v="27.58"/>
    <n v="21.6"/>
    <n v="0"/>
    <n v="21.6"/>
    <s v="CANCELADO"/>
    <x v="2"/>
    <s v="iFood"/>
    <s v="35c456bd-705b-41ab-8d5b-39203e33546c"/>
    <s v="Crédito (Mastercard) na entrega"/>
    <x v="1"/>
  </r>
  <r>
    <s v="7629"/>
    <d v="2025-05-05T15:24:35"/>
    <s v="Jeronimo - Anchieta Garden"/>
    <x v="2"/>
    <s v="O pedido foi feito fora do horário de funcionamento da loja"/>
    <s v="Cancelamento aceito pela sua loja"/>
    <n v="47.59"/>
    <n v="42.6"/>
    <n v="0"/>
    <n v="42.6"/>
    <s v="CANCELADO"/>
    <x v="2"/>
    <s v="iFood"/>
    <s v="3175fd3c-242c-424e-8fba-2bce7a204d0f"/>
    <s v="Crédito (Mastercard) na entrega"/>
    <x v="1"/>
  </r>
  <r>
    <s v="6054"/>
    <d v="2025-05-05T14:56:47"/>
    <s v="Jeronimo - Anchieta Garden"/>
    <x v="2"/>
    <s v="A loja abrirá mais tarde"/>
    <s v="Cancelamento aceito pela sua loja"/>
    <n v="47.59"/>
    <n v="42.6"/>
    <n v="0"/>
    <n v="42.6"/>
    <s v="CANCELADO"/>
    <x v="2"/>
    <s v="iFood"/>
    <s v="fe757851-c437-493b-bf58-76cddf8b4249"/>
    <s v="Crédito (Mastercard) na entrega"/>
    <x v="1"/>
  </r>
  <r>
    <s v="3674"/>
    <d v="2025-05-05T13:08:33"/>
    <s v="Jeronimo - Anchieta Garden"/>
    <x v="2"/>
    <s v="Item indisponível"/>
    <s v="UNAVAILABLE_ITEM"/>
    <n v="15.98"/>
    <n v="30"/>
    <n v="0"/>
    <n v="30"/>
    <s v="CANCELADO"/>
    <x v="2"/>
    <s v="iFood"/>
    <s v="a781ab84-01ff-4aa6-9952-af8adb5753dc"/>
    <s v="Crédito (Mastercard) na entrega"/>
    <x v="1"/>
  </r>
  <r>
    <s v="8319"/>
    <d v="2025-05-06T20:37:06"/>
    <s v="Jeronimo - Shopping Nova America"/>
    <x v="0"/>
    <s v="O pedido veio com todos os itens errados"/>
    <s v="SIM"/>
    <n v="61.59"/>
    <n v="54.6"/>
    <n v="44.09"/>
    <n v="10.509999999999998"/>
    <s v="REEMBOLSO APROVADO"/>
    <x v="1"/>
    <s v="iFood"/>
    <s v="eaad0ed1-5066-4b95-a26f-3923516fc2d9"/>
    <s v="Débito (Mastercard Débito) pelo app"/>
    <x v="0"/>
  </r>
  <r>
    <s v="1351"/>
    <d v="2025-05-06T11:42:31"/>
    <s v="Madero - Caxias do Sul"/>
    <x v="0"/>
    <s v="O pedido está atrasado"/>
    <s v="Reembolso aprovado, confira o pagamento no seu próximo repasse"/>
    <n v="104.89"/>
    <n v="101.9"/>
    <n v="82.28"/>
    <n v="19.620000000000005"/>
    <s v="REEMBOLSO APROVADO"/>
    <x v="1"/>
    <s v="iFood"/>
    <s v="d31b85c9-ddec-4a54-9949-d2717850cdd5"/>
    <s v="Pagamento pelo app do Nubank"/>
    <x v="3"/>
  </r>
  <r>
    <s v="6834"/>
    <d v="2025-05-06T15:47:20"/>
    <s v="Madero - Francisco Morato"/>
    <x v="0"/>
    <s v="O pedido está atrasado"/>
    <s v="Reembolso aprovado, confira o pagamento no seu próximo repasse"/>
    <n v="332.99"/>
    <n v="328"/>
    <n v="264.86"/>
    <n v="63.139999999999986"/>
    <s v="REEMBOLSO APROVADO"/>
    <x v="1"/>
    <s v="iFood"/>
    <s v="d6edaceb-d944-4c22-960c-a9449163115b"/>
    <s v="PIX"/>
    <x v="4"/>
  </r>
  <r>
    <s v="5755"/>
    <d v="2025-05-05T19:48:00"/>
    <s v="Jeronimo - Shopping Palladium"/>
    <x v="1"/>
    <s v="Cliente não localizado"/>
    <s v="Reembolso aprovado, confira o pagamento no seu próximo repasse"/>
    <n v="75.23"/>
    <n v="65.25"/>
    <n v="52.69"/>
    <n v="12.560000000000002"/>
    <s v="REEMBOLSO APROVADO"/>
    <x v="1"/>
    <s v="iFood"/>
    <s v="ece53db0-510a-437b-8407-fb5e1a3e63a6"/>
    <s v="PIX"/>
    <x v="3"/>
  </r>
  <r>
    <s v="2846"/>
    <d v="2025-05-05T15:54:10"/>
    <s v="Jeronimo - Shopping Palladium"/>
    <x v="1"/>
    <s v="Cliente não localizado"/>
    <s v="Reembolso aprovado, confira o pagamento no seu próximo repasse"/>
    <n v="27.39"/>
    <n v="26.4"/>
    <n v="17.829999999999998"/>
    <n v="8.57"/>
    <s v="REEMBOLSO APROVADO"/>
    <x v="1"/>
    <s v="iFood"/>
    <s v="598bf771-d3ce-43a2-9875-4ad698af5dd2"/>
    <s v="Pagamento pelo app do Nubank"/>
    <x v="3"/>
  </r>
  <r>
    <s v="4193"/>
    <d v="2025-05-05T21:31:15"/>
    <s v="Jeronimo - Shopping Penha"/>
    <x v="1"/>
    <s v="Problemas no veículo"/>
    <s v="Reembolso aprovado, confira o pagamento no seu próximo repasse"/>
    <n v="32.6"/>
    <n v="42.6"/>
    <n v="32.19"/>
    <n v="10.410000000000004"/>
    <s v="REEMBOLSO APROVADO"/>
    <x v="1"/>
    <s v="iFood"/>
    <s v="0b48ba75-a52a-4515-98ea-c1954aadd1e9"/>
    <s v="Vale-refeição (Ticket) pelo app"/>
    <x v="1"/>
  </r>
  <r>
    <s v="7282"/>
    <d v="2025-05-05T21:30:45"/>
    <s v="Jeronimo - Shopping Penha"/>
    <x v="0"/>
    <s v="O pedido está atrasado"/>
    <s v="Reembolso aprovado, confira o pagamento no seu próximo repasse"/>
    <n v="47.59"/>
    <n v="42.6"/>
    <n v="34.4"/>
    <n v="8.2000000000000028"/>
    <s v="REEMBOLSO APROVADO"/>
    <x v="1"/>
    <s v="iFood"/>
    <s v="de726e5b-9327-4a46-a8d9-cc37f4f07c85"/>
    <s v="Google Pay (Mastercard)"/>
    <x v="1"/>
  </r>
  <r>
    <s v="4681"/>
    <d v="2025-05-06T21:20:45"/>
    <s v="Madero - Iguatemi Campinas"/>
    <x v="1"/>
    <s v="O endereço da entrega não foi localizado"/>
    <s v="Reembolso aprovado, confira o pagamento no seu próximo repasse"/>
    <n v="139"/>
    <n v="139"/>
    <n v="112.24"/>
    <n v="26.760000000000005"/>
    <s v="REEMBOLSO APROVADO"/>
    <x v="1"/>
    <s v="iFood"/>
    <s v="2ba4fafa-d108-41a9-83d6-da0933f32519"/>
    <s v="Vale-refeição (iFood refeição) pelo app"/>
    <x v="4"/>
  </r>
  <r>
    <s v="9662"/>
    <d v="2025-05-05T19:05:51"/>
    <s v="Jeronimo - West Plaza"/>
    <x v="1"/>
    <s v="Cliente não localizado"/>
    <s v="Reembolso aprovado, confira o pagamento no seu próximo repasse"/>
    <n v="63.39"/>
    <n v="50.4"/>
    <n v="40.700000000000003"/>
    <n v="9.6999999999999957"/>
    <s v="REEMBOLSO APROVADO"/>
    <x v="1"/>
    <s v="iFood"/>
    <s v="e42d9d3c-32cc-45fb-848b-c5994ff9292a"/>
    <s v="Crédito (Visa) pelo app"/>
    <x v="1"/>
  </r>
  <r>
    <s v="7217"/>
    <d v="2025-05-05T11:58:01"/>
    <s v="Jeronimo - West Plaza"/>
    <x v="1"/>
    <s v="Problemas no veículo"/>
    <s v="Reembolso aprovado, confira o pagamento no seu próximo repasse"/>
    <n v="55.59"/>
    <n v="42.6"/>
    <n v="34.4"/>
    <n v="8.2000000000000028"/>
    <s v="REEMBOLSO APROVADO"/>
    <x v="1"/>
    <s v="iFood"/>
    <s v="436024f7-4981-4303-af0b-23bb39fef173"/>
    <s v="Crédito (Mastercard) pelo app"/>
    <x v="1"/>
  </r>
  <r>
    <n v="2472"/>
    <d v="2025-05-06T21:47:24"/>
    <s v="Jeronimo - Campo Grande"/>
    <x v="0"/>
    <s v="Pedido impróprio para consumo/uso"/>
    <s v="SIM"/>
    <n v="47.59"/>
    <n v="42.6"/>
    <n v="35.68"/>
    <n v="6.9200000000000017"/>
    <s v="REEMBOLSO APROVADO"/>
    <x v="1"/>
    <s v="iFood"/>
    <s v="e4b017d3-2763-4ad5-b064-31390d25f364"/>
    <s v="Vale-refeição (Alelo refeição) pelo app"/>
    <x v="2"/>
  </r>
  <r>
    <s v="3602"/>
    <d v="2025-05-05T22:34:36"/>
    <s v="Jeronimo &amp; Madero - Alphaville"/>
    <x v="0"/>
    <s v="O pedido está atrasado"/>
    <s v="Reembolso aprovado, confira o pagamento no seu próximo repasse"/>
    <n v="44.38"/>
    <n v="32.4"/>
    <n v="26.17"/>
    <n v="6.2299999999999969"/>
    <s v="REEMBOLSO APROVADO"/>
    <x v="1"/>
    <s v="iFood"/>
    <s v="e5abcb14-7216-461a-beb7-5a97803f935d"/>
    <s v="PIX"/>
    <x v="4"/>
  </r>
  <r>
    <s v="9509"/>
    <d v="2025-05-05T19:37:29"/>
    <s v="Jeronimo &amp; Madero - Av Toaldo Tulio"/>
    <x v="0"/>
    <s v="O pedido está atrasado"/>
    <s v="Reembolso aprovado, confira o pagamento no seu próximo repasse"/>
    <n v="32.380000000000003"/>
    <n v="31.2"/>
    <n v="25.19"/>
    <n v="6.009999999999998"/>
    <s v="REEMBOLSO APROVADO"/>
    <x v="1"/>
    <s v="iFood"/>
    <s v="f4b87035-c0a0-47b9-a574-f48be9600293"/>
    <s v="Crédito (Mastercard) pelo app"/>
    <x v="3"/>
  </r>
  <r>
    <s v="1262"/>
    <d v="2025-05-06T20:46:00"/>
    <s v="Madero &amp; Jeronimo - Litoral Plaza"/>
    <x v="4"/>
    <s v="O pedido não foi confirmado pela loja"/>
    <s v="CANCELLED_BEFORE_CONFIRMED"/>
    <n v="28.59"/>
    <n v="39.6"/>
    <n v="0"/>
    <n v="39.6"/>
    <s v="CANCELADO"/>
    <x v="2"/>
    <s v="iFood"/>
    <s v="eac6b600-f225-4d4b-8dc4-151f3e7ccab7"/>
    <s v="********"/>
    <x v="1"/>
  </r>
  <r>
    <s v="8491"/>
    <d v="2025-05-06T20:32:23"/>
    <s v="Madero &amp; Jeronimo - Litoral Plaza"/>
    <x v="4"/>
    <s v="O pedido não foi confirmado pela loja"/>
    <s v="CANCELLED_BEFORE_CONFIRMED"/>
    <n v="28.59"/>
    <n v="39.6"/>
    <n v="0"/>
    <n v="39.6"/>
    <s v="CANCELADO"/>
    <x v="2"/>
    <s v="iFood"/>
    <s v="9f6c5e8d-a6b4-457e-ab15-11e537a19121"/>
    <s v="********"/>
    <x v="1"/>
  </r>
  <r>
    <s v="2309"/>
    <d v="2025-05-06T13:55:21"/>
    <s v="Madero &amp; Jeronimo - Litoral Plaza"/>
    <x v="5"/>
    <s v="A confirmação está demorando muito"/>
    <s v="Cancelado pelo cliente antes da confirmação"/>
    <n v="55.99"/>
    <n v="71"/>
    <n v="0"/>
    <n v="71"/>
    <s v="CANCELADO"/>
    <x v="2"/>
    <s v="iFood"/>
    <s v="9728628a-2fc6-4f38-84b5-fc76333db35c"/>
    <s v="********"/>
    <x v="1"/>
  </r>
  <r>
    <s v="7183"/>
    <d v="2025-05-06T11:21:42"/>
    <s v="Madero &amp; Jeronimo - Litoral Plaza"/>
    <x v="4"/>
    <s v="O pedido não foi confirmado pela loja"/>
    <s v="CANCELLED_BEFORE_CONFIRMED"/>
    <n v="47.79"/>
    <n v="48.8"/>
    <n v="0"/>
    <n v="48.8"/>
    <s v="CANCELADO"/>
    <x v="2"/>
    <s v="iFood"/>
    <s v="ba04edf0-be57-44eb-aff3-22c7cfdc8307"/>
    <s v="********"/>
    <x v="1"/>
  </r>
  <r>
    <n v="1352"/>
    <d v="2025-05-07T20:11:41"/>
    <s v="Jeronimo - Center Shopping Uberlândia"/>
    <x v="0"/>
    <s v="O pedido veio com todos os itens errados"/>
    <s v="SIM"/>
    <n v="67.59"/>
    <n v="66.599999999999994"/>
    <n v="53.78"/>
    <n v="12.819999999999993"/>
    <s v="REEMBOLSO APROVADO"/>
    <x v="1"/>
    <s v="iFood"/>
    <s v="4bd0177c-8e62-434e-8d93-485e97a65a06"/>
    <s v="PIX"/>
    <x v="2"/>
  </r>
  <r>
    <s v="3140"/>
    <d v="2025-05-05T12:08:37"/>
    <s v="Jeronimo &amp; Madero - Foz do Iguaçu"/>
    <x v="1"/>
    <s v="Cliente não localizado"/>
    <s v="Reembolso aprovado, confira o pagamento no seu próximo repasse"/>
    <n v="38.99"/>
    <n v="44"/>
    <n v="35.53"/>
    <n v="8.4699999999999989"/>
    <s v="REEMBOLSO APROVADO"/>
    <x v="1"/>
    <s v="iFood"/>
    <s v="591d8fdd-e699-405d-8fb2-9fbc708d879d"/>
    <s v="PIX"/>
    <x v="4"/>
  </r>
  <r>
    <s v="4373"/>
    <d v="2025-05-05T18:59:55"/>
    <s v="Jeronimo - Riomar Fortaleza"/>
    <x v="4"/>
    <s v="O pedido não foi confirmado pela loja"/>
    <s v="CANCELLED_BEFORE_CONFIRMED"/>
    <n v="43.98"/>
    <n v="36"/>
    <n v="0"/>
    <n v="36"/>
    <s v="CANCELADO"/>
    <x v="2"/>
    <s v="iFood"/>
    <s v="3ed2b179-184c-4ba7-83b2-b3a96b6e34cf"/>
    <s v="********"/>
    <x v="0"/>
  </r>
  <r>
    <s v="7839"/>
    <d v="2025-05-06T12:51:33"/>
    <s v="Madero - Jk Mall"/>
    <x v="1"/>
    <s v="A entrega é em uma área de risco"/>
    <s v="Reembolso aprovado, confira o pagamento no seu próximo repasse"/>
    <n v="57.99"/>
    <n v="57"/>
    <n v="46.03"/>
    <n v="10.969999999999999"/>
    <s v="REEMBOLSO APROVADO"/>
    <x v="1"/>
    <s v="iFood"/>
    <s v="af120d07-767f-4fb5-a535-0ecbf4b678d5"/>
    <s v="PIX"/>
    <x v="3"/>
  </r>
  <r>
    <s v="6911"/>
    <d v="2025-05-06T13:06:17"/>
    <s v="Jeronimo &amp; Madero - Cambui"/>
    <x v="4"/>
    <s v="O pedido não foi enviado para a Loja"/>
    <s v="ORDER_NOT_SENT_TO_MERCHANT"/>
    <n v="36.630000000000003"/>
    <n v="48.65"/>
    <n v="0"/>
    <n v="48.65"/>
    <s v="CANCELADO"/>
    <x v="2"/>
    <s v="iFood"/>
    <s v="d54fd4a3-61fe-485b-b5fd-88c2218618ff"/>
    <s v="********"/>
    <x v="4"/>
  </r>
  <r>
    <s v="6428"/>
    <d v="2025-05-06T18:08:40"/>
    <s v="Madero - Jundiai la Torre"/>
    <x v="0"/>
    <s v="O pedido está atrasado"/>
    <s v="Reembolso aprovado, confira o pagamento no seu próximo repasse"/>
    <n v="79.98"/>
    <n v="74"/>
    <n v="59.76"/>
    <n v="14.240000000000002"/>
    <s v="REEMBOLSO APROVADO"/>
    <x v="1"/>
    <s v="iFood"/>
    <s v="67c5b126-b141-4784-99a5-164b8c7f19ef"/>
    <s v="Pagamento pelo app do Nubank"/>
    <x v="4"/>
  </r>
  <r>
    <s v="7253"/>
    <d v="2025-05-06T14:00:29"/>
    <s v="Madero - Minas Shopping"/>
    <x v="1"/>
    <s v="Cliente não localizado"/>
    <s v="Reembolso aprovado, confira o pagamento no seu próximo repasse"/>
    <n v="35.979999999999997"/>
    <n v="30"/>
    <n v="24.22"/>
    <n v="5.7800000000000011"/>
    <s v="REEMBOLSO APROVADO"/>
    <x v="1"/>
    <s v="iFood"/>
    <s v="f70a89cd-c662-48f1-900f-cf7f8d1881b3"/>
    <s v="PIX"/>
    <x v="0"/>
  </r>
  <r>
    <s v="9014"/>
    <d v="2025-05-06T21:26:27"/>
    <s v="Madero - Morumbi"/>
    <x v="0"/>
    <s v="O pedido está atrasado"/>
    <s v="Reembolso aprovado, confira o pagamento no seu próximo repasse"/>
    <n v="78.989999999999995"/>
    <n v="73"/>
    <n v="58.95"/>
    <n v="14.049999999999997"/>
    <s v="REEMBOLSO APROVADO"/>
    <x v="1"/>
    <s v="iFood"/>
    <s v="d312d2cb-37c6-4e34-868a-58a7c811c92e"/>
    <s v="Apple Pay (Mastercard)"/>
    <x v="4"/>
  </r>
  <r>
    <s v="6280"/>
    <d v="2025-05-06T15:59:02"/>
    <s v="Madero - Niteroi Plaza Shopping"/>
    <x v="0"/>
    <s v="O pedido está atrasado"/>
    <s v="Reembolso aprovado, confira o pagamento no seu próximo repasse"/>
    <n v="164.99"/>
    <n v="160"/>
    <n v="129.19999999999999"/>
    <n v="30.800000000000011"/>
    <s v="REEMBOLSO APROVADO"/>
    <x v="1"/>
    <s v="iFood"/>
    <s v="cce5654e-1e29-457d-adc4-9c2e5eae52b8"/>
    <s v="Crédito (Visa) pelo app"/>
    <x v="0"/>
  </r>
  <r>
    <n v="5800"/>
    <d v="2025-05-06T18:23:26"/>
    <s v="Jeronimo - Criciuma"/>
    <x v="0"/>
    <s v="O pedido veio revirado/violado"/>
    <s v="SIM"/>
    <n v="51.6"/>
    <n v="51.6"/>
    <n v="37.68"/>
    <n v="13.920000000000002"/>
    <s v="REEMBOLSO APROVADO"/>
    <x v="1"/>
    <s v="iFood"/>
    <s v="35e870e4-8a71-4cb6-8315-15dfaee959c1"/>
    <s v="PIX"/>
    <x v="3"/>
  </r>
  <r>
    <s v="0172"/>
    <d v="2025-05-06T12:35:30"/>
    <s v="Jeronimo &amp; Madero - Cambui"/>
    <x v="4"/>
    <s v="O pedido não foi enviado para a Loja"/>
    <s v="ORDER_NOT_SENT_TO_MERCHANT"/>
    <n v="64.98"/>
    <n v="58"/>
    <n v="0"/>
    <n v="58"/>
    <s v="CANCELADO"/>
    <x v="2"/>
    <s v="iFood"/>
    <s v="3a80095e-c936-403e-b5d4-84e5f340dee9"/>
    <s v="********"/>
    <x v="4"/>
  </r>
  <r>
    <s v="3214"/>
    <d v="2025-05-06T12:07:42"/>
    <s v="Madero - Shopping Cidade Bh"/>
    <x v="2"/>
    <s v="Item indisponível"/>
    <s v="UNAVAILABLE_ITEM"/>
    <n v="33.479999999999997"/>
    <n v="30"/>
    <n v="0"/>
    <n v="30"/>
    <s v="CANCELADO"/>
    <x v="2"/>
    <s v="iFood"/>
    <s v="a7c8bd1a-076a-4b4c-94ad-63d541be2672"/>
    <s v="Apple Pay (Mastercard)"/>
    <x v="0"/>
  </r>
  <r>
    <s v="4711"/>
    <d v="2025-05-06T11:52:12"/>
    <s v="Madero - Prestes Maia"/>
    <x v="5"/>
    <s v="O pedido está atrasado"/>
    <s v="Reembolso aprovado, confira o pagamento no seu próximo repasse"/>
    <n v="16.98"/>
    <n v="30"/>
    <n v="24.22"/>
    <n v="5.7800000000000011"/>
    <s v="REEMBOLSO APROVADO"/>
    <x v="1"/>
    <s v="iFood"/>
    <s v="ccce2879-275b-4e59-b9fa-97e6b4ded2ee"/>
    <s v="PIX"/>
    <x v="1"/>
  </r>
  <r>
    <s v="7744"/>
    <d v="2025-05-06T15:14:39"/>
    <s v="Jeronimo &amp; Madero - Caxias do Sul"/>
    <x v="4"/>
    <s v="O pedido não foi enviado para a Loja"/>
    <s v="ORDER_NOT_SENT_TO_MERCHANT"/>
    <n v="33.590000000000003"/>
    <n v="45.6"/>
    <n v="0"/>
    <n v="45.6"/>
    <s v="CANCELADO"/>
    <x v="2"/>
    <s v="iFood"/>
    <s v="85249f71-94db-40b5-8059-b73a12e43b3e"/>
    <s v="********"/>
    <x v="3"/>
  </r>
  <r>
    <s v="5378"/>
    <d v="2025-05-05T22:30:51"/>
    <s v="Madero - Açocê"/>
    <x v="3"/>
    <s v="A loja está sem entregadores disponíveis"/>
    <s v="Reembolso aprovado, confira o pagamento no seu próximo repasse"/>
    <n v="74"/>
    <n v="74"/>
    <n v="59.76"/>
    <n v="14.240000000000002"/>
    <s v="REEMBOLSO APROVADO"/>
    <x v="1"/>
    <s v="iFood"/>
    <s v="46932c73-0183-4510-8036-9ac601d66438"/>
    <s v="Crédito (Visa) pelo app"/>
    <x v="1"/>
  </r>
  <r>
    <s v="6641"/>
    <d v="2025-05-05T19:44:15"/>
    <s v="Madero - Açocê"/>
    <x v="0"/>
    <s v="O pedido não foi entregue"/>
    <s v="Reembolso aprovado, confira o pagamento no seu próximo repasse"/>
    <n v="356.99"/>
    <n v="348"/>
    <n v="281.01"/>
    <n v="66.990000000000009"/>
    <s v="REEMBOLSO APROVADO"/>
    <x v="1"/>
    <s v="iFood"/>
    <s v="32f3eb63-b654-45e6-a0ca-bd3cec4b0413"/>
    <s v="Crédito (Visa) pelo app"/>
    <x v="1"/>
  </r>
  <r>
    <s v="9499"/>
    <d v="2025-05-05T18:57:07"/>
    <s v="Madero - Aerotown"/>
    <x v="1"/>
    <s v="Cliente não localizado"/>
    <s v="Reembolso aprovado, confira o pagamento no seu próximo repasse"/>
    <n v="95.99"/>
    <n v="88"/>
    <n v="71.06"/>
    <n v="16.939999999999998"/>
    <s v="REEMBOLSO APROVADO"/>
    <x v="1"/>
    <s v="iFood"/>
    <s v="67228cba-9303-491f-a68a-073a53d75a0a"/>
    <s v="Crédito (Mastercard) pelo app"/>
    <x v="0"/>
  </r>
  <r>
    <s v="2537"/>
    <d v="2025-05-06T12:51:52"/>
    <s v="Jeronimo &amp; Madero - Caxias do Sul"/>
    <x v="4"/>
    <s v="O pedido não foi enviado para a Loja"/>
    <s v="ORDER_NOT_SENT_TO_MERCHANT"/>
    <n v="15.18"/>
    <n v="25.2"/>
    <n v="0"/>
    <n v="25.2"/>
    <s v="CANCELADO"/>
    <x v="2"/>
    <s v="iFood"/>
    <s v="e4144062-861a-4457-9a2b-6c76598a65d7"/>
    <s v="********"/>
    <x v="3"/>
  </r>
  <r>
    <s v="1642"/>
    <d v="2025-05-06T19:38:05"/>
    <s v="Madero - Quata"/>
    <x v="1"/>
    <s v="A entrega é em uma área de risco"/>
    <s v="Reembolso aprovado, confira o pagamento no seu próximo repasse"/>
    <n v="62"/>
    <n v="66"/>
    <n v="53.3"/>
    <n v="12.700000000000003"/>
    <s v="REEMBOLSO APROVADO"/>
    <x v="1"/>
    <s v="iFood"/>
    <s v="d5a37198-09fb-4e35-9f7d-c43708c26aa7"/>
    <s v="Crédito (Visa) pelo app"/>
    <x v="1"/>
  </r>
  <r>
    <s v="2958"/>
    <d v="2025-05-06T19:52:31"/>
    <s v="Madero - Riomar Recife"/>
    <x v="0"/>
    <s v="O pedido veio com todos os itens errados"/>
    <s v="HAS_CREDIT_PROACTIVE"/>
    <n v="134.97999999999999"/>
    <n v="128"/>
    <n v="103.36"/>
    <n v="24.64"/>
    <s v="REEMBOLSO APROVADO"/>
    <x v="1"/>
    <s v="iFood"/>
    <s v="011a2041-00f0-4e58-9caa-271a11b03a43"/>
    <s v="Saldo da carteira"/>
    <x v="0"/>
  </r>
  <r>
    <s v="2107"/>
    <d v="2025-05-06T18:32:09"/>
    <s v="Madero - Salvador Shopping Barra"/>
    <x v="3"/>
    <s v="A loja está sem entregadores disponíveis"/>
    <s v="Reembolso aprovado, confira o pagamento no seu próximo repasse"/>
    <n v="111.98"/>
    <n v="100"/>
    <n v="80.75"/>
    <n v="19.25"/>
    <s v="REEMBOLSO APROVADO"/>
    <x v="1"/>
    <s v="iFood"/>
    <s v="9d224d91-9f84-467f-901b-144315334507"/>
    <s v="Crédito (Mastercard) pelo app"/>
    <x v="0"/>
  </r>
  <r>
    <s v="6793"/>
    <d v="2025-05-05T19:07:09"/>
    <s v="Madero - Alphaville (Amazonia)"/>
    <x v="0"/>
    <s v="O pedido não foi entregue"/>
    <s v="Reembolso aprovado, confira o pagamento no seu próximo repasse"/>
    <n v="68.989999999999995"/>
    <n v="68"/>
    <n v="57.91"/>
    <n v="10.090000000000003"/>
    <s v="REEMBOLSO APROVADO"/>
    <x v="1"/>
    <s v="iFood"/>
    <s v="457daf79-95ec-4b8b-acb9-fa1a4dc298a3"/>
    <s v="Pagamento pelo app do Nubank"/>
    <x v="4"/>
  </r>
  <r>
    <s v="4659"/>
    <d v="2025-05-06T21:03:34"/>
    <s v="Madero - Santos Dumont"/>
    <x v="1"/>
    <s v="Cliente não localizado"/>
    <s v="Reembolso aprovado, confira o pagamento no seu próximo repasse"/>
    <n v="82.99"/>
    <n v="74"/>
    <n v="59.76"/>
    <n v="14.240000000000002"/>
    <s v="REEMBOLSO APROVADO"/>
    <x v="1"/>
    <s v="iFood"/>
    <s v="f62b320e-94f6-4cec-abd5-464e5737992d"/>
    <s v="Crédito (Mastercard) pelo app"/>
    <x v="0"/>
  </r>
  <r>
    <s v="0474"/>
    <d v="2025-05-06T16:01:46"/>
    <s v="Legno - Italiano do Madero (anchieta Garten)"/>
    <x v="2"/>
    <s v="O pedido está duplicado"/>
    <s v="SIM"/>
    <n v="57.99"/>
    <n v="71"/>
    <n v="0"/>
    <n v="71"/>
    <s v="CANCELADO"/>
    <x v="2"/>
    <s v="iFood"/>
    <s v="cc2f0082-a8f3-411e-ad0d-47a96049b9d4"/>
    <s v="PIX"/>
    <x v="1"/>
  </r>
  <r>
    <s v="4480"/>
    <d v="2025-05-06T20:44:15"/>
    <s v="Madero - Shopping Design Barra"/>
    <x v="3"/>
    <s v="Item indisponível"/>
    <s v="UNAVAILABLE_ITEM"/>
    <n v="186.4"/>
    <n v="186.4"/>
    <n v="0"/>
    <n v="186.4"/>
    <s v="CANCELADO"/>
    <x v="2"/>
    <s v="iFood"/>
    <s v="ef1d26cf-5aab-4742-9573-f2280277ee0e"/>
    <s v="Crédito (Mastercard) pelo app"/>
    <x v="0"/>
  </r>
  <r>
    <s v="7216"/>
    <d v="2025-05-06T19:48:36"/>
    <s v="Madero - Shopping Anália Franco"/>
    <x v="0"/>
    <s v="O pedido está atrasado"/>
    <s v="Reembolso aprovado, confira o pagamento no seu próximo repasse"/>
    <n v="78.989999999999995"/>
    <n v="82"/>
    <n v="66.22"/>
    <n v="15.780000000000001"/>
    <s v="REEMBOLSO APROVADO"/>
    <x v="1"/>
    <s v="iFood"/>
    <s v="6a2a19dd-0fc8-4719-bc82-20b0a8fd63bb"/>
    <s v="Crédito (Visa) pelo app"/>
    <x v="1"/>
  </r>
  <r>
    <s v="2601"/>
    <d v="2025-05-05T21:53:24"/>
    <s v="Madero - Balneario Camboriú (atlântica)"/>
    <x v="0"/>
    <s v="O pedido está atrasado"/>
    <s v="Reembolso aprovado, confira o pagamento no seu próximo repasse"/>
    <n v="74.98"/>
    <n v="65"/>
    <n v="52.49"/>
    <n v="12.509999999999998"/>
    <s v="REEMBOLSO APROVADO"/>
    <x v="1"/>
    <s v="iFood"/>
    <s v="4d2c61c0-cf1c-4fe9-8245-52c09d68e70f"/>
    <s v="Crédito (Mastercard) pelo app"/>
    <x v="3"/>
  </r>
  <r>
    <s v="1509"/>
    <d v="2025-05-06T21:00:17"/>
    <s v="Jeronimo &amp; Madero - Cascavel"/>
    <x v="2"/>
    <s v="Problemas de sistema na loja"/>
    <s v="Cancelamento aceito pela sua loja"/>
    <n v="55.99"/>
    <n v="44"/>
    <n v="0"/>
    <n v="44"/>
    <s v="CANCELADO"/>
    <x v="2"/>
    <s v="iFood"/>
    <s v="4a2d0da0-a2c2-4652-bd42-47e54cda2723"/>
    <s v="Apple Pay (Mastercard)"/>
    <x v="4"/>
  </r>
  <r>
    <s v="7133"/>
    <d v="2025-05-06T19:27:12"/>
    <s v="Jeronimo &amp; Madero - Cascavel"/>
    <x v="2"/>
    <s v="Problemas de sistema na loja"/>
    <s v="Cancelamento aceito pela sua loja"/>
    <n v="113.78"/>
    <n v="104.8"/>
    <n v="0"/>
    <n v="104.8"/>
    <s v="CANCELADO"/>
    <x v="2"/>
    <s v="iFood"/>
    <s v="0e05059d-9c0a-4bc0-af48-46bb516893d5"/>
    <s v="Crédito (Mastercard) pelo app"/>
    <x v="4"/>
  </r>
  <r>
    <s v="8965"/>
    <d v="2025-05-06T18:53:36"/>
    <s v="Jeronimo &amp; Madero - Cascavel"/>
    <x v="2"/>
    <s v="Problemas de sistema na loja"/>
    <s v="Cancelamento aceito pela sua loja"/>
    <n v="94.8"/>
    <n v="94.8"/>
    <n v="0"/>
    <n v="94.8"/>
    <s v="CANCELADO"/>
    <x v="2"/>
    <s v="iFood"/>
    <s v="9df0e753-a8cd-4956-9a91-1835e9110fed"/>
    <s v="PIX"/>
    <x v="4"/>
  </r>
  <r>
    <s v="4076"/>
    <d v="2025-05-05T11:58:42"/>
    <s v="Madero - Boulevard Belem"/>
    <x v="0"/>
    <s v="O pedido não foi entregue"/>
    <s v="Reembolso aprovado, confira o pagamento no seu próximo repasse"/>
    <n v="34.49"/>
    <n v="38"/>
    <n v="30.68"/>
    <n v="7.32"/>
    <s v="REEMBOLSO APROVADO"/>
    <x v="1"/>
    <s v="iFood"/>
    <s v="3b18d012-4bb2-4a07-85d1-390496de6c81"/>
    <s v="Apple Pay (Mastercard)"/>
    <x v="0"/>
  </r>
  <r>
    <s v="3697"/>
    <d v="2025-05-05T20:38:20"/>
    <s v="Madero - Francisco Morato"/>
    <x v="1"/>
    <s v="A entrega é em uma área de risco"/>
    <s v="Reembolso aprovado, confira o pagamento no seu próximo repasse"/>
    <n v="112.99"/>
    <n v="112"/>
    <n v="90.44"/>
    <n v="21.560000000000002"/>
    <s v="REEMBOLSO APROVADO"/>
    <x v="1"/>
    <s v="iFood"/>
    <s v="7b14b16c-af09-4544-bad8-fdc27d454122"/>
    <s v="Saldo da carteira, Crédito (Mastercard) pelo app"/>
    <x v="4"/>
  </r>
  <r>
    <s v="7666"/>
    <d v="2025-05-05T21:46:39"/>
    <s v="Madero - Goiania T4"/>
    <x v="0"/>
    <s v="Pedido impróprio para consumo/uso"/>
    <s v="HAS_CREDIT_PROACTIVE"/>
    <n v="94.99"/>
    <n v="81"/>
    <n v="65.41"/>
    <n v="15.590000000000003"/>
    <s v="REEMBOLSO APROVADO"/>
    <x v="1"/>
    <s v="iFood"/>
    <s v="907b5e04-b42d-447d-9f85-a27edde8bfcf"/>
    <s v="PIX"/>
    <x v="2"/>
  </r>
  <r>
    <s v="2805"/>
    <d v="2025-05-05T11:41:12"/>
    <s v="Madero - Shopping Aricanduva"/>
    <x v="4"/>
    <s v="O pedido não foi confirmado pela loja"/>
    <s v="CANCELLED_BEFORE_CONFIRMED"/>
    <n v="85.99"/>
    <n v="81"/>
    <n v="0"/>
    <n v="81"/>
    <s v="CANCELADO"/>
    <x v="2"/>
    <s v="iFood"/>
    <s v="44db996c-dbec-4b1c-b5c7-9dc67fda8c52"/>
    <s v="********"/>
    <x v="1"/>
  </r>
  <r>
    <s v="8753"/>
    <d v="2025-05-05T22:30:40"/>
    <s v="Madero - Gramado"/>
    <x v="1"/>
    <s v="Cliente não quer mais receber o pedido"/>
    <s v="Reembolso aprovado, confira o pagamento no seu próximo repasse"/>
    <n v="71.989999999999995"/>
    <n v="74"/>
    <n v="55.72"/>
    <n v="18.28"/>
    <s v="REEMBOLSO APROVADO"/>
    <x v="1"/>
    <s v="iFood"/>
    <s v="119bb9f4-3721-43ef-947a-3011547330e6"/>
    <s v="PIX"/>
    <x v="3"/>
  </r>
  <r>
    <s v="8231"/>
    <d v="2025-05-05T20:35:05"/>
    <s v="Madero - Iguatemi Brasilia"/>
    <x v="0"/>
    <s v="O pedido está atrasado"/>
    <s v="Reembolso aprovado, confira o pagamento no seu próximo repasse"/>
    <n v="50.99"/>
    <n v="43"/>
    <n v="34.72"/>
    <n v="8.2800000000000011"/>
    <s v="REEMBOLSO APROVADO"/>
    <x v="1"/>
    <s v="iFood"/>
    <s v="2ae3f7b0-f780-48e9-a929-9e0c11590add"/>
    <s v="PIX"/>
    <x v="2"/>
  </r>
  <r>
    <s v="5636"/>
    <d v="2025-05-05T16:05:30"/>
    <s v="Madero - Itapema"/>
    <x v="1"/>
    <s v="Cliente não quer mais receber o pedido"/>
    <s v="Reembolso aprovado, confira o pagamento no seu próximo repasse"/>
    <n v="85.99"/>
    <n v="91"/>
    <n v="73.48"/>
    <n v="17.519999999999996"/>
    <s v="REEMBOLSO APROVADO"/>
    <x v="1"/>
    <s v="iFood"/>
    <s v="c74f789c-80fa-43ed-a108-be6d16dd5c9b"/>
    <s v="PIX"/>
    <x v="3"/>
  </r>
  <r>
    <n v="1818"/>
    <d v="2025-05-06T19:19:12"/>
    <s v="Jeronimo - Giovanni Gronchi"/>
    <x v="0"/>
    <s v="O pedido veio revirado/violado"/>
    <s v="SIM"/>
    <n v="73.239999999999995"/>
    <n v="68.25"/>
    <n v="55.11"/>
    <n v="13.14"/>
    <s v="REEMBOLSO APROVADO"/>
    <x v="1"/>
    <s v="iFood"/>
    <s v="dbcd695b-1750-4f91-a672-a3b6e8a61a68"/>
    <s v="Apple Pay (Mastercard)"/>
    <x v="4"/>
  </r>
  <r>
    <s v="6633"/>
    <d v="2025-05-06T19:01:08"/>
    <s v="Madero - Shopping Barigui"/>
    <x v="1"/>
    <s v="Cliente não localizado pedido em atraso"/>
    <s v="Reembolso aprovado, confira o pagamento no seu próximo repasse"/>
    <n v="48.99"/>
    <n v="58"/>
    <n v="46.84"/>
    <n v="11.159999999999997"/>
    <s v="REEMBOLSO APROVADO"/>
    <x v="1"/>
    <s v="iFood"/>
    <s v="2b94d84f-b716-49b1-90b8-f929d88005a6"/>
    <s v="Crédito (Mastercard) pelo app"/>
    <x v="3"/>
  </r>
  <r>
    <s v="3530"/>
    <d v="2025-05-06T13:20:37"/>
    <s v="Madero - Shopping Rio Leblon"/>
    <x v="3"/>
    <s v="Item indisponível"/>
    <s v="UNAVAILABLE_ITEM"/>
    <n v="191.99"/>
    <n v="185"/>
    <n v="0"/>
    <n v="185"/>
    <s v="CANCELADO"/>
    <x v="2"/>
    <s v="iFood"/>
    <s v="b820b8b7-70a9-40fa-baf8-a5e77c968e9a"/>
    <s v="Crédito (Visa) pelo app"/>
    <x v="0"/>
  </r>
  <r>
    <s v="2660"/>
    <d v="2025-05-06T21:44:28"/>
    <s v="Madero - Shopping Cidade São Paulo"/>
    <x v="1"/>
    <s v="Cliente não localizado pedido em atraso"/>
    <s v="Reembolso aprovado, confira o pagamento no seu próximo repasse"/>
    <n v="174.99"/>
    <n v="161"/>
    <n v="130.01"/>
    <n v="30.990000000000009"/>
    <s v="REEMBOLSO APROVADO"/>
    <x v="1"/>
    <s v="iFood"/>
    <s v="9e675999-92e4-411e-96b8-48b6e3600dfe"/>
    <s v="Crédito (Visa) pelo app"/>
    <x v="1"/>
  </r>
  <r>
    <s v="2230"/>
    <d v="2025-05-05T17:07:22"/>
    <s v="Madero - Maringa (shopping Catuai)"/>
    <x v="1"/>
    <s v="Cliente não quer mais receber o pedido"/>
    <s v="Reembolso aprovado, confira o pagamento no seu próximo repasse"/>
    <n v="67.989999999999995"/>
    <n v="53"/>
    <n v="42.8"/>
    <n v="10.200000000000003"/>
    <s v="REEMBOLSO APROVADO"/>
    <x v="1"/>
    <s v="iFood"/>
    <s v="5e106c43-62cf-4456-8518-8b49371ee4dd"/>
    <s v="PIX"/>
    <x v="4"/>
  </r>
  <r>
    <s v="8967"/>
    <d v="2025-05-05T19:22:56"/>
    <s v="Madero - Morumbi Shopping"/>
    <x v="1"/>
    <s v="Entregador sofreu acidente"/>
    <s v="Reembolso aprovado, confira o pagamento no seu próximo repasse"/>
    <n v="66.989999999999995"/>
    <n v="72"/>
    <n v="59.1"/>
    <n v="12.899999999999999"/>
    <s v="REEMBOLSO APROVADO"/>
    <x v="1"/>
    <s v="iFood"/>
    <s v="cc3ef53a-cf95-401e-a3bf-c266720b1a8e"/>
    <s v="Crédito (Visa) pelo app"/>
    <x v="4"/>
  </r>
  <r>
    <s v="6962"/>
    <d v="2025-05-06T14:13:36"/>
    <s v="Madero - Shopping Continente"/>
    <x v="0"/>
    <s v="O pedido está atrasado"/>
    <s v="Reembolso aprovado, confira o pagamento no seu próximo repasse"/>
    <n v="104.99"/>
    <n v="83"/>
    <n v="67.02"/>
    <n v="15.980000000000004"/>
    <s v="REEMBOLSO APROVADO"/>
    <x v="1"/>
    <s v="iFood"/>
    <s v="af8050d5-93a5-47c7-b83e-f2433654e59b"/>
    <s v="Crédito (Visa) pelo app"/>
    <x v="3"/>
  </r>
  <r>
    <s v="4878"/>
    <d v="2025-05-05T13:15:15"/>
    <s v="Jeronimo - Uberlândia"/>
    <x v="4"/>
    <s v="O pedido não foi confirmado pela loja"/>
    <s v="CANCELLED_BEFORE_CONFIRMED"/>
    <n v="58.24"/>
    <n v="50.25"/>
    <n v="0"/>
    <n v="50.25"/>
    <s v="CANCELADO"/>
    <x v="2"/>
    <s v="iFood"/>
    <s v="9ce95565-23b0-4e58-8d56-1f5e25ae98fd"/>
    <s v="********"/>
    <x v="2"/>
  </r>
  <r>
    <s v="1239"/>
    <d v="2025-05-06T22:19:49"/>
    <s v="Madero - Shopping Flamboyant"/>
    <x v="1"/>
    <s v="Cliente não localizado pedido em atraso"/>
    <s v="Reembolso aprovado, confira o pagamento no seu próximo repasse"/>
    <n v="159.99"/>
    <n v="159"/>
    <n v="123.06"/>
    <n v="35.94"/>
    <s v="REEMBOLSO APROVADO"/>
    <x v="1"/>
    <s v="iFood"/>
    <s v="c48c77fd-f657-4ed9-b63d-86e43c8304e8"/>
    <s v="PIX"/>
    <x v="2"/>
  </r>
  <r>
    <s v="9819"/>
    <d v="2025-05-05T18:57:36"/>
    <s v="Madero - Morumbi Shopping"/>
    <x v="0"/>
    <s v="O pedido está atrasado"/>
    <s v="Reembolso aprovado, confira o pagamento no seu próximo repasse"/>
    <n v="65"/>
    <n v="65"/>
    <n v="52.49"/>
    <n v="12.509999999999998"/>
    <s v="REEMBOLSO APROVADO"/>
    <x v="1"/>
    <s v="iFood"/>
    <s v="745a5cea-1327-4f04-910d-c5847f0dc375"/>
    <s v="Apple Pay (Mastercard Débito)"/>
    <x v="4"/>
  </r>
  <r>
    <s v="6167"/>
    <d v="2025-05-06T14:46:12"/>
    <s v="Madero - Shopping Maia"/>
    <x v="1"/>
    <s v="Cliente não localizado pedido em atraso"/>
    <s v="Reembolso aprovado, confira o pagamento no seu próximo repasse"/>
    <n v="51.99"/>
    <n v="53"/>
    <n v="42.8"/>
    <n v="10.200000000000003"/>
    <s v="REEMBOLSO APROVADO"/>
    <x v="1"/>
    <s v="iFood"/>
    <s v="92773cfe-807e-4487-afe8-a4458d0c0f71"/>
    <s v="PIX"/>
    <x v="1"/>
  </r>
  <r>
    <s v="6007"/>
    <d v="2025-05-05T14:56:53"/>
    <s v="Madero - Riomar Recife"/>
    <x v="1"/>
    <s v="Cliente não localizado pedido em atraso"/>
    <s v="Reembolso aprovado, confira o pagamento no seu próximo repasse"/>
    <n v="74.989999999999995"/>
    <n v="60"/>
    <n v="48.45"/>
    <n v="11.549999999999997"/>
    <s v="REEMBOLSO APROVADO"/>
    <x v="1"/>
    <s v="iFood"/>
    <s v="10b0a1fd-aad6-4e06-bc80-7156b0a3ac50"/>
    <s v="Crédito (Mastercard) pelo app"/>
    <x v="0"/>
  </r>
  <r>
    <s v="0192"/>
    <d v="2025-05-05T16:26:29"/>
    <s v="Madero - Shopping Estação Cuiabá"/>
    <x v="0"/>
    <s v="O pedido está atrasado"/>
    <s v="Reembolso aprovado, confira o pagamento no seu próximo repasse"/>
    <n v="243.99"/>
    <n v="221"/>
    <n v="178.46"/>
    <n v="42.539999999999992"/>
    <s v="REEMBOLSO APROVADO"/>
    <x v="1"/>
    <s v="iFood"/>
    <s v="34a29551-7c03-414d-9bb3-2abfa591085f"/>
    <s v="Apple Pay (Visa)"/>
    <x v="2"/>
  </r>
  <r>
    <s v="0647"/>
    <d v="2025-05-05T15:57:09"/>
    <s v="Madero - Shopping Estação Cuiabá"/>
    <x v="0"/>
    <s v="O pedido está atrasado"/>
    <s v="Reembolso aprovado, confira o pagamento no seu próximo repasse"/>
    <n v="92.99"/>
    <n v="92"/>
    <n v="74.290000000000006"/>
    <n v="17.709999999999994"/>
    <s v="REEMBOLSO APROVADO"/>
    <x v="1"/>
    <s v="iFood"/>
    <s v="88a97686-c04b-4daf-b951-960ffaa3d3bc"/>
    <s v="Crédito (Mastercard) pelo app"/>
    <x v="2"/>
  </r>
  <r>
    <n v="1811"/>
    <d v="2025-05-06T22:34:04"/>
    <s v="Jeronimo - Goiania T10"/>
    <x v="0"/>
    <s v="O pedido veio com todos os itens errados"/>
    <s v="SIM"/>
    <n v="50.79"/>
    <n v="49.8"/>
    <n v="0"/>
    <n v="49.8"/>
    <s v="CONTESTADO"/>
    <x v="0"/>
    <s v="iFood"/>
    <s v="5c7ea0f5-fd48-40f5-8ffc-489768ff0b96"/>
    <s v="Apple Pay (Mastercard Débito)"/>
    <x v="2"/>
  </r>
  <r>
    <s v="1360"/>
    <d v="2025-05-06T18:56:33"/>
    <s v="Madero - Shopping Parque da Cidade"/>
    <x v="0"/>
    <s v="Pedido impróprio para consumo/uso"/>
    <s v="HAS_CREDIT_PROACTIVE"/>
    <n v="50.99"/>
    <n v="48"/>
    <n v="41.01"/>
    <n v="6.990000000000002"/>
    <s v="REEMBOLSO APROVADO"/>
    <x v="1"/>
    <s v="iFood"/>
    <s v="c3bc045c-f3c5-4864-a676-c3d0354f6ac3"/>
    <s v="Vale-refeição (Pluxee Refeição (Sodexo Refeição)) pelo app"/>
    <x v="4"/>
  </r>
  <r>
    <s v="0111"/>
    <d v="2025-05-05T19:46:41"/>
    <s v="Madero - Shopping Iguatemi Poa"/>
    <x v="1"/>
    <s v="Cliente não localizado"/>
    <s v="Reembolso aprovado, confira o pagamento no seu próximo repasse"/>
    <n v="100.99"/>
    <n v="90"/>
    <n v="72.680000000000007"/>
    <n v="17.319999999999993"/>
    <s v="REEMBOLSO APROVADO"/>
    <x v="1"/>
    <s v="iFood"/>
    <s v="52961a4d-06d2-424b-8487-21b3ac14f2ba"/>
    <s v="Google Pay (Mastercard)"/>
    <x v="3"/>
  </r>
  <r>
    <s v="2418"/>
    <d v="2025-05-06T19:52:47"/>
    <s v="Madero - Shopping Patio Paulista"/>
    <x v="0"/>
    <s v="O pedido está atrasado"/>
    <s v="Reembolso aprovado, confira o pagamento no seu próximo repasse"/>
    <n v="69"/>
    <n v="69"/>
    <n v="55.72"/>
    <n v="13.280000000000001"/>
    <s v="REEMBOLSO APROVADO"/>
    <x v="1"/>
    <s v="iFood"/>
    <s v="1df8009e-350f-4111-92fb-bc49449fc109"/>
    <s v="Apple Pay (Visa)"/>
    <x v="1"/>
  </r>
  <r>
    <s v="6931"/>
    <d v="2025-05-06T20:59:52"/>
    <s v="Madero - Shopping Praia da Costa"/>
    <x v="3"/>
    <s v="A loja está sem entregadores disponíveis"/>
    <s v="Reembolso aprovado, confira o pagamento no seu próximo repasse"/>
    <n v="97.98"/>
    <n v="85"/>
    <n v="71.22"/>
    <n v="13.780000000000001"/>
    <s v="REEMBOLSO APROVADO"/>
    <x v="1"/>
    <s v="iFood"/>
    <s v="5198a682-2708-4d3e-993c-b08ee40239fe"/>
    <s v="Vale-refeição (Pluxee Refeição (Sodexo Refeição)) pelo app"/>
    <x v="0"/>
  </r>
  <r>
    <s v="0594"/>
    <d v="2025-05-06T19:47:46"/>
    <s v="Madero - Shopping Rio Leblon"/>
    <x v="0"/>
    <s v="Pedido impróprio para consumo/uso"/>
    <s v="HAS_CREDIT_PROACTIVE"/>
    <n v="110.99"/>
    <n v="106"/>
    <n v="85.6"/>
    <n v="20.400000000000006"/>
    <s v="REEMBOLSO APROVADO"/>
    <x v="1"/>
    <s v="iFood"/>
    <s v="6676926d-04a8-4bc3-90da-c907e0048baa"/>
    <s v="Crédito (Visa) pelo app"/>
    <x v="0"/>
  </r>
  <r>
    <n v="6722"/>
    <d v="2025-05-07T18:41:22"/>
    <s v="Jeronimo - Guarujá"/>
    <x v="0"/>
    <s v="O pedido veio com todos os itens errados"/>
    <s v="SIM"/>
    <n v="66.599999999999994"/>
    <n v="75.599999999999994"/>
    <n v="61.05"/>
    <n v="14.549999999999997"/>
    <s v="REEMBOLSO APROVADO"/>
    <x v="1"/>
    <s v="iFood"/>
    <s v="f2155df0-dbdb-4aec-b24e-1844b05ea58e"/>
    <s v="Crédito (Mastercard) pelo app"/>
    <x v="1"/>
  </r>
  <r>
    <s v="0887"/>
    <d v="2025-05-06T21:20:16"/>
    <s v="Madero - Shopping Santa Ursula"/>
    <x v="0"/>
    <s v="O pedido veio com todos os itens errados"/>
    <s v="HAS_CREDIT_PROACTIVE"/>
    <n v="53.98"/>
    <n v="53"/>
    <n v="47.76"/>
    <n v="5.240000000000002"/>
    <s v="REEMBOLSO APROVADO"/>
    <x v="1"/>
    <s v="iFood"/>
    <s v="9cf158d2-9c6f-474f-a826-a0bac7680596"/>
    <s v="PIX"/>
    <x v="2"/>
  </r>
  <r>
    <s v="9339"/>
    <d v="2025-05-05T21:13:27"/>
    <s v="Madero - Shopping Maia"/>
    <x v="1"/>
    <s v="Problemas no veículo"/>
    <s v="Reembolso aprovado, confira o pagamento no seu próximo repasse"/>
    <n v="148.99"/>
    <n v="148"/>
    <n v="102.61"/>
    <n v="45.39"/>
    <s v="REEMBOLSO APROVADO"/>
    <x v="1"/>
    <s v="iFood"/>
    <s v="6e70ec7c-a937-455d-be8b-62e340d7998f"/>
    <s v="Apple Pay (Mastercard)"/>
    <x v="1"/>
  </r>
  <r>
    <s v="4192"/>
    <d v="2025-05-06T20:41:02"/>
    <s v="Madero - Vila Andrade"/>
    <x v="1"/>
    <s v="A entrega é em uma área de risco"/>
    <s v="Reembolso aprovado, confira o pagamento no seu próximo repasse"/>
    <n v="173.99"/>
    <n v="179"/>
    <n v="149.91"/>
    <n v="29.090000000000003"/>
    <s v="REEMBOLSO APROVADO"/>
    <x v="1"/>
    <s v="iFood"/>
    <s v="462f1d95-a119-492d-9937-780837abb022"/>
    <s v="Vale-refeição (Pluxee Refeição (Sodexo Refeição)) pelo app"/>
    <x v="4"/>
  </r>
  <r>
    <s v="0395"/>
    <d v="2025-05-06T19:42:42"/>
    <s v="Madero &amp; Jeronimo - Canoas"/>
    <x v="1"/>
    <s v="Problemas no veículo"/>
    <s v="Reembolso aprovado, confira o pagamento no seu próximo repasse"/>
    <n v="77.790000000000006"/>
    <n v="71.8"/>
    <n v="57.98"/>
    <n v="13.82"/>
    <s v="REEMBOLSO APROVADO"/>
    <x v="1"/>
    <s v="iFood"/>
    <s v="b31a3dcb-f77f-44c3-89c7-bed1604fa809"/>
    <s v="Crédito (Visa) pelo app"/>
    <x v="3"/>
  </r>
  <r>
    <s v="2990"/>
    <d v="2025-05-06T19:39:25"/>
    <s v="Madero &amp; Jeronimo - Canoas"/>
    <x v="0"/>
    <s v="O pedido está atrasado"/>
    <s v="Reembolso aprovado, confira o pagamento no seu próximo repasse"/>
    <n v="67.2"/>
    <n v="67.2"/>
    <n v="56.28"/>
    <n v="10.920000000000002"/>
    <s v="REEMBOLSO APROVADO"/>
    <x v="1"/>
    <s v="iFood"/>
    <s v="5a2f59b7-8736-440d-b2ff-0e22ceae6457"/>
    <s v="Vale-refeição (Alelo refeição) pelo app"/>
    <x v="3"/>
  </r>
  <r>
    <s v="5901"/>
    <d v="2025-05-06T19:16:50"/>
    <s v="Madero &amp; Jeronimo - Canoas"/>
    <x v="1"/>
    <s v="Problemas no veículo"/>
    <s v="Reembolso aprovado, confira o pagamento no seu próximo repasse"/>
    <n v="69.59"/>
    <n v="63.6"/>
    <n v="51.35"/>
    <n v="12.25"/>
    <s v="REEMBOLSO APROVADO"/>
    <x v="1"/>
    <s v="iFood"/>
    <s v="9941eba3-2146-4412-8e2f-3da8db56e4a7"/>
    <s v="Crédito (Elo) pelo app"/>
    <x v="3"/>
  </r>
  <r>
    <s v="7666"/>
    <d v="2025-05-05T18:54:46"/>
    <s v="Madero - Shopping Patio Brasil"/>
    <x v="1"/>
    <s v="Cliente não localizado"/>
    <s v="Reembolso aprovado, confira o pagamento no seu próximo repasse"/>
    <n v="37.979999999999997"/>
    <n v="31"/>
    <n v="25.03"/>
    <n v="5.9699999999999989"/>
    <s v="REEMBOLSO APROVADO"/>
    <x v="1"/>
    <s v="iFood"/>
    <s v="d65ea5bb-d8f6-4adf-b25c-20b98c6afa79"/>
    <s v="Crédito (Visa) pelo app"/>
    <x v="2"/>
  </r>
  <r>
    <s v="9634"/>
    <d v="2025-05-06T11:41:45"/>
    <s v="Jeronimo &amp; Madero - 18 do Forte"/>
    <x v="4"/>
    <s v="O pedido não foi confirmado pela loja"/>
    <s v="CANCELLED_BEFORE_CONFIRMED"/>
    <n v="7.99"/>
    <n v="27"/>
    <n v="0"/>
    <n v="27"/>
    <s v="CANCELADO"/>
    <x v="2"/>
    <s v="iFood"/>
    <s v="8293b580-deff-4e4d-80eb-57d7c20c8a2f"/>
    <s v="********"/>
    <x v="4"/>
  </r>
  <r>
    <s v="9224"/>
    <d v="2025-05-06T11:28:29"/>
    <s v="Jeronimo &amp; Madero - 18 do Forte"/>
    <x v="4"/>
    <s v="O pedido não foi confirmado pela loja"/>
    <s v="CANCELLED_BEFORE_CONFIRMED"/>
    <n v="6.19"/>
    <n v="25.2"/>
    <n v="0"/>
    <n v="25.2"/>
    <s v="CANCELADO"/>
    <x v="2"/>
    <s v="iFood"/>
    <s v="4f76667e-6d09-43c2-87fa-568681678422"/>
    <s v="********"/>
    <x v="4"/>
  </r>
  <r>
    <s v="7600"/>
    <d v="2025-05-06T11:17:26"/>
    <s v="Jeronimo &amp; Madero - 18 do Forte"/>
    <x v="4"/>
    <s v="O pedido não foi confirmado pela loja"/>
    <s v="CANCELLED_BEFORE_CONFIRMED"/>
    <n v="8.59"/>
    <n v="27.6"/>
    <n v="0"/>
    <n v="27.6"/>
    <s v="CANCELADO"/>
    <x v="2"/>
    <s v="iFood"/>
    <s v="07dbb605-b3bf-41fb-a66d-15acc9f2e568"/>
    <s v="********"/>
    <x v="4"/>
  </r>
  <r>
    <s v="2155"/>
    <d v="2025-05-06T11:07:21"/>
    <s v="Jeronimo &amp; Madero - 18 do Forte"/>
    <x v="4"/>
    <s v="O pedido não foi confirmado pela loja"/>
    <s v="CANCELLED_BEFORE_CONFIRMED"/>
    <n v="5.55"/>
    <n v="22.8"/>
    <n v="0"/>
    <n v="22.8"/>
    <s v="CANCELADO"/>
    <x v="2"/>
    <s v="iFood"/>
    <s v="e60de678-7b6a-4b38-a4a7-7227dd48e095"/>
    <s v="********"/>
    <x v="4"/>
  </r>
  <r>
    <s v="3125"/>
    <d v="2025-05-05T11:26:13"/>
    <s v="Madero - Joinville Garten Shopping"/>
    <x v="3"/>
    <s v="Item indisponível"/>
    <s v="UNAVAILABLE_ITEM"/>
    <n v="69.790000000000006"/>
    <n v="58.8"/>
    <n v="0"/>
    <n v="58.8"/>
    <s v="CANCELADO"/>
    <x v="2"/>
    <s v="iFood"/>
    <s v="dc651b90-5099-4671-b967-1da1fa3335e3"/>
    <s v="Vale-refeição (Ticket) pelo app"/>
    <x v="3"/>
  </r>
  <r>
    <s v="7946"/>
    <d v="2025-05-05T18:17:36"/>
    <s v="Madero - Shopping Sp Market"/>
    <x v="0"/>
    <s v="O pedido está atrasado"/>
    <s v="Reembolso aprovado, confira o pagamento no seu próximo repasse"/>
    <n v="263.99"/>
    <n v="258"/>
    <n v="208.34"/>
    <n v="49.66"/>
    <s v="REEMBOLSO APROVADO"/>
    <x v="1"/>
    <s v="iFood"/>
    <s v="926d2811-9a38-4bdd-a8eb-66e35bc2a2f8"/>
    <s v="Apple Pay (Mastercard)"/>
    <x v="4"/>
  </r>
  <r>
    <s v="3771"/>
    <d v="2025-05-05T14:21:05"/>
    <s v="Madero &amp; Jeronimo - Americana"/>
    <x v="2"/>
    <s v="Item indisponível"/>
    <s v="UNAVAILABLE_ITEM"/>
    <n v="27.48"/>
    <n v="30"/>
    <n v="0"/>
    <n v="30"/>
    <s v="CANCELADO"/>
    <x v="2"/>
    <s v="iFood"/>
    <s v="815f17c0-d0b8-4ef6-87ca-5d0794dd4632"/>
    <s v="PIX"/>
    <x v="2"/>
  </r>
  <r>
    <s v="0758"/>
    <d v="2025-05-05T20:10:57"/>
    <s v="Madero - Shopping Tiete Plaza"/>
    <x v="0"/>
    <s v="Pedido impróprio para consumo/uso"/>
    <s v="HAS_CREDIT_PROACTIVE"/>
    <n v="84.99"/>
    <n v="84"/>
    <n v="67.83"/>
    <n v="16.170000000000002"/>
    <s v="REEMBOLSO APROVADO"/>
    <x v="1"/>
    <s v="iFood"/>
    <s v="42a5858f-7208-4cda-b284-68168fba7d43"/>
    <s v="Crédito (Visa) pelo app"/>
    <x v="1"/>
  </r>
  <r>
    <n v="9768"/>
    <d v="2025-05-06T11:59:40"/>
    <s v="Jeronimo - Paineiras"/>
    <x v="0"/>
    <s v="O pedido veio revirado/violado"/>
    <s v="SIM"/>
    <n v="19.89"/>
    <n v="25.2"/>
    <n v="16.850000000000001"/>
    <n v="8.3499999999999979"/>
    <s v="REEMBOLSO APROVADO"/>
    <x v="1"/>
    <s v="iFood"/>
    <s v="03d2a7a9-2123-4304-83dd-9bddd1763539"/>
    <s v="Crédito (Visa) pelo app"/>
    <x v="1"/>
  </r>
  <r>
    <s v="4964"/>
    <d v="2025-05-05T19:47:25"/>
    <s v="Madero - Shopping Tijuca"/>
    <x v="0"/>
    <s v="O pedido está atrasado"/>
    <s v="Reembolso aprovado, confira o pagamento no seu próximo repasse"/>
    <n v="169.99"/>
    <n v="172"/>
    <n v="138.88999999999999"/>
    <n v="33.110000000000014"/>
    <s v="REEMBOLSO APROVADO"/>
    <x v="1"/>
    <s v="iFood"/>
    <s v="be3b3a7f-0400-440c-9805-ce57c70223b7"/>
    <s v="PIX"/>
    <x v="0"/>
  </r>
  <r>
    <s v="1054"/>
    <d v="2025-05-05T16:56:08"/>
    <s v="Madero - Shopping Tijuca"/>
    <x v="1"/>
    <s v="Cliente não localizado pedido em atraso"/>
    <s v="Reembolso aprovado, confira o pagamento no seu próximo repasse"/>
    <n v="49.99"/>
    <n v="53"/>
    <n v="38.76"/>
    <n v="14.240000000000002"/>
    <s v="REEMBOLSO APROVADO"/>
    <x v="1"/>
    <s v="iFood"/>
    <s v="8018ed67-528a-477e-8b5e-5d82bbf479dd"/>
    <s v="PIX"/>
    <x v="0"/>
  </r>
  <r>
    <n v="8778"/>
    <d v="2025-05-05T14:16:33"/>
    <s v="Jeronimo - Panamby"/>
    <x v="0"/>
    <s v="O pedido veio com todos os itens errados"/>
    <s v="SIM"/>
    <n v="32.6"/>
    <n v="42.6"/>
    <n v="30.41"/>
    <n v="12.190000000000001"/>
    <s v="REEMBOLSO APROVADO"/>
    <x v="1"/>
    <s v="iFood"/>
    <s v="64ba01df-b300-45ec-90a5-95063aeb4e56"/>
    <s v="Débito (Mastercard Débito) pelo app"/>
    <x v="4"/>
  </r>
  <r>
    <s v="8764"/>
    <d v="2025-05-06T19:57:03"/>
    <s v="Madero &amp; Jeronimo - Cascavel"/>
    <x v="0"/>
    <s v="O pedido está atrasado"/>
    <s v="Reembolso aprovado, confira o pagamento no seu próximo repasse"/>
    <n v="76.989999999999995"/>
    <n v="63"/>
    <n v="50.87"/>
    <n v="12.130000000000003"/>
    <s v="REEMBOLSO APROVADO"/>
    <x v="1"/>
    <s v="iFood"/>
    <s v="7e03ec30-fa51-4d59-8ac9-24d8797e16c7"/>
    <s v="Crédito (Visa) pelo app"/>
    <x v="4"/>
  </r>
  <r>
    <s v="8160"/>
    <d v="2025-05-06T20:19:01"/>
    <s v="Madero - Shopping Tijuca"/>
    <x v="2"/>
    <s v="Item indisponível"/>
    <s v="UNAVAILABLE_ITEM"/>
    <n v="132.99"/>
    <n v="129"/>
    <n v="0"/>
    <n v="129"/>
    <s v="CANCELADO"/>
    <x v="2"/>
    <s v="iFood"/>
    <s v="6a239230-c8c9-4963-9d6e-1509b8ac324c"/>
    <s v="Vale-refeição (Pluxee Refeição (Sodexo Refeição)) pelo app"/>
    <x v="0"/>
  </r>
  <r>
    <s v="6405"/>
    <d v="2025-05-05T21:35:18"/>
    <s v="Madero - Shopping West Plaza"/>
    <x v="0"/>
    <s v="O pedido está atrasado"/>
    <s v="Reembolso aprovado, confira o pagamento no seu próximo repasse"/>
    <n v="178.99"/>
    <n v="173"/>
    <n v="139.69999999999999"/>
    <n v="33.300000000000011"/>
    <s v="REEMBOLSO APROVADO"/>
    <x v="1"/>
    <s v="iFood"/>
    <s v="881a956e-9768-47a3-a9aa-dcbae1e22179"/>
    <s v="Crédito (Mastercard) pelo app"/>
    <x v="1"/>
  </r>
  <r>
    <s v="6169"/>
    <d v="2025-05-05T20:38:45"/>
    <s v="Madero - Shopping West Plaza"/>
    <x v="0"/>
    <s v="O pedido está atrasado"/>
    <s v="Reembolso aprovado, confira o pagamento no seu próximo repasse"/>
    <n v="75.989999999999995"/>
    <n v="71"/>
    <n v="57.33"/>
    <n v="13.670000000000002"/>
    <s v="REEMBOLSO APROVADO"/>
    <x v="1"/>
    <s v="iFood"/>
    <s v="7c558964-ea41-4462-8355-95a000994124"/>
    <s v="Pagamento pelo app do Nubank"/>
    <x v="1"/>
  </r>
  <r>
    <s v="7094"/>
    <d v="2025-05-06T19:20:28"/>
    <s v="Madero - Shopping Boulevard Bh"/>
    <x v="3"/>
    <s v="Item indisponível"/>
    <s v="UNAVAILABLE_ITEM"/>
    <n v="63.99"/>
    <n v="67"/>
    <n v="0"/>
    <n v="67"/>
    <s v="CANCELADO"/>
    <x v="2"/>
    <s v="iFood"/>
    <s v="d5ae6ec4-e6b7-4359-bf40-24ae0576c6d0"/>
    <s v="Crédito (Mastercard) pelo app"/>
    <x v="0"/>
  </r>
  <r>
    <s v="8179"/>
    <d v="2025-05-06T18:48:27"/>
    <s v="Madero - Shopping Boulevard Bh"/>
    <x v="2"/>
    <s v="Item indisponível"/>
    <s v="UNAVAILABLE_ITEM"/>
    <n v="49.99"/>
    <n v="38"/>
    <n v="0"/>
    <n v="38"/>
    <s v="CANCELADO"/>
    <x v="2"/>
    <s v="iFood"/>
    <s v="b8d8429c-3d8d-4f46-b60e-f1594ad426b9"/>
    <s v="Débito (Visa Débito) pelo app"/>
    <x v="0"/>
  </r>
  <r>
    <s v="7526"/>
    <d v="2025-05-06T11:31:53"/>
    <s v="Jeronimo &amp; Madero - Itapema"/>
    <x v="4"/>
    <s v="O pedido não foi confirmado pela loja"/>
    <s v="CANCELLED_BEFORE_CONFIRMED"/>
    <n v="52.65"/>
    <n v="72.650000000000006"/>
    <n v="0"/>
    <n v="72.650000000000006"/>
    <s v="CANCELADO"/>
    <x v="2"/>
    <s v="iFood"/>
    <s v="538fd09c-551d-43c7-b1c4-f503562b1716"/>
    <s v="********"/>
    <x v="3"/>
  </r>
  <r>
    <s v="3589"/>
    <d v="2025-05-06T11:08:12"/>
    <s v="Jeronimo &amp; Madero - Itapema"/>
    <x v="4"/>
    <s v="O pedido não foi confirmado pela loja"/>
    <s v="CANCELLED_BEFORE_CONFIRMED"/>
    <n v="24"/>
    <n v="44"/>
    <n v="0"/>
    <n v="44"/>
    <s v="CANCELADO"/>
    <x v="2"/>
    <s v="iFood"/>
    <s v="f7117753-764f-4a7e-a61f-9b6007e0cdf1"/>
    <s v="********"/>
    <x v="3"/>
  </r>
  <r>
    <s v="8186"/>
    <d v="2025-05-06T19:31:33"/>
    <s v="Madero &amp; Jeronimo - Cascavel"/>
    <x v="0"/>
    <s v="O pedido está atrasado"/>
    <s v="Reembolso aprovado, confira o pagamento no seu próximo repasse"/>
    <n v="93.19"/>
    <n v="90.2"/>
    <n v="72.83"/>
    <n v="17.370000000000005"/>
    <s v="REEMBOLSO APROVADO"/>
    <x v="1"/>
    <s v="iFood"/>
    <s v="71330f19-c3a1-4936-b4c9-5b2cdd7026e5"/>
    <s v="PIX"/>
    <x v="4"/>
  </r>
  <r>
    <s v="7715"/>
    <d v="2025-05-06T19:20:26"/>
    <s v="Madero &amp; Jeronimo - Cascavel"/>
    <x v="0"/>
    <s v="O pedido está atrasado"/>
    <s v="Reembolso aprovado, confira o pagamento no seu próximo repasse"/>
    <n v="70.39"/>
    <n v="51.4"/>
    <n v="41.51"/>
    <n v="9.89"/>
    <s v="REEMBOLSO APROVADO"/>
    <x v="1"/>
    <s v="iFood"/>
    <s v="005703b3-7d25-4eed-8079-915755955a6b"/>
    <s v="Crédito (Visa) pelo app"/>
    <x v="4"/>
  </r>
  <r>
    <s v="6542"/>
    <d v="2025-05-05T20:26:14"/>
    <s v="Madero - Shopping West Plaza"/>
    <x v="0"/>
    <s v="O pedido está atrasado"/>
    <s v="Reembolso aprovado, confira o pagamento no seu próximo repasse"/>
    <n v="94.99"/>
    <n v="80"/>
    <n v="64.599999999999994"/>
    <n v="15.400000000000006"/>
    <s v="REEMBOLSO APROVADO"/>
    <x v="1"/>
    <s v="iFood"/>
    <s v="3ab008f9-ec09-4380-8ddb-ad931b788226"/>
    <s v="Crédito (Mastercard) pelo app"/>
    <x v="1"/>
  </r>
  <r>
    <s v="4417"/>
    <d v="2025-05-05T19:09:14"/>
    <s v="Madero - Valinhos"/>
    <x v="1"/>
    <s v="Cliente não localizado"/>
    <s v="Reembolso aprovado, confira o pagamento no seu próximo repasse"/>
    <n v="227.99"/>
    <n v="222"/>
    <n v="179.26"/>
    <n v="42.740000000000009"/>
    <s v="REEMBOLSO APROVADO"/>
    <x v="1"/>
    <s v="iFood"/>
    <s v="f6ee713e-f423-4f00-be0c-8bed359b4137"/>
    <s v="Apple Pay (Mastercard)"/>
    <x v="4"/>
  </r>
  <r>
    <s v="8359"/>
    <d v="2025-05-05T20:16:38"/>
    <s v="Jeronimo - Shopping Sp Market"/>
    <x v="4"/>
    <s v="O pedido não foi confirmado pela loja"/>
    <s v="CANCELLED_BEFORE_CONFIRMED"/>
    <n v="42.78"/>
    <n v="34.799999999999997"/>
    <n v="0"/>
    <n v="34.799999999999997"/>
    <s v="CANCELADO"/>
    <x v="2"/>
    <s v="iFood"/>
    <s v="182d86dc-de7e-452a-bb13-95ddb270b40d"/>
    <s v="********"/>
    <x v="4"/>
  </r>
  <r>
    <s v="3850"/>
    <d v="2025-05-05T22:39:07"/>
    <s v="Madero - Villa Lobos"/>
    <x v="1"/>
    <s v="Cliente não localizado"/>
    <s v="Reembolso aprovado, confira o pagamento no seu próximo repasse"/>
    <n v="152.99"/>
    <n v="142"/>
    <n v="118.92"/>
    <n v="23.08"/>
    <s v="REEMBOLSO APROVADO"/>
    <x v="1"/>
    <s v="iFood"/>
    <s v="a5f7502f-f358-476c-8961-9f9e8b48cd4e"/>
    <s v="Vale-refeição (Pluxee Refeição (Sodexo Refeição)) pelo app"/>
    <x v="4"/>
  </r>
  <r>
    <n v="6371"/>
    <d v="2025-05-06T22:28:45"/>
    <s v="Jeronimo - Ponta Grossa"/>
    <x v="1"/>
    <s v="A loja está fechada"/>
    <s v="SIM"/>
    <n v="33.39"/>
    <n v="32.4"/>
    <n v="24.18"/>
    <n v="8.2199999999999989"/>
    <s v="REEMBOLSO APROVADO"/>
    <x v="1"/>
    <s v="iFood"/>
    <s v="56311b34-e900-43a7-bcdc-31d2fb7b124c"/>
    <s v="Vale-refeição (Alelo refeição) pelo app"/>
    <x v="3"/>
  </r>
  <r>
    <s v="9125"/>
    <d v="2025-05-06T18:54:33"/>
    <s v="Madero &amp; Jeronimo - Cascavel"/>
    <x v="0"/>
    <s v="O pedido está atrasado"/>
    <s v="Reembolso aprovado, confira o pagamento no seu próximo repasse"/>
    <n v="94.99"/>
    <n v="81"/>
    <n v="65.41"/>
    <n v="15.590000000000003"/>
    <s v="REEMBOLSO APROVADO"/>
    <x v="1"/>
    <s v="iFood"/>
    <s v="a110544d-5d4e-4350-b294-09d58cdcb758"/>
    <s v="Crédito (Visa) pelo app"/>
    <x v="4"/>
  </r>
  <r>
    <n v="6340"/>
    <d v="2025-05-06T21:37:28"/>
    <s v="Jeronimo - Riomar Fortaleza"/>
    <x v="0"/>
    <s v="O pedido veio com todos os itens errados"/>
    <s v="SIM"/>
    <n v="25.29"/>
    <n v="32.4"/>
    <n v="26.17"/>
    <n v="6.2299999999999969"/>
    <s v="REEMBOLSO APROVADO"/>
    <x v="1"/>
    <s v="iFood"/>
    <s v="25827400-c4b8-4461-82af-8424b2bc2923"/>
    <s v="Débito (Mastercard Débito) pelo app"/>
    <x v="0"/>
  </r>
  <r>
    <s v="6585"/>
    <d v="2025-05-06T18:07:57"/>
    <s v="Madero &amp; Jeronimo - Cascavel"/>
    <x v="0"/>
    <s v="O pedido está atrasado"/>
    <s v="Reembolso aprovado, confira o pagamento no seu próximo repasse"/>
    <n v="54.39"/>
    <n v="50.4"/>
    <n v="40.700000000000003"/>
    <n v="9.6999999999999957"/>
    <s v="REEMBOLSO APROVADO"/>
    <x v="1"/>
    <s v="iFood"/>
    <s v="64b91639-2df7-45ba-b1a9-0ca796ec92ba"/>
    <s v="Crédito (Mastercard) pelo app"/>
    <x v="4"/>
  </r>
  <r>
    <s v="1109"/>
    <d v="2025-05-06T15:14:40"/>
    <s v="Madero &amp; Jeronimo - Cascavel"/>
    <x v="0"/>
    <s v="O pedido está atrasado"/>
    <s v="Reembolso aprovado, confira o pagamento no seu próximo repasse"/>
    <n v="90.79"/>
    <n v="75.8"/>
    <n v="61.21"/>
    <n v="14.589999999999996"/>
    <s v="REEMBOLSO APROVADO"/>
    <x v="1"/>
    <s v="iFood"/>
    <s v="557a5011-bdb7-4555-993d-672c470bf518"/>
    <s v="Crédito (Visa) pelo app"/>
    <x v="4"/>
  </r>
  <r>
    <s v="7460"/>
    <d v="2025-05-06T19:43:22"/>
    <s v="Vó Maria Durski - Av Toaldo Tulio"/>
    <x v="0"/>
    <s v="O pedido está atrasado"/>
    <s v="Reembolso aprovado, confira o pagamento no seu próximo repasse"/>
    <n v="25.99"/>
    <n v="30"/>
    <n v="11.2"/>
    <n v="18.8"/>
    <s v="REEMBOLSO APROVADO"/>
    <x v="1"/>
    <s v="iFood"/>
    <s v="45d5fb32-f064-4ff0-9c0a-f392e490c2c9"/>
    <s v="PIX"/>
    <x v="3"/>
  </r>
  <r>
    <n v="9440"/>
    <d v="2025-05-05T21:39:24"/>
    <s v="Jeronimo - Santos Dumont"/>
    <x v="0"/>
    <s v="O pedido veio com todos os itens errados"/>
    <s v="SIM"/>
    <n v="51.39"/>
    <n v="50.4"/>
    <n v="40.700000000000003"/>
    <n v="9.6999999999999957"/>
    <s v="REEMBOLSO APROVADO"/>
    <x v="1"/>
    <s v="iFood"/>
    <s v="3c3a652a-de0e-4653-ae16-02b4805702cc"/>
    <s v="Apple Pay (Visa)"/>
    <x v="0"/>
  </r>
  <r>
    <s v="9341"/>
    <d v="2025-05-06T15:30:00"/>
    <s v="Vó Maria Durski - Itapema"/>
    <x v="2"/>
    <s v="Item indisponível"/>
    <s v="UNAVAILABLE_ITEM"/>
    <n v="57.99"/>
    <n v="52"/>
    <n v="0"/>
    <n v="52"/>
    <s v="CANCELADO"/>
    <x v="2"/>
    <s v="iFood"/>
    <s v="13f68f74-142d-4c62-87ba-cac24a1334f4"/>
    <s v="Apple Pay (Mastercard)"/>
    <x v="3"/>
  </r>
  <r>
    <s v="1673"/>
    <d v="2025-05-05T16:53:25"/>
    <s v="Madero &amp; Jeronimo - Av Toaldo Tulio"/>
    <x v="0"/>
    <s v="O pedido está atrasado"/>
    <s v="Reembolso aprovado, confira o pagamento no seu próximo repasse"/>
    <n v="105.38"/>
    <n v="102.4"/>
    <n v="82.69"/>
    <n v="19.710000000000008"/>
    <s v="REEMBOLSO APROVADO"/>
    <x v="1"/>
    <s v="iFood"/>
    <s v="786da52a-35a5-4f55-bdc6-09633d0b9102"/>
    <s v="Crédito (Mastercard) pelo app"/>
    <x v="3"/>
  </r>
  <r>
    <n v="8670"/>
    <d v="2025-05-07T16:40:40"/>
    <s v="Jeronimo - São José dos Campos"/>
    <x v="0"/>
    <s v="Pedido impróprio para consumo/uso"/>
    <s v="SIM"/>
    <n v="24.39"/>
    <n v="31.2"/>
    <n v="22.7"/>
    <n v="8.5"/>
    <s v="REEMBOLSO APROVADO"/>
    <x v="1"/>
    <s v="iFood"/>
    <s v="57c498e5-c030-44e0-b8c7-aaecba24fc7f"/>
    <s v="Apple Pay (Mastercard)"/>
    <x v="1"/>
  </r>
  <r>
    <s v="2382"/>
    <d v="2025-05-06T11:26:19"/>
    <s v="Jeronimo - Shopping Guarulhos"/>
    <x v="4"/>
    <s v="O pedido não foi confirmado pela loja"/>
    <s v="CANCELLED_BEFORE_CONFIRMED"/>
    <n v="50.79"/>
    <n v="49.8"/>
    <n v="0"/>
    <n v="49.8"/>
    <s v="CANCELADO"/>
    <x v="2"/>
    <s v="iFood"/>
    <s v="c2d5375a-e030-4014-967b-dfa644ebeb66"/>
    <s v="********"/>
    <x v="1"/>
  </r>
  <r>
    <s v="8756"/>
    <d v="2025-05-05T19:38:51"/>
    <s v="Vó Maria Durski -  Shopping Piracicaba"/>
    <x v="0"/>
    <s v="O pedido está atrasado"/>
    <s v="Reembolso aprovado, confira o pagamento no seu próximo repasse"/>
    <n v="28.98"/>
    <n v="30"/>
    <n v="24.22"/>
    <n v="5.7800000000000011"/>
    <s v="REEMBOLSO APROVADO"/>
    <x v="1"/>
    <s v="iFood"/>
    <s v="aec63d7d-0b21-46f8-8b47-1eeedd31370a"/>
    <s v="Pagamento pelo app do Nubank"/>
    <x v="2"/>
  </r>
  <r>
    <s v="8234"/>
    <d v="2025-05-05T18:59:18"/>
    <s v="Madero - Shopping Sp Market"/>
    <x v="4"/>
    <s v="O pedido não foi confirmado pela loja"/>
    <s v="CANCELLED_BEFORE_CONFIRMED"/>
    <n v="144.99"/>
    <n v="127"/>
    <n v="0"/>
    <n v="127"/>
    <s v="CANCELADO"/>
    <x v="2"/>
    <s v="iFood"/>
    <s v="d6a244d3-8af2-47e9-837f-3d1fd965d7d3"/>
    <s v="********"/>
    <x v="4"/>
  </r>
  <r>
    <s v="6346"/>
    <d v="2025-05-05T11:31:52"/>
    <s v="Vó Maria Durski - Barra Velha"/>
    <x v="1"/>
    <s v="Entregador sofreu acidente"/>
    <s v="Reembolso aprovado, confira o pagamento no seu próximo repasse"/>
    <n v="26.49"/>
    <n v="26"/>
    <n v="21"/>
    <n v="5"/>
    <s v="REEMBOLSO APROVADO"/>
    <x v="1"/>
    <s v="iFood"/>
    <s v="640cd9b1-216a-4c2f-a7a5-189fd3c4c053"/>
    <s v="PIX"/>
    <x v="3"/>
  </r>
  <r>
    <s v="8436"/>
    <d v="2025-05-06T11:21:36"/>
    <s v="Vó Maria Durski- Shopping Tijuca"/>
    <x v="0"/>
    <s v="O pedido está atrasado"/>
    <s v="Reembolso aprovado, confira o pagamento no seu próximo repasse"/>
    <n v="26.98"/>
    <n v="30"/>
    <n v="24.22"/>
    <n v="5.7800000000000011"/>
    <s v="REEMBOLSO APROVADO"/>
    <x v="1"/>
    <s v="iFood"/>
    <s v="cf1918fa-a2b0-4b4e-bef0-02777820951f"/>
    <s v="Crédito (Mastercard) pelo app"/>
    <x v="0"/>
  </r>
  <r>
    <s v="2310"/>
    <d v="2025-05-07T21:27:58"/>
    <s v="Jeronimo - Alecrins"/>
    <x v="0"/>
    <s v="O pedido veio revirado/violado"/>
    <s v="HAS_CREDIT_PROACTIVE"/>
    <n v="55.78"/>
    <n v="52.8"/>
    <n v="42.64"/>
    <n v="10.159999999999997"/>
    <s v="REEMBOLSO APROVADO"/>
    <x v="1"/>
    <s v="iFood"/>
    <s v="0b11ed7c-8ae4-443c-90c3-379147642be2"/>
    <s v="Crédito (Visa) pelo app"/>
    <x v="4"/>
  </r>
  <r>
    <s v="0949"/>
    <d v="2025-05-07T18:54:47"/>
    <s v="Jeronimo - Bela Vista"/>
    <x v="1"/>
    <s v="Cliente não localizado pedido em atraso"/>
    <s v="Reembolso aprovado, confira o pagamento no seu próximo repasse"/>
    <n v="100.79"/>
    <n v="91.8"/>
    <n v="64.14"/>
    <n v="27.659999999999997"/>
    <s v="REEMBOLSO APROVADO"/>
    <x v="1"/>
    <s v="iFood"/>
    <s v="edefbf10-ecc1-4783-84e2-baca97ce96e0"/>
    <s v="PIX"/>
    <x v="3"/>
  </r>
  <r>
    <s v="8820"/>
    <d v="2025-05-07T20:10:01"/>
    <s v="Jeronimo - Bh Shopping"/>
    <x v="0"/>
    <s v="O pedido está atrasado"/>
    <s v="Reembolso aprovado, confira o pagamento no seu próximo repasse"/>
    <n v="25.88"/>
    <n v="25.2"/>
    <n v="20.34"/>
    <n v="4.8599999999999994"/>
    <s v="REEMBOLSO APROVADO"/>
    <x v="1"/>
    <s v="iFood"/>
    <s v="2d84b5d8-8afc-4104-b479-88c231cccd32"/>
    <s v="Crédito (Visa) pelo app"/>
    <x v="0"/>
  </r>
  <r>
    <s v="6491"/>
    <d v="2025-05-07T19:37:40"/>
    <s v="Jeronimo - Bh Shopping"/>
    <x v="1"/>
    <s v="Cliente não localizado"/>
    <s v="Reembolso aprovado, confira o pagamento no seu próximo repasse"/>
    <n v="42.59"/>
    <n v="42.6"/>
    <n v="35.68"/>
    <n v="6.9200000000000017"/>
    <s v="REEMBOLSO APROVADO"/>
    <x v="1"/>
    <s v="iFood"/>
    <s v="284bb280-a23f-4928-8ccf-80549e8d13c0"/>
    <s v="Vale-refeição (Alelo refeição) pelo app"/>
    <x v="0"/>
  </r>
  <r>
    <s v="7719"/>
    <d v="2025-05-07T21:13:31"/>
    <s v="Jeronimo - Buritis"/>
    <x v="1"/>
    <s v="A entrega é em uma área de risco"/>
    <s v="Reembolso aprovado, confira o pagamento no seu próximo repasse"/>
    <n v="64.44"/>
    <n v="54.45"/>
    <n v="45.6"/>
    <n v="8.8500000000000014"/>
    <s v="REEMBOLSO APROVADO"/>
    <x v="1"/>
    <s v="iFood"/>
    <s v="c3acd83e-7ad3-40c8-acc1-1c9998bf5128"/>
    <s v="Vale-refeição (Pluxee Refeição (Sodexo Refeição)) pelo app"/>
    <x v="0"/>
  </r>
  <r>
    <s v="9756"/>
    <d v="2025-05-07T19:25:37"/>
    <s v="Jeronimo &amp; Madero - Sarandi"/>
    <x v="2"/>
    <s v="Item indisponível"/>
    <s v="UNAVAILABLE_ITEM"/>
    <n v="33.08"/>
    <n v="34.799999999999997"/>
    <n v="0"/>
    <n v="34.799999999999997"/>
    <s v="CANCELADO"/>
    <x v="2"/>
    <s v="iFood"/>
    <s v="06d0f01b-ae88-4ab0-ac41-f28c0bf97e1c"/>
    <s v="Vale-refeição (Pluxee Refeição (Sodexo Refeição)) pelo app"/>
    <x v="3"/>
  </r>
  <r>
    <s v="1961"/>
    <d v="2025-05-07T18:38:00"/>
    <s v="Jeronimo - Center Shopping Uberlândia"/>
    <x v="1"/>
    <s v="Cliente não localizado pedido em atraso"/>
    <s v="Reembolso aprovado, confira o pagamento no seu próximo repasse"/>
    <n v="37.18"/>
    <n v="25.2"/>
    <n v="20.34"/>
    <n v="4.8599999999999994"/>
    <s v="REEMBOLSO APROVADO"/>
    <x v="1"/>
    <s v="iFood"/>
    <s v="7926bc6a-dcc1-44f2-bdaf-1af96c860e28"/>
    <s v="PIX"/>
    <x v="2"/>
  </r>
  <r>
    <n v="3331"/>
    <d v="2025-05-06T20:25:52"/>
    <s v="Jeronimo - Shopping Center Norte"/>
    <x v="0"/>
    <s v="Pedido impróprio para consumo/uso"/>
    <s v="SIM"/>
    <n v="75.2"/>
    <n v="85.2"/>
    <n v="0"/>
    <n v="85.2"/>
    <s v="CONTESTADO"/>
    <x v="0"/>
    <s v="iFood"/>
    <s v="98cf47a0-0e4c-4574-a1e9-4755681190ed"/>
    <s v="Apple Pay (Mastercard)"/>
    <x v="1"/>
  </r>
  <r>
    <s v="5316"/>
    <d v="2025-05-07T21:25:57"/>
    <s v="Jeronimo - Cuiaba"/>
    <x v="1"/>
    <s v="A entrega é em uma área de risco"/>
    <s v="Reembolso aprovado, confira o pagamento no seu próximo repasse"/>
    <n v="32.6"/>
    <n v="42.6"/>
    <n v="35.68"/>
    <n v="6.9200000000000017"/>
    <s v="REEMBOLSO APROVADO"/>
    <x v="1"/>
    <s v="iFood"/>
    <s v="557f0169-06d0-4a75-b2e3-b1cc01397bce"/>
    <s v="Vale-refeição (Alelo refeição) pelo app"/>
    <x v="2"/>
  </r>
  <r>
    <s v="4700"/>
    <d v="2025-05-07T18:21:12"/>
    <s v="Jeronimo - Cuiaba"/>
    <x v="0"/>
    <s v="Pedido impróprio para consumo/uso"/>
    <s v="HAS_CREDIT_PROACTIVE"/>
    <n v="39.979999999999997"/>
    <n v="30"/>
    <n v="24.22"/>
    <n v="5.7800000000000011"/>
    <s v="REEMBOLSO APROVADO"/>
    <x v="1"/>
    <s v="iFood"/>
    <s v="41b83569-02cf-4c4c-a925-0a23922500d1"/>
    <s v="Crédito (Visa) pelo app"/>
    <x v="2"/>
  </r>
  <r>
    <s v="4172"/>
    <d v="2025-05-07T15:19:43"/>
    <s v="Jeronimo - Cuiaba"/>
    <x v="1"/>
    <s v="Cliente não localizado"/>
    <s v="Reembolso aprovado, confira o pagamento no seu próximo repasse"/>
    <n v="45.39"/>
    <n v="44.4"/>
    <n v="35.85"/>
    <n v="8.5499999999999972"/>
    <s v="REEMBOLSO APROVADO"/>
    <x v="1"/>
    <s v="iFood"/>
    <s v="7a6d3eb0-9628-41a6-93fb-0e86ffeda755"/>
    <s v="PIX"/>
    <x v="2"/>
  </r>
  <r>
    <s v="7554"/>
    <d v="2025-05-07T17:52:16"/>
    <s v="Jeronimo - Guarujá"/>
    <x v="0"/>
    <s v="O pedido não foi entregue"/>
    <s v="Reembolso aprovado, confira o pagamento no seu próximo repasse"/>
    <n v="24.19"/>
    <n v="31.2"/>
    <n v="21.7"/>
    <n v="9.5"/>
    <s v="REEMBOLSO APROVADO"/>
    <x v="1"/>
    <s v="iFood"/>
    <s v="1cb58925-7e0b-4e0f-9807-4c98e9831f2a"/>
    <s v="Saldo da carteira"/>
    <x v="1"/>
  </r>
  <r>
    <s v="9318"/>
    <d v="2025-05-07T17:30:33"/>
    <s v="Jeronimo - Indaiatuba"/>
    <x v="0"/>
    <s v="O pedido não foi entregue"/>
    <s v="Reembolso aprovado, confira o pagamento no seu próximo repasse"/>
    <n v="20.79"/>
    <n v="26.4"/>
    <n v="18.829999999999998"/>
    <n v="7.57"/>
    <s v="REEMBOLSO APROVADO"/>
    <x v="1"/>
    <s v="iFood"/>
    <s v="3d131598-b518-4ff0-96a6-46680cba5b07"/>
    <s v="Google Pay (Visa Débito)"/>
    <x v="4"/>
  </r>
  <r>
    <s v="3859"/>
    <d v="2025-05-07T11:52:28"/>
    <s v="Madero &amp; Jeronim - Bandeirantes"/>
    <x v="4"/>
    <s v="O pedido não foi enviado para a Loja"/>
    <s v="ORDER_NOT_SENT_TO_MERCHANT"/>
    <n v="29.98"/>
    <n v="30"/>
    <n v="0"/>
    <n v="30"/>
    <s v="CANCELADO"/>
    <x v="2"/>
    <s v="iFood"/>
    <s v="afc7606c-667c-404b-bd8d-bd8df567a1a9"/>
    <s v="********"/>
    <x v="4"/>
  </r>
  <r>
    <s v="8793"/>
    <d v="2025-05-07T12:03:55"/>
    <s v="Madero - Afonso Pena"/>
    <x v="2"/>
    <s v="Item indisponível"/>
    <s v="UNAVAILABLE_ITEM"/>
    <n v="68.790000000000006"/>
    <n v="58.8"/>
    <n v="0"/>
    <n v="58.8"/>
    <s v="CANCELADO"/>
    <x v="2"/>
    <s v="iFood"/>
    <s v="c3c5de2b-505c-4ac7-bf30-70671865af37"/>
    <s v="Vale-refeição (Alelo refeição) pelo app"/>
    <x v="3"/>
  </r>
  <r>
    <s v="6462"/>
    <d v="2025-05-07T11:39:15"/>
    <s v="Madero &amp; Jeronimo - Novo Salvador"/>
    <x v="4"/>
    <s v="O pedido não foi confirmado pela loja"/>
    <s v="CANCELLED_BEFORE_CONFIRMED"/>
    <n v="15.98"/>
    <n v="30"/>
    <n v="0"/>
    <n v="30"/>
    <s v="CANCELADO"/>
    <x v="2"/>
    <s v="iFood"/>
    <s v="bdf1f30a-c9fd-4a59-a963-2c229f64c369"/>
    <s v="********"/>
    <x v="0"/>
  </r>
  <r>
    <s v="7388"/>
    <d v="2025-05-07T13:02:42"/>
    <s v="Jeronimo - Indaiatuba"/>
    <x v="0"/>
    <s v="O pedido está atrasado"/>
    <s v="Reembolso aprovado, confira o pagamento no seu próximo repasse"/>
    <n v="52.8"/>
    <n v="52.8"/>
    <n v="40.15"/>
    <n v="12.649999999999999"/>
    <s v="REEMBOLSO APROVADO"/>
    <x v="1"/>
    <s v="iFood"/>
    <s v="a0f88cbc-fd50-4503-a4fe-2d8e02f0ec3f"/>
    <s v="Pagamento pelo app do Nubank"/>
    <x v="4"/>
  </r>
  <r>
    <s v="7006"/>
    <d v="2025-05-07T13:00:08"/>
    <s v="Jeronimo - Indaiatuba"/>
    <x v="0"/>
    <s v="O pedido está atrasado"/>
    <s v="Reembolso aprovado, confira o pagamento no seu próximo repasse"/>
    <n v="34.75"/>
    <n v="44.75"/>
    <n v="20.16"/>
    <n v="24.59"/>
    <s v="REEMBOLSO APROVADO"/>
    <x v="1"/>
    <s v="iFood"/>
    <s v="311ac8cd-7336-4008-b3fa-b0f364e8e1d7"/>
    <s v="PIX"/>
    <x v="4"/>
  </r>
  <r>
    <s v="1066"/>
    <d v="2025-05-07T20:49:50"/>
    <s v="Jeronimo - Niteroi Plaza Shopping"/>
    <x v="1"/>
    <s v="Problemas no veículo"/>
    <s v="Reembolso aprovado, confira o pagamento no seu próximo repasse"/>
    <n v="24.17"/>
    <n v="30.9"/>
    <n v="21.96"/>
    <n v="8.9399999999999977"/>
    <s v="REEMBOLSO APROVADO"/>
    <x v="1"/>
    <s v="iFood"/>
    <s v="2f533275-8157-4f3d-bad8-267d031831cd"/>
    <s v="Crédito (Visa) pelo app"/>
    <x v="0"/>
  </r>
  <r>
    <s v="9112"/>
    <d v="2025-05-07T11:48:04"/>
    <s v="Jeronimo - Riomar Fortaleza"/>
    <x v="1"/>
    <s v="Cliente não quer mais receber o pedido"/>
    <s v="Reembolso aprovado, confira o pagamento no seu próximo repasse"/>
    <n v="66.58"/>
    <n v="57.6"/>
    <n v="46.51"/>
    <n v="11.090000000000003"/>
    <s v="REEMBOLSO APROVADO"/>
    <x v="1"/>
    <s v="iFood"/>
    <s v="b21b88c0-8395-4cf1-9df7-6635af93ec7a"/>
    <s v="Débito (Mastercard Débito) pelo app"/>
    <x v="0"/>
  </r>
  <r>
    <s v="3840"/>
    <d v="2025-05-07T22:09:19"/>
    <s v="Jeronimo - Buritis"/>
    <x v="2"/>
    <s v="Item indisponível"/>
    <s v="UNAVAILABLE_ITEM"/>
    <n v="30.99"/>
    <n v="30"/>
    <n v="0"/>
    <n v="30"/>
    <s v="CANCELADO"/>
    <x v="2"/>
    <s v="iFood"/>
    <s v="a5c2f2b7-6afd-46dd-83bc-30b0e45c461c"/>
    <s v="Google Pay (Mastercard)"/>
    <x v="0"/>
  </r>
  <r>
    <s v="3239"/>
    <d v="2025-05-07T21:01:36"/>
    <s v="Jeronimo - Shopping del Rey"/>
    <x v="0"/>
    <s v="O pedido veio revirado/violado"/>
    <s v="HAS_CREDIT_PROACTIVE"/>
    <n v="122.88"/>
    <n v="101.9"/>
    <n v="82.28"/>
    <n v="19.620000000000005"/>
    <s v="REEMBOLSO APROVADO"/>
    <x v="1"/>
    <s v="iFood"/>
    <s v="4c625392-1ed3-4114-a620-c106af9a7355"/>
    <s v="PIX"/>
    <x v="0"/>
  </r>
  <r>
    <s v="8414"/>
    <d v="2025-05-07T20:09:56"/>
    <s v="Jeronimo - Shopping Flamboyant"/>
    <x v="1"/>
    <s v="Cliente não localizado"/>
    <s v="Reembolso aprovado, confira o pagamento no seu próximo repasse"/>
    <n v="32.19"/>
    <n v="31.2"/>
    <n v="22.2"/>
    <n v="9"/>
    <s v="REEMBOLSO APROVADO"/>
    <x v="1"/>
    <s v="iFood"/>
    <s v="43c189ff-e96d-451c-99d8-eb0e51fd8d7d"/>
    <s v="Crédito (Visa) pelo app"/>
    <x v="2"/>
  </r>
  <r>
    <s v="9618"/>
    <d v="2025-05-07T20:36:34"/>
    <s v="Jeronimo - Shopping Iguatemi Poa"/>
    <x v="0"/>
    <s v="O pedido está atrasado"/>
    <s v="Reembolso aprovado, confira o pagamento no seu próximo repasse"/>
    <n v="26.19"/>
    <n v="25.2"/>
    <n v="16.350000000000001"/>
    <n v="8.8499999999999979"/>
    <s v="REEMBOLSO APROVADO"/>
    <x v="1"/>
    <s v="iFood"/>
    <s v="cd9e5635-b645-496f-9042-293247f98f02"/>
    <s v="Crédito (Mastercard) pelo app"/>
    <x v="3"/>
  </r>
  <r>
    <s v="0665"/>
    <d v="2025-05-07T20:17:30"/>
    <s v="Madero &amp; Jeronimo - Cascavel"/>
    <x v="2"/>
    <s v="Problemas de sistema na loja"/>
    <s v="Cancelamento aceito pela sua loja"/>
    <n v="86.79"/>
    <n v="67.8"/>
    <n v="0"/>
    <n v="67.8"/>
    <s v="CANCELADO"/>
    <x v="2"/>
    <s v="iFood"/>
    <s v="c3237585-6407-4289-9116-fc2233b46c56"/>
    <s v="Crédito (Mastercard) pelo app"/>
    <x v="4"/>
  </r>
  <r>
    <s v="9056"/>
    <d v="2025-05-07T18:50:00"/>
    <s v="Madero &amp; Jeronimo - Cascavel"/>
    <x v="2"/>
    <s v="Item indisponível"/>
    <s v="UNAVAILABLE_ITEM"/>
    <n v="76.599999999999994"/>
    <n v="76.599999999999994"/>
    <n v="0"/>
    <n v="76.599999999999994"/>
    <s v="CANCELADO"/>
    <x v="2"/>
    <s v="iFood"/>
    <s v="93320886-e8fa-4cb4-a091-b55f9beafc96"/>
    <s v="Crédito (Mastercard) pelo app"/>
    <x v="4"/>
  </r>
  <r>
    <n v="5099"/>
    <d v="2025-05-05T19:24:17"/>
    <s v="Jeronimo - Shopping del Rey"/>
    <x v="0"/>
    <s v="O pedido veio revirado/violado"/>
    <s v="SIM"/>
    <n v="62.19"/>
    <n v="58.2"/>
    <n v="34.4"/>
    <n v="23.800000000000004"/>
    <s v="REEMBOLSO APROVADO"/>
    <x v="1"/>
    <s v="iFood"/>
    <s v="1fdd50e3-724d-48cc-ad80-9d071ce85810"/>
    <s v="Crédito (Mastercard) pelo app"/>
    <x v="0"/>
  </r>
  <r>
    <s v="2301"/>
    <d v="2025-05-07T12:27:13"/>
    <s v="Madero - Iguatemi Esplanada"/>
    <x v="2"/>
    <s v="Problemas de sistema na loja"/>
    <s v="Cancelamento aceito pela sua loja"/>
    <n v="27.48"/>
    <n v="30"/>
    <n v="0"/>
    <n v="30"/>
    <s v="CANCELADO"/>
    <x v="2"/>
    <s v="iFood"/>
    <s v="82857790-58e6-44e4-a20f-9409f508f87a"/>
    <s v="Crédito (Mastercard) pelo app"/>
    <x v="4"/>
  </r>
  <r>
    <n v="875"/>
    <d v="2025-05-05T19:06:30"/>
    <s v="Jeronimo - Shopping Estação Bh"/>
    <x v="0"/>
    <s v="O pedido veio com todos os itens errados"/>
    <s v="SIM"/>
    <n v="109.79"/>
    <n v="100.8"/>
    <n v="81.400000000000006"/>
    <n v="19.399999999999991"/>
    <s v="REEMBOLSO APROVADO"/>
    <x v="1"/>
    <s v="iFood"/>
    <s v="77e55002-41df-4f68-9ccd-64e1c78fbe16"/>
    <s v="Pagamento pelo app do Nubank"/>
    <x v="0"/>
  </r>
  <r>
    <s v="1272"/>
    <d v="2025-05-07T14:02:45"/>
    <s v="Jeronimo &amp; Madero - Cambui"/>
    <x v="4"/>
    <s v="O pedido não foi enviado para a Loja"/>
    <s v="ORDER_NOT_SENT_TO_MERCHANT"/>
    <n v="22.78"/>
    <n v="34.799999999999997"/>
    <n v="0"/>
    <n v="34.799999999999997"/>
    <s v="CANCELADO"/>
    <x v="2"/>
    <s v="iFood"/>
    <s v="d40f4b73-8c8a-49c0-96fb-fd8224704dbd"/>
    <s v="********"/>
    <x v="4"/>
  </r>
  <r>
    <s v="9047"/>
    <d v="2025-05-07T12:24:12"/>
    <s v="Jeronimo - Anchieta Garden"/>
    <x v="2"/>
    <s v="Problemas de sistema na loja"/>
    <s v="Cancelamento aceito pela sua loja"/>
    <n v="99.6"/>
    <n v="99.6"/>
    <n v="0"/>
    <n v="99.6"/>
    <s v="CANCELADO"/>
    <x v="2"/>
    <s v="iFood"/>
    <s v="96e8e631-e9f7-43f3-8ad8-7b0086ed0285"/>
    <s v="Pagamento pelo app do Nubank"/>
    <x v="2"/>
  </r>
  <r>
    <s v="9606"/>
    <d v="2025-05-07T11:53:34"/>
    <s v="Jeronimo - Anchieta Garden"/>
    <x v="2"/>
    <s v="Problemas de sistema na loja"/>
    <s v="Cancelamento aceito pela sua loja"/>
    <n v="580.64"/>
    <n v="580.65"/>
    <n v="0"/>
    <n v="580.65"/>
    <s v="CANCELADO"/>
    <x v="2"/>
    <s v="iFood"/>
    <s v="2a165fa7-da7c-41e2-8863-58aa2b0d2dc9"/>
    <s v="Crédito (Mastercard) pelo app"/>
    <x v="2"/>
  </r>
  <r>
    <n v="750"/>
    <d v="2025-05-06T20:00:19"/>
    <s v="Jeronimo - Shopping Estação Bh"/>
    <x v="0"/>
    <s v="O pedido veio com todos os itens errados"/>
    <s v="SIM"/>
    <n v="84.99"/>
    <n v="60"/>
    <n v="0"/>
    <n v="60"/>
    <s v="CONTESTADO"/>
    <x v="0"/>
    <s v="iFood"/>
    <s v="3a1470bb-6e8e-4c57-8403-4a748beec750"/>
    <s v="PIX"/>
    <x v="0"/>
  </r>
  <r>
    <s v="3511"/>
    <d v="2025-05-07T22:12:39"/>
    <s v="Jeronimo - Tenente Sales"/>
    <x v="1"/>
    <s v="Entregador sofreu acidente"/>
    <s v="Reembolso aprovado, confira o pagamento no seu próximo repasse"/>
    <n v="142.08000000000001"/>
    <n v="134.1"/>
    <n v="112.34"/>
    <n v="21.759999999999991"/>
    <s v="REEMBOLSO APROVADO"/>
    <x v="1"/>
    <s v="iFood"/>
    <s v="efa86a36-fe93-4400-80c0-6f07f7778d70"/>
    <s v="Vale-refeição (Ticket) pelo app"/>
    <x v="1"/>
  </r>
  <r>
    <s v="2736"/>
    <d v="2025-05-07T20:18:12"/>
    <s v="Jeronimo - Uberlândia"/>
    <x v="0"/>
    <s v="O pedido está atrasado"/>
    <s v="Reembolso aprovado, confira o pagamento no seu próximo repasse"/>
    <n v="36.08"/>
    <n v="34.799999999999997"/>
    <n v="28.1"/>
    <n v="6.6999999999999957"/>
    <s v="REEMBOLSO APROVADO"/>
    <x v="1"/>
    <s v="iFood"/>
    <s v="fdc19e01-70d2-4a60-9271-a7bdffa8719e"/>
    <s v="PIX"/>
    <x v="2"/>
  </r>
  <r>
    <s v="2893"/>
    <d v="2025-05-07T12:58:56"/>
    <s v="Jeronimo &amp; Madero - Foz do Iguaçu"/>
    <x v="0"/>
    <s v="O pedido está atrasado"/>
    <s v="Reembolso aprovado, confira o pagamento no seu próximo repasse"/>
    <n v="41.18"/>
    <n v="36.200000000000003"/>
    <n v="29.23"/>
    <n v="6.9700000000000024"/>
    <s v="REEMBOLSO APROVADO"/>
    <x v="1"/>
    <s v="iFood"/>
    <s v="b455d758-348c-4729-a0ad-5f3d84a96d14"/>
    <s v="Pagamento pelo app do Nubank"/>
    <x v="4"/>
  </r>
  <r>
    <s v="3156"/>
    <d v="2025-05-07T13:10:14"/>
    <s v="Jeronimo &amp; Madero - Oscar Freire"/>
    <x v="0"/>
    <s v="O pedido está atrasado"/>
    <s v="Reembolso aprovado, confira o pagamento no seu próximo repasse"/>
    <n v="74.790000000000006"/>
    <n v="71.8"/>
    <n v="57.98"/>
    <n v="13.82"/>
    <s v="REEMBOLSO APROVADO"/>
    <x v="1"/>
    <s v="iFood"/>
    <s v="72b1bd96-3a4b-4874-aa93-8ed2bd55fd87"/>
    <s v="Crédito (Mastercard) pelo app"/>
    <x v="1"/>
  </r>
  <r>
    <s v="4591"/>
    <d v="2025-05-07T21:02:45"/>
    <s v="Madero - Iguatemi Fortaleza"/>
    <x v="2"/>
    <s v="Item indisponível"/>
    <s v="UNAVAILABLE_ITEM"/>
    <n v="98.98"/>
    <n v="83"/>
    <n v="0"/>
    <n v="83"/>
    <s v="CANCELADO"/>
    <x v="2"/>
    <s v="iFood"/>
    <s v="3714d0f1-c8a0-412b-b87a-ad05f4dc04e6"/>
    <s v="Crédito (Mastercard) pelo app"/>
    <x v="0"/>
  </r>
  <r>
    <s v="9336"/>
    <d v="2025-05-07T21:18:29"/>
    <s v="Jeronimo &amp; Madero - Shopping Barueri"/>
    <x v="0"/>
    <s v="O pedido está atrasado"/>
    <s v="Reembolso aprovado, confira o pagamento no seu próximo repasse"/>
    <n v="153.99"/>
    <n v="146"/>
    <n v="117.9"/>
    <n v="28.099999999999994"/>
    <s v="REEMBOLSO APROVADO"/>
    <x v="1"/>
    <s v="iFood"/>
    <s v="fdbca4a7-e645-4a55-8577-d761e56e4301"/>
    <s v="PIX"/>
    <x v="4"/>
  </r>
  <r>
    <s v="0681"/>
    <d v="2025-05-07T15:35:46"/>
    <s v="Madero - Shopping Palladium"/>
    <x v="2"/>
    <s v="Item indisponível"/>
    <s v="UNAVAILABLE_ITEM"/>
    <n v="33.99"/>
    <n v="43"/>
    <n v="0"/>
    <n v="43"/>
    <s v="CANCELADO"/>
    <x v="2"/>
    <s v="iFood"/>
    <s v="b6751c42-00e3-42e6-a1e8-e646e73aacd1"/>
    <s v="Débito (Visa Débito) pelo app"/>
    <x v="3"/>
  </r>
  <r>
    <n v="6246"/>
    <d v="2025-05-06T20:16:11"/>
    <s v="Jeronimo - Shopping Metrô Itaquera"/>
    <x v="0"/>
    <s v="O pedido veio com todos os itens errados"/>
    <s v="SIM"/>
    <n v="27.09"/>
    <n v="34.799999999999997"/>
    <n v="0"/>
    <n v="34.799999999999997"/>
    <s v="CONTESTADO"/>
    <x v="0"/>
    <s v="iFood"/>
    <s v="1fbe817a-04fa-402c-966b-3f14be3cde5e"/>
    <s v="Pagamento pelo app do Nubank"/>
    <x v="1"/>
  </r>
  <r>
    <s v="4569"/>
    <d v="2025-05-07T11:32:20"/>
    <s v="Jeronimo &amp; Madero Itajai"/>
    <x v="0"/>
    <s v="O pedido está atrasado"/>
    <s v="Reembolso aprovado, confira o pagamento no seu próximo repasse"/>
    <n v="32.28"/>
    <n v="32.4"/>
    <n v="26.17"/>
    <n v="6.2299999999999969"/>
    <s v="REEMBOLSO APROVADO"/>
    <x v="1"/>
    <s v="iFood"/>
    <s v="edf19053-13c3-4e99-846f-a09dd2ad461e"/>
    <s v="Crédito (Mastercard) pelo app"/>
    <x v="3"/>
  </r>
  <r>
    <s v="2298"/>
    <d v="2025-05-07T20:48:04"/>
    <s v="Madero - Shopping Mueller"/>
    <x v="2"/>
    <s v="A loja está passando por dificuldades internas"/>
    <s v="Cancelamento aceito pela sua loja"/>
    <n v="182.98"/>
    <n v="170"/>
    <n v="0"/>
    <n v="170"/>
    <s v="CANCELADO"/>
    <x v="2"/>
    <s v="iFood"/>
    <s v="7481bb6c-8cb8-415f-ab14-4e38545e2dce"/>
    <s v="Crédito (Visa) pelo app"/>
    <x v="3"/>
  </r>
  <r>
    <s v="3690"/>
    <d v="2025-05-07T21:36:05"/>
    <s v="Madero &amp; Jeronimo - Litoral Plaza"/>
    <x v="4"/>
    <s v="O pedido não foi confirmado pela loja"/>
    <s v="CANCELLED_BEFORE_CONFIRMED"/>
    <n v="152.59"/>
    <n v="143.6"/>
    <n v="0"/>
    <n v="143.6"/>
    <s v="CANCELADO"/>
    <x v="2"/>
    <s v="iFood"/>
    <s v="68566476-bee4-4d78-b951-50dfa2efead1"/>
    <s v="********"/>
    <x v="1"/>
  </r>
  <r>
    <s v="3834"/>
    <d v="2025-05-07T22:37:41"/>
    <s v="Madero - 18 do Forte"/>
    <x v="0"/>
    <s v="O pedido veio com todos os itens errados"/>
    <s v="HAS_CREDIT_PROACTIVE"/>
    <n v="91.99"/>
    <n v="101"/>
    <n v="81.56"/>
    <n v="19.439999999999998"/>
    <s v="REEMBOLSO APROVADO"/>
    <x v="1"/>
    <s v="iFood"/>
    <s v="68f911da-67db-408b-8408-58ce2ca38933"/>
    <s v="PIX"/>
    <x v="4"/>
  </r>
  <r>
    <s v="3575"/>
    <d v="2025-05-07T13:57:32"/>
    <s v="Madero - Cascavel"/>
    <x v="2"/>
    <s v="Item indisponível"/>
    <s v="UNAVAILABLE_ITEM"/>
    <n v="146.88999999999999"/>
    <n v="151.9"/>
    <n v="0"/>
    <n v="151.9"/>
    <s v="CANCELADO"/>
    <x v="2"/>
    <s v="iFood"/>
    <s v="95e3972d-7df9-4f25-8649-bf8ad391ae9b"/>
    <s v="Crédito (Mastercard) pelo app"/>
    <x v="4"/>
  </r>
  <r>
    <s v="3059"/>
    <d v="2025-05-07T11:18:52"/>
    <s v="Madero - Shopping Continente"/>
    <x v="3"/>
    <s v="Problemas de sistema na loja"/>
    <s v="Cancelamento aceito pela sua loja"/>
    <n v="84"/>
    <n v="84"/>
    <n v="0"/>
    <n v="84"/>
    <s v="CANCELADO"/>
    <x v="2"/>
    <s v="iFood"/>
    <s v="2e3bccaa-a35d-45d8-91f5-46544d45248d"/>
    <s v="Pagamento pelo app do Nubank"/>
    <x v="3"/>
  </r>
  <r>
    <s v="3772"/>
    <d v="2025-05-07T20:58:58"/>
    <s v="Madero - 18 do Forte"/>
    <x v="0"/>
    <s v="O pedido não foi entregue"/>
    <s v="Reembolso aprovado, confira o pagamento no seu próximo repasse"/>
    <n v="89.99"/>
    <n v="94"/>
    <n v="75.900000000000006"/>
    <n v="18.099999999999994"/>
    <s v="REEMBOLSO APROVADO"/>
    <x v="1"/>
    <s v="iFood"/>
    <s v="0d5d837c-c422-4bf2-b10e-3f614822c916"/>
    <s v="PIX"/>
    <x v="4"/>
  </r>
  <r>
    <s v="1358"/>
    <d v="2025-05-07T20:39:59"/>
    <s v="Madero - 18 do Forte"/>
    <x v="1"/>
    <s v="Problemas no veículo"/>
    <s v="Reembolso aprovado, confira o pagamento no seu próximo repasse"/>
    <n v="225.99"/>
    <n v="222"/>
    <n v="179.26"/>
    <n v="42.740000000000009"/>
    <s v="REEMBOLSO APROVADO"/>
    <x v="1"/>
    <s v="iFood"/>
    <s v="9b838644-a2b2-451d-bd53-efa77425bbe2"/>
    <s v="Crédito (Visa) pelo app"/>
    <x v="4"/>
  </r>
  <r>
    <s v="5120"/>
    <d v="2025-05-07T14:46:00"/>
    <s v="Madero - Alphaville (Amazonia)"/>
    <x v="1"/>
    <s v="Cliente não localizado"/>
    <s v="Reembolso aprovado, confira o pagamento no seu próximo repasse"/>
    <n v="76.98"/>
    <n v="70"/>
    <n v="56.52"/>
    <n v="13.479999999999997"/>
    <s v="REEMBOLSO APROVADO"/>
    <x v="1"/>
    <s v="iFood"/>
    <s v="fda142c2-c71f-4f3b-ad54-09a5fa802d5e"/>
    <s v="PIX"/>
    <x v="4"/>
  </r>
  <r>
    <s v="8843"/>
    <d v="2025-05-07T12:23:58"/>
    <s v="Vó Maria Durski - Piracicaba"/>
    <x v="2"/>
    <s v="Item indisponível"/>
    <s v="UNAVAILABLE_ITEM"/>
    <n v="35.979999999999997"/>
    <n v="30"/>
    <n v="0"/>
    <n v="30"/>
    <s v="CANCELADO"/>
    <x v="2"/>
    <s v="iFood"/>
    <s v="175eeb24-e271-47b6-abb9-458e258ca85d"/>
    <s v="Crédito (Mastercard) pelo app"/>
    <x v="2"/>
  </r>
  <r>
    <s v="9688"/>
    <d v="2025-05-07T12:30:10"/>
    <s v="Madero - Araçatuba"/>
    <x v="0"/>
    <s v="O pedido está atrasado"/>
    <s v="Reembolso aprovado, confira o pagamento no seu próximo repasse"/>
    <n v="108.99"/>
    <n v="99"/>
    <n v="79.94"/>
    <n v="19.060000000000002"/>
    <s v="REEMBOLSO APROVADO"/>
    <x v="1"/>
    <s v="iFood"/>
    <s v="0ccf5178-8cbc-4337-b818-93cb1c1f3b07"/>
    <s v="PIX"/>
    <x v="2"/>
  </r>
  <r>
    <s v="3390"/>
    <d v="2025-05-07T18:31:10"/>
    <s v="Madero - Balneario Shopping"/>
    <x v="1"/>
    <s v="Cliente não localizado"/>
    <s v="Reembolso aprovado, confira o pagamento no seu próximo repasse"/>
    <n v="108.99"/>
    <n v="101"/>
    <n v="81.56"/>
    <n v="19.439999999999998"/>
    <s v="REEMBOLSO APROVADO"/>
    <x v="1"/>
    <s v="iFood"/>
    <s v="fd60c393-5c02-46ee-b015-70d7876deee4"/>
    <s v="Apple Pay (Mastercard)"/>
    <x v="3"/>
  </r>
  <r>
    <s v="4256"/>
    <d v="2025-05-07T16:23:35"/>
    <s v="Vó Maria Durski - Park Shop Campo Grande"/>
    <x v="2"/>
    <s v="Item indisponível"/>
    <s v="UNAVAILABLE_ITEM"/>
    <n v="81.599999999999994"/>
    <n v="91.6"/>
    <n v="0"/>
    <n v="91.6"/>
    <s v="CANCELADO"/>
    <x v="2"/>
    <s v="iFood"/>
    <s v="1a34c27b-2790-44bb-9071-3c798f9e6ce7"/>
    <s v="Débito (Mastercard Débito) pelo app"/>
    <x v="0"/>
  </r>
  <r>
    <s v="0427"/>
    <d v="2025-05-07T20:18:59"/>
    <s v="Madero - Brascan"/>
    <x v="0"/>
    <s v="O pedido está atrasado"/>
    <s v="Reembolso aprovado, confira o pagamento no seu próximo repasse"/>
    <n v="115.99"/>
    <n v="104"/>
    <n v="83.98"/>
    <n v="20.019999999999996"/>
    <s v="REEMBOLSO APROVADO"/>
    <x v="1"/>
    <s v="iFood"/>
    <s v="c63d18d1-c162-4a6b-b658-188f60671cdf"/>
    <s v="Crédito (Mastercard) pelo app"/>
    <x v="1"/>
  </r>
  <r>
    <s v="9758"/>
    <d v="2025-05-07T18:45:12"/>
    <s v="Jeronimo &amp; Madero - Cascavel"/>
    <x v="2"/>
    <s v="Item indisponível"/>
    <s v="UNAVAILABLE_ITEM"/>
    <n v="76.599999999999994"/>
    <n v="76.599999999999994"/>
    <n v="0"/>
    <n v="76.599999999999994"/>
    <s v="CANCELADO"/>
    <x v="2"/>
    <s v="iFood"/>
    <s v="fc74583d-3869-440b-af1a-614dbbf68474"/>
    <s v="Pagamento pelo app do Nubank"/>
    <x v="4"/>
  </r>
  <r>
    <n v="2023"/>
    <d v="2025-05-05T12:18:30"/>
    <s v="Jeronimo - Shopping Mueller"/>
    <x v="0"/>
    <s v="O pedido veio com todos os itens errados"/>
    <s v="SIM"/>
    <n v="79.78"/>
    <n v="70.8"/>
    <n v="0"/>
    <n v="70.8"/>
    <s v="CONTESTADO"/>
    <x v="0"/>
    <s v="iFood"/>
    <s v="da52b5e2-9ac7-42f1-907f-1da0d770d573"/>
    <s v="Crédito (Mastercard) pelo app"/>
    <x v="3"/>
  </r>
  <r>
    <n v="1215"/>
    <d v="2025-05-07T16:32:24"/>
    <s v="Jeronimo - Shopping Mueller"/>
    <x v="0"/>
    <s v="O pedido veio com todos os itens errados"/>
    <s v="SIM"/>
    <n v="33.39"/>
    <n v="32.4"/>
    <n v="26.17"/>
    <n v="6.2299999999999969"/>
    <s v="REEMBOLSO APROVADO"/>
    <x v="1"/>
    <s v="iFood"/>
    <s v="4ba0b510-0398-4cb0-8174-d23e05d8f2ee"/>
    <s v="Crédito (Visa) pelo app"/>
    <x v="3"/>
  </r>
  <r>
    <s v="8961"/>
    <d v="2025-05-07T12:17:22"/>
    <s v="Madero - Francisco Morato"/>
    <x v="1"/>
    <s v="Problemas no veículo"/>
    <s v="Reembolso aprovado, confira o pagamento no seu próximo repasse"/>
    <n v="64"/>
    <n v="64"/>
    <n v="51.68"/>
    <n v="12.32"/>
    <s v="REEMBOLSO APROVADO"/>
    <x v="1"/>
    <s v="iFood"/>
    <s v="b5e5bbb3-3334-482e-8667-979af1964a52"/>
    <s v="Crédito (Visa) pelo app"/>
    <x v="4"/>
  </r>
  <r>
    <s v="3629"/>
    <d v="2025-05-07T12:35:59"/>
    <s v="Madero - Icarai"/>
    <x v="1"/>
    <s v="Cliente não localizado"/>
    <s v="Reembolso aprovado, confira o pagamento no seu próximo repasse"/>
    <n v="56.99"/>
    <n v="54"/>
    <n v="45.22"/>
    <n v="8.7800000000000011"/>
    <s v="REEMBOLSO APROVADO"/>
    <x v="1"/>
    <s v="iFood"/>
    <s v="77885790-72be-4509-89aa-480e9485c06b"/>
    <s v="Vale-refeição (VR refeição) pelo app"/>
    <x v="0"/>
  </r>
  <r>
    <s v="3620"/>
    <d v="2025-05-07T22:50:16"/>
    <s v="Madero - Inês Pereira"/>
    <x v="1"/>
    <s v="Problemas no veículo"/>
    <s v="Reembolso aprovado, confira o pagamento no seu próximo repasse"/>
    <n v="148"/>
    <n v="148"/>
    <n v="113.29"/>
    <n v="34.709999999999994"/>
    <s v="REEMBOLSO APROVADO"/>
    <x v="1"/>
    <s v="iFood"/>
    <s v="de73861f-16ba-4b68-9b7b-ce68dbccc76a"/>
    <s v="Crédito (Mastercard) pelo app"/>
    <x v="1"/>
  </r>
  <r>
    <s v="6520"/>
    <d v="2025-05-07T20:51:02"/>
    <s v="Madero - Goiania T10"/>
    <x v="3"/>
    <s v="A loja está sem entregadores disponíveis"/>
    <s v="Cancelamento aceito pela sua loja"/>
    <n v="164.99"/>
    <n v="154"/>
    <n v="0"/>
    <n v="154"/>
    <s v="CANCELADO"/>
    <x v="2"/>
    <s v="iFood"/>
    <s v="6ac386fc-8140-4fc0-86ad-29dfd674e3f4"/>
    <s v="Crédito (Visa) pelo app"/>
    <x v="2"/>
  </r>
  <r>
    <s v="5200"/>
    <d v="2025-05-07T21:55:16"/>
    <s v="Madero - Minas Shopping"/>
    <x v="0"/>
    <s v="O pedido está atrasado"/>
    <s v="Reembolso aprovado, confira o pagamento no seu próximo repasse"/>
    <n v="34.24"/>
    <n v="35"/>
    <n v="28.26"/>
    <n v="6.7399999999999984"/>
    <s v="REEMBOLSO APROVADO"/>
    <x v="1"/>
    <s v="iFood"/>
    <s v="57c5adf4-3fbf-47d0-b289-6b37415a35eb"/>
    <s v="PIX"/>
    <x v="0"/>
  </r>
  <r>
    <s v="7548"/>
    <d v="2025-05-07T18:58:47"/>
    <s v="Madero - Mogi Shopping"/>
    <x v="1"/>
    <s v="Problemas no veículo"/>
    <s v="Reembolso aprovado, confira o pagamento no seu próximo repasse"/>
    <n v="270.99"/>
    <n v="246"/>
    <n v="198.64"/>
    <n v="47.360000000000014"/>
    <s v="REEMBOLSO APROVADO"/>
    <x v="1"/>
    <s v="iFood"/>
    <s v="9d3a5278-9640-4fb9-875c-dc74ff43fab6"/>
    <s v="PIX"/>
    <x v="1"/>
  </r>
  <r>
    <s v="1628"/>
    <d v="2025-05-07T22:36:30"/>
    <s v="Madero - Pitangueiras"/>
    <x v="1"/>
    <s v="Cliente não localizado pedido em atraso"/>
    <s v="Reembolso aprovado, confira o pagamento no seu próximo repasse"/>
    <n v="116"/>
    <n v="116"/>
    <n v="93.67"/>
    <n v="22.33"/>
    <s v="REEMBOLSO APROVADO"/>
    <x v="1"/>
    <s v="iFood"/>
    <s v="13d7e230-cc73-4fe7-a6b9-dec5971f09d8"/>
    <s v="Crédito (Visa) pelo app"/>
    <x v="2"/>
  </r>
  <r>
    <n v="2489"/>
    <d v="2025-05-07T19:28:35"/>
    <s v="Jeronimo - Shopping Nova America"/>
    <x v="0"/>
    <s v="O pedido veio com todos os itens errados"/>
    <s v="SIM"/>
    <n v="105.59"/>
    <n v="99.6"/>
    <n v="0"/>
    <n v="99.6"/>
    <s v="CONTESTADO"/>
    <x v="0"/>
    <s v="iFood"/>
    <s v="0c64578d-d6bb-4bb0-8794-6a2dafa54304"/>
    <s v="Vale-refeição (Pluxee Refeição (Sodexo Refeição)) pelo app"/>
    <x v="0"/>
  </r>
  <r>
    <s v="2567"/>
    <d v="2025-05-07T18:46:15"/>
    <s v="Madero - Puc Poa"/>
    <x v="0"/>
    <s v="O pedido está atrasado"/>
    <s v="Reembolso aprovado, confira o pagamento no seu próximo repasse"/>
    <n v="215.99"/>
    <n v="194"/>
    <n v="156.66"/>
    <n v="37.340000000000003"/>
    <s v="REEMBOLSO APROVADO"/>
    <x v="1"/>
    <s v="iFood"/>
    <s v="0c1125a1-44a6-434e-92a2-f66497e3a733"/>
    <s v="PIX"/>
    <x v="3"/>
  </r>
  <r>
    <s v="1308"/>
    <d v="2025-05-07T19:37:27"/>
    <s v="Madero - Shopping Cidade São Paulo"/>
    <x v="1"/>
    <s v="Entregador sofreu acidente"/>
    <s v="Reembolso aprovado, confira o pagamento no seu próximo repasse"/>
    <n v="65"/>
    <n v="65"/>
    <n v="52.49"/>
    <n v="12.509999999999998"/>
    <s v="REEMBOLSO APROVADO"/>
    <x v="1"/>
    <s v="iFood"/>
    <s v="41141232-d182-47d6-b7ea-3cc3ddf65132"/>
    <s v="Apple Pay (Visa)"/>
    <x v="1"/>
  </r>
  <r>
    <n v="4169"/>
    <d v="2025-05-07T11:13:16"/>
    <s v="Jeronimo - Shopping Novo Salvador"/>
    <x v="0"/>
    <s v="O pedido veio com todos os itens errados"/>
    <s v="SIM"/>
    <n v="58.38"/>
    <n v="50.4"/>
    <n v="0"/>
    <n v="50.4"/>
    <s v="CONTESTADO"/>
    <x v="0"/>
    <s v="iFood"/>
    <s v="cc8bd3ae-e31f-4947-8c5f-88433e4f6227"/>
    <s v="Débito (Mastercard Débito) pelo app"/>
    <x v="0"/>
  </r>
  <r>
    <s v="4198"/>
    <d v="2025-05-07T20:18:27"/>
    <s v="Madero - Shopping Maia"/>
    <x v="1"/>
    <s v="Problemas no veículo"/>
    <s v="Reembolso aprovado, confira o pagamento no seu próximo repasse"/>
    <n v="152.99"/>
    <n v="162"/>
    <n v="130.82"/>
    <n v="31.180000000000007"/>
    <s v="REEMBOLSO APROVADO"/>
    <x v="1"/>
    <s v="iFood"/>
    <s v="6b1eb52c-a650-4e76-8edb-bffd26ac080a"/>
    <s v="Crédito (Mastercard) pelo app, Saldo da carteira"/>
    <x v="1"/>
  </r>
  <r>
    <s v="8598"/>
    <d v="2025-05-07T20:18:37"/>
    <s v="Madero - Shopping Parque da Cidade"/>
    <x v="0"/>
    <s v="O pedido está atrasado"/>
    <s v="Reembolso aprovado, confira o pagamento no seu próximo repasse"/>
    <n v="110"/>
    <n v="118"/>
    <n v="95.28"/>
    <n v="22.72"/>
    <s v="REEMBOLSO APROVADO"/>
    <x v="1"/>
    <s v="iFood"/>
    <s v="59608222-9cde-4517-886e-a2ee7094cb9e"/>
    <s v="Crédito (Visa) pelo app"/>
    <x v="4"/>
  </r>
  <r>
    <s v="2412"/>
    <d v="2025-05-07T19:26:27"/>
    <s v="Madero - Shopping Parque da Cidade"/>
    <x v="0"/>
    <s v="Pedido impróprio para consumo/uso"/>
    <s v="HAS_CREDIT_PROACTIVE"/>
    <n v="171.99"/>
    <n v="168"/>
    <n v="135.66"/>
    <n v="32.340000000000003"/>
    <s v="REEMBOLSO APROVADO"/>
    <x v="1"/>
    <s v="iFood"/>
    <s v="1858ab44-b73b-481a-bd3e-f3f274d5076c"/>
    <s v="PIX"/>
    <x v="4"/>
  </r>
  <r>
    <s v="9331"/>
    <d v="2025-05-07T20:51:02"/>
    <s v="Madero - Shopping Beiramar"/>
    <x v="0"/>
    <s v="O pedido está atrasado"/>
    <s v="MKT_DELAYED"/>
    <n v="110.98"/>
    <n v="106"/>
    <n v="0"/>
    <n v="106"/>
    <s v="CANCELADO"/>
    <x v="2"/>
    <s v="iFood"/>
    <s v="70668c94-f0f4-41d5-a0be-90d985d9eafa"/>
    <s v="Crédito (Visa) pelo app"/>
    <x v="3"/>
  </r>
  <r>
    <s v="8355"/>
    <d v="2025-05-07T15:39:16"/>
    <s v="Jeronimo &amp; Madero - Caxias do Sul"/>
    <x v="4"/>
    <s v="O pedido não foi enviado para a Loja"/>
    <s v="ORDER_NOT_SENT_TO_MERCHANT"/>
    <n v="34.39"/>
    <n v="44.4"/>
    <n v="0"/>
    <n v="44.4"/>
    <s v="CANCELADO"/>
    <x v="2"/>
    <s v="iFood"/>
    <s v="0971c76d-9cc5-47fe-8c99-ba4a1bb60936"/>
    <s v="********"/>
    <x v="3"/>
  </r>
  <r>
    <s v="2330"/>
    <d v="2025-05-07T12:04:34"/>
    <s v="Jeronimo &amp; Madero - 18 do Forte"/>
    <x v="4"/>
    <s v="O pedido não foi confirmado pela loja"/>
    <s v="CANCELLED_BEFORE_CONFIRMED"/>
    <n v="19.39"/>
    <n v="38.4"/>
    <n v="0"/>
    <n v="38.4"/>
    <s v="CANCELADO"/>
    <x v="2"/>
    <s v="iFood"/>
    <s v="36db4090-1ebd-4313-a51c-fe57558e1b1b"/>
    <s v="********"/>
    <x v="4"/>
  </r>
  <r>
    <n v="2422"/>
    <d v="2025-05-07T11:07:25"/>
    <s v="Jeronimo - Shopping Novo Salvador"/>
    <x v="0"/>
    <s v="O pedido veio com todos os itens errados"/>
    <s v="SIM"/>
    <n v="55.43"/>
    <n v="54.45"/>
    <n v="43.97"/>
    <n v="10.480000000000004"/>
    <s v="REEMBOLSO APROVADO"/>
    <x v="1"/>
    <s v="iFood"/>
    <s v="63cfb81e-c54e-4a3f-94eb-78aa6776ab37"/>
    <s v="Crédito (Visa) pelo app"/>
    <x v="0"/>
  </r>
  <r>
    <s v="7727"/>
    <d v="2025-05-07T19:40:56"/>
    <s v="Madero - Shopping Tijuca"/>
    <x v="0"/>
    <s v="O pedido está atrasado"/>
    <s v="Reembolso aprovado, confira o pagamento no seu próximo repasse"/>
    <n v="172.99"/>
    <n v="168"/>
    <n v="135.66"/>
    <n v="32.340000000000003"/>
    <s v="REEMBOLSO APROVADO"/>
    <x v="1"/>
    <s v="iFood"/>
    <s v="7ba7b5bf-2b9c-4c90-9592-f4c44626e72e"/>
    <s v="PIX"/>
    <x v="0"/>
  </r>
  <r>
    <s v="0930"/>
    <d v="2025-05-07T21:25:41"/>
    <s v="Madero - Shopping Vila Olimpia"/>
    <x v="0"/>
    <s v="O pedido está atrasado"/>
    <s v="Reembolso aprovado, confira o pagamento no seu próximo repasse"/>
    <n v="278.99"/>
    <n v="271"/>
    <n v="218.83"/>
    <n v="52.169999999999987"/>
    <s v="REEMBOLSO APROVADO"/>
    <x v="1"/>
    <s v="iFood"/>
    <s v="b1ff633b-ba1a-4f7c-844e-3e3a1cd102c6"/>
    <s v="Apple Pay (Mastercard Débito)"/>
    <x v="1"/>
  </r>
  <r>
    <s v="9526"/>
    <d v="2025-05-07T20:10:52"/>
    <s v="Madero - Shopping Vitória"/>
    <x v="1"/>
    <s v="Cliente não quer mais receber o pedido em atraso"/>
    <s v="Reembolso aprovado, confira o pagamento no seu próximo repasse"/>
    <n v="69.989999999999995"/>
    <n v="65"/>
    <n v="52.49"/>
    <n v="12.509999999999998"/>
    <s v="REEMBOLSO APROVADO"/>
    <x v="1"/>
    <s v="iFood"/>
    <s v="c4f01922-ace6-4386-b0d7-90783fc9374b"/>
    <s v="Crédito (Visa) pelo app"/>
    <x v="0"/>
  </r>
  <r>
    <s v="9230"/>
    <d v="2025-05-07T11:50:50"/>
    <s v="Jeronimo &amp; Madero - Itapema"/>
    <x v="4"/>
    <s v="O pedido não foi confirmado pela loja"/>
    <s v="CANCELLED_BEFORE_CONFIRMED"/>
    <n v="95.99"/>
    <n v="88"/>
    <n v="0"/>
    <n v="88"/>
    <s v="CANCELADO"/>
    <x v="2"/>
    <s v="iFood"/>
    <s v="0030a8f1-f17b-4324-98b5-5ef0eeaeebf3"/>
    <s v="********"/>
    <x v="3"/>
  </r>
  <r>
    <n v="3640"/>
    <d v="2025-05-06T20:39:50"/>
    <s v="Jeronimo - Shopping Palladium"/>
    <x v="0"/>
    <s v="O pedido veio com todos os itens errados"/>
    <s v="SIM"/>
    <n v="165.98"/>
    <n v="156"/>
    <n v="0"/>
    <n v="156"/>
    <s v="CONTESTADO"/>
    <x v="0"/>
    <s v="iFood"/>
    <s v="ac92d8b9-8c47-4676-9884-86629f1048e4"/>
    <s v="Crédito (Mastercard) pelo app"/>
    <x v="3"/>
  </r>
  <r>
    <s v="5201"/>
    <d v="2025-05-07T19:50:13"/>
    <s v="Madero - Shopping Estação Cuiabá"/>
    <x v="2"/>
    <s v="O pedido está duplicado"/>
    <s v="SIM"/>
    <n v="134"/>
    <n v="133.01"/>
    <n v="0"/>
    <n v="133.01"/>
    <s v="CANCELADO"/>
    <x v="2"/>
    <s v="iFood"/>
    <s v="2ec36fa5-d8fa-4400-b08e-da3836b626c4"/>
    <s v="Apple Pay (Visa)"/>
    <x v="2"/>
  </r>
  <r>
    <s v="6480"/>
    <d v="2025-05-07T20:42:59"/>
    <s v="Madero - Shopping West Plaza"/>
    <x v="1"/>
    <s v="Problemas no veículo"/>
    <s v="Reembolso aprovado, confira o pagamento no seu próximo repasse"/>
    <n v="216.99"/>
    <n v="195"/>
    <n v="157.46"/>
    <n v="37.539999999999992"/>
    <s v="REEMBOLSO APROVADO"/>
    <x v="1"/>
    <s v="iFood"/>
    <s v="dfc5ac32-994c-4ec3-b9d4-4169e2c20e42"/>
    <s v="PIX"/>
    <x v="1"/>
  </r>
  <r>
    <n v="9321"/>
    <d v="2025-05-07T17:44:44"/>
    <s v="Jeronimo - Shopping Palladium"/>
    <x v="0"/>
    <s v="O pedido veio com todos os itens errados"/>
    <s v="SIM"/>
    <n v="100.59"/>
    <n v="99.6"/>
    <n v="0"/>
    <n v="99.6"/>
    <s v="CONTESTADO"/>
    <x v="0"/>
    <s v="iFood"/>
    <s v="47bfa6d3-4a50-489f-91f7-ffe790ba8978"/>
    <s v="Crédito (Mastercard) pelo app"/>
    <x v="3"/>
  </r>
  <r>
    <s v="3119"/>
    <d v="2025-05-07T21:15:02"/>
    <s v="Madero - Villa Lobos"/>
    <x v="1"/>
    <s v="A entrega é em uma área de risco"/>
    <s v="Reembolso aprovado, confira o pagamento no seu próximo repasse"/>
    <n v="60.99"/>
    <n v="53"/>
    <n v="42.8"/>
    <n v="10.200000000000003"/>
    <s v="REEMBOLSO APROVADO"/>
    <x v="1"/>
    <s v="iFood"/>
    <s v="8c7e59f7-cfd4-40de-b3b1-885a4f32e33a"/>
    <s v="Apple Pay (Mastercard)"/>
    <x v="4"/>
  </r>
  <r>
    <s v="6740"/>
    <d v="2025-05-07T20:43:44"/>
    <s v="Madero - Villa Lobos"/>
    <x v="1"/>
    <s v="Cliente não localizado"/>
    <s v="Reembolso aprovado, confira o pagamento no seu próximo repasse"/>
    <n v="79.989999999999995"/>
    <n v="81"/>
    <n v="65.41"/>
    <n v="15.590000000000003"/>
    <s v="REEMBOLSO APROVADO"/>
    <x v="1"/>
    <s v="iFood"/>
    <s v="8e5b8387-afb8-48e0-a1fe-04f92a1e5045"/>
    <s v="Vale-refeição (iFood refeição) pelo app"/>
    <x v="4"/>
  </r>
  <r>
    <s v="3920"/>
    <d v="2025-05-07T19:45:21"/>
    <s v="Madero &amp; Jeronimo - Sarandi"/>
    <x v="5"/>
    <s v="O pedido está atrasado"/>
    <s v="Reembolso aprovado, confira o pagamento no seu próximo repasse"/>
    <n v="151.99"/>
    <n v="132"/>
    <n v="106.59"/>
    <n v="25.409999999999997"/>
    <s v="REEMBOLSO APROVADO"/>
    <x v="1"/>
    <s v="iFood"/>
    <s v="3f94f7fd-ef58-41c3-adc1-81ee2c7a8701"/>
    <s v="Crédito (Visa) pelo app"/>
    <x v="3"/>
  </r>
  <r>
    <n v="4969"/>
    <d v="2025-05-06T12:11:06"/>
    <s v="Jeronimo - Shopping Pier 21"/>
    <x v="0"/>
    <s v="O pedido veio com todos os itens errados"/>
    <s v="SIM"/>
    <n v="47.59"/>
    <n v="42.6"/>
    <n v="0"/>
    <n v="42.6"/>
    <s v="CONTESTADO"/>
    <x v="0"/>
    <s v="iFood"/>
    <s v="a7323196-5be4-4542-8ca5-94e78d1a4560"/>
    <s v="PIX"/>
    <x v="2"/>
  </r>
  <r>
    <n v="1568"/>
    <d v="2025-05-05T20:23:08"/>
    <s v="Jeronimo - Shopping Villa Romana"/>
    <x v="0"/>
    <s v="O pedido veio com todos os itens errados"/>
    <s v="SIM"/>
    <n v="38.99"/>
    <n v="48"/>
    <n v="35.770000000000003"/>
    <n v="12.229999999999997"/>
    <s v="REEMBOLSO APROVADO"/>
    <x v="1"/>
    <s v="iFood"/>
    <s v="7adffaa3-fcc4-4321-bd66-5f62aa4efad0"/>
    <s v="Pagamento pelo app do Nubank"/>
    <x v="3"/>
  </r>
  <r>
    <n v="6014"/>
    <d v="2025-05-07T21:06:46"/>
    <s v="Jeronimo - Shopping Villa Romana"/>
    <x v="1"/>
    <s v="A loja está fechada"/>
    <s v="SIM"/>
    <n v="57.38"/>
    <n v="56.4"/>
    <n v="0"/>
    <n v="56.4"/>
    <s v="CONTESTADO"/>
    <x v="0"/>
    <s v="iFood"/>
    <s v="6e1910bd-9ea1-43d4-b398-88bdc3e2e587"/>
    <s v="Pagamento pelo app do Nubank"/>
    <x v="3"/>
  </r>
  <r>
    <n v="6689"/>
    <d v="2025-05-07T17:23:33"/>
    <s v="Jeronimo - Taquari"/>
    <x v="0"/>
    <s v="O pedido veio com todos os itens errados"/>
    <s v="ORDER_HS_REJECTED"/>
    <n v="33.590000000000003"/>
    <n v="42.6"/>
    <n v="30.41"/>
    <n v="12.190000000000001"/>
    <s v="REEMBOLSO APROVADO"/>
    <x v="1"/>
    <s v="iFood"/>
    <s v="ab35c618-7a72-4b48-a1cd-6134268b3fb9"/>
    <s v="Saldo da carteira"/>
    <x v="2"/>
  </r>
  <r>
    <s v="8004"/>
    <d v="2025-05-05T21:44:47"/>
    <s v="Jeronimo &amp; Madero - Shopping Barueri"/>
    <x v="1"/>
    <s v="A loja está fechada"/>
    <s v="SIM"/>
    <n v="100.79"/>
    <n v="79.8"/>
    <n v="64.44"/>
    <n v="15.36"/>
    <s v="REEMBOLSO APROVADO"/>
    <x v="1"/>
    <s v="iFood"/>
    <s v="f688cb67-8f97-4060-9792-7bffc9ca3123"/>
    <s v="PIX"/>
    <x v="4"/>
  </r>
  <r>
    <n v="1729"/>
    <d v="2025-05-07T11:39:56"/>
    <s v="Madero -  Av Washington Luis"/>
    <x v="0"/>
    <s v="Pedido impróprio para consumo/uso"/>
    <s v="SIM"/>
    <n v="30.48"/>
    <n v="30"/>
    <n v="0"/>
    <n v="30"/>
    <s v="CONTESTADO"/>
    <x v="0"/>
    <s v="iFood"/>
    <s v="fc045a64-7253-45c7-9c7f-8d9a30af6f05"/>
    <s v="Pagamento pelo app do Nubank"/>
    <x v="4"/>
  </r>
  <r>
    <n v="2790"/>
    <d v="2025-05-07T20:48:27"/>
    <s v="Madero - Araçatuba"/>
    <x v="0"/>
    <s v="O pedido veio com todos os itens errados"/>
    <s v="SIM"/>
    <n v="69.989999999999995"/>
    <n v="74"/>
    <n v="59.76"/>
    <n v="14.240000000000002"/>
    <s v="REEMBOLSO APROVADO"/>
    <x v="1"/>
    <s v="iFood"/>
    <s v="728e56e9-832f-4703-9dec-d117fe93daa9"/>
    <s v="PIX"/>
    <x v="2"/>
  </r>
  <r>
    <n v="6882"/>
    <d v="2025-05-06T17:02:10"/>
    <s v="Madero - Azevedo Soares"/>
    <x v="0"/>
    <s v="Pedido impróprio para consumo/uso"/>
    <s v="SIM"/>
    <n v="69.989999999999995"/>
    <n v="64"/>
    <n v="51.68"/>
    <n v="12.32"/>
    <s v="REEMBOLSO APROVADO"/>
    <x v="1"/>
    <s v="iFood"/>
    <s v="ebe93500-8e8e-45db-bc2a-3ca04ebea39c"/>
    <s v="Débito (Elo Débito) pelo app"/>
    <x v="1"/>
  </r>
  <r>
    <s v="3333"/>
    <d v="2025-05-05T20:57:37"/>
    <s v="Madero - Bh Shopping"/>
    <x v="0"/>
    <s v="Pedido impróprio para consumo/uso"/>
    <s v="SIM"/>
    <n v="92.99"/>
    <n v="96"/>
    <n v="77.52"/>
    <n v="18.480000000000004"/>
    <s v="REEMBOLSO APROVADO"/>
    <x v="1"/>
    <s v="iFood"/>
    <s v="193c4171-710e-4ce3-83af-fe0dd4496e13"/>
    <s v="PIX"/>
    <x v="0"/>
  </r>
  <r>
    <s v="9929"/>
    <d v="2025-05-05T20:41:12"/>
    <s v="Madero - Cidade Administrativa"/>
    <x v="0"/>
    <s v="Pedido impróprio para consumo/uso"/>
    <s v="SIM"/>
    <n v="171.99"/>
    <n v="168"/>
    <n v="0"/>
    <n v="168"/>
    <s v="CONTESTADO"/>
    <x v="0"/>
    <s v="iFood"/>
    <s v="03d83031-bd4a-40d0-8bca-43e528065778"/>
    <s v="Crédito (Elo) pelo app"/>
    <x v="0"/>
  </r>
  <r>
    <n v="7836"/>
    <d v="2025-05-07T21:18:29"/>
    <s v="Madero - Icarai"/>
    <x v="0"/>
    <s v="O pedido veio com todos os itens errados"/>
    <s v="SIM"/>
    <n v="148"/>
    <n v="148"/>
    <n v="113.29"/>
    <n v="34.709999999999994"/>
    <s v="REEMBOLSO APROVADO"/>
    <x v="1"/>
    <s v="iFood"/>
    <s v="538b39ff-1452-4734-b7c4-64fe65fa48f9"/>
    <s v="PIX"/>
    <x v="0"/>
  </r>
  <r>
    <n v="9716"/>
    <d v="2025-05-07T22:11:18"/>
    <s v="Madero - Iguatemi Esplanada"/>
    <x v="1"/>
    <s v="A loja está fechada"/>
    <s v="SIM"/>
    <n v="51.98"/>
    <n v="45"/>
    <n v="0"/>
    <n v="45"/>
    <s v="CONTESTADO"/>
    <x v="0"/>
    <s v="iFood"/>
    <s v="591c3b0e-9711-4067-a019-bc2a7c76722c"/>
    <s v="Apple Pay (Mastercard)"/>
    <x v="4"/>
  </r>
  <r>
    <n v="9345"/>
    <d v="2025-05-06T18:35:07"/>
    <s v="Madero - Jabaquara"/>
    <x v="0"/>
    <s v="Pedido impróprio para consumo/uso"/>
    <s v="SIM"/>
    <n v="101.99"/>
    <n v="101"/>
    <n v="81.56"/>
    <n v="19.439999999999998"/>
    <s v="REEMBOLSO APROVADO"/>
    <x v="1"/>
    <s v="iFood"/>
    <s v="00b6a708-c55a-4f4c-baaf-8e8465ffac8c"/>
    <s v="Crédito (Mastercard) pelo app"/>
    <x v="4"/>
  </r>
  <r>
    <n v="9997"/>
    <d v="2025-05-06T18:11:19"/>
    <s v="Madero - Jabaquara"/>
    <x v="0"/>
    <s v="O pedido veio com todos os itens errados"/>
    <s v="SIM"/>
    <n v="65.989999999999995"/>
    <n v="59"/>
    <n v="0"/>
    <n v="59"/>
    <s v="CONTESTADO"/>
    <x v="0"/>
    <s v="iFood"/>
    <s v="ee339552-3e91-456b-8473-cf8592cf8981"/>
    <s v="Vale-refeição (Ticket) pelo app"/>
    <x v="4"/>
  </r>
  <r>
    <n v="7382"/>
    <d v="2025-05-07T17:45:07"/>
    <s v="Madero - Jabaquara"/>
    <x v="0"/>
    <s v="Pedido impróprio para consumo/uso"/>
    <s v="SIM"/>
    <n v="102.99"/>
    <n v="101"/>
    <n v="81.56"/>
    <n v="19.439999999999998"/>
    <s v="REEMBOLSO APROVADO"/>
    <x v="1"/>
    <s v="iFood"/>
    <s v="3d7319f9-5ad1-4bbc-9f00-0b7fcc216263"/>
    <s v="Crédito (Mastercard) pelo app"/>
    <x v="4"/>
  </r>
  <r>
    <n v="9804"/>
    <d v="2025-05-06T15:13:07"/>
    <s v="Madero - Jk Mall"/>
    <x v="0"/>
    <s v="O pedido veio com todos os itens errados"/>
    <s v="SIM"/>
    <n v="168.99"/>
    <n v="168"/>
    <n v="135.66"/>
    <n v="32.340000000000003"/>
    <s v="REEMBOLSO APROVADO"/>
    <x v="1"/>
    <s v="iFood"/>
    <s v="f740a29a-3e56-4be7-9c5f-f5b8cc2af391"/>
    <s v="Crédito (Mastercard) pelo app"/>
    <x v="3"/>
  </r>
  <r>
    <n v="2655"/>
    <d v="2025-05-06T20:28:51"/>
    <s v="Madero - Morumbi Shopping"/>
    <x v="0"/>
    <s v="O pedido veio com todos os itens errados"/>
    <s v="SIM"/>
    <n v="82"/>
    <n v="82"/>
    <n v="66.22"/>
    <n v="15.780000000000001"/>
    <s v="REEMBOLSO APROVADO"/>
    <x v="1"/>
    <s v="iFood"/>
    <s v="e61adf32-e64d-494f-a83b-80fdc49438fd"/>
    <s v="Crédito (Mastercard) pelo app"/>
    <x v="4"/>
  </r>
  <r>
    <n v="1992"/>
    <d v="2025-05-07T21:31:10"/>
    <s v="Madero - Morumbi Shopping"/>
    <x v="0"/>
    <s v="O pedido veio com todos os itens errados"/>
    <s v="SIM"/>
    <n v="124.99"/>
    <n v="121"/>
    <n v="97.71"/>
    <n v="23.290000000000006"/>
    <s v="REEMBOLSO APROVADO"/>
    <x v="1"/>
    <s v="iFood"/>
    <s v="2d1335e7-db15-4707-9273-6f87e29298ec"/>
    <s v="Crédito (Mastercard) pelo app"/>
    <x v="4"/>
  </r>
  <r>
    <n v="5581"/>
    <d v="2025-05-07T22:05:42"/>
    <s v="Madero - Prestes Maia"/>
    <x v="1"/>
    <s v="A loja está fechada"/>
    <s v="SIM"/>
    <n v="154.97999999999999"/>
    <n v="143"/>
    <n v="115.47"/>
    <n v="27.53"/>
    <s v="REEMBOLSO APROVADO"/>
    <x v="1"/>
    <s v="iFood"/>
    <s v="7459210d-e28a-4f5d-82a6-3d19b9d99161"/>
    <s v="Google Pay (Visa)"/>
    <x v="1"/>
  </r>
  <r>
    <n v="7537"/>
    <d v="2025-05-07T21:17:52"/>
    <s v="Madero - Riomar Recife"/>
    <x v="0"/>
    <s v="O pedido veio com todos os itens errados"/>
    <s v="SIM"/>
    <n v="75.98"/>
    <n v="74"/>
    <n v="0"/>
    <n v="74"/>
    <s v="CONTESTADO"/>
    <x v="0"/>
    <s v="iFood"/>
    <s v="e09efad7-f783-4958-ae6e-9d30b8d91533"/>
    <s v="Crédito (Visa) pelo app"/>
    <x v="0"/>
  </r>
  <r>
    <n v="9186"/>
    <d v="2025-05-06T19:10:42"/>
    <s v="Madero - Santos Dumont"/>
    <x v="0"/>
    <s v="Pedido impróprio para consumo/uso"/>
    <s v="SIM"/>
    <n v="94.99"/>
    <n v="83"/>
    <n v="67.02"/>
    <n v="15.980000000000004"/>
    <s v="REEMBOLSO APROVADO"/>
    <x v="1"/>
    <s v="iFood"/>
    <s v="d4539773-170c-41f0-9bf7-0ceed11d12e2"/>
    <s v="Apple Pay (Visa)"/>
    <x v="0"/>
  </r>
  <r>
    <n v="9223"/>
    <d v="2025-05-06T21:45:17"/>
    <s v="Madero - Shopping Anália Franco"/>
    <x v="1"/>
    <s v="A loja está fechada"/>
    <s v="SIM"/>
    <n v="141"/>
    <n v="141"/>
    <n v="0"/>
    <n v="141"/>
    <s v="CONTESTADO"/>
    <x v="0"/>
    <s v="iFood"/>
    <s v="b442b3cf-38fb-4dd2-8a23-d7506ad23073"/>
    <s v="PIX"/>
    <x v="1"/>
  </r>
  <r>
    <s v="3251"/>
    <d v="2025-05-05T20:01:53"/>
    <s v="Madero - Shopping Barigui"/>
    <x v="1"/>
    <s v="A loja está passando por dificuldades internas"/>
    <s v="SIM"/>
    <n v="191.98"/>
    <n v="172"/>
    <n v="0"/>
    <n v="172"/>
    <s v="CONTESTADO"/>
    <x v="0"/>
    <s v="iFood"/>
    <s v="f69d20e5-4103-4f18-a81e-1530cd7f509f"/>
    <s v="PIX"/>
    <x v="3"/>
  </r>
  <r>
    <s v="9000"/>
    <d v="2025-05-05T22:21:19"/>
    <s v="Madero - Shopping Campo Grande"/>
    <x v="1"/>
    <s v="A loja está fechada"/>
    <s v="SIM"/>
    <n v="82.99"/>
    <n v="74"/>
    <n v="0"/>
    <n v="74"/>
    <s v="CONTESTADO"/>
    <x v="0"/>
    <s v="iFood"/>
    <s v="91c68d92-10ac-4f27-aab2-8e89c0fbc9aa"/>
    <s v="PIX"/>
    <x v="2"/>
  </r>
  <r>
    <n v="4345"/>
    <d v="2025-05-06T18:49:21"/>
    <s v="Madero - Shopping Capim Dourado"/>
    <x v="0"/>
    <s v="O pedido veio com todos os itens errados"/>
    <s v="SIM"/>
    <n v="94.99"/>
    <n v="84"/>
    <n v="67.83"/>
    <n v="16.170000000000002"/>
    <s v="REEMBOLSO APROVADO"/>
    <x v="1"/>
    <s v="iFood"/>
    <s v="fe77aa9f-dd8b-44d7-8313-81df8f1c5fb4"/>
    <s v="PIX"/>
    <x v="2"/>
  </r>
  <r>
    <n v="644"/>
    <d v="2025-05-06T14:13:32"/>
    <s v="Madero - Shopping Continente"/>
    <x v="1"/>
    <s v="A loja está passando por dificuldades internas"/>
    <s v="SIM"/>
    <n v="85.98"/>
    <n v="74"/>
    <n v="59.76"/>
    <n v="14.240000000000002"/>
    <s v="REEMBOLSO APROVADO"/>
    <x v="1"/>
    <s v="iFood"/>
    <s v="953b191a-649a-4f4e-a3b4-6d1972e6a827"/>
    <s v="Crédito (Mastercard) pelo app"/>
    <x v="3"/>
  </r>
  <r>
    <n v="939"/>
    <d v="2025-05-05T21:39:42"/>
    <s v="Madero - Shopping Flamboyant"/>
    <x v="0"/>
    <s v="O pedido veio com todos os itens errados"/>
    <s v="SIM"/>
    <n v="114.99"/>
    <n v="114"/>
    <n v="0"/>
    <n v="114"/>
    <s v="CONTESTADO"/>
    <x v="0"/>
    <s v="iFood"/>
    <s v="b985b314-e22a-4fda-a5e0-ab1c37bcc91a"/>
    <s v="PIX"/>
    <x v="2"/>
  </r>
  <r>
    <n v="8381"/>
    <d v="2025-05-05T21:44:06"/>
    <s v="Madero - Shopping Granja Vianna"/>
    <x v="1"/>
    <s v="A loja está fechada"/>
    <s v="SIM"/>
    <n v="105.99"/>
    <n v="102"/>
    <n v="82.36"/>
    <n v="19.64"/>
    <s v="REEMBOLSO APROVADO"/>
    <x v="1"/>
    <s v="iFood"/>
    <s v="a528b597-00b7-43ec-8134-316ab1f5d586"/>
    <s v="Crédito (Mastercard) pelo app"/>
    <x v="4"/>
  </r>
  <r>
    <n v="4121"/>
    <d v="2025-05-06T20:18:54"/>
    <s v="Madero - Shopping Mueller Joinville"/>
    <x v="0"/>
    <s v="Pedido impróprio para consumo/uso"/>
    <s v="SIM"/>
    <n v="48.98"/>
    <n v="53"/>
    <n v="43.76"/>
    <n v="9.240000000000002"/>
    <s v="REEMBOLSO APROVADO"/>
    <x v="1"/>
    <s v="iFood"/>
    <s v="a3b46b69-9b8b-465a-9110-864c3ec9910e"/>
    <s v="Crédito (Mastercard) pelo app"/>
    <x v="3"/>
  </r>
  <r>
    <n v="5275"/>
    <d v="2025-05-05T21:36:46"/>
    <s v="Madero - Shopping Novo Salvador"/>
    <x v="1"/>
    <s v="A loja está fechada"/>
    <s v="SIM"/>
    <n v="106.98"/>
    <n v="92"/>
    <n v="0"/>
    <n v="92"/>
    <s v="CONTESTADO"/>
    <x v="0"/>
    <s v="iFood"/>
    <s v="0c03984a-0e1e-487e-b66f-fba473b765d6"/>
    <s v="Crédito (Mastercard) pelo app"/>
    <x v="0"/>
  </r>
  <r>
    <n v="2267"/>
    <d v="2025-05-05T13:30:02"/>
    <s v="Madero - Shopping Plaza Sul"/>
    <x v="0"/>
    <s v="O pedido veio com todos os itens errados"/>
    <s v="SIM"/>
    <n v="108.99"/>
    <n v="114"/>
    <n v="0"/>
    <n v="114"/>
    <s v="CONTESTADO"/>
    <x v="0"/>
    <s v="iFood"/>
    <s v="628921e2-76b3-48bd-a721-bbd4d16c4db2"/>
    <s v="Crédito (Mastercard) pelo app"/>
    <x v="1"/>
  </r>
  <r>
    <n v="1080"/>
    <d v="2025-05-06T21:32:05"/>
    <s v="Madero - Shopping Praia de Belas"/>
    <x v="1"/>
    <s v="A loja está fechada"/>
    <s v="SIM"/>
    <n v="74.989999999999995"/>
    <n v="65"/>
    <n v="0"/>
    <n v="65"/>
    <s v="CONTESTADO"/>
    <x v="0"/>
    <s v="iFood"/>
    <s v="f3e4b4a5-d7ad-4a3d-ae4b-07614118a8b6"/>
    <s v="Crédito (Visa) pelo app"/>
    <x v="3"/>
  </r>
  <r>
    <n v="637"/>
    <d v="2025-05-05T17:08:50"/>
    <s v="Madero - Shopping Tiete Plaza"/>
    <x v="0"/>
    <s v="Pedido impróprio para consumo/uso"/>
    <s v="SIM"/>
    <n v="65"/>
    <n v="65"/>
    <n v="52.49"/>
    <n v="12.509999999999998"/>
    <s v="REEMBOLSO APROVADO"/>
    <x v="1"/>
    <s v="iFood"/>
    <s v="de101848-10b0-4ad1-878e-e57ca5582804"/>
    <s v="PIX"/>
    <x v="1"/>
  </r>
  <r>
    <n v="946"/>
    <d v="2025-05-05T21:31:12"/>
    <s v="Madero - Shopping Vitória"/>
    <x v="1"/>
    <s v="A loja está fechada"/>
    <s v="SIM"/>
    <n v="74.989999999999995"/>
    <n v="74"/>
    <n v="59.76"/>
    <n v="14.240000000000002"/>
    <s v="REEMBOLSO APROVADO"/>
    <x v="1"/>
    <s v="iFood"/>
    <s v="66a690bc-6758-4224-9750-eae444ace7d6"/>
    <s v="Crédito (Mastercard) pelo app"/>
    <x v="0"/>
  </r>
  <r>
    <n v="3301"/>
    <d v="2025-05-05T21:34:10"/>
    <s v="Madero - Shopping West Plaza"/>
    <x v="1"/>
    <s v="A loja está fechada"/>
    <s v="SIM"/>
    <n v="130.99"/>
    <n v="126"/>
    <n v="101.74"/>
    <n v="24.260000000000005"/>
    <s v="REEMBOLSO APROVADO"/>
    <x v="1"/>
    <s v="iFood"/>
    <s v="d2abe921-a101-4941-ad8b-cb78df5ba7fe"/>
    <s v="PIX"/>
    <x v="1"/>
  </r>
  <r>
    <n v="8020"/>
    <d v="2025-05-07T20:10:11"/>
    <s v="Madero - Villa Lobos"/>
    <x v="0"/>
    <s v="Pedido impróprio para consumo/uso"/>
    <s v="SIM"/>
    <n v="46.99"/>
    <n v="53"/>
    <n v="0"/>
    <n v="53"/>
    <s v="CONTESTADO"/>
    <x v="0"/>
    <s v="iFood"/>
    <s v="bd1ea224-38ae-4e6a-bb58-e4a658f81061"/>
    <s v="PIX"/>
    <x v="4"/>
  </r>
  <r>
    <n v="7392"/>
    <d v="2025-05-07T21:52:56"/>
    <s v="Madero &amp; Jeronimo - Joinville"/>
    <x v="0"/>
    <s v="O pedido veio com todos os itens errados"/>
    <s v="SIM"/>
    <n v="44.68"/>
    <n v="39.6"/>
    <n v="0"/>
    <n v="39.6"/>
    <s v="CONTESTADO"/>
    <x v="0"/>
    <s v="iFood"/>
    <s v="332463ea-80cb-4340-8776-3e1a81177fd7"/>
    <s v="PIX"/>
    <x v="3"/>
  </r>
  <r>
    <n v="6805"/>
    <d v="2025-05-05T20:32:26"/>
    <s v="Vó Maria Durski - Nazaret"/>
    <x v="0"/>
    <s v="Pedido impróprio para consumo/uso"/>
    <s v="ORDER_HS_REJECTED"/>
    <n v="50.98"/>
    <n v="52"/>
    <n v="0"/>
    <n v="52"/>
    <s v="CONTESTADO"/>
    <x v="0"/>
    <s v="iFood"/>
    <s v="1b98ebf8-ed4e-4f11-b91e-93a5158ebb9e"/>
    <s v="Vale-refeição (Pluxee Refeição (Sodexo Refeição)) pelo app"/>
    <x v="1"/>
  </r>
  <r>
    <n v="1901"/>
    <d v="2025-05-08T21:10:00"/>
    <s v="Dundee Chicken - Riomar Fortaleza"/>
    <x v="0"/>
    <s v="O pedido veio com todos os itens errados"/>
    <s v="SIM"/>
    <n v="25.39"/>
    <n v="32.4"/>
    <n v="0"/>
    <n v="32.4"/>
    <s v="CONTESTADO"/>
    <x v="0"/>
    <s v="iFood"/>
    <s v="05f4a124-3a80-47ab-ab49-2da5ee9dd82b"/>
    <s v="PIX, Saldo da carteira"/>
    <x v="0"/>
  </r>
  <r>
    <n v="815"/>
    <d v="2025-05-08T20:31:53"/>
    <s v="Jeronimo - Alecrins"/>
    <x v="0"/>
    <s v="O pedido veio com todos os itens errados"/>
    <s v="SIM"/>
    <n v="42.59"/>
    <n v="42.6"/>
    <n v="34.4"/>
    <n v="8.2000000000000028"/>
    <s v="REEMBOLSO APROVADO"/>
    <x v="1"/>
    <s v="iFood"/>
    <s v="045a23dd-77d7-449e-8dc5-2341b4d15d39"/>
    <s v="PIX"/>
    <x v="4"/>
  </r>
  <r>
    <n v="9617"/>
    <d v="2025-05-09T20:10:32"/>
    <s v="Jeronimo - Alecrins"/>
    <x v="0"/>
    <s v="O pedido veio com todos os itens errados"/>
    <s v="SIM"/>
    <n v="80.58"/>
    <n v="81.599999999999994"/>
    <n v="65.89"/>
    <n v="15.709999999999994"/>
    <s v="REEMBOLSO APROVADO"/>
    <x v="1"/>
    <s v="iFood"/>
    <s v="d67a879e-e1f6-4442-9cb4-871f8a88590f"/>
    <s v="Vale-refeição (iFood refeição) pelo app"/>
    <x v="4"/>
  </r>
  <r>
    <n v="8446"/>
    <d v="2025-05-09T20:08:24"/>
    <s v="Jeronimo - Alecrins"/>
    <x v="0"/>
    <s v="O pedido veio com todos os itens errados"/>
    <s v="SIM"/>
    <n v="111.4"/>
    <n v="104.4"/>
    <n v="84.31"/>
    <n v="20.090000000000003"/>
    <s v="REEMBOLSO APROVADO"/>
    <x v="1"/>
    <s v="iFood"/>
    <s v="0b195db1-0608-4083-b0b4-c5f6fbd014b4"/>
    <s v="PIX"/>
    <x v="4"/>
  </r>
  <r>
    <n v="1668"/>
    <d v="2025-05-11T19:40:12"/>
    <s v="Jeronimo - Alecrins"/>
    <x v="0"/>
    <s v="O pedido veio com todos os itens errados"/>
    <s v="SIM"/>
    <n v="108.38"/>
    <n v="98.4"/>
    <n v="79.459999999999994"/>
    <n v="18.940000000000012"/>
    <s v="REEMBOLSO APROVADO"/>
    <x v="1"/>
    <s v="iFood"/>
    <s v="4ab791ce-66d2-4a5d-bd96-18b7f84b3b21"/>
    <s v="Crédito (Mastercard) pelo app"/>
    <x v="4"/>
  </r>
  <r>
    <n v="872"/>
    <d v="2025-05-11T19:22:24"/>
    <s v="Jeronimo - Alecrins"/>
    <x v="0"/>
    <s v="O pedido veio com todos os itens errados"/>
    <s v="SIM"/>
    <n v="42.38"/>
    <n v="31.2"/>
    <n v="26.16"/>
    <n v="5.0399999999999991"/>
    <s v="REEMBOLSO APROVADO"/>
    <x v="1"/>
    <s v="iFood"/>
    <s v="a4459e59-8232-4c47-ad48-dc22b0ac107b"/>
    <s v="Vale-refeição (Ticket) pelo app"/>
    <x v="4"/>
  </r>
  <r>
    <n v="6873"/>
    <d v="2025-05-11T18:57:21"/>
    <s v="Jeronimo - Alecrins"/>
    <x v="0"/>
    <s v="O pedido veio com todos os itens errados"/>
    <s v="SIM"/>
    <n v="85.98"/>
    <n v="75"/>
    <n v="0"/>
    <n v="75"/>
    <s v="CONTESTADO"/>
    <x v="0"/>
    <s v="iFood"/>
    <s v="b732dd8e-cd36-4edb-8df8-5100ff0b6556"/>
    <s v="Crédito (Mastercard) pelo app"/>
    <x v="4"/>
  </r>
  <r>
    <n v="6891"/>
    <d v="2025-05-10T20:34:02"/>
    <s v="Jeronimo - Anchieta Garden"/>
    <x v="0"/>
    <s v="O pedido veio com todos os itens errados"/>
    <s v="SIM"/>
    <n v="35.08"/>
    <n v="34.799999999999997"/>
    <n v="0"/>
    <n v="34.799999999999997"/>
    <s v="CONTESTADO"/>
    <x v="0"/>
    <s v="iFood"/>
    <s v="923962a7-e7df-45d7-bd7b-20c437f36637"/>
    <s v="Débito (Mastercard Débito) pelo app"/>
    <x v="0"/>
  </r>
  <r>
    <n v="8196"/>
    <d v="2025-05-11T17:41:35"/>
    <s v="Jeronimo - Anchieta Garden"/>
    <x v="0"/>
    <s v="O pedido veio com todos os itens errados"/>
    <s v="SIM"/>
    <n v="78.44"/>
    <n v="69.45"/>
    <n v="56.08"/>
    <n v="13.370000000000005"/>
    <s v="REEMBOLSO APROVADO"/>
    <x v="1"/>
    <s v="iFood"/>
    <s v="daa34bbe-5000-43a5-9ea8-a55eb1c9989b"/>
    <s v="Crédito (Mastercard) pelo app"/>
    <x v="0"/>
  </r>
  <r>
    <n v="5950"/>
    <d v="2025-05-10T21:26:56"/>
    <s v="Jeronimo - Bandeirantes"/>
    <x v="0"/>
    <s v="O pedido veio com todos os itens errados"/>
    <s v="SIM"/>
    <n v="58.49"/>
    <n v="53.5"/>
    <n v="43.21"/>
    <n v="10.29"/>
    <s v="REEMBOLSO APROVADO"/>
    <x v="1"/>
    <s v="iFood"/>
    <s v="5ea576be-278c-43ab-957d-9fef8c6cdf82"/>
    <s v="Pagamento pelo app do Nubank"/>
    <x v="4"/>
  </r>
  <r>
    <n v="3377"/>
    <d v="2025-05-10T21:25:37"/>
    <s v="Jeronimo - Bandeirantes"/>
    <x v="0"/>
    <s v="O pedido veio com todos os itens errados"/>
    <s v="SIM"/>
    <n v="53.29"/>
    <n v="52.3"/>
    <n v="42.23"/>
    <n v="10.07"/>
    <s v="REEMBOLSO APROVADO"/>
    <x v="1"/>
    <s v="iFood"/>
    <s v="7b85c0a4-73d7-46c2-b106-fc75d81145b0"/>
    <s v="Crédito (Mastercard) pelo app"/>
    <x v="4"/>
  </r>
  <r>
    <n v="6860"/>
    <d v="2025-05-09T11:18:22"/>
    <s v="Jeronimo - Bh Shopping"/>
    <x v="0"/>
    <s v="O pedido veio com todos os itens errados"/>
    <s v="SIM"/>
    <n v="64.39"/>
    <n v="47.4"/>
    <n v="38.28"/>
    <n v="9.1199999999999974"/>
    <s v="REEMBOLSO APROVADO"/>
    <x v="1"/>
    <s v="iFood"/>
    <s v="7678bc59-6dd1-4e87-9dca-d07aba3ac51c"/>
    <s v="Débito (Mastercard Débito) pelo app"/>
    <x v="0"/>
  </r>
  <r>
    <n v="6964"/>
    <d v="2025-05-10T20:34:49"/>
    <s v="Jeronimo - Buritis"/>
    <x v="2"/>
    <s v="O pedido está duplicado"/>
    <s v="SIM"/>
    <n v="83.79"/>
    <n v="82.8"/>
    <n v="0"/>
    <n v="82.8"/>
    <s v="CONTESTADO"/>
    <x v="0"/>
    <s v="iFood"/>
    <s v="9b7f8f9b-e7d6-4efd-82c2-3c57b883f9a8"/>
    <s v="Crédito (Visa) pelo app"/>
    <x v="0"/>
  </r>
  <r>
    <n v="6892"/>
    <d v="2025-05-09T19:30:33"/>
    <s v="Jeronimo - Buritis"/>
    <x v="0"/>
    <s v="O pedido veio com todos os itens errados"/>
    <s v="SIM"/>
    <n v="68.59"/>
    <n v="69.599999999999994"/>
    <n v="56.2"/>
    <n v="13.399999999999991"/>
    <s v="REEMBOLSO APROVADO"/>
    <x v="1"/>
    <s v="iFood"/>
    <s v="c3a4c4e8-47f3-4d98-9d27-31bc783f3c89"/>
    <s v="PIX"/>
    <x v="0"/>
  </r>
  <r>
    <n v="4548"/>
    <d v="2025-05-09T13:50:34"/>
    <s v="Jeronimo - Buritis"/>
    <x v="0"/>
    <s v="Pedido impróprio para consumo/uso"/>
    <s v="ORDER_HS_REJECTED"/>
    <n v="25.88"/>
    <n v="25.2"/>
    <n v="20.34"/>
    <n v="4.8599999999999994"/>
    <s v="REEMBOLSO APROVADO"/>
    <x v="1"/>
    <s v="iFood"/>
    <s v="6487ae54-3044-46e1-a59a-3a880cd440fb"/>
    <s v="Crédito (Visa) pelo app"/>
    <x v="0"/>
  </r>
  <r>
    <n v="4677"/>
    <d v="2025-05-11T21:49:22"/>
    <s v="Jeronimo - Buritis"/>
    <x v="0"/>
    <s v="Pedido impróprio para consumo/uso"/>
    <s v="SIM"/>
    <n v="68.790000000000006"/>
    <n v="67.8"/>
    <n v="0"/>
    <n v="67.8"/>
    <s v="CONTESTADO"/>
    <x v="0"/>
    <s v="iFood"/>
    <s v="d77ccdfc-4a57-4eef-a777-9820646d09eb"/>
    <s v="Crédito (Visa) pelo app"/>
    <x v="0"/>
  </r>
  <r>
    <n v="9624"/>
    <d v="2025-05-09T19:24:23"/>
    <s v="Jeronimo - Criciuma"/>
    <x v="0"/>
    <s v="O pedido veio com todos os itens errados"/>
    <s v="SIM"/>
    <n v="130.19"/>
    <n v="133.19999999999999"/>
    <n v="107.56"/>
    <n v="25.639999999999986"/>
    <s v="REEMBOLSO APROVADO"/>
    <x v="1"/>
    <s v="iFood"/>
    <s v="d9bdec0a-e492-4796-8fda-352cf567dfdb"/>
    <s v="PIX"/>
    <x v="3"/>
  </r>
  <r>
    <n v="3844"/>
    <d v="2025-05-08T21:24:44"/>
    <s v="Jeronimo - Goiânia Shopping"/>
    <x v="0"/>
    <s v="O pedido veio com todos os itens errados"/>
    <s v="SIM"/>
    <n v="86.19"/>
    <n v="85.2"/>
    <n v="68.8"/>
    <n v="16.400000000000006"/>
    <s v="REEMBOLSO APROVADO"/>
    <x v="1"/>
    <s v="iFood"/>
    <s v="6e7b3aac-ada4-4dab-b017-194682c602ab"/>
    <s v="Crédito (Mastercard) pelo app"/>
    <x v="2"/>
  </r>
  <r>
    <n v="6667"/>
    <d v="2025-05-08T20:46:26"/>
    <s v="Jeronimo - Goiânia Shopping"/>
    <x v="0"/>
    <s v="O pedido veio com todos os itens errados"/>
    <s v="SIM"/>
    <n v="50.79"/>
    <n v="49.8"/>
    <n v="0"/>
    <n v="49.8"/>
    <s v="CONTESTADO"/>
    <x v="0"/>
    <s v="iFood"/>
    <s v="4e7b721e-765b-4419-aad4-82cf2d204757"/>
    <s v="Pagamento pelo app do Nubank"/>
    <x v="2"/>
  </r>
  <r>
    <n v="3768"/>
    <d v="2025-05-08T13:35:25"/>
    <s v="Jeronimo - Goiânia Shopping"/>
    <x v="0"/>
    <s v="O pedido veio com todos os itens errados"/>
    <s v="SIM"/>
    <n v="41.58"/>
    <n v="42.6"/>
    <n v="0"/>
    <n v="42.6"/>
    <s v="CONTESTADO"/>
    <x v="0"/>
    <s v="iFood"/>
    <s v="b7994fe9-6cb7-4bd8-b9b9-9278cad156ec"/>
    <s v="Crédito (Mastercard) pelo app"/>
    <x v="2"/>
  </r>
  <r>
    <n v="2599"/>
    <d v="2025-05-08T20:44:34"/>
    <s v="Jeronimo - Indaiatuba"/>
    <x v="0"/>
    <s v="O pedido veio com todos os itens errados"/>
    <s v="SIM"/>
    <n v="119.95"/>
    <n v="129.94999999999999"/>
    <n v="0"/>
    <n v="129.94999999999999"/>
    <s v="CONTESTADO"/>
    <x v="0"/>
    <s v="iFood"/>
    <s v="f76f15c6-703e-4500-981d-dc273fdb5adc"/>
    <s v="PIX"/>
    <x v="4"/>
  </r>
  <r>
    <n v="7076"/>
    <d v="2025-05-11T21:56:09"/>
    <s v="Jeronimo - Indaiatuba"/>
    <x v="0"/>
    <s v="O pedido veio revirado/violado"/>
    <s v="SIM"/>
    <n v="55.94"/>
    <n v="45.95"/>
    <n v="37.1"/>
    <n v="8.8500000000000014"/>
    <s v="REEMBOLSO APROVADO"/>
    <x v="1"/>
    <s v="iFood"/>
    <s v="671fe740-2cbb-4b8b-b80c-26d09707d5b1"/>
    <s v="PIX"/>
    <x v="4"/>
  </r>
  <r>
    <n v="5231"/>
    <d v="2025-05-11T16:56:55"/>
    <s v="Jeronimo - Londrina"/>
    <x v="0"/>
    <s v="O pedido veio com todos os itens errados"/>
    <s v="SIM"/>
    <n v="48.58"/>
    <n v="39.6"/>
    <n v="31.97"/>
    <n v="7.6300000000000026"/>
    <s v="REEMBOLSO APROVADO"/>
    <x v="1"/>
    <s v="iFood"/>
    <s v="2f948f8e-d118-498a-9a64-18e9ea4f6300"/>
    <s v="PIX"/>
    <x v="4"/>
  </r>
  <r>
    <n v="8481"/>
    <d v="2025-05-10T19:15:23"/>
    <s v="Jeronimo - Munhoz da Rocha"/>
    <x v="0"/>
    <s v="O pedido veio com todos os itens errados"/>
    <s v="SIM"/>
    <n v="28.52"/>
    <n v="36.700000000000003"/>
    <n v="29.64"/>
    <n v="7.0600000000000023"/>
    <s v="REEMBOLSO APROVADO"/>
    <x v="1"/>
    <s v="iFood"/>
    <s v="5141c9ef-0806-4d8f-9d21-bc11dd2eae07"/>
    <s v="Crédito (Visa) pelo app"/>
    <x v="3"/>
  </r>
  <r>
    <n v="5356"/>
    <d v="2025-05-10T20:43:15"/>
    <s v="Jeronimo - Praça da Espanha"/>
    <x v="0"/>
    <s v="O pedido veio com todos os itens errados"/>
    <s v="SIM"/>
    <n v="138.59"/>
    <n v="147.6"/>
    <n v="119.19"/>
    <n v="28.409999999999997"/>
    <s v="REEMBOLSO APROVADO"/>
    <x v="1"/>
    <s v="iFood"/>
    <s v="7313e76b-d8bf-48be-a372-08045ce7f34d"/>
    <s v="Crédito (Visa) pelo app"/>
    <x v="3"/>
  </r>
  <r>
    <n v="3825"/>
    <d v="2025-05-09T13:28:04"/>
    <s v="Jeronimo - Praça da Espanha"/>
    <x v="0"/>
    <s v="O pedido veio com todos os itens errados"/>
    <s v="SIM"/>
    <n v="38.08"/>
    <n v="34.799999999999997"/>
    <n v="29.17"/>
    <n v="5.6299999999999955"/>
    <s v="REEMBOLSO APROVADO"/>
    <x v="1"/>
    <s v="iFood"/>
    <s v="0069d665-d18e-4fa3-ac68-8b40034c3ac0"/>
    <s v="Vale-refeição (Alelo refeição) pelo app"/>
    <x v="3"/>
  </r>
  <r>
    <n v="429"/>
    <d v="2025-05-09T21:09:07"/>
    <s v="Jeronimo - Ramos Batista"/>
    <x v="0"/>
    <s v="O pedido veio com todos os itens errados"/>
    <s v="SIM"/>
    <n v="45.79"/>
    <n v="49.8"/>
    <n v="40.22"/>
    <n v="9.5799999999999983"/>
    <s v="REEMBOLSO APROVADO"/>
    <x v="1"/>
    <s v="iFood"/>
    <s v="e5129051-a04f-4e7a-bfae-8d3e861dd413"/>
    <s v="Crédito (Mastercard) pelo app"/>
    <x v="1"/>
  </r>
  <r>
    <n v="9055"/>
    <d v="2025-05-09T21:29:53"/>
    <s v="Jeronimo - Riomar Fortaleza"/>
    <x v="1"/>
    <s v="A loja está fechada"/>
    <s v="SIM"/>
    <n v="44.19"/>
    <n v="43.2"/>
    <n v="34.880000000000003"/>
    <n v="8.32"/>
    <s v="REEMBOLSO APROVADO"/>
    <x v="1"/>
    <s v="iFood"/>
    <s v="6c7170de-a812-4f8d-8e53-47b30abf5c53"/>
    <s v="Apple Pay (Visa)"/>
    <x v="0"/>
  </r>
  <r>
    <n v="7183"/>
    <d v="2025-05-10T21:04:43"/>
    <s v="Jeronimo - São José dos Campos"/>
    <x v="0"/>
    <s v="O pedido veio com todos os itens errados"/>
    <s v="SIM"/>
    <n v="77.38"/>
    <n v="68.400000000000006"/>
    <n v="55.23"/>
    <n v="13.170000000000009"/>
    <s v="REEMBOLSO APROVADO"/>
    <x v="1"/>
    <s v="iFood"/>
    <s v="3d25a04c-b146-45ad-95f4-9c8bda7e1927"/>
    <s v="PIX"/>
    <x v="1"/>
  </r>
  <r>
    <n v="5198"/>
    <d v="2025-05-09T21:49:20"/>
    <s v="Jeronimo - Shopping Balneario"/>
    <x v="0"/>
    <s v="O pedido veio com todos os itens errados"/>
    <s v="SIM"/>
    <n v="32.979999999999997"/>
    <n v="26"/>
    <n v="0"/>
    <n v="26"/>
    <s v="CONTESTADO"/>
    <x v="0"/>
    <s v="iFood"/>
    <s v="46c96198-c4f6-465f-8211-7ce2b97426e6"/>
    <s v="Pagamento pelo app do Nubank"/>
    <x v="3"/>
  </r>
  <r>
    <n v="449"/>
    <d v="2025-05-11T20:04:07"/>
    <s v="Jeronimo - Shopping Curitiba"/>
    <x v="0"/>
    <s v="O pedido veio com todos os itens errados"/>
    <s v="SIM"/>
    <n v="33.590000000000003"/>
    <n v="42.6"/>
    <n v="34.4"/>
    <n v="8.2000000000000028"/>
    <s v="REEMBOLSO APROVADO"/>
    <x v="1"/>
    <s v="iFood"/>
    <s v="502e9ade-88d3-4c56-83a1-d46ab55ffe31"/>
    <s v="PIX"/>
    <x v="3"/>
  </r>
  <r>
    <n v="3094"/>
    <d v="2025-05-08T21:42:48"/>
    <s v="Jeronimo - Shopping Estação Bh"/>
    <x v="1"/>
    <s v="A loja está fechada"/>
    <s v="SIM"/>
    <n v="66.989999999999995"/>
    <n v="60"/>
    <n v="48.45"/>
    <n v="11.549999999999997"/>
    <s v="REEMBOLSO APROVADO"/>
    <x v="1"/>
    <s v="iFood"/>
    <s v="b64ca4b0-4b09-4d17-837b-0f062dc3ee98"/>
    <s v="PIX"/>
    <x v="0"/>
  </r>
  <r>
    <n v="9608"/>
    <d v="2025-05-09T21:44:17"/>
    <s v="Jeronimo - Shopping Estação Bh"/>
    <x v="1"/>
    <s v="A loja está fechada"/>
    <s v="SIM"/>
    <n v="29.88"/>
    <n v="25.2"/>
    <n v="0"/>
    <n v="25.2"/>
    <s v="CONTESTADO"/>
    <x v="0"/>
    <s v="iFood"/>
    <s v="0c79297c-1bbf-4f16-8fdb-e177ab04432d"/>
    <s v="Crédito (Mastercard) pelo app"/>
    <x v="0"/>
  </r>
  <r>
    <n v="810"/>
    <d v="2025-05-09T12:42:01"/>
    <s v="Jeronimo - Shopping Flamboyant"/>
    <x v="0"/>
    <s v="O pedido veio com todos os itens errados"/>
    <s v="SIM"/>
    <n v="45.23"/>
    <n v="47.25"/>
    <n v="0"/>
    <n v="47.25"/>
    <s v="CONTESTADO"/>
    <x v="0"/>
    <s v="iFood"/>
    <s v="fe18b0a8-48b9-4e64-a479-9e605270a116"/>
    <s v="Crédito (Visa) pelo app"/>
    <x v="2"/>
  </r>
  <r>
    <n v="2231"/>
    <d v="2025-05-08T12:44:04"/>
    <s v="Jeronimo - Shopping Grand Plaza"/>
    <x v="0"/>
    <s v="O pedido veio revirado/violado"/>
    <s v="SIM"/>
    <n v="8.98"/>
    <n v="20.399999999999999"/>
    <n v="8.9499999999999993"/>
    <n v="11.45"/>
    <s v="REEMBOLSO APROVADO"/>
    <x v="1"/>
    <s v="iFood"/>
    <s v="f08fc68e-e852-4c9c-afd9-5f4650f355a1"/>
    <s v="Crédito (Visa) pelo app"/>
    <x v="1"/>
  </r>
  <r>
    <n v="4289"/>
    <d v="2025-05-11T19:19:24"/>
    <s v="Jeronimo - Shopping Guarulhos"/>
    <x v="0"/>
    <s v="Pedido impróprio para consumo/uso"/>
    <s v="SIM"/>
    <n v="37.369999999999997"/>
    <n v="29.85"/>
    <n v="0"/>
    <n v="29.85"/>
    <s v="CONTESTADO"/>
    <x v="0"/>
    <s v="iFood"/>
    <s v="862c3310-12e8-434b-9682-c0c7cf98d307"/>
    <s v="PIX"/>
    <x v="1"/>
  </r>
  <r>
    <n v="1406"/>
    <d v="2025-05-09T21:36:32"/>
    <s v="Jeronimo - Shopping Nova America"/>
    <x v="1"/>
    <s v="A loja está fechada"/>
    <s v="SIM"/>
    <n v="74.25"/>
    <n v="74.25"/>
    <n v="62.18"/>
    <n v="12.07"/>
    <s v="REEMBOLSO APROVADO"/>
    <x v="1"/>
    <s v="iFood"/>
    <s v="c2bb4eea-ae53-47b8-8d3d-b3a5e9ace4ad"/>
    <s v="Vale-refeição (Alelo refeição) pelo app"/>
    <x v="0"/>
  </r>
  <r>
    <s v="2241"/>
    <d v="2025-05-08T19:54:09"/>
    <s v="Jeronimo - Bela Vista"/>
    <x v="1"/>
    <s v="Problemas no veículo"/>
    <s v="Reembolso aprovado, confira o pagamento no seu próximo repasse"/>
    <n v="193.24"/>
    <n v="182.25"/>
    <n v="147.16"/>
    <n v="35.090000000000003"/>
    <s v="REEMBOLSO APROVADO"/>
    <x v="1"/>
    <s v="iFood"/>
    <s v="5c089c5e-54a8-4af0-8ed9-bc9f8e9922c5"/>
    <s v="Crédito (Visa) pelo app"/>
    <x v="3"/>
  </r>
  <r>
    <s v="1201"/>
    <d v="2025-05-08T21:40:37"/>
    <s v="Jeronimo - Bh Shopping"/>
    <x v="0"/>
    <s v="O pedido está atrasado"/>
    <s v="Reembolso aprovado, confira o pagamento no seu próximo repasse"/>
    <n v="61.2"/>
    <n v="61.2"/>
    <n v="49.42"/>
    <n v="11.780000000000001"/>
    <s v="REEMBOLSO APROVADO"/>
    <x v="1"/>
    <s v="iFood"/>
    <s v="2f3daf31-0ecb-4bb8-89a9-e3346afbef2b"/>
    <s v="Apple Pay (Mastercard)"/>
    <x v="0"/>
  </r>
  <r>
    <s v="2972"/>
    <d v="2025-05-08T19:20:06"/>
    <s v="Jeronimo - Buritis"/>
    <x v="1"/>
    <s v="Problemas no veículo"/>
    <s v="Reembolso aprovado, confira o pagamento no seu próximo repasse"/>
    <n v="96.79"/>
    <n v="94.8"/>
    <n v="76.56"/>
    <n v="18.239999999999995"/>
    <s v="REEMBOLSO APROVADO"/>
    <x v="1"/>
    <s v="iFood"/>
    <s v="6de433dd-ee9e-4dbe-b476-90d3bfb52abf"/>
    <s v="Crédito (Visa) pelo app"/>
    <x v="0"/>
  </r>
  <r>
    <s v="0988"/>
    <d v="2025-05-08T18:15:02"/>
    <s v="Jeronimo - Minas Shopping"/>
    <x v="1"/>
    <s v="Cliente não quer mais receber o pedido"/>
    <s v="Reembolso aprovado, confira o pagamento no seu próximo repasse"/>
    <n v="51.69"/>
    <n v="39.6"/>
    <n v="31.97"/>
    <n v="7.6300000000000026"/>
    <s v="REEMBOLSO APROVADO"/>
    <x v="1"/>
    <s v="iFood"/>
    <s v="8ebde282-0e25-4151-9f79-30abeaf24f7b"/>
    <s v="Saldo da carteira"/>
    <x v="0"/>
  </r>
  <r>
    <n v="5732"/>
    <d v="2025-05-08T19:15:20"/>
    <s v="Jeronimo - Shopping Pier 21"/>
    <x v="0"/>
    <s v="O pedido veio com todos os itens errados"/>
    <s v="SIM"/>
    <n v="32.880000000000003"/>
    <n v="25.2"/>
    <n v="0"/>
    <n v="25.2"/>
    <s v="CONTESTADO"/>
    <x v="0"/>
    <s v="iFood"/>
    <s v="61145217-1c1d-4662-ae86-1885e6ed881e"/>
    <s v="Crédito (Visa) pelo app"/>
    <x v="2"/>
  </r>
  <r>
    <s v="5272"/>
    <d v="2025-05-08T21:58:26"/>
    <s v="Jeronimo - Panamby"/>
    <x v="1"/>
    <s v="Cliente não localizado pedido em atraso"/>
    <s v="Reembolso aprovado, confira o pagamento no seu próximo repasse"/>
    <n v="34.44"/>
    <n v="33.450000000000003"/>
    <n v="24.02"/>
    <n v="9.4300000000000033"/>
    <s v="REEMBOLSO APROVADO"/>
    <x v="1"/>
    <s v="iFood"/>
    <s v="88e94ee5-ebe9-4821-a5ca-194a82010a0a"/>
    <s v="Pagamento pelo app do Nubank"/>
    <x v="4"/>
  </r>
  <r>
    <n v="1782"/>
    <d v="2025-05-11T22:15:35"/>
    <s v="Jeronimo - Shopping Pier 21"/>
    <x v="0"/>
    <s v="O pedido veio com todos os itens errados"/>
    <s v="SIM"/>
    <n v="70.19"/>
    <n v="55.2"/>
    <n v="0"/>
    <n v="55.2"/>
    <s v="CONTESTADO"/>
    <x v="0"/>
    <s v="iFood"/>
    <s v="0ec3b317-a0e2-4839-9652-4965c3a13fa2"/>
    <s v="Apple Pay (Visa)"/>
    <x v="2"/>
  </r>
  <r>
    <s v="7223"/>
    <d v="2025-05-08T20:10:59"/>
    <s v="Jeronimo - Ponta Grossa"/>
    <x v="1"/>
    <s v="Cliente não localizado"/>
    <s v="Reembolso aprovado, confira o pagamento no seu próximo repasse"/>
    <n v="71.790000000000006"/>
    <n v="70.8"/>
    <n v="57.18"/>
    <n v="13.619999999999997"/>
    <s v="REEMBOLSO APROVADO"/>
    <x v="1"/>
    <s v="iFood"/>
    <s v="ab509fcf-9acf-42c1-adde-66d44911e7aa"/>
    <s v="Crédito (Mastercard) pelo app"/>
    <x v="3"/>
  </r>
  <r>
    <s v="6248"/>
    <d v="2025-05-08T12:57:09"/>
    <s v="Jeronimo - Ponta Grossa"/>
    <x v="1"/>
    <s v="Cliente não localizado"/>
    <s v="Reembolso aprovado, confira o pagamento no seu próximo repasse"/>
    <n v="38"/>
    <n v="48"/>
    <n v="35.270000000000003"/>
    <n v="12.729999999999997"/>
    <s v="REEMBOLSO APROVADO"/>
    <x v="1"/>
    <s v="iFood"/>
    <s v="b14df833-e6a5-4e2d-a059-a6a41e02d37d"/>
    <s v="Débito (Visa Débito) pelo app"/>
    <x v="3"/>
  </r>
  <r>
    <n v="2365"/>
    <d v="2025-05-10T15:12:53"/>
    <s v="Jeronimo - Shopping Sp Market"/>
    <x v="0"/>
    <s v="O pedido veio com todos os itens errados"/>
    <s v="SIM"/>
    <n v="82.59"/>
    <n v="81.599999999999994"/>
    <n v="65.89"/>
    <n v="15.709999999999994"/>
    <s v="REEMBOLSO APROVADO"/>
    <x v="1"/>
    <s v="iFood"/>
    <s v="eaa69254-566d-45cb-8db1-b6250939c86c"/>
    <s v="Pagamento pelo app do Nubank"/>
    <x v="4"/>
  </r>
  <r>
    <s v="4115"/>
    <d v="2025-05-08T13:58:05"/>
    <s v="Jeronimo - Ramos Batista"/>
    <x v="0"/>
    <s v="O pedido está atrasado"/>
    <s v="Reembolso aprovado, confira o pagamento no seu próximo repasse"/>
    <n v="36.799999999999997"/>
    <n v="36.799999999999997"/>
    <n v="27.73"/>
    <n v="9.0699999999999967"/>
    <s v="REEMBOLSO APROVADO"/>
    <x v="1"/>
    <s v="iFood"/>
    <s v="777811d4-9a7a-40bb-b66e-f9dbf7dbee00"/>
    <s v="PIX"/>
    <x v="1"/>
  </r>
  <r>
    <s v="9788"/>
    <d v="2025-05-08T11:51:48"/>
    <s v="Jeronimo - São José dos Campos"/>
    <x v="5"/>
    <s v="O pedido está atrasado"/>
    <s v="Reembolso aprovado, confira o pagamento no seu próximo repasse"/>
    <n v="35.79"/>
    <n v="34.799999999999997"/>
    <n v="24.11"/>
    <n v="10.689999999999998"/>
    <s v="REEMBOLSO APROVADO"/>
    <x v="1"/>
    <s v="iFood"/>
    <s v="7b4169eb-40ac-4f9c-9d10-f893dc913f6d"/>
    <s v="Pagamento pelo app do Nubank"/>
    <x v="1"/>
  </r>
  <r>
    <s v="2681"/>
    <d v="2025-05-08T16:22:37"/>
    <s v="Madero - Jardim Social"/>
    <x v="2"/>
    <s v="Item indisponível"/>
    <s v="UNAVAILABLE_ITEM"/>
    <n v="26.87"/>
    <n v="34.5"/>
    <n v="0"/>
    <n v="34.5"/>
    <s v="CANCELADO"/>
    <x v="2"/>
    <s v="iFood"/>
    <s v="62dde8fc-5517-45ab-aa67-35bbdf6e2619"/>
    <s v="Crédito (Mastercard) pelo app"/>
    <x v="3"/>
  </r>
  <r>
    <n v="577"/>
    <d v="2025-05-09T15:03:09"/>
    <s v="Jeronimo - Shopping Sp Market"/>
    <x v="0"/>
    <s v="O pedido veio com todos os itens errados"/>
    <s v="SIM"/>
    <n v="53.44"/>
    <n v="51.45"/>
    <n v="41.52"/>
    <n v="9.93"/>
    <s v="REEMBOLSO APROVADO"/>
    <x v="1"/>
    <s v="iFood"/>
    <s v="215505e6-9d75-4b88-bb4c-982806ec2d87"/>
    <s v="Saldo da carteira, PIX"/>
    <x v="4"/>
  </r>
  <r>
    <s v="5061"/>
    <d v="2025-05-08T11:45:01"/>
    <s v="Madero &amp; Jeronim - Bandeirantes"/>
    <x v="4"/>
    <s v="O pedido não foi enviado para a Loja"/>
    <s v="ORDER_NOT_SENT_TO_MERCHANT"/>
    <n v="10.78"/>
    <n v="28.8"/>
    <n v="0"/>
    <n v="28.8"/>
    <s v="CANCELADO"/>
    <x v="2"/>
    <s v="iFood"/>
    <s v="9b9416cf-ca5a-4ca4-b1f7-5de87c58175a"/>
    <s v="********, ********"/>
    <x v="4"/>
  </r>
  <r>
    <n v="5188"/>
    <d v="2025-05-11T16:08:38"/>
    <s v="Jeronimo - Shopping Tamboré"/>
    <x v="0"/>
    <s v="O pedido veio com todos os itens errados"/>
    <s v="SIM"/>
    <n v="38.18"/>
    <n v="25.2"/>
    <n v="0"/>
    <n v="25.2"/>
    <s v="CONTESTADO"/>
    <x v="0"/>
    <s v="iFood"/>
    <s v="cdb0d2f7-c2a4-4d50-b53a-43d815ce461f"/>
    <s v="Crédito (Visa) pelo app"/>
    <x v="4"/>
  </r>
  <r>
    <s v="4858"/>
    <d v="2025-05-08T20:22:06"/>
    <s v="Jeronimo - Shopping Iguatemi Poa"/>
    <x v="1"/>
    <s v="Cliente não quer mais receber o pedido"/>
    <s v="Reembolso aprovado, confira o pagamento no seu próximo repasse"/>
    <n v="26.19"/>
    <n v="25.2"/>
    <n v="17.850000000000001"/>
    <n v="7.3499999999999979"/>
    <s v="REEMBOLSO APROVADO"/>
    <x v="1"/>
    <s v="iFood"/>
    <s v="197860e3-8baf-40d1-8c1f-eaea1b71e3ea"/>
    <s v="PIX"/>
    <x v="3"/>
  </r>
  <r>
    <s v="9770"/>
    <d v="2025-05-08T12:02:00"/>
    <s v="Madero &amp; Jeronimo - Novo Salvador"/>
    <x v="4"/>
    <s v="O pedido não foi confirmado pela loja"/>
    <s v="CANCELLED_BEFORE_CONFIRMED"/>
    <n v="78.78"/>
    <n v="81.8"/>
    <n v="0"/>
    <n v="81.8"/>
    <s v="CANCELADO"/>
    <x v="2"/>
    <s v="iFood"/>
    <s v="2d516988-5600-43a0-90cd-1932d322b535"/>
    <s v="********"/>
    <x v="0"/>
  </r>
  <r>
    <s v="6943"/>
    <d v="2025-05-08T11:56:05"/>
    <s v="Madero &amp; Jeronimo - Novo Salvador"/>
    <x v="4"/>
    <s v="O pedido não foi confirmado pela loja"/>
    <s v="CANCELLED_BEFORE_CONFIRMED"/>
    <n v="108.58"/>
    <n v="118.6"/>
    <n v="0"/>
    <n v="118.6"/>
    <s v="CANCELADO"/>
    <x v="2"/>
    <s v="iFood"/>
    <s v="f3226c6f-e6f5-4080-b083-e5b3d98fedb5"/>
    <s v="********"/>
    <x v="0"/>
  </r>
  <r>
    <s v="0577"/>
    <d v="2025-05-08T19:56:19"/>
    <s v="Jeronimo - Shopping Metrô Itaquera"/>
    <x v="0"/>
    <s v="O pedido está atrasado"/>
    <s v="Reembolso aprovado, confira o pagamento no seu próximo repasse"/>
    <n v="59.54"/>
    <n v="61.55"/>
    <n v="51.55"/>
    <n v="10"/>
    <s v="REEMBOLSO APROVADO"/>
    <x v="1"/>
    <s v="iFood"/>
    <s v="50ea3108-0fb5-477f-ba0c-2defc0e7cd5b"/>
    <s v="Vale-refeição (Pluxee Refeição (Sodexo Refeição)) pelo app"/>
    <x v="1"/>
  </r>
  <r>
    <s v="1276"/>
    <d v="2025-05-08T20:14:55"/>
    <s v="Jeronimo - Shopping Palladium"/>
    <x v="1"/>
    <s v="Cliente não localizado"/>
    <s v="Reembolso aprovado, confira o pagamento no seu próximo repasse"/>
    <n v="77.38"/>
    <n v="56.4"/>
    <n v="45.55"/>
    <n v="10.850000000000001"/>
    <s v="REEMBOLSO APROVADO"/>
    <x v="1"/>
    <s v="iFood"/>
    <s v="d452e2c2-8513-4773-b9f7-c7fea4a49208"/>
    <s v="Crédito (Visa) pelo app"/>
    <x v="3"/>
  </r>
  <r>
    <s v="8507"/>
    <d v="2025-05-08T12:28:56"/>
    <s v="Jeronimo - Shopping Palladium"/>
    <x v="0"/>
    <s v="O pedido está atrasado"/>
    <s v="Reembolso aprovado, confira o pagamento no seu próximo repasse"/>
    <n v="35.39"/>
    <n v="44.4"/>
    <n v="35.85"/>
    <n v="8.5499999999999972"/>
    <s v="REEMBOLSO APROVADO"/>
    <x v="1"/>
    <s v="iFood"/>
    <s v="de7dd1c5-775d-4d6c-8c2d-e62fc996b7be"/>
    <s v="Crédito (Visa) pelo app"/>
    <x v="3"/>
  </r>
  <r>
    <s v="1574"/>
    <d v="2025-05-08T11:31:37"/>
    <s v="Jeronimo - Shopping Tamboré"/>
    <x v="0"/>
    <s v="Pedido impróprio para consumo/uso"/>
    <s v="HAS_CREDIT_PROACTIVE"/>
    <n v="32.6"/>
    <n v="42.6"/>
    <n v="34.4"/>
    <n v="8.2000000000000028"/>
    <s v="REEMBOLSO APROVADO"/>
    <x v="1"/>
    <s v="iFood"/>
    <s v="6c5f45e8-ef49-4e60-bbd6-7182606d0621"/>
    <s v="Crédito (Visa) pelo app"/>
    <x v="4"/>
  </r>
  <r>
    <s v="9507"/>
    <d v="2025-05-08T16:41:21"/>
    <s v="Legno - Italiano do Madero (Parque da Cidade)"/>
    <x v="3"/>
    <s v="Item indisponível"/>
    <s v="UNAVAILABLE_ITEM"/>
    <n v="70"/>
    <n v="80"/>
    <n v="0"/>
    <n v="80"/>
    <s v="CANCELADO"/>
    <x v="2"/>
    <s v="iFood"/>
    <s v="35310b1f-0f0f-454a-a5be-2180b91b177e"/>
    <s v="Crédito (Mastercard) pelo app"/>
    <x v="4"/>
  </r>
  <r>
    <s v="1050"/>
    <d v="2025-05-08T11:19:17"/>
    <s v="Jeronimo - Shopping Villa Romana"/>
    <x v="1"/>
    <s v="Cliente não localizado"/>
    <s v="Reembolso aprovado, confira o pagamento no seu próximo repasse"/>
    <n v="51.6"/>
    <n v="51.6"/>
    <n v="38.68"/>
    <n v="12.920000000000002"/>
    <s v="REEMBOLSO APROVADO"/>
    <x v="1"/>
    <s v="iFood"/>
    <s v="3e501955-c0be-4492-bc57-44bc67103f5e"/>
    <s v="Crédito (Visa) pelo app"/>
    <x v="3"/>
  </r>
  <r>
    <s v="3381"/>
    <d v="2025-05-08T21:41:57"/>
    <s v="Jeronimo - West Plaza"/>
    <x v="0"/>
    <s v="O pedido está atrasado"/>
    <s v="Reembolso aprovado, confira o pagamento no seu próximo repasse"/>
    <n v="41.78"/>
    <n v="34.799999999999997"/>
    <n v="28.1"/>
    <n v="6.6999999999999957"/>
    <s v="REEMBOLSO APROVADO"/>
    <x v="1"/>
    <s v="iFood"/>
    <s v="24ca221d-6710-41b1-a1f7-2b94ef1d988c"/>
    <s v="Apple Pay (Visa)"/>
    <x v="1"/>
  </r>
  <r>
    <s v="0518"/>
    <d v="2025-05-08T11:11:38"/>
    <s v="Vó Maria Durski - Anita"/>
    <x v="2"/>
    <s v="O cardápio está desatualizado"/>
    <s v="Cancelamento aceito pela sua loja"/>
    <n v="26.99"/>
    <n v="26"/>
    <n v="0"/>
    <n v="26"/>
    <s v="CANCELADO"/>
    <x v="2"/>
    <s v="iFood"/>
    <s v="c44b2648-638c-4437-b20d-cb2a7e885f82"/>
    <s v="Crédito (Mastercard) pelo app"/>
    <x v="3"/>
  </r>
  <r>
    <s v="7395"/>
    <d v="2025-05-08T20:09:06"/>
    <s v="Jeronimo &amp; Madero - Americana"/>
    <x v="0"/>
    <s v="O pedido está atrasado"/>
    <s v="Reembolso aprovado, confira o pagamento no seu próximo repasse"/>
    <n v="45.39"/>
    <n v="50.4"/>
    <n v="40.700000000000003"/>
    <n v="9.6999999999999957"/>
    <s v="REEMBOLSO APROVADO"/>
    <x v="1"/>
    <s v="iFood"/>
    <s v="56e54d3e-e98a-4e9c-832c-63e83e06c84b"/>
    <s v="Crédito (Mastercard) pelo app"/>
    <x v="2"/>
  </r>
  <r>
    <s v="4083"/>
    <d v="2025-05-08T18:08:24"/>
    <s v="Jeronimo &amp; Madero - Maua Plaza"/>
    <x v="1"/>
    <s v="A entrega é em uma área de risco"/>
    <s v="Reembolso aprovado, confira o pagamento no seu próximo repasse"/>
    <n v="121.79"/>
    <n v="114.8"/>
    <n v="92.7"/>
    <n v="22.099999999999994"/>
    <s v="REEMBOLSO APROVADO"/>
    <x v="1"/>
    <s v="iFood"/>
    <s v="f8f4977e-3de3-4379-835e-9928b7563c21"/>
    <s v="PIX"/>
    <x v="1"/>
  </r>
  <r>
    <s v="2904"/>
    <d v="2025-05-08T12:16:16"/>
    <s v="Jeronimo &amp; Madero - Oscar Freire"/>
    <x v="5"/>
    <s v="O pedido está atrasado"/>
    <s v="Reembolso aprovado, confira o pagamento no seu próximo repasse"/>
    <n v="33.19"/>
    <n v="51.2"/>
    <n v="41.34"/>
    <n v="9.86"/>
    <s v="REEMBOLSO APROVADO"/>
    <x v="1"/>
    <s v="iFood"/>
    <s v="97672c04-a4e0-43ec-89e8-04dd94cd33fa"/>
    <s v="Crédito (Visa) pelo app"/>
    <x v="1"/>
  </r>
  <r>
    <n v="2734"/>
    <d v="2025-05-10T21:50:56"/>
    <s v="Jeronimo - Shopping Tiete Plaza"/>
    <x v="0"/>
    <s v="Pedido cancelado apesar de recusa da loja"/>
    <s v="SIM"/>
    <n v="58.18"/>
    <n v="55.2"/>
    <n v="0"/>
    <n v="55.2"/>
    <s v="CONTESTADO"/>
    <x v="0"/>
    <s v="iFood"/>
    <s v="84e271bc-d019-4e41-97df-ff7a6cc109ce"/>
    <s v="Crédito (Visa) pelo app"/>
    <x v="1"/>
  </r>
  <r>
    <s v="6699"/>
    <d v="2025-05-08T11:18:39"/>
    <s v="Jeronimo &amp; Madero Itajai"/>
    <x v="1"/>
    <s v="Cliente não localizado"/>
    <s v="Reembolso aprovado, confira o pagamento no seu próximo repasse"/>
    <n v="44.99"/>
    <n v="41"/>
    <n v="33.11"/>
    <n v="7.8900000000000006"/>
    <s v="REEMBOLSO APROVADO"/>
    <x v="1"/>
    <s v="iFood"/>
    <s v="b2b5bf1f-c677-4ccf-ab67-5201d228c634"/>
    <s v="PIX"/>
    <x v="3"/>
  </r>
  <r>
    <s v="3770"/>
    <d v="2025-05-08T14:04:06"/>
    <s v="Madero - Shopping Village Mall"/>
    <x v="2"/>
    <s v="Item indisponível"/>
    <s v="UNAVAILABLE_ITEM"/>
    <n v="197.49"/>
    <n v="172.5"/>
    <n v="0"/>
    <n v="172.5"/>
    <s v="CANCELADO"/>
    <x v="2"/>
    <s v="iFood"/>
    <s v="cca1ee4e-07e1-40fe-9d4b-c3102bc0bbd7"/>
    <s v="Débito (Elo) na entrega"/>
    <x v="0"/>
  </r>
  <r>
    <s v="3729"/>
    <d v="2025-05-08T22:17:47"/>
    <s v="Madero - Aerotown"/>
    <x v="0"/>
    <s v="O pedido está atrasado"/>
    <s v="Reembolso aprovado, confira o pagamento no seu próximo repasse"/>
    <n v="71.989999999999995"/>
    <n v="64"/>
    <n v="51.68"/>
    <n v="12.32"/>
    <s v="REEMBOLSO APROVADO"/>
    <x v="1"/>
    <s v="iFood"/>
    <s v="9f5f6fb8-bb8e-438a-8bdd-3e17ab32897c"/>
    <s v="Crédito (Mastercard) pelo app"/>
    <x v="0"/>
  </r>
  <r>
    <s v="9822"/>
    <d v="2025-05-08T20:54:36"/>
    <s v="Madero - Aerotown"/>
    <x v="1"/>
    <s v="Pedido danificado no transporte"/>
    <s v="Reembolso aprovado, confira o pagamento no seu próximo repasse"/>
    <n v="116.99"/>
    <n v="91"/>
    <n v="76.209999999999994"/>
    <n v="14.790000000000006"/>
    <s v="REEMBOLSO APROVADO"/>
    <x v="1"/>
    <s v="iFood"/>
    <s v="db84f0f6-a331-4d80-8889-03b79cb06d04"/>
    <s v="Vale-refeição (Alelo refeição) pelo app"/>
    <x v="0"/>
  </r>
  <r>
    <s v="4085"/>
    <d v="2025-05-08T21:13:37"/>
    <s v="Madero - Augusto Tolle"/>
    <x v="1"/>
    <s v="Cliente não localizado pedido em atraso"/>
    <s v="Reembolso aprovado, confira o pagamento no seu próximo repasse"/>
    <n v="60.99"/>
    <n v="53"/>
    <n v="42.8"/>
    <n v="10.200000000000003"/>
    <s v="REEMBOLSO APROVADO"/>
    <x v="1"/>
    <s v="iFood"/>
    <s v="52603260-7625-457c-9b24-648650672537"/>
    <s v="PIX"/>
    <x v="1"/>
  </r>
  <r>
    <s v="5009"/>
    <d v="2025-05-08T15:51:18"/>
    <s v="Madero - Brascan"/>
    <x v="0"/>
    <s v="O pedido está atrasado"/>
    <s v="Reembolso aprovado, confira o pagamento no seu próximo repasse"/>
    <n v="120.99"/>
    <n v="114"/>
    <n v="92.06"/>
    <n v="21.939999999999998"/>
    <s v="REEMBOLSO APROVADO"/>
    <x v="1"/>
    <s v="iFood"/>
    <s v="6cf0a32d-b1ff-4f75-94b3-105c780f1c1a"/>
    <s v="PIX"/>
    <x v="1"/>
  </r>
  <r>
    <s v="7705"/>
    <d v="2025-05-08T13:46:44"/>
    <s v="Madero - Morumbi Shopping"/>
    <x v="2"/>
    <s v="Item indisponível"/>
    <s v="UNAVAILABLE_ITEM"/>
    <n v="373.9"/>
    <n v="373.9"/>
    <n v="0"/>
    <n v="373.9"/>
    <s v="CANCELADO"/>
    <x v="2"/>
    <s v="iFood"/>
    <s v="ab17fe59-bc64-40eb-9cf1-90748342beeb"/>
    <s v="Crédito (Mastercard) pelo app"/>
    <x v="4"/>
  </r>
  <r>
    <s v="4569"/>
    <d v="2025-05-08T15:45:39"/>
    <s v="Jeronimo &amp; Madero - Cambui"/>
    <x v="4"/>
    <s v="O pedido não foi enviado para a Loja"/>
    <s v="ORDER_NOT_SENT_TO_MERCHANT"/>
    <n v="14.18"/>
    <n v="25.2"/>
    <n v="0"/>
    <n v="25.2"/>
    <s v="CANCELADO"/>
    <x v="2"/>
    <s v="iFood"/>
    <s v="b7ddccc5-d0f5-43e8-b5d5-a4de7219ad41"/>
    <s v="********"/>
    <x v="4"/>
  </r>
  <r>
    <s v="1371"/>
    <d v="2025-05-08T21:03:11"/>
    <s v="Madero - Goiania T4"/>
    <x v="1"/>
    <s v="Cliente não localizado"/>
    <s v="Reembolso aprovado, confira o pagamento no seu próximo repasse"/>
    <n v="99.99"/>
    <n v="84"/>
    <n v="54.84"/>
    <n v="29.159999999999997"/>
    <s v="REEMBOLSO APROVADO"/>
    <x v="1"/>
    <s v="iFood"/>
    <s v="4944c70d-40a2-4aa4-baef-e5c6481145c9"/>
    <s v="Crédito (Visa) pelo app"/>
    <x v="2"/>
  </r>
  <r>
    <s v="7417"/>
    <d v="2025-05-08T13:03:11"/>
    <s v="Madero - Goiania T4"/>
    <x v="1"/>
    <s v="Cliente não quer mais receber o pedido"/>
    <s v="Reembolso aprovado, confira o pagamento no seu próximo repasse"/>
    <n v="88.98"/>
    <n v="81"/>
    <n v="65.41"/>
    <n v="15.590000000000003"/>
    <s v="REEMBOLSO APROVADO"/>
    <x v="1"/>
    <s v="iFood"/>
    <s v="982c6a9f-e9e4-4792-94ee-ba712b893b4e"/>
    <s v="Crédito (Mastercard) pelo app"/>
    <x v="2"/>
  </r>
  <r>
    <s v="2297"/>
    <d v="2025-05-08T21:55:08"/>
    <s v="Madero - Jk  São José do Rio Preto"/>
    <x v="1"/>
    <s v="Cliente não localizado"/>
    <s v="Reembolso aprovado, confira o pagamento no seu próximo repasse"/>
    <n v="100.98"/>
    <n v="94"/>
    <n v="75.900000000000006"/>
    <n v="18.099999999999994"/>
    <s v="REEMBOLSO APROVADO"/>
    <x v="1"/>
    <s v="iFood"/>
    <s v="a42554ac-18a0-4472-8a34-39ec4e2a446a"/>
    <s v="PIX"/>
    <x v="2"/>
  </r>
  <r>
    <s v="4190"/>
    <d v="2025-05-08T20:41:03"/>
    <s v="Madero - Morumbi Shopping"/>
    <x v="1"/>
    <s v="Cliente se recusa a fornecer código de recebimento"/>
    <s v="Reembolso aprovado, confira o pagamento no seu próximo repasse"/>
    <n v="67.989999999999995"/>
    <n v="63"/>
    <n v="50.87"/>
    <n v="12.130000000000003"/>
    <s v="REEMBOLSO APROVADO"/>
    <x v="1"/>
    <s v="iFood"/>
    <s v="2c5f426b-64c5-4d8b-94cd-317c44c25a3f"/>
    <s v="Pagamento pelo app do Nubank"/>
    <x v="4"/>
  </r>
  <r>
    <s v="6717"/>
    <d v="2025-05-08T19:49:33"/>
    <s v="Madero - Morumbi Shopping"/>
    <x v="0"/>
    <s v="O pedido não foi entregue"/>
    <s v="Reembolso aprovado, confira o pagamento no seu próximo repasse"/>
    <n v="68.989999999999995"/>
    <n v="74"/>
    <n v="59.76"/>
    <n v="14.240000000000002"/>
    <s v="REEMBOLSO APROVADO"/>
    <x v="1"/>
    <s v="iFood"/>
    <s v="3145b88a-65aa-4918-8609-723c2453e1e2"/>
    <s v="Vale-refeição (iFood refeição) pelo app"/>
    <x v="4"/>
  </r>
  <r>
    <s v="1770"/>
    <d v="2025-05-08T14:58:39"/>
    <s v="Madero - Shopping Limeira"/>
    <x v="2"/>
    <s v="Item indisponível"/>
    <s v="UNAVAILABLE_ITEM"/>
    <n v="40.479999999999997"/>
    <n v="30"/>
    <n v="0"/>
    <n v="30"/>
    <s v="CANCELADO"/>
    <x v="2"/>
    <s v="iFood"/>
    <s v="ff0ebb83-84d2-4ac8-a3e8-8e249bef328c"/>
    <s v="Pagamento pelo app do Nubank"/>
    <x v="2"/>
  </r>
  <r>
    <s v="8929"/>
    <d v="2025-05-08T20:36:43"/>
    <s v="Madero - Puc Poa"/>
    <x v="5"/>
    <s v="O pedido está atrasado"/>
    <s v="Reembolso aprovado, confira o pagamento no seu próximo repasse"/>
    <n v="79.989999999999995"/>
    <n v="81"/>
    <n v="61.37"/>
    <n v="19.630000000000003"/>
    <s v="REEMBOLSO APROVADO"/>
    <x v="1"/>
    <s v="iFood"/>
    <s v="2f1d0fd5-506d-4f16-b029-24f5cadbfa02"/>
    <s v="PIX"/>
    <x v="3"/>
  </r>
  <r>
    <s v="3488"/>
    <d v="2025-05-08T11:32:42"/>
    <s v="Madero - Salvador Shopping Barra"/>
    <x v="1"/>
    <s v="Cliente não localizado"/>
    <s v="Reembolso aprovado, confira o pagamento no seu próximo repasse"/>
    <n v="88.98"/>
    <n v="65"/>
    <n v="52.49"/>
    <n v="12.509999999999998"/>
    <s v="REEMBOLSO APROVADO"/>
    <x v="1"/>
    <s v="iFood"/>
    <s v="8188ba4c-19e8-458f-9c00-b65cb8ca4608"/>
    <s v="Débito (Visa Débito) pelo app"/>
    <x v="0"/>
  </r>
  <r>
    <s v="5742"/>
    <d v="2025-05-08T11:17:12"/>
    <s v="Madero - Puc Poa"/>
    <x v="2"/>
    <s v="A loja está passando por dificuldades internas"/>
    <s v="Cancelamento aceito pela sua loja"/>
    <n v="64"/>
    <n v="74"/>
    <n v="0"/>
    <n v="74"/>
    <s v="CANCELADO"/>
    <x v="2"/>
    <s v="iFood"/>
    <s v="1167074a-7ee7-466c-b876-cd5a8d2f30c1"/>
    <s v="Crédito (Mastercard) pelo app"/>
    <x v="3"/>
  </r>
  <r>
    <s v="3899"/>
    <d v="2025-05-08T19:57:27"/>
    <s v="Vó Maria Durski - Novo Hamburgo"/>
    <x v="2"/>
    <s v="Item indisponível"/>
    <s v="UNAVAILABLE_ITEM"/>
    <n v="32.86"/>
    <n v="34.5"/>
    <n v="0"/>
    <n v="34.5"/>
    <s v="CANCELADO"/>
    <x v="2"/>
    <s v="iFood"/>
    <s v="f675bf69-c42f-4809-bb05-865d72ab5571"/>
    <s v="Crédito (Visa) pelo app"/>
    <x v="3"/>
  </r>
  <r>
    <s v="5066"/>
    <d v="2025-05-08T12:45:50"/>
    <s v="Madero - Santo André"/>
    <x v="1"/>
    <s v="Problemas no veículo"/>
    <s v="Reembolso aprovado, confira o pagamento no seu próximo repasse"/>
    <n v="37.229999999999997"/>
    <n v="39"/>
    <n v="31.49"/>
    <n v="7.5100000000000016"/>
    <s v="REEMBOLSO APROVADO"/>
    <x v="1"/>
    <s v="iFood"/>
    <s v="5ea47cb7-18e9-44be-9c51-0f609053ca56"/>
    <s v="Crédito (Mastercard) pelo app"/>
    <x v="1"/>
  </r>
  <r>
    <n v="8999"/>
    <d v="2025-05-09T19:12:35"/>
    <s v="Jeronimo - Shopping Villa Romana"/>
    <x v="0"/>
    <s v="O pedido veio com todos os itens errados"/>
    <s v="SIM"/>
    <n v="118.59"/>
    <n v="117.6"/>
    <n v="94.96"/>
    <n v="22.64"/>
    <s v="REEMBOLSO APROVADO"/>
    <x v="1"/>
    <s v="iFood"/>
    <s v="70c32402-b83a-4378-87b6-e3d980425363"/>
    <s v="Crédito (Visa) pelo app"/>
    <x v="3"/>
  </r>
  <r>
    <s v="2125"/>
    <d v="2025-05-08T12:41:14"/>
    <s v="Madero - Santo André"/>
    <x v="1"/>
    <s v="Problemas no veículo"/>
    <s v="Reembolso aprovado, confira o pagamento no seu próximo repasse"/>
    <n v="76.989999999999995"/>
    <n v="76"/>
    <n v="61.37"/>
    <n v="14.630000000000003"/>
    <s v="REEMBOLSO APROVADO"/>
    <x v="1"/>
    <s v="iFood"/>
    <s v="da7e578c-c468-4189-968d-9b4bbf73f18d"/>
    <s v="PIX"/>
    <x v="1"/>
  </r>
  <r>
    <s v="4384"/>
    <d v="2025-05-08T21:51:14"/>
    <s v="Madero - Shopping Boulevard Bh"/>
    <x v="0"/>
    <s v="Pedido impróprio para consumo/uso"/>
    <s v="HAS_CREDIT_PROACTIVE"/>
    <n v="90.99"/>
    <n v="84"/>
    <n v="67.83"/>
    <n v="16.170000000000002"/>
    <s v="REEMBOLSO APROVADO"/>
    <x v="1"/>
    <s v="iFood"/>
    <s v="6b115bce-3931-41c7-af57-0735c268d103"/>
    <s v="PIX"/>
    <x v="0"/>
  </r>
  <r>
    <s v="7703"/>
    <d v="2025-05-08T20:07:55"/>
    <s v="Madero - Shopping Id"/>
    <x v="1"/>
    <s v="Cliente não localizado pedido em atraso"/>
    <s v="Reembolso aprovado, confira o pagamento no seu próximo repasse"/>
    <n v="80.989999999999995"/>
    <n v="75"/>
    <n v="62.81"/>
    <n v="12.189999999999998"/>
    <s v="REEMBOLSO APROVADO"/>
    <x v="1"/>
    <s v="iFood"/>
    <s v="00204820-cb36-44d8-8d6c-572d0951e8ac"/>
    <s v="Vale-refeição (Alelo refeição) pelo app"/>
    <x v="2"/>
  </r>
  <r>
    <s v="4052"/>
    <d v="2025-05-08T19:47:21"/>
    <s v="Madero - Shopping Jardim Sul"/>
    <x v="0"/>
    <s v="O pedido está atrasado"/>
    <s v="Reembolso aprovado, confira o pagamento no seu próximo repasse"/>
    <n v="74"/>
    <n v="74"/>
    <n v="59.76"/>
    <n v="14.240000000000002"/>
    <s v="REEMBOLSO APROVADO"/>
    <x v="1"/>
    <s v="iFood"/>
    <s v="87259855-d39c-45a1-8986-184ba20226f8"/>
    <s v="Débito (Mastercard Débito) pelo app"/>
    <x v="4"/>
  </r>
  <r>
    <s v="8311"/>
    <d v="2025-05-08T21:39:29"/>
    <s v="Madero - Shopping New York"/>
    <x v="0"/>
    <s v="O pedido está atrasado"/>
    <s v="Reembolso aprovado, confira o pagamento no seu próximo repasse"/>
    <n v="88.99"/>
    <n v="83"/>
    <n v="67.02"/>
    <n v="15.980000000000004"/>
    <s v="REEMBOLSO APROVADO"/>
    <x v="1"/>
    <s v="iFood"/>
    <s v="4c7e8ee6-24b9-499b-80d9-89ac340fafab"/>
    <s v="Crédito (Visa) pelo app"/>
    <x v="0"/>
  </r>
  <r>
    <n v="189"/>
    <d v="2025-05-08T16:00:23"/>
    <s v="Jeronimo - Tenente Sales"/>
    <x v="0"/>
    <s v="Pedido impróprio para consumo/uso"/>
    <s v="SIM"/>
    <n v="18.989999999999998"/>
    <n v="26"/>
    <n v="0"/>
    <n v="26"/>
    <s v="CONTESTADO"/>
    <x v="0"/>
    <s v="iFood"/>
    <s v="bc8528b6-240a-4950-938f-daf56286bdeb"/>
    <s v="PIX"/>
    <x v="1"/>
  </r>
  <r>
    <s v="3680"/>
    <d v="2025-05-08T20:15:53"/>
    <s v="Madero - Shopping Nova America"/>
    <x v="0"/>
    <s v="O pedido está atrasado"/>
    <s v="Reembolso aprovado, confira o pagamento no seu próximo repasse"/>
    <n v="160.49"/>
    <n v="149.5"/>
    <n v="120.73"/>
    <n v="28.769999999999996"/>
    <s v="REEMBOLSO APROVADO"/>
    <x v="1"/>
    <s v="iFood"/>
    <s v="6550b454-c063-4c6b-987e-7939e947546f"/>
    <s v="Crédito (Visa) pelo app"/>
    <x v="0"/>
  </r>
  <r>
    <n v="4043"/>
    <d v="2025-05-10T14:00:04"/>
    <s v="Jeronimo - Top Center Shopping"/>
    <x v="0"/>
    <s v="Pedido impróprio para consumo/uso"/>
    <s v="SIM"/>
    <n v="38.590000000000003"/>
    <n v="42.6"/>
    <n v="34.4"/>
    <n v="8.2000000000000028"/>
    <s v="REEMBOLSO APROVADO"/>
    <x v="1"/>
    <s v="iFood"/>
    <s v="ccbf35b9-014c-4c96-8a9d-fa5ffb91a04e"/>
    <s v="Google Pay (Mastercard)"/>
    <x v="1"/>
  </r>
  <r>
    <n v="4918"/>
    <d v="2025-05-10T20:21:33"/>
    <s v="Jeronimo - West Plaza"/>
    <x v="0"/>
    <s v="O pedido veio com todos os itens errados"/>
    <s v="SIM"/>
    <n v="42.94"/>
    <n v="45.95"/>
    <n v="0"/>
    <n v="45.95"/>
    <s v="CONTESTADO"/>
    <x v="0"/>
    <s v="iFood"/>
    <s v="9b268041-41fd-4c05-a627-6d3b4d9166a5"/>
    <s v="Crédito (Visa) pelo app"/>
    <x v="1"/>
  </r>
  <r>
    <s v="0279"/>
    <d v="2025-05-08T12:53:57"/>
    <s v="Madero - Shopping Novo Salvador"/>
    <x v="1"/>
    <s v="Problemas no veículo"/>
    <s v="Reembolso aprovado, confira o pagamento no seu próximo repasse"/>
    <n v="55.98"/>
    <n v="53"/>
    <n v="43.76"/>
    <n v="9.240000000000002"/>
    <s v="REEMBOLSO APROVADO"/>
    <x v="1"/>
    <s v="iFood"/>
    <s v="b04f643f-5543-46fa-915b-0b09876ccf3c"/>
    <s v="Débito (Mastercard Débito) pelo app"/>
    <x v="0"/>
  </r>
  <r>
    <s v="4299"/>
    <d v="2025-05-08T14:37:24"/>
    <s v="Madero - Shopping Patio Brasil"/>
    <x v="1"/>
    <s v="Cliente não localizado"/>
    <s v="Reembolso aprovado, confira o pagamento no seu próximo repasse"/>
    <n v="62.99"/>
    <n v="53"/>
    <n v="42.8"/>
    <n v="10.200000000000003"/>
    <s v="REEMBOLSO APROVADO"/>
    <x v="1"/>
    <s v="iFood"/>
    <s v="14f119a9-323f-43f5-b69d-be042e1a1249"/>
    <s v="Crédito (Visa) pelo app"/>
    <x v="2"/>
  </r>
  <r>
    <n v="6926"/>
    <d v="2025-05-08T15:07:06"/>
    <s v="Jeronimo &amp; Madero - Americana"/>
    <x v="0"/>
    <s v="O pedido veio com todos os itens errados"/>
    <s v="SIM"/>
    <n v="55.64"/>
    <n v="48.65"/>
    <n v="0"/>
    <n v="48.65"/>
    <s v="CONTESTADO"/>
    <x v="0"/>
    <s v="iFood"/>
    <s v="99a49dca-c3e8-4852-841e-3dbb1b6d029c"/>
    <s v="Débito (Mastercard) na entrega"/>
    <x v="2"/>
  </r>
  <r>
    <s v=".0028"/>
    <d v="2025-05-11T21:26:42"/>
    <s v="Jeronimo &amp; Madero - Av Toaldo Tulio"/>
    <x v="0"/>
    <s v="O pedido veio com todos os itens errados"/>
    <s v="SIM"/>
    <n v="32.39"/>
    <n v="31.4"/>
    <n v="0"/>
    <n v="31.4"/>
    <s v="CONTESTADO"/>
    <x v="0"/>
    <s v="iFood"/>
    <s v="fd3363e7-8fe5-467a-ab95-b1bbc886ecc8"/>
    <s v="PIX"/>
    <x v="3"/>
  </r>
  <r>
    <s v="8438"/>
    <d v="2025-05-08T19:12:15"/>
    <s v="Vó Maria Durski - Jardim das Américas"/>
    <x v="2"/>
    <s v="Item indisponível"/>
    <s v="UNAVAILABLE_ITEM"/>
    <n v="59.38"/>
    <n v="54.4"/>
    <n v="0"/>
    <n v="54.4"/>
    <s v="CANCELADO"/>
    <x v="2"/>
    <s v="iFood"/>
    <s v="2d6d2dec-55c0-4365-b47c-5926ebd157a4"/>
    <s v="Crédito (Visa) pelo app"/>
    <x v="3"/>
  </r>
  <r>
    <s v="0272"/>
    <d v="2025-05-08T16:22:16"/>
    <s v="Jeronimo &amp; Madero - Caxias do Sul"/>
    <x v="4"/>
    <s v="O pedido não foi enviado para a Loja"/>
    <s v="ORDER_NOT_SENT_TO_MERCHANT"/>
    <n v="127.99"/>
    <n v="128"/>
    <n v="0"/>
    <n v="128"/>
    <s v="CANCELADO"/>
    <x v="2"/>
    <s v="iFood"/>
    <s v="5156fd79-7f1a-4cf8-9d6f-6e2f0345f0ca"/>
    <s v="********"/>
    <x v="3"/>
  </r>
  <r>
    <s v="0149"/>
    <d v="2025-05-08T14:16:50"/>
    <s v="Jeronimo &amp; Madero - 18 do Forte"/>
    <x v="4"/>
    <s v="O pedido não foi confirmado pela loja"/>
    <s v="CANCELLED_BEFORE_CONFIRMED"/>
    <n v="13.12"/>
    <n v="20.7"/>
    <n v="0"/>
    <n v="20.7"/>
    <s v="CANCELADO"/>
    <x v="2"/>
    <s v="iFood"/>
    <s v="2a3e0adb-bee6-4e69-b1ec-ed367fb070d9"/>
    <s v="********"/>
    <x v="4"/>
  </r>
  <r>
    <s v="5419"/>
    <d v="2025-05-08T21:03:25"/>
    <s v="Madero - Shopping Patio Paulista"/>
    <x v="0"/>
    <s v="O pedido está atrasado"/>
    <s v="Reembolso aprovado, confira o pagamento no seu próximo repasse"/>
    <n v="118.99"/>
    <n v="123"/>
    <n v="99.32"/>
    <n v="23.680000000000007"/>
    <s v="REEMBOLSO APROVADO"/>
    <x v="1"/>
    <s v="iFood"/>
    <s v="927451d8-e322-4332-adf3-f80f167ed40d"/>
    <s v="Crédito (Visa) pelo app"/>
    <x v="1"/>
  </r>
  <r>
    <s v="1066"/>
    <d v="2025-05-08T20:38:12"/>
    <s v="Madero - Shopping Rio Leblon"/>
    <x v="0"/>
    <s v="O pedido está atrasado"/>
    <s v="Reembolso aprovado, confira o pagamento no seu próximo repasse"/>
    <n v="66"/>
    <n v="66"/>
    <n v="53.3"/>
    <n v="12.700000000000003"/>
    <s v="REEMBOLSO APROVADO"/>
    <x v="1"/>
    <s v="iFood"/>
    <s v="e3b8bb77-345b-4f5f-a33d-178be138807d"/>
    <s v="Crédito (Mastercard) pelo app"/>
    <x v="0"/>
  </r>
  <r>
    <s v="7809"/>
    <d v="2025-05-08T21:49:31"/>
    <s v="Madero &amp; Jeronimo - Americana"/>
    <x v="2"/>
    <s v="Item indisponível"/>
    <s v="UNAVAILABLE_ITEM"/>
    <n v="78.790000000000006"/>
    <n v="81.8"/>
    <n v="0"/>
    <n v="81.8"/>
    <s v="CANCELADO"/>
    <x v="2"/>
    <s v="iFood"/>
    <s v="82ff2ec2-fdca-4cc8-bc0b-f0d6d5a77a85"/>
    <s v="Apple Pay (Visa)"/>
    <x v="2"/>
  </r>
  <r>
    <s v="1176"/>
    <d v="2025-05-08T20:12:45"/>
    <s v="Madero &amp; Jeronimo - Americana"/>
    <x v="2"/>
    <s v="Item indisponível"/>
    <s v="UNAVAILABLE_ITEM"/>
    <n v="257.39"/>
    <n v="235.4"/>
    <n v="0"/>
    <n v="235.4"/>
    <s v="CANCELADO"/>
    <x v="2"/>
    <s v="iFood"/>
    <s v="4c9c91f3-a5d9-4cab-961b-a93060f624e8"/>
    <s v="Crédito (Mastercard) pelo app"/>
    <x v="2"/>
  </r>
  <r>
    <s v="2269"/>
    <d v="2025-05-08T19:35:49"/>
    <s v="Madero - Shopping West Plaza"/>
    <x v="1"/>
    <s v="Cliente não localizado"/>
    <s v="Reembolso aprovado, confira o pagamento no seu próximo repasse"/>
    <n v="183.99"/>
    <n v="171"/>
    <n v="138.08000000000001"/>
    <n v="32.919999999999987"/>
    <s v="REEMBOLSO APROVADO"/>
    <x v="1"/>
    <s v="iFood"/>
    <s v="b57fa364-99cb-4ff8-a6ba-efc9a3170ddf"/>
    <s v="Apple Pay (Visa)"/>
    <x v="1"/>
  </r>
  <r>
    <s v="0401"/>
    <d v="2025-05-08T19:49:41"/>
    <s v="Madero - Vila Mariana"/>
    <x v="0"/>
    <s v="O pedido está atrasado"/>
    <s v="Reembolso aprovado, confira o pagamento no seu próximo repasse"/>
    <n v="138.99"/>
    <n v="142"/>
    <n v="114.66"/>
    <n v="27.340000000000003"/>
    <s v="REEMBOLSO APROVADO"/>
    <x v="1"/>
    <s v="iFood"/>
    <s v="4acf1f9b-30b2-4361-a7a2-8f589d96d2a8"/>
    <s v="Crédito (Mastercard) pelo app"/>
    <x v="1"/>
  </r>
  <r>
    <s v="0457"/>
    <d v="2025-05-08T21:49:00"/>
    <s v="Madero &amp; Jeronimo - Alphaville"/>
    <x v="1"/>
    <s v="Problemas no veículo"/>
    <s v="Reembolso aprovado, confira o pagamento no seu próximo repasse"/>
    <n v="136.63999999999999"/>
    <n v="111.65"/>
    <n v="90.16"/>
    <n v="21.490000000000009"/>
    <s v="REEMBOLSO APROVADO"/>
    <x v="1"/>
    <s v="iFood"/>
    <s v="e015337a-5595-44fd-bb64-785a8d6377de"/>
    <s v="PIX"/>
    <x v="4"/>
  </r>
  <r>
    <s v="7159"/>
    <d v="2025-05-08T20:00:18"/>
    <s v="Madero &amp; Jeronimo - Americana"/>
    <x v="0"/>
    <s v="O pedido está atrasado"/>
    <s v="Reembolso aprovado, confira o pagamento no seu próximo repasse"/>
    <n v="82.19"/>
    <n v="78.2"/>
    <n v="63.14"/>
    <n v="15.060000000000002"/>
    <s v="REEMBOLSO APROVADO"/>
    <x v="1"/>
    <s v="iFood"/>
    <s v="13f36552-4fe4-4977-a585-6573b74e5adc"/>
    <s v="PIX"/>
    <x v="2"/>
  </r>
  <r>
    <s v="8117"/>
    <d v="2025-05-08T19:48:23"/>
    <s v="Madero &amp; Jeronimo - Americana"/>
    <x v="0"/>
    <s v="O pedido está atrasado"/>
    <s v="Reembolso aprovado, confira o pagamento no seu próximo repasse"/>
    <n v="81.790000000000006"/>
    <n v="71.8"/>
    <n v="57.98"/>
    <n v="13.82"/>
    <s v="REEMBOLSO APROVADO"/>
    <x v="1"/>
    <s v="iFood"/>
    <s v="45c60dd3-11ec-495a-b427-be88b985230a"/>
    <s v="Pagamento pelo app do Nubank"/>
    <x v="2"/>
  </r>
  <r>
    <s v="9061"/>
    <d v="2025-05-08T19:47:46"/>
    <s v="Madero &amp; Jeronimo - Americana"/>
    <x v="1"/>
    <s v="Entregador sofreu acidente"/>
    <s v="Reembolso aprovado, confira o pagamento no seu próximo repasse"/>
    <n v="94.99"/>
    <n v="77"/>
    <n v="62.18"/>
    <n v="14.82"/>
    <s v="REEMBOLSO APROVADO"/>
    <x v="1"/>
    <s v="iFood"/>
    <s v="1052a38b-2793-42fd-9db9-f36084137fff"/>
    <s v="Débito (Visa Débito) pelo app"/>
    <x v="2"/>
  </r>
  <r>
    <s v="0656"/>
    <d v="2025-05-08T16:14:16"/>
    <s v="Madero &amp; Jeronimo - Itajai"/>
    <x v="1"/>
    <s v="Cliente não localizado"/>
    <s v="Reembolso aprovado, confira o pagamento no seu próximo repasse"/>
    <n v="76.989999999999995"/>
    <n v="63"/>
    <n v="50.87"/>
    <n v="12.130000000000003"/>
    <s v="REEMBOLSO APROVADO"/>
    <x v="1"/>
    <s v="iFood"/>
    <s v="bb648a8b-54f6-4afe-8720-d6672f42f256"/>
    <s v="Pagamento pelo app do Nubank"/>
    <x v="3"/>
  </r>
  <r>
    <n v="7662"/>
    <d v="2025-05-08T21:03:52"/>
    <s v="Jeronimo &amp; Madero - Foz do Iguaçu"/>
    <x v="0"/>
    <s v="O pedido veio com todos os itens errados"/>
    <s v="SIM"/>
    <n v="168.59"/>
    <n v="163.6"/>
    <n v="0"/>
    <n v="163.6"/>
    <s v="CONTESTADO"/>
    <x v="0"/>
    <s v="iFood"/>
    <s v="041cbc10-1100-411b-8bfd-aecc700507f9"/>
    <s v="Apple Pay (Mastercard)"/>
    <x v="4"/>
  </r>
  <r>
    <s v="9793"/>
    <d v="2025-05-08T20:40:50"/>
    <s v="Madero &amp; Jeronimo - Joinville"/>
    <x v="1"/>
    <s v="Problemas no veículo"/>
    <s v="Reembolso aprovado, confira o pagamento no seu próximo repasse"/>
    <n v="117.39"/>
    <n v="109.4"/>
    <n v="88.34"/>
    <n v="21.060000000000002"/>
    <s v="REEMBOLSO APROVADO"/>
    <x v="1"/>
    <s v="iFood"/>
    <s v="4b32ee66-ed68-4204-b63c-e894493cdcc2"/>
    <s v="Apple Pay (Elo)"/>
    <x v="3"/>
  </r>
  <r>
    <n v="5853"/>
    <d v="2025-05-10T17:34:10"/>
    <s v="Jeronimo &amp; Madero - Joinville"/>
    <x v="0"/>
    <s v="Pedido impróprio para consumo/uso"/>
    <s v="SIM"/>
    <n v="68.98"/>
    <n v="63"/>
    <n v="50.87"/>
    <n v="12.130000000000003"/>
    <s v="REEMBOLSO APROVADO"/>
    <x v="1"/>
    <s v="iFood"/>
    <s v="1200185a-5209-4148-95c5-aba6bdc99630"/>
    <s v="Crédito (Mastercard) pelo app"/>
    <x v="3"/>
  </r>
  <r>
    <n v="6512"/>
    <d v="2025-05-10T16:22:49"/>
    <s v="Jeronimo &amp; Madero - Joinville"/>
    <x v="0"/>
    <s v="O pedido veio com todos os itens errados"/>
    <s v="SIM"/>
    <n v="51.58"/>
    <n v="45.6"/>
    <n v="0"/>
    <n v="45.6"/>
    <s v="CONTESTADO"/>
    <x v="0"/>
    <s v="iFood"/>
    <s v="36cb4847-5cb2-41ee-a5f1-bfe5b90e731c"/>
    <s v="Débito (Mastercard Débito) pelo app"/>
    <x v="3"/>
  </r>
  <r>
    <n v="4651"/>
    <d v="2025-05-10T21:56:15"/>
    <s v="Jeronimo &amp; Madero - Marilia"/>
    <x v="0"/>
    <s v="Pedido impróprio para consumo/uso"/>
    <s v="ORDER_HS_REJECTED"/>
    <n v="58.39"/>
    <n v="50.4"/>
    <n v="40.700000000000003"/>
    <n v="9.6999999999999957"/>
    <s v="REEMBOLSO APROVADO"/>
    <x v="1"/>
    <s v="iFood"/>
    <s v="5881c271-b14d-4c9a-b8bc-062e1d62f3ce"/>
    <s v="Crédito (Mastercard) pelo app"/>
    <x v="2"/>
  </r>
  <r>
    <s v="3172"/>
    <d v="2025-05-08T20:50:41"/>
    <s v="Madero &amp; Jeronimo - Park Shop Barueri"/>
    <x v="0"/>
    <s v="O pedido está atrasado"/>
    <s v="Reembolso aprovado, confira o pagamento no seu próximo repasse"/>
    <n v="156.59"/>
    <n v="163.6"/>
    <n v="132.11000000000001"/>
    <n v="31.489999999999981"/>
    <s v="REEMBOLSO APROVADO"/>
    <x v="1"/>
    <s v="iFood"/>
    <s v="f14f6031-680f-4fe2-8c2e-9b90afdc6aa2"/>
    <s v="Apple Pay (Mastercard)"/>
    <x v="4"/>
  </r>
  <r>
    <s v="9895"/>
    <d v="2025-05-08T12:17:47"/>
    <s v="Jeronimo &amp; Madero - Itapema"/>
    <x v="4"/>
    <s v="O pedido não foi confirmado pela loja"/>
    <s v="CANCELLED_BEFORE_CONFIRMED"/>
    <n v="101.39"/>
    <n v="94.4"/>
    <n v="0"/>
    <n v="94.4"/>
    <s v="CANCELADO"/>
    <x v="2"/>
    <s v="iFood"/>
    <s v="0c37ba27-79e4-403e-b351-5399db40336c"/>
    <s v="********"/>
    <x v="3"/>
  </r>
  <r>
    <s v="5125"/>
    <d v="2025-05-08T12:09:45"/>
    <s v="Jeronimo &amp; Madero - Itapema"/>
    <x v="4"/>
    <s v="O pedido não foi confirmado pela loja"/>
    <s v="CANCELLED_BEFORE_CONFIRMED"/>
    <n v="36.19"/>
    <n v="51.2"/>
    <n v="0"/>
    <n v="51.2"/>
    <s v="CANCELADO"/>
    <x v="2"/>
    <s v="iFood"/>
    <s v="f1a34f14-0af0-4a85-9463-d6f5c6c1e9b7"/>
    <s v="********"/>
    <x v="3"/>
  </r>
  <r>
    <s v="2254"/>
    <d v="2025-05-08T21:45:25"/>
    <s v="Madero - Salvador Shopping Barra"/>
    <x v="2"/>
    <s v="O cliente cancelou o pedido pelo restaurante"/>
    <s v="MERCHANT_CANCELLED_BY_CUSTOMER"/>
    <n v="197.98"/>
    <n v="179"/>
    <n v="0"/>
    <n v="179"/>
    <s v="CANCELADO"/>
    <x v="2"/>
    <s v="iFood"/>
    <s v="8605447e-2fa2-4a58-b146-7c58d3cea574"/>
    <s v="PIX"/>
    <x v="0"/>
  </r>
  <r>
    <s v="7359"/>
    <d v="2025-05-08T16:20:30"/>
    <s v="Madero &amp; Jeronimo - Sarandi"/>
    <x v="1"/>
    <s v="Cliente não localizado"/>
    <s v="Reembolso aprovado, confira o pagamento no seu próximo repasse"/>
    <n v="144.99"/>
    <n v="118"/>
    <n v="95.28"/>
    <n v="22.72"/>
    <s v="REEMBOLSO APROVADO"/>
    <x v="1"/>
    <s v="iFood"/>
    <s v="91d6a261-8463-4639-97e7-fa45458c40f4"/>
    <s v="PIX"/>
    <x v="3"/>
  </r>
  <r>
    <n v="9949"/>
    <d v="2025-05-11T17:55:05"/>
    <s v="Jeronimo &amp; Madero - Oscar Freire"/>
    <x v="0"/>
    <s v="O pedido veio com todos os itens errados"/>
    <s v="SIM"/>
    <n v="65.790000000000006"/>
    <n v="63.8"/>
    <n v="51.52"/>
    <n v="12.279999999999994"/>
    <s v="REEMBOLSO APROVADO"/>
    <x v="1"/>
    <s v="iFood"/>
    <s v="f0a339b4-0594-4496-ba3a-9e2481480651"/>
    <s v="Crédito (Visa) pelo app"/>
    <x v="1"/>
  </r>
  <r>
    <s v="8338"/>
    <d v="2025-05-08T19:19:01"/>
    <s v="Jeronimo - Shopping Sp Market"/>
    <x v="2"/>
    <s v="O cardápio está desatualizado"/>
    <s v="Cancelamento aceito pela sua loja"/>
    <n v="208.64"/>
    <n v="199.65"/>
    <n v="0"/>
    <n v="199.65"/>
    <s v="CANCELADO"/>
    <x v="2"/>
    <s v="iFood"/>
    <s v="ed3f47c6-e456-4d18-9836-512ef2ea6325"/>
    <s v="Pagamento pelo app do Nubank"/>
    <x v="4"/>
  </r>
  <r>
    <s v="4940"/>
    <d v="2025-05-08T13:09:06"/>
    <s v="Madero - Itapema"/>
    <x v="2"/>
    <s v="Item indisponível"/>
    <s v="UNAVAILABLE_ITEM"/>
    <n v="165.99"/>
    <n v="169"/>
    <n v="0"/>
    <n v="169"/>
    <s v="CANCELADO"/>
    <x v="2"/>
    <s v="iFood"/>
    <s v="441a0df0-ce4f-48ea-a64e-760fa11be0f1"/>
    <s v="Crédito (Mastercard) pelo app"/>
    <x v="3"/>
  </r>
  <r>
    <n v="3365"/>
    <d v="2025-05-11T15:45:08"/>
    <s v="Jeronimo &amp; Madero - Oscar Freire"/>
    <x v="0"/>
    <s v="O pedido veio com todos os itens errados"/>
    <s v="SIM"/>
    <n v="35.69"/>
    <n v="39.6"/>
    <n v="0"/>
    <n v="39.6"/>
    <s v="CONTESTADO"/>
    <x v="0"/>
    <s v="iFood"/>
    <s v="01b1313b-e785-4ef3-b232-b1b046440820"/>
    <s v="Crédito (Elo) pelo app"/>
    <x v="1"/>
  </r>
  <r>
    <s v="3175"/>
    <d v="2025-05-08T18:11:13"/>
    <s v="Vó Maria Durski - Passo Fundo"/>
    <x v="0"/>
    <s v="Pedido impróprio para consumo/uso"/>
    <s v="HAS_CREDIT_PROACTIVE"/>
    <n v="78"/>
    <n v="78"/>
    <n v="62.98"/>
    <n v="15.020000000000003"/>
    <s v="REEMBOLSO APROVADO"/>
    <x v="1"/>
    <s v="iFood"/>
    <s v="8d8c03a7-503d-46ab-b9a7-31f560582235"/>
    <s v="PIX"/>
    <x v="3"/>
  </r>
  <r>
    <s v="1782"/>
    <d v="2025-05-08T13:30:49"/>
    <s v="Vó Maria Durski - Praia de Belas"/>
    <x v="0"/>
    <s v="O pedido está atrasado"/>
    <s v="Reembolso aprovado, confira o pagamento no seu próximo repasse"/>
    <n v="16.989999999999998"/>
    <n v="26"/>
    <n v="21"/>
    <n v="5"/>
    <s v="REEMBOLSO APROVADO"/>
    <x v="1"/>
    <s v="iFood"/>
    <s v="c6e6d4e0-dda1-4ec1-84e8-3db205ced50b"/>
    <s v="Crédito (Mastercard) pelo app"/>
    <x v="3"/>
  </r>
  <r>
    <n v="4568"/>
    <d v="2025-05-10T20:22:39"/>
    <s v="Jeronimo &amp; Madero Itajai"/>
    <x v="2"/>
    <s v="O pedido está duplicado"/>
    <s v="SIM"/>
    <n v="57.99"/>
    <n v="63"/>
    <n v="0"/>
    <n v="63"/>
    <s v="CONTESTADO"/>
    <x v="0"/>
    <s v="iFood"/>
    <s v="24c6c0e1-25e1-4f6f-8a59-caaa7dfa9e1b"/>
    <s v="Apple Pay (Mastercard)"/>
    <x v="3"/>
  </r>
  <r>
    <n v="3466"/>
    <d v="2025-05-08T00:03:37"/>
    <s v="Legno - Italiano do Madero (Barra)"/>
    <x v="1"/>
    <s v="A loja está fechada"/>
    <s v="SIM"/>
    <n v="39.409999999999997"/>
    <n v="37.9"/>
    <n v="26.56"/>
    <n v="11.34"/>
    <s v="REEMBOLSO APROVADO"/>
    <x v="1"/>
    <s v="iFood"/>
    <s v="3130323b-b4ba-471c-8b9d-b1b981e0f59e"/>
    <s v="Crédito (Elo) pelo app"/>
    <x v="0"/>
  </r>
  <r>
    <s v="3992"/>
    <d v="2025-05-10T21:37:17"/>
    <s v="Dundee Chicken - Riomar Fortaleza"/>
    <x v="2"/>
    <s v="O pedido está fora da área de entrega"/>
    <s v="SIM"/>
    <n v="4.99"/>
    <n v="15.6"/>
    <n v="0"/>
    <n v="15.6"/>
    <s v="CANCELADO"/>
    <x v="2"/>
    <s v="iFood"/>
    <s v="7ee42e6f-75c3-4d3c-9190-81d470c4d3b4"/>
    <s v="PIX"/>
    <x v="0"/>
  </r>
  <r>
    <s v="2277"/>
    <d v="2025-05-09T13:54:50"/>
    <s v="Jeronimo - Bh Shopping"/>
    <x v="0"/>
    <s v="O pedido está atrasado"/>
    <s v="Reembolso aprovado, confira o pagamento no seu próximo repasse"/>
    <n v="38.18"/>
    <n v="31.2"/>
    <n v="25.19"/>
    <n v="6.009999999999998"/>
    <s v="REEMBOLSO APROVADO"/>
    <x v="1"/>
    <s v="iFood"/>
    <s v="e7eae2a2-1b83-45fb-9e3d-e95f47ac101a"/>
    <s v="Apple Pay (Visa Débito)"/>
    <x v="0"/>
  </r>
  <r>
    <s v="9588"/>
    <d v="2025-05-10T22:27:11"/>
    <s v="Vó Maria Durski - Laçador"/>
    <x v="2"/>
    <s v="Item indisponível"/>
    <s v="UNAVAILABLE_ITEM"/>
    <n v="64.989999999999995"/>
    <n v="60"/>
    <n v="0"/>
    <n v="60"/>
    <s v="CANCELADO"/>
    <x v="2"/>
    <s v="iFood"/>
    <s v="ef8cec9a-e113-4363-8915-755e6a08507d"/>
    <s v="Pagamento pelo app do Nubank"/>
    <x v="3"/>
  </r>
  <r>
    <s v="7977"/>
    <d v="2025-05-10T17:49:43"/>
    <s v="Jeronimo - Afonso Pena"/>
    <x v="1"/>
    <s v="Cliente não localizado"/>
    <s v="Reembolso aprovado, confira o pagamento no seu próximo repasse"/>
    <n v="39.18"/>
    <n v="37.200000000000003"/>
    <n v="30.04"/>
    <n v="7.1600000000000037"/>
    <s v="REEMBOLSO APROVADO"/>
    <x v="1"/>
    <s v="iFood"/>
    <s v="d52f0bfc-8353-4a81-8903-5bbdf4eeb87c"/>
    <s v="PIX"/>
    <x v="3"/>
  </r>
  <r>
    <s v="4406"/>
    <d v="2025-05-09T22:30:02"/>
    <s v="Jeronimo - Cuiaba"/>
    <x v="1"/>
    <s v="Cliente não localizado"/>
    <s v="Reembolso aprovado, confira o pagamento no seu próximo repasse"/>
    <n v="99.03"/>
    <n v="73.05"/>
    <n v="58.99"/>
    <n v="14.059999999999995"/>
    <s v="REEMBOLSO APROVADO"/>
    <x v="1"/>
    <s v="iFood"/>
    <s v="a54e12ee-c236-4bd8-b002-b83a23dfb52c"/>
    <s v="PIX"/>
    <x v="2"/>
  </r>
  <r>
    <s v="3064"/>
    <d v="2025-05-09T19:53:32"/>
    <s v="Jeronimo - Cuiaba"/>
    <x v="0"/>
    <s v="O pedido está atrasado"/>
    <s v="Reembolso aprovado, confira o pagamento no seu próximo repasse"/>
    <n v="89.03"/>
    <n v="85.05"/>
    <n v="68.680000000000007"/>
    <n v="16.36999999999999"/>
    <s v="REEMBOLSO APROVADO"/>
    <x v="1"/>
    <s v="iFood"/>
    <s v="0ef0bbde-be09-4841-96c3-665637f64925"/>
    <s v="Crédito (Mastercard) pelo app"/>
    <x v="2"/>
  </r>
  <r>
    <s v="2664"/>
    <d v="2025-05-09T19:42:40"/>
    <s v="Jeronimo - Cuiaba"/>
    <x v="5"/>
    <s v="O pedido está atrasado"/>
    <s v="Reembolso aprovado, confira o pagamento no seu próximo repasse"/>
    <n v="39.630000000000003"/>
    <n v="40.65"/>
    <n v="32.82"/>
    <n v="7.8299999999999983"/>
    <s v="REEMBOLSO APROVADO"/>
    <x v="1"/>
    <s v="iFood"/>
    <s v="5bcfe2f1-d50a-47c9-9f35-a5b15bd7067a"/>
    <s v="PIX"/>
    <x v="2"/>
  </r>
  <r>
    <n v="5902"/>
    <d v="2025-05-11T18:29:08"/>
    <s v="Legno - Italiano do Madero (Village M.)"/>
    <x v="0"/>
    <s v="O pedido veio com todos os itens errados"/>
    <s v="SIM"/>
    <n v="75"/>
    <n v="75"/>
    <n v="60.56"/>
    <n v="14.439999999999998"/>
    <s v="REEMBOLSO APROVADO"/>
    <x v="1"/>
    <s v="iFood"/>
    <s v="71fd560b-96a1-4183-ab77-3947943bb8f4"/>
    <s v="Crédito (Visa) pelo app"/>
    <x v="0"/>
  </r>
  <r>
    <s v="7936"/>
    <d v="2025-05-09T19:15:13"/>
    <s v="Jeronimo - Cuiaba"/>
    <x v="1"/>
    <s v="Cliente não localizado"/>
    <s v="Reembolso aprovado, confira o pagamento no seu próximo repasse"/>
    <n v="133.38"/>
    <n v="116.4"/>
    <n v="93.99"/>
    <n v="22.410000000000011"/>
    <s v="REEMBOLSO APROVADO"/>
    <x v="1"/>
    <s v="iFood"/>
    <s v="21037b40-d583-4d6f-8a5e-cb3e7c3174cf"/>
    <s v="PIX"/>
    <x v="2"/>
  </r>
  <r>
    <s v="4817"/>
    <d v="2025-05-10T19:35:11"/>
    <s v="Jeronimo - Bandeirantes"/>
    <x v="1"/>
    <s v="A entrega é em uma área de risco"/>
    <s v="Reembolso aprovado, confira o pagamento no seu próximo repasse"/>
    <n v="114"/>
    <n v="114"/>
    <n v="92.06"/>
    <n v="21.939999999999998"/>
    <s v="REEMBOLSO APROVADO"/>
    <x v="1"/>
    <s v="iFood"/>
    <s v="9433ac63-cf84-4a94-8606-5a56804c5ca9"/>
    <s v="Crédito (Visa) pelo app"/>
    <x v="4"/>
  </r>
  <r>
    <s v="5875"/>
    <d v="2025-05-10T19:28:55"/>
    <s v="Jeronimo - Bandeirantes"/>
    <x v="0"/>
    <s v="O pedido está atrasado"/>
    <s v="Reembolso aprovado, confira o pagamento no seu próximo repasse"/>
    <n v="62.59"/>
    <n v="51.6"/>
    <n v="43.22"/>
    <n v="8.3800000000000026"/>
    <s v="REEMBOLSO APROVADO"/>
    <x v="1"/>
    <s v="iFood"/>
    <s v="728dfc07-bfa0-402e-9e78-349aacf84c7f"/>
    <s v="Vale-refeição (Ticket) pelo app"/>
    <x v="4"/>
  </r>
  <r>
    <s v="3636"/>
    <d v="2025-05-09T19:00:30"/>
    <s v="Jeronimo - Giovanni Gronchi"/>
    <x v="0"/>
    <s v="O pedido está atrasado"/>
    <s v="Reembolso aprovado, confira o pagamento no seu próximo repasse"/>
    <n v="76.39"/>
    <n v="68.400000000000006"/>
    <n v="55.23"/>
    <n v="13.170000000000009"/>
    <s v="REEMBOLSO APROVADO"/>
    <x v="1"/>
    <s v="iFood"/>
    <s v="4cb6b1ee-0ec6-41f6-85eb-95460d42037d"/>
    <s v="Pagamento pelo app do Nubank"/>
    <x v="4"/>
  </r>
  <r>
    <s v="1524"/>
    <d v="2025-05-09T18:56:32"/>
    <s v="Jeronimo - Giovanni Gronchi"/>
    <x v="0"/>
    <s v="O pedido está atrasado"/>
    <s v="Reembolso aprovado, confira o pagamento no seu próximo repasse"/>
    <n v="96.59"/>
    <n v="75.599999999999994"/>
    <n v="61.05"/>
    <n v="14.549999999999997"/>
    <s v="REEMBOLSO APROVADO"/>
    <x v="1"/>
    <s v="iFood"/>
    <s v="9ae006dc-da6e-487d-a555-31b9d213646a"/>
    <s v="Crédito (Mastercard) pelo app"/>
    <x v="4"/>
  </r>
  <r>
    <s v="5406"/>
    <d v="2025-05-09T21:49:24"/>
    <s v="Jeronimo - Goiania T10"/>
    <x v="1"/>
    <s v="Cliente não localizado"/>
    <s v="Reembolso aprovado, confira o pagamento no seu próximo repasse"/>
    <n v="103.78"/>
    <n v="94.8"/>
    <n v="76.56"/>
    <n v="18.239999999999995"/>
    <s v="REEMBOLSO APROVADO"/>
    <x v="1"/>
    <s v="iFood"/>
    <s v="a96395f3-f03a-4945-82ff-d977a8059f48"/>
    <s v="Apple Pay (Mastercard)"/>
    <x v="2"/>
  </r>
  <r>
    <n v="6273"/>
    <d v="2025-05-10T14:11:28"/>
    <s v="Madero - 18 do Forte"/>
    <x v="0"/>
    <s v="O pedido veio com todos os itens errados"/>
    <s v="SIM"/>
    <n v="77.98"/>
    <n v="84"/>
    <n v="0"/>
    <n v="84"/>
    <s v="CONTESTADO"/>
    <x v="0"/>
    <s v="iFood"/>
    <s v="a4aa4c71-f202-4215-9bdb-7ad027c755bc"/>
    <s v="Vale-refeição (Alelo refeição) pelo app"/>
    <x v="4"/>
  </r>
  <r>
    <n v="6196"/>
    <d v="2025-05-11T19:48:38"/>
    <s v="Madero - Açocê"/>
    <x v="0"/>
    <s v="O pedido veio com todos os itens errados"/>
    <s v="SIM"/>
    <n v="99.99"/>
    <n v="101"/>
    <n v="0"/>
    <n v="101"/>
    <s v="CONTESTADO"/>
    <x v="0"/>
    <s v="iFood"/>
    <s v="4bceb454-088c-4440-81ba-ae1f5f29f164"/>
    <s v="Crédito (Mastercard) pelo app"/>
    <x v="1"/>
  </r>
  <r>
    <s v="1889"/>
    <d v="2025-05-09T11:58:31"/>
    <s v="Jeronimo - Litoral Plaza Shopping"/>
    <x v="1"/>
    <s v="Cliente não localizado"/>
    <s v="Reembolso aprovado, confira o pagamento no seu próximo repasse"/>
    <n v="51.59"/>
    <n v="42.6"/>
    <n v="34.4"/>
    <n v="8.2000000000000028"/>
    <s v="REEMBOLSO APROVADO"/>
    <x v="1"/>
    <s v="iFood"/>
    <s v="98c20b05-9152-474b-b8f9-1b46639264bc"/>
    <s v="PIX"/>
    <x v="1"/>
  </r>
  <r>
    <s v="2010"/>
    <d v="2025-05-09T20:19:41"/>
    <s v="Jeronimo - Londrina"/>
    <x v="1"/>
    <s v="Cliente não quer mais receber o pedido"/>
    <s v="Reembolso aprovado, confira o pagamento no seu próximo repasse"/>
    <n v="78.98"/>
    <n v="72"/>
    <n v="58.14"/>
    <n v="13.86"/>
    <s v="REEMBOLSO APROVADO"/>
    <x v="1"/>
    <s v="iFood"/>
    <s v="3045dcf8-91da-4d58-8248-8fc0f5166046"/>
    <s v="Pagamento pelo app do Nubank"/>
    <x v="4"/>
  </r>
  <r>
    <s v="0541"/>
    <d v="2025-05-10T16:39:06"/>
    <s v="Jeronimo - Bandeirantes"/>
    <x v="0"/>
    <s v="Pedido impróprio para consumo/uso"/>
    <s v="HAS_CREDIT_PROACTIVE"/>
    <n v="65.040000000000006"/>
    <n v="64.05"/>
    <n v="51.72"/>
    <n v="12.329999999999998"/>
    <s v="REEMBOLSO APROVADO"/>
    <x v="1"/>
    <s v="iFood"/>
    <s v="db3d6cc7-1799-42c1-9ead-eed6d2ff3c0a"/>
    <s v="Pagamento pelo app do Nubank"/>
    <x v="4"/>
  </r>
  <r>
    <n v="4102"/>
    <d v="2025-05-10T21:40:57"/>
    <s v="Madero - Alphaville (Amazonia)"/>
    <x v="0"/>
    <s v="Pedido impróprio para consumo/uso"/>
    <s v="SIM"/>
    <n v="160.99"/>
    <n v="148"/>
    <n v="119.51"/>
    <n v="28.489999999999995"/>
    <s v="REEMBOLSO APROVADO"/>
    <x v="1"/>
    <s v="iFood"/>
    <s v="fd747cc0-1d49-4624-98a4-a9ae8b3f1328"/>
    <s v="Apple Pay (Mastercard Débito)"/>
    <x v="4"/>
  </r>
  <r>
    <s v="8974"/>
    <d v="2025-05-09T21:20:10"/>
    <s v="Jeronimo - Maringa"/>
    <x v="0"/>
    <s v="O pedido está atrasado"/>
    <s v="Reembolso aprovado, confira o pagamento no seu próximo repasse"/>
    <n v="112.38"/>
    <n v="92.4"/>
    <n v="74.61"/>
    <n v="17.790000000000006"/>
    <s v="REEMBOLSO APROVADO"/>
    <x v="1"/>
    <s v="iFood"/>
    <s v="afc613bf-d583-439d-8d3d-0e91ff6a8afb"/>
    <s v="Pagamento pelo app do Nubank"/>
    <x v="4"/>
  </r>
  <r>
    <n v="9459"/>
    <d v="2025-05-11T20:22:34"/>
    <s v="Madero - Alphaville (Amazonia)"/>
    <x v="0"/>
    <s v="O pedido veio com todos os itens errados"/>
    <s v="SIM"/>
    <n v="53.99"/>
    <n v="53"/>
    <n v="0"/>
    <n v="53"/>
    <s v="CONTESTADO"/>
    <x v="0"/>
    <s v="iFood"/>
    <s v="ec925880-f629-4ebb-b1ce-ed3fbf15bf73"/>
    <s v="Apple Pay (Mastercard)"/>
    <x v="4"/>
  </r>
  <r>
    <s v="6330"/>
    <d v="2025-05-10T19:50:45"/>
    <s v="Jeronimo - Barra Shopping"/>
    <x v="1"/>
    <s v="Cliente não localizado"/>
    <s v="Reembolso aprovado, confira o pagamento no seu próximo repasse"/>
    <n v="61.8"/>
    <n v="61.8"/>
    <n v="49.91"/>
    <n v="11.89"/>
    <s v="REEMBOLSO APROVADO"/>
    <x v="1"/>
    <s v="iFood"/>
    <s v="7d434bfb-1c7a-421d-ad55-a49b0a36e285"/>
    <s v="Crédito (Mastercard) pelo app"/>
    <x v="0"/>
  </r>
  <r>
    <s v="6142"/>
    <d v="2025-05-10T13:07:57"/>
    <s v="Jeronimo - Barra Shopping"/>
    <x v="0"/>
    <s v="O pedido está atrasado"/>
    <s v="Reembolso aprovado, confira o pagamento no seu próximo repasse"/>
    <n v="90.79"/>
    <n v="82.8"/>
    <n v="66.86"/>
    <n v="15.939999999999998"/>
    <s v="REEMBOLSO APROVADO"/>
    <x v="1"/>
    <s v="iFood"/>
    <s v="512742f7-da88-42df-bfb1-99596f5a6c8f"/>
    <s v="Crédito (Mastercard) pelo app"/>
    <x v="0"/>
  </r>
  <r>
    <s v="5405"/>
    <d v="2025-05-10T12:55:40"/>
    <s v="Jeronimo - Barra Shopping"/>
    <x v="0"/>
    <s v="O pedido está atrasado"/>
    <s v="Reembolso aprovado, confira o pagamento no seu próximo repasse"/>
    <n v="61.19"/>
    <n v="61.2"/>
    <n v="49.42"/>
    <n v="11.780000000000001"/>
    <s v="REEMBOLSO APROVADO"/>
    <x v="1"/>
    <s v="iFood"/>
    <s v="20e4714e-f965-4e0f-86bf-c50e97a66255"/>
    <s v="Crédito (Mastercard) pelo app"/>
    <x v="0"/>
  </r>
  <r>
    <s v="3270"/>
    <d v="2025-05-09T21:43:38"/>
    <s v="Jeronimo - Millenium (atlântica)"/>
    <x v="1"/>
    <s v="Problemas no veículo"/>
    <s v="Reembolso aprovado, confira o pagamento no seu próximo repasse"/>
    <n v="132.09"/>
    <n v="135.1"/>
    <n v="109.1"/>
    <n v="26"/>
    <s v="REEMBOLSO APROVADO"/>
    <x v="1"/>
    <s v="iFood"/>
    <s v="9b5710bb-9062-45a1-96de-1cda2c0f26fc"/>
    <s v="Apple Pay (Mastercard Débito)"/>
    <x v="3"/>
  </r>
  <r>
    <s v="5725"/>
    <d v="2025-05-09T21:21:48"/>
    <s v="Jeronimo - Millenium (atlântica)"/>
    <x v="1"/>
    <s v="Problemas no veículo"/>
    <s v="Reembolso aprovado, confira o pagamento no seu próximo repasse"/>
    <n v="78.349999999999994"/>
    <n v="78.349999999999994"/>
    <n v="63.27"/>
    <n v="15.079999999999991"/>
    <s v="REEMBOLSO APROVADO"/>
    <x v="1"/>
    <s v="iFood"/>
    <s v="8f9ccee8-f866-4fe2-a3f7-9472ce30ee05"/>
    <s v="Apple Pay (Mastercard)"/>
    <x v="3"/>
  </r>
  <r>
    <s v="7603"/>
    <d v="2025-05-10T13:37:42"/>
    <s v="Jeronimo - Bauru"/>
    <x v="0"/>
    <s v="O pedido está atrasado"/>
    <s v="Reembolso aprovado, confira o pagamento no seu próximo repasse"/>
    <n v="62.74"/>
    <n v="61.75"/>
    <n v="49.87"/>
    <n v="11.880000000000003"/>
    <s v="REEMBOLSO APROVADO"/>
    <x v="1"/>
    <s v="iFood"/>
    <s v="53ec7736-5899-45bd-9bd9-bc6886b29c41"/>
    <s v="Vale-refeição (iFood refeição) pelo app"/>
    <x v="2"/>
  </r>
  <r>
    <n v="80"/>
    <d v="2025-05-09T17:13:03"/>
    <s v="Madero - Azevedo Soares"/>
    <x v="0"/>
    <s v="O pedido veio com todos os itens errados"/>
    <s v="SIM"/>
    <n v="98.99"/>
    <n v="91"/>
    <n v="73.48"/>
    <n v="17.519999999999996"/>
    <s v="REEMBOLSO APROVADO"/>
    <x v="1"/>
    <s v="iFood"/>
    <s v="84288578-7555-479f-99e3-cb7f6ca85650"/>
    <s v="PIX"/>
    <x v="1"/>
  </r>
  <r>
    <s v="5622"/>
    <d v="2025-05-09T19:47:48"/>
    <s v="Jeronimo - Millenium (atlântica)"/>
    <x v="1"/>
    <s v="Cliente não localizado"/>
    <s v="Reembolso aprovado, confira o pagamento no seu próximo repasse"/>
    <n v="31.18"/>
    <n v="25.2"/>
    <n v="20.34"/>
    <n v="4.8599999999999994"/>
    <s v="REEMBOLSO APROVADO"/>
    <x v="1"/>
    <s v="iFood"/>
    <s v="8d737747-3ae5-408d-8eae-e831fb52bf87"/>
    <s v="PIX"/>
    <x v="3"/>
  </r>
  <r>
    <s v="9487"/>
    <d v="2025-05-09T15:47:10"/>
    <s v="Madero &amp; Jeronim - Bandeirantes"/>
    <x v="4"/>
    <s v="O pedido não foi enviado para a Loja"/>
    <s v="ORDER_NOT_SENT_TO_MERCHANT"/>
    <n v="29.98"/>
    <n v="48"/>
    <n v="0"/>
    <n v="48"/>
    <s v="CANCELADO"/>
    <x v="2"/>
    <s v="iFood"/>
    <s v="415751eb-54a4-418e-b18d-3ec5d5531686"/>
    <s v="********"/>
    <x v="4"/>
  </r>
  <r>
    <n v="3449"/>
    <d v="2025-05-08T21:25:02"/>
    <s v="Madero - Balneario Camboriú (atlântica)"/>
    <x v="1"/>
    <s v="A loja está passando por dificuldades internas"/>
    <s v="SIM"/>
    <n v="162.99"/>
    <n v="156"/>
    <n v="125.97"/>
    <n v="30.03"/>
    <s v="REEMBOLSO APROVADO"/>
    <x v="1"/>
    <s v="iFood"/>
    <s v="56d8f409-22d0-48ad-a966-f480603ef5b2"/>
    <s v="Pagamento pelo app do Nubank"/>
    <x v="3"/>
  </r>
  <r>
    <s v="0114"/>
    <d v="2025-05-09T21:44:09"/>
    <s v="Jeronimo - Monte Serrat"/>
    <x v="1"/>
    <s v="Cliente não localizado pedido em atraso"/>
    <s v="Reembolso aprovado, confira o pagamento no seu próximo repasse"/>
    <n v="123.99"/>
    <n v="126"/>
    <n v="101.74"/>
    <n v="24.260000000000005"/>
    <s v="REEMBOLSO APROVADO"/>
    <x v="1"/>
    <s v="iFood"/>
    <s v="b999c6a0-4ccb-4500-be4d-eeb880f2d98d"/>
    <s v="Crédito (Visa) pelo app"/>
    <x v="1"/>
  </r>
  <r>
    <s v="6827"/>
    <d v="2025-05-09T12:11:47"/>
    <s v="Jeronimo - Niteroi Plaza Shopping"/>
    <x v="1"/>
    <s v="Cliente não localizado pedido em atraso"/>
    <s v="Reembolso aprovado, confira o pagamento no seu próximo repasse"/>
    <n v="52.19"/>
    <n v="55.2"/>
    <n v="44.57"/>
    <n v="10.630000000000003"/>
    <s v="REEMBOLSO APROVADO"/>
    <x v="1"/>
    <s v="iFood"/>
    <s v="18611db4-02c1-4f23-a26c-4a4fc3e73106"/>
    <s v="Saldo da carteira, PIX"/>
    <x v="0"/>
  </r>
  <r>
    <s v="2905"/>
    <d v="2025-05-09T20:50:55"/>
    <s v="Jeronimo - Paineiras"/>
    <x v="0"/>
    <s v="O pedido está atrasado"/>
    <s v="Reembolso aprovado, confira o pagamento no seu próximo repasse"/>
    <n v="120.98"/>
    <n v="126"/>
    <n v="92.75"/>
    <n v="33.25"/>
    <s v="REEMBOLSO APROVADO"/>
    <x v="1"/>
    <s v="iFood"/>
    <s v="244eade7-a7ca-4735-9083-7d93e4fd1b74"/>
    <s v="Crédito (Visa) pelo app"/>
    <x v="1"/>
  </r>
  <r>
    <s v="5571"/>
    <d v="2025-05-10T19:22:58"/>
    <s v="Jeronimo - Bh Shopping"/>
    <x v="1"/>
    <s v="Cliente não quer mais receber o pedido"/>
    <s v="Reembolso aprovado, confira o pagamento no seu próximo repasse"/>
    <n v="79.39"/>
    <n v="74.400000000000006"/>
    <n v="60.08"/>
    <n v="14.320000000000007"/>
    <s v="REEMBOLSO APROVADO"/>
    <x v="1"/>
    <s v="iFood"/>
    <s v="d5bb6ebf-fbd2-455d-9d57-6935ed57c978"/>
    <s v="Crédito (Mastercard) pelo app"/>
    <x v="0"/>
  </r>
  <r>
    <s v="2102"/>
    <d v="2025-05-09T22:25:11"/>
    <s v="Jeronimo - Panamby"/>
    <x v="0"/>
    <s v="O pedido está atrasado"/>
    <s v="Reembolso aprovado, confira o pagamento no seu próximo repasse"/>
    <n v="100.69"/>
    <n v="101.7"/>
    <n v="82.12"/>
    <n v="19.579999999999998"/>
    <s v="REEMBOLSO APROVADO"/>
    <x v="1"/>
    <s v="iFood"/>
    <s v="32ecf3e2-5a67-408d-b1a5-62289df5b617"/>
    <s v="PIX"/>
    <x v="4"/>
  </r>
  <r>
    <s v="4731"/>
    <d v="2025-05-10T15:13:37"/>
    <s v="Jeronimo - Bh Shopping"/>
    <x v="0"/>
    <s v="O pedido está atrasado"/>
    <s v="Reembolso aprovado, confira o pagamento no seu próximo repasse"/>
    <n v="68.64"/>
    <n v="64.650000000000006"/>
    <n v="52.2"/>
    <n v="12.450000000000003"/>
    <s v="REEMBOLSO APROVADO"/>
    <x v="1"/>
    <s v="iFood"/>
    <s v="6c02892b-dd70-452c-a9c2-ec1b91eea58d"/>
    <s v="Apple Pay (Mastercard)"/>
    <x v="0"/>
  </r>
  <r>
    <s v="7108"/>
    <d v="2025-05-10T22:22:39"/>
    <s v="Jeronimo - Buritis"/>
    <x v="1"/>
    <s v="Entregador sofreu acidente"/>
    <s v="Reembolso aprovado, confira o pagamento no seu próximo repasse"/>
    <n v="98.39"/>
    <n v="92.4"/>
    <n v="74.61"/>
    <n v="17.790000000000006"/>
    <s v="REEMBOLSO APROVADO"/>
    <x v="1"/>
    <s v="iFood"/>
    <s v="c659df3f-2bcc-48fd-9871-7b6a391950be"/>
    <s v="Crédito (Mastercard) pelo app"/>
    <x v="0"/>
  </r>
  <r>
    <s v="3903"/>
    <d v="2025-05-09T19:33:08"/>
    <s v="Jeronimo - Panamby"/>
    <x v="0"/>
    <s v="O pedido está atrasado"/>
    <s v="Reembolso aprovado, confira o pagamento no seu próximo repasse"/>
    <n v="217.79"/>
    <n v="211.8"/>
    <n v="177.38"/>
    <n v="34.420000000000016"/>
    <s v="REEMBOLSO APROVADO"/>
    <x v="1"/>
    <s v="iFood"/>
    <s v="6b5b86b1-2f61-4e1e-8c24-794f98aeee2e"/>
    <s v="Vale-refeição (Ticket) pelo app"/>
    <x v="4"/>
  </r>
  <r>
    <s v="8015"/>
    <d v="2025-05-10T20:58:53"/>
    <s v="Jeronimo - Center Shopping Uberlândia"/>
    <x v="1"/>
    <s v="A entrega é em uma área de risco"/>
    <s v="Reembolso aprovado, confira o pagamento no seu próximo repasse"/>
    <n v="46.59"/>
    <n v="45.6"/>
    <n v="36.82"/>
    <n v="8.7800000000000011"/>
    <s v="REEMBOLSO APROVADO"/>
    <x v="1"/>
    <s v="iFood"/>
    <s v="ee656c2f-4702-466e-8bfb-ba2f6828612f"/>
    <s v="PIX"/>
    <x v="2"/>
  </r>
  <r>
    <s v="7204"/>
    <d v="2025-05-10T22:42:34"/>
    <s v="Jeronimo - Cuiaba"/>
    <x v="0"/>
    <s v="O pedido está atrasado"/>
    <s v="Reembolso aprovado, confira o pagamento no seu próximo repasse"/>
    <n v="40.08"/>
    <n v="34.799999999999997"/>
    <n v="28.1"/>
    <n v="6.6999999999999957"/>
    <s v="REEMBOLSO APROVADO"/>
    <x v="1"/>
    <s v="iFood"/>
    <s v="4c7fe4df-aac9-41b7-a5aa-1d220d8a53ff"/>
    <s v="Pagamento pelo app do Nubank"/>
    <x v="2"/>
  </r>
  <r>
    <n v="4012"/>
    <d v="2025-05-09T21:32:51"/>
    <s v="Madero - Boulevard Belem"/>
    <x v="1"/>
    <s v="A loja está fechada"/>
    <s v="SIM"/>
    <n v="113.98"/>
    <n v="106"/>
    <n v="85.6"/>
    <n v="20.400000000000006"/>
    <s v="REEMBOLSO APROVADO"/>
    <x v="1"/>
    <s v="iFood"/>
    <s v="f39a435e-5c23-40cb-865a-c9b0190b725e"/>
    <s v="PIX"/>
    <x v="0"/>
  </r>
  <r>
    <s v="0973"/>
    <d v="2025-05-10T22:40:49"/>
    <s v="Jeronimo - Cuiaba"/>
    <x v="0"/>
    <s v="O pedido não foi entregue"/>
    <s v="Reembolso aprovado, confira o pagamento no seu próximo repasse"/>
    <n v="141.18"/>
    <n v="127.2"/>
    <n v="102.71"/>
    <n v="24.490000000000009"/>
    <s v="REEMBOLSO APROVADO"/>
    <x v="1"/>
    <s v="iFood"/>
    <s v="b36fc578-d69b-404f-9d98-e0b105fe73cf"/>
    <s v="Apple Pay (Visa)"/>
    <x v="2"/>
  </r>
  <r>
    <s v="3634"/>
    <d v="2025-05-10T21:15:01"/>
    <s v="Jeronimo - Giovanni Gronchi"/>
    <x v="0"/>
    <s v="O pedido está atrasado"/>
    <s v="Reembolso aprovado, confira o pagamento no seu próximo repasse"/>
    <n v="100.23"/>
    <n v="86.25"/>
    <n v="72.260000000000005"/>
    <n v="13.989999999999995"/>
    <s v="REEMBOLSO APROVADO"/>
    <x v="1"/>
    <s v="iFood"/>
    <s v="2a36a6b9-1599-44a3-a24c-434385502e15"/>
    <s v="Vale-refeição (Ticket) pelo app"/>
    <x v="4"/>
  </r>
  <r>
    <s v="2150"/>
    <d v="2025-05-10T20:57:02"/>
    <s v="Jeronimo - Giovanni Gronchi"/>
    <x v="0"/>
    <s v="O pedido não foi entregue"/>
    <s v="Reembolso aprovado, confira o pagamento no seu próximo repasse"/>
    <n v="80.39"/>
    <n v="74.400000000000006"/>
    <n v="60.08"/>
    <n v="14.320000000000007"/>
    <s v="REEMBOLSO APROVADO"/>
    <x v="1"/>
    <s v="iFood"/>
    <s v="632e001d-4796-4bc6-97c0-33ea2d1ea3e6"/>
    <s v="Crédito (Visa) pelo app"/>
    <x v="4"/>
  </r>
  <r>
    <s v="4406"/>
    <d v="2025-05-09T21:40:41"/>
    <s v="Jeronimo - Praça da Espanha"/>
    <x v="1"/>
    <s v="Problemas no veículo"/>
    <s v="Reembolso aprovado, confira o pagamento no seu próximo repasse"/>
    <n v="44.58"/>
    <n v="42.6"/>
    <n v="34.4"/>
    <n v="8.2000000000000028"/>
    <s v="REEMBOLSO APROVADO"/>
    <x v="1"/>
    <s v="iFood"/>
    <s v="7971a2ff-dd19-487f-b0e1-f5aaf40420b7"/>
    <s v="Apple Pay (Mastercard)"/>
    <x v="3"/>
  </r>
  <r>
    <s v="6175"/>
    <d v="2025-05-09T13:27:05"/>
    <s v="Jeronimo - Praça da Espanha"/>
    <x v="1"/>
    <s v="Cliente não localizado"/>
    <s v="Reembolso aprovado, confira o pagamento no seu próximo repasse"/>
    <n v="38.19"/>
    <n v="37.200000000000003"/>
    <n v="30.04"/>
    <n v="7.1600000000000037"/>
    <s v="REEMBOLSO APROVADO"/>
    <x v="1"/>
    <s v="iFood"/>
    <s v="4466fd1b-17e5-4c69-9651-c4e0c5b8aa4a"/>
    <s v="Pagamento pelo app do Nubank"/>
    <x v="3"/>
  </r>
  <r>
    <s v="6769"/>
    <d v="2025-05-09T21:05:20"/>
    <s v="Jeronimo - Ramos Batista"/>
    <x v="1"/>
    <s v="Problemas no veículo"/>
    <s v="Reembolso aprovado, confira o pagamento no seu próximo repasse"/>
    <n v="40.590000000000003"/>
    <n v="42.6"/>
    <n v="34.4"/>
    <n v="8.2000000000000028"/>
    <s v="REEMBOLSO APROVADO"/>
    <x v="1"/>
    <s v="iFood"/>
    <s v="020b7e72-f002-4b19-91f9-f5553e4320f9"/>
    <s v="Apple Pay (Visa Débito)"/>
    <x v="1"/>
  </r>
  <r>
    <s v="1645"/>
    <d v="2025-05-09T12:23:06"/>
    <s v="Dundee Chicken - Bh Shopping"/>
    <x v="2"/>
    <s v="Item indisponível"/>
    <s v="UNAVAILABLE_ITEM"/>
    <n v="21.98"/>
    <n v="24"/>
    <n v="0"/>
    <n v="24"/>
    <s v="CANCELADO"/>
    <x v="2"/>
    <s v="iFood"/>
    <s v="d873c3c3-e218-4c43-9d8b-222bdc6d6a26"/>
    <s v="PIX"/>
    <x v="0"/>
  </r>
  <r>
    <s v="1529"/>
    <d v="2025-05-09T21:15:30"/>
    <s v="Jeronimo - Shopping Abc"/>
    <x v="1"/>
    <s v="Problemas no veículo"/>
    <s v="Reembolso aprovado, confira o pagamento no seu próximo repasse"/>
    <n v="98.19"/>
    <n v="103.2"/>
    <n v="83.33"/>
    <n v="19.870000000000005"/>
    <s v="REEMBOLSO APROVADO"/>
    <x v="1"/>
    <s v="iFood"/>
    <s v="bb8d8e90-c492-4736-b944-c764e727f3e9"/>
    <s v="Crédito (Mastercard) pelo app"/>
    <x v="1"/>
  </r>
  <r>
    <s v="7501"/>
    <d v="2025-05-09T19:44:35"/>
    <s v="Jeronimo - Shopping Abc"/>
    <x v="1"/>
    <s v="Cliente não localizado"/>
    <s v="Reembolso aprovado, confira o pagamento no seu próximo repasse"/>
    <n v="73.38"/>
    <n v="74.400000000000006"/>
    <n v="60.08"/>
    <n v="14.320000000000007"/>
    <s v="REEMBOLSO APROVADO"/>
    <x v="1"/>
    <s v="iFood"/>
    <s v="516940ef-f84e-4b6f-83dc-d8606b6873f3"/>
    <s v="PIX"/>
    <x v="1"/>
  </r>
  <r>
    <n v="1695"/>
    <d v="2025-05-08T13:22:35"/>
    <s v="Madero - Brascan"/>
    <x v="0"/>
    <s v="O pedido veio revirado/violado"/>
    <s v="SIM"/>
    <n v="102.99"/>
    <n v="106"/>
    <n v="85.6"/>
    <n v="20.400000000000006"/>
    <s v="REEMBOLSO APROVADO"/>
    <x v="1"/>
    <s v="iFood"/>
    <s v="47d695a3-d2c9-4a4a-8a63-8e786d4e9787"/>
    <s v="Apple Pay (Visa)"/>
    <x v="1"/>
  </r>
  <r>
    <s v="9532"/>
    <d v="2025-05-10T19:00:36"/>
    <s v="Jeronimo - Giovanni Gronchi"/>
    <x v="0"/>
    <s v="O pedido está atrasado"/>
    <s v="Reembolso aprovado, confira o pagamento no seu próximo repasse"/>
    <n v="116.4"/>
    <n v="116.4"/>
    <n v="97.48"/>
    <n v="18.920000000000002"/>
    <s v="REEMBOLSO APROVADO"/>
    <x v="1"/>
    <s v="iFood"/>
    <s v="d1c8080b-4c02-4503-8d7c-eb895a6538c6"/>
    <s v="Vale-refeição (VR refeição) pelo app"/>
    <x v="4"/>
  </r>
  <r>
    <n v="4533"/>
    <d v="2025-05-10T19:35:57"/>
    <s v="Madero - Cambui"/>
    <x v="0"/>
    <s v="Pedido impróprio para consumo/uso"/>
    <s v="SIM"/>
    <n v="111.99"/>
    <n v="106"/>
    <n v="0"/>
    <n v="106"/>
    <s v="CONTESTADO"/>
    <x v="0"/>
    <s v="iFood"/>
    <s v="9d9adfae-5fba-4723-958d-d9452eb5be8b"/>
    <s v="Crédito (Mastercard) pelo app"/>
    <x v="4"/>
  </r>
  <r>
    <n v="8121"/>
    <d v="2025-05-09T22:00:55"/>
    <s v="Madero - Cascavel"/>
    <x v="1"/>
    <s v="A loja está fechada"/>
    <s v="SIM"/>
    <n v="120.99"/>
    <n v="113"/>
    <n v="91.25"/>
    <n v="21.75"/>
    <s v="REEMBOLSO APROVADO"/>
    <x v="1"/>
    <s v="iFood"/>
    <s v="7c97fd59-c3a1-474a-8ac0-0c5c2b0e69df"/>
    <s v="Débito (Mastercard Débito) pelo app"/>
    <x v="4"/>
  </r>
  <r>
    <s v="8044"/>
    <d v="2025-05-09T21:35:00"/>
    <s v="Jeronimo - Shopping Balneario"/>
    <x v="0"/>
    <s v="O pedido está atrasado"/>
    <s v="Reembolso aprovado, confira o pagamento no seu próximo repasse"/>
    <n v="28.38"/>
    <n v="31.2"/>
    <n v="25.19"/>
    <n v="6.009999999999998"/>
    <s v="REEMBOLSO APROVADO"/>
    <x v="1"/>
    <s v="iFood"/>
    <s v="3925c53f-7d74-4c5e-8dbb-ee8417e0cd5e"/>
    <s v="Vale-refeição (iFood refeição) pelo app"/>
    <x v="3"/>
  </r>
  <r>
    <s v="3068"/>
    <d v="2025-05-10T19:39:00"/>
    <s v="Jeronimo - Goiânia Shopping"/>
    <x v="1"/>
    <s v="Problemas no veículo"/>
    <s v="Reembolso aprovado, confira o pagamento no seu próximo repasse"/>
    <n v="70.989999999999995"/>
    <n v="60"/>
    <n v="48.45"/>
    <n v="11.549999999999997"/>
    <s v="REEMBOLSO APROVADO"/>
    <x v="1"/>
    <s v="iFood"/>
    <s v="d1fe3c7f-b033-4057-afa7-c5f841e17690"/>
    <s v="PIX"/>
    <x v="2"/>
  </r>
  <r>
    <s v="8479"/>
    <d v="2025-05-09T18:17:10"/>
    <s v="Jeronimo - Shopping Guarulhos"/>
    <x v="1"/>
    <s v="Entregador sofreu acidente"/>
    <s v="Reembolso aprovado, confira o pagamento no seu próximo repasse"/>
    <n v="164.19"/>
    <n v="157.19999999999999"/>
    <n v="126.94"/>
    <n v="30.259999999999991"/>
    <s v="REEMBOLSO APROVADO"/>
    <x v="1"/>
    <s v="iFood"/>
    <s v="b66b3435-3bd7-4256-a011-8dd395d14eff"/>
    <s v="Apple Pay (Mastercard)"/>
    <x v="1"/>
  </r>
  <r>
    <s v="6615"/>
    <d v="2025-05-09T19:33:50"/>
    <s v="Jeronimo - Shopping Iguatemi Poa"/>
    <x v="1"/>
    <s v="Cliente se recusa a fornecer código de recebimento"/>
    <s v="Reembolso aprovado, confira o pagamento no seu próximo repasse"/>
    <n v="98.64"/>
    <n v="88.65"/>
    <n v="71.58"/>
    <n v="17.070000000000007"/>
    <s v="REEMBOLSO APROVADO"/>
    <x v="1"/>
    <s v="iFood"/>
    <s v="a198af14-2b7b-40a3-bcd7-2509b6edd355"/>
    <s v="Crédito (Elo) pelo app"/>
    <x v="3"/>
  </r>
  <r>
    <s v="7621"/>
    <d v="2025-05-09T20:59:55"/>
    <s v="Jeronimo - Shopping Metrô Itaquera"/>
    <x v="1"/>
    <s v="A entrega é em uma área de risco"/>
    <s v="Reembolso aprovado, confira o pagamento no seu próximo repasse"/>
    <n v="128.99"/>
    <n v="114"/>
    <n v="92.06"/>
    <n v="21.939999999999998"/>
    <s v="REEMBOLSO APROVADO"/>
    <x v="1"/>
    <s v="iFood"/>
    <s v="705fec9d-320f-4a81-9cb2-11ad97f074d6"/>
    <s v="PIX"/>
    <x v="1"/>
  </r>
  <r>
    <s v="2309"/>
    <d v="2025-05-10T19:32:49"/>
    <s v="Jeronimo - Goiânia Shopping"/>
    <x v="1"/>
    <s v="Problemas no veículo"/>
    <s v="Reembolso aprovado, confira o pagamento no seu próximo repasse"/>
    <n v="109.44"/>
    <n v="87.45"/>
    <n v="70.62"/>
    <n v="16.829999999999998"/>
    <s v="REEMBOLSO APROVADO"/>
    <x v="1"/>
    <s v="iFood"/>
    <s v="4ce47e17-305a-4002-952f-bc281ae219ee"/>
    <s v="Apple Pay (Visa)"/>
    <x v="2"/>
  </r>
  <r>
    <s v="7275"/>
    <d v="2025-05-09T18:58:26"/>
    <s v="Jeronimo - Shopping Metrô Itaquera"/>
    <x v="1"/>
    <s v="Cliente não localizado"/>
    <s v="Reembolso aprovado, confira o pagamento no seu próximo repasse"/>
    <n v="70.989999999999995"/>
    <n v="72"/>
    <n v="58.14"/>
    <n v="13.86"/>
    <s v="REEMBOLSO APROVADO"/>
    <x v="1"/>
    <s v="iFood"/>
    <s v="97879384-681f-4418-b504-85d6da9fb04a"/>
    <s v="PIX"/>
    <x v="1"/>
  </r>
  <r>
    <s v="1045"/>
    <d v="2025-05-09T20:42:56"/>
    <s v="Jeronimo - Shopping Nova America"/>
    <x v="0"/>
    <s v="O pedido não foi entregue"/>
    <s v="Reembolso aprovado, confira o pagamento no seu próximo repasse"/>
    <n v="39.590000000000003"/>
    <n v="42.6"/>
    <n v="35.68"/>
    <n v="6.9200000000000017"/>
    <s v="REEMBOLSO APROVADO"/>
    <x v="1"/>
    <s v="iFood"/>
    <s v="e2cb869b-9f46-4914-a84b-c4af670b4757"/>
    <s v="Vale-refeição (Alelo refeição) pelo app"/>
    <x v="0"/>
  </r>
  <r>
    <s v="4035"/>
    <d v="2025-05-10T14:38:01"/>
    <s v="Jeronimo - Goiania T10"/>
    <x v="0"/>
    <s v="O pedido está atrasado"/>
    <s v="Reembolso aprovado, confira o pagamento no seu próximo repasse"/>
    <n v="47.23"/>
    <n v="50.25"/>
    <n v="40.57"/>
    <n v="9.68"/>
    <s v="REEMBOLSO APROVADO"/>
    <x v="1"/>
    <s v="iFood"/>
    <s v="e6194a16-b62d-4bca-a892-14c60a55f22b"/>
    <s v="Crédito (Mastercard) pelo app"/>
    <x v="2"/>
  </r>
  <r>
    <s v="4926"/>
    <d v="2025-05-09T17:37:51"/>
    <s v="Jeronimo - Shopping Novo Salvador"/>
    <x v="1"/>
    <s v="Cliente não quer mais receber o pedido"/>
    <s v="Reembolso aprovado, confira o pagamento no seu próximo repasse"/>
    <n v="83.84"/>
    <n v="74.849999999999994"/>
    <n v="60.44"/>
    <n v="14.409999999999997"/>
    <s v="REEMBOLSO APROVADO"/>
    <x v="1"/>
    <s v="iFood"/>
    <s v="6fe69771-a2d7-496d-bd69-b9cc75488242"/>
    <s v="PIX"/>
    <x v="0"/>
  </r>
  <r>
    <s v="1914"/>
    <d v="2025-05-09T21:27:06"/>
    <s v="Jeronimo - Shopping Pier 21"/>
    <x v="1"/>
    <s v="Cliente não quer mais receber o pedido"/>
    <s v="Reembolso aprovado, confira o pagamento no seu próximo repasse"/>
    <n v="70.239999999999995"/>
    <n v="65.25"/>
    <n v="54.65"/>
    <n v="10.600000000000001"/>
    <s v="REEMBOLSO APROVADO"/>
    <x v="1"/>
    <s v="iFood"/>
    <s v="b49ed030-9de7-4061-9a8e-a6755aabc702"/>
    <s v="Vale-refeição (VR refeição) pelo app"/>
    <x v="2"/>
  </r>
  <r>
    <s v="0787"/>
    <d v="2025-05-10T19:39:18"/>
    <s v="Jeronimo - Ramos Batista"/>
    <x v="0"/>
    <s v="O pedido está atrasado"/>
    <s v="Reembolso aprovado, confira o pagamento no seu próximo repasse"/>
    <n v="158.94999999999999"/>
    <n v="158.94999999999999"/>
    <n v="128.35"/>
    <n v="30.599999999999994"/>
    <s v="REEMBOLSO APROVADO"/>
    <x v="1"/>
    <s v="iFood"/>
    <s v="9ffe5905-f4c8-4112-be02-a87695b91875"/>
    <s v="Crédito (Mastercard) pelo app"/>
    <x v="1"/>
  </r>
  <r>
    <s v="1928"/>
    <d v="2025-05-10T18:35:39"/>
    <s v="Jeronimo - Ramos Batista"/>
    <x v="0"/>
    <s v="O pedido está atrasado"/>
    <s v="Reembolso aprovado, confira o pagamento no seu próximo repasse"/>
    <n v="104.34"/>
    <n v="78.349999999999994"/>
    <n v="63.27"/>
    <n v="15.079999999999991"/>
    <s v="REEMBOLSO APROVADO"/>
    <x v="1"/>
    <s v="iFood"/>
    <s v="14697d1b-84ea-49af-8c63-81b5f8e55d31"/>
    <s v="Crédito (Visa) pelo app"/>
    <x v="1"/>
  </r>
  <r>
    <s v="7263"/>
    <d v="2025-05-10T21:44:50"/>
    <s v="Jeronimo - Riomar Fortaleza"/>
    <x v="1"/>
    <s v="Cliente se recusa a fornecer código de recebimento"/>
    <s v="Reembolso aprovado, confira o pagamento no seu próximo repasse"/>
    <n v="71.790000000000006"/>
    <n v="70.8"/>
    <n v="57.18"/>
    <n v="13.619999999999997"/>
    <s v="REEMBOLSO APROVADO"/>
    <x v="1"/>
    <s v="iFood"/>
    <s v="35ca19ec-03ce-460d-bd59-f82131c2f933"/>
    <s v="Crédito (Mastercard) pelo app"/>
    <x v="0"/>
  </r>
  <r>
    <s v="6355"/>
    <d v="2025-05-09T15:31:59"/>
    <s v="Jeronimo - Shopping Tiete Plaza"/>
    <x v="0"/>
    <s v="Pedido impróprio para consumo/uso"/>
    <s v="HAS_CREDIT_PROACTIVE"/>
    <n v="38.79"/>
    <n v="46.8"/>
    <n v="37.799999999999997"/>
    <n v="9"/>
    <s v="REEMBOLSO APROVADO"/>
    <x v="1"/>
    <s v="iFood"/>
    <s v="07db3466-af8c-4602-92fb-8d9a71526aef"/>
    <s v="PIX"/>
    <x v="1"/>
  </r>
  <r>
    <s v="6830"/>
    <d v="2025-05-10T19:09:02"/>
    <s v="Jeronimo - Shopping Aricanduva"/>
    <x v="0"/>
    <s v="O pedido está atrasado"/>
    <s v="Reembolso aprovado, confira o pagamento no seu próximo repasse"/>
    <n v="137.99"/>
    <n v="138"/>
    <n v="111.44"/>
    <n v="26.560000000000002"/>
    <s v="REEMBOLSO APROVADO"/>
    <x v="1"/>
    <s v="iFood"/>
    <s v="b3d9ad4b-8d1e-47fe-a1b5-1db7ed026401"/>
    <s v="Crédito (Mastercard) pelo app"/>
    <x v="1"/>
  </r>
  <r>
    <s v="3247"/>
    <d v="2025-05-10T22:11:59"/>
    <s v="Jeronimo - Shopping Balneario"/>
    <x v="1"/>
    <s v="Cliente não localizado"/>
    <s v="Reembolso aprovado, confira o pagamento no seu próximo repasse"/>
    <n v="74.989999999999995"/>
    <n v="68"/>
    <n v="54.91"/>
    <n v="13.090000000000003"/>
    <s v="REEMBOLSO APROVADO"/>
    <x v="1"/>
    <s v="iFood"/>
    <s v="6bf7728d-a4e9-4965-831f-4f8f021403ec"/>
    <s v="Crédito (Mastercard) pelo app"/>
    <x v="3"/>
  </r>
  <r>
    <s v="6463"/>
    <d v="2025-05-10T19:46:43"/>
    <s v="Jeronimo - Shopping Balneario"/>
    <x v="1"/>
    <s v="Cliente não localizado"/>
    <s v="Reembolso aprovado, confira o pagamento no seu próximo repasse"/>
    <n v="39.18"/>
    <n v="31.2"/>
    <n v="25.19"/>
    <n v="6.009999999999998"/>
    <s v="REEMBOLSO APROVADO"/>
    <x v="1"/>
    <s v="iFood"/>
    <s v="8fc1abb3-28dc-460c-8af4-a9149f84ce30"/>
    <s v="PIX"/>
    <x v="3"/>
  </r>
  <r>
    <s v="7399"/>
    <d v="2025-05-09T11:09:14"/>
    <s v="Jeronimo - Bandeirantes"/>
    <x v="2"/>
    <s v="Problemas de sistema na loja"/>
    <s v="Cancelamento aceito pela sua loja"/>
    <n v="51.59"/>
    <n v="42.6"/>
    <n v="0"/>
    <n v="42.6"/>
    <s v="CANCELADO"/>
    <x v="2"/>
    <s v="iFood"/>
    <s v="da513c08-cdb3-42af-a523-5cefe3ecb1f2"/>
    <s v="Crédito (Mastercard) pelo app"/>
    <x v="4"/>
  </r>
  <r>
    <s v="1861"/>
    <d v="2025-05-09T17:39:48"/>
    <s v="Jeronimo - Top Center Shopping"/>
    <x v="1"/>
    <s v="Problemas no veículo"/>
    <s v="Reembolso aprovado, confira o pagamento no seu próximo repasse"/>
    <n v="41.59"/>
    <n v="42.6"/>
    <n v="34.4"/>
    <n v="8.2000000000000028"/>
    <s v="REEMBOLSO APROVADO"/>
    <x v="1"/>
    <s v="iFood"/>
    <s v="9b11585b-6f7d-4c76-ab02-07a39a7fd078"/>
    <s v="Saldo da carteira"/>
    <x v="1"/>
  </r>
  <r>
    <n v="4913"/>
    <d v="2025-05-10T22:30:55"/>
    <s v="Madero - Jundiai Shopping"/>
    <x v="1"/>
    <s v="A loja está fechada"/>
    <s v="SIM"/>
    <n v="102.98"/>
    <n v="106"/>
    <n v="85.6"/>
    <n v="20.400000000000006"/>
    <s v="REEMBOLSO APROVADO"/>
    <x v="1"/>
    <s v="iFood"/>
    <s v="17868d77-b3c9-40d3-bf52-bf84dd89898f"/>
    <s v="Crédito (Visa) pelo app"/>
    <x v="4"/>
  </r>
  <r>
    <s v="6703"/>
    <d v="2025-05-09T20:25:18"/>
    <s v="Jeronimo - West Plaza"/>
    <x v="0"/>
    <s v="Pedido impróprio para consumo/uso"/>
    <s v="HAS_CREDIT_PROACTIVE"/>
    <n v="105.79"/>
    <n v="106.8"/>
    <n v="89.44"/>
    <n v="17.36"/>
    <s v="REEMBOLSO APROVADO"/>
    <x v="1"/>
    <s v="iFood"/>
    <s v="6808300e-fc05-486e-ac89-2905d8796258"/>
    <s v="Vale-refeição (Ticket) pelo app"/>
    <x v="1"/>
  </r>
  <r>
    <s v="0835"/>
    <d v="2025-05-09T22:00:39"/>
    <s v="Jeronimo &amp; Madero - Alphaville"/>
    <x v="0"/>
    <s v="O pedido está atrasado"/>
    <s v="Reembolso aprovado, confira o pagamento no seu próximo repasse"/>
    <n v="149.04"/>
    <n v="145.05000000000001"/>
    <n v="117.13"/>
    <n v="27.920000000000016"/>
    <s v="REEMBOLSO APROVADO"/>
    <x v="1"/>
    <s v="iFood"/>
    <s v="78ada2f8-371d-44ba-9d09-b97d8ec9ecec"/>
    <s v="Crédito (Mastercard) pelo app"/>
    <x v="4"/>
  </r>
  <r>
    <s v="9099"/>
    <d v="2025-05-10T18:00:09"/>
    <s v="Vó Maria Durski - Barra Velha"/>
    <x v="2"/>
    <s v="Item indisponível"/>
    <s v="UNAVAILABLE_ITEM"/>
    <n v="93.79"/>
    <n v="82.8"/>
    <n v="0"/>
    <n v="82.8"/>
    <s v="CANCELADO"/>
    <x v="2"/>
    <s v="iFood"/>
    <s v="ccc20205-c7a8-45ae-a7ee-e8c18a742bfd"/>
    <s v="Apple Pay (Visa)"/>
    <x v="3"/>
  </r>
  <r>
    <n v="7695"/>
    <d v="2025-05-10T21:38:02"/>
    <s v="Madero - Jundiai Shopping"/>
    <x v="1"/>
    <s v="A loja está fechada"/>
    <s v="SIM"/>
    <n v="70.98"/>
    <n v="63"/>
    <n v="0"/>
    <n v="63"/>
    <s v="CONTESTADO"/>
    <x v="0"/>
    <s v="iFood"/>
    <s v="eb95674d-9c60-415e-be75-bb72374f0aa3"/>
    <s v="PIX"/>
    <x v="4"/>
  </r>
  <r>
    <s v="3777"/>
    <d v="2025-05-09T20:58:54"/>
    <s v="Jeronimo &amp; Madero - Alphaville"/>
    <x v="1"/>
    <s v="Entregador sofreu acidente"/>
    <s v="Reembolso aprovado, confira o pagamento no seu próximo repasse"/>
    <n v="63.18"/>
    <n v="61.2"/>
    <n v="49.42"/>
    <n v="11.780000000000001"/>
    <s v="REEMBOLSO APROVADO"/>
    <x v="1"/>
    <s v="iFood"/>
    <s v="9aa0761e-1b0a-49aa-bed3-e5845cb40979"/>
    <s v="PIX"/>
    <x v="4"/>
  </r>
  <r>
    <n v="9615"/>
    <d v="2025-05-11T12:18:54"/>
    <s v="Madero - Jundiai Shopping"/>
    <x v="0"/>
    <s v="O pedido veio com todos os itens errados"/>
    <s v="SIM"/>
    <n v="411.99"/>
    <n v="391"/>
    <n v="300.37"/>
    <n v="90.63"/>
    <s v="REEMBOLSO APROVADO"/>
    <x v="1"/>
    <s v="iFood"/>
    <s v="a1a3c2c5-3d7b-4271-95ed-f41909abeaa6"/>
    <s v="Apple Pay (Mastercard)"/>
    <x v="4"/>
  </r>
  <r>
    <s v="6440"/>
    <d v="2025-05-09T18:16:12"/>
    <s v="Jeronimo &amp; Madero - Alphaville"/>
    <x v="5"/>
    <s v="O pedido está atrasado"/>
    <s v="Reembolso aprovado, confira o pagamento no seu próximo repasse"/>
    <n v="203.79"/>
    <n v="203.81"/>
    <n v="164.58"/>
    <n v="39.22999999999999"/>
    <s v="REEMBOLSO APROVADO"/>
    <x v="1"/>
    <s v="iFood"/>
    <s v="fea21c50-d953-4a01-8235-70b9592a0859"/>
    <s v="Google Pay (Visa)"/>
    <x v="4"/>
  </r>
  <r>
    <s v="2971"/>
    <d v="2025-05-10T16:50:14"/>
    <s v="Jeronimo - Shopping Center Norte"/>
    <x v="0"/>
    <s v="O pedido está atrasado"/>
    <s v="Reembolso aprovado, confira o pagamento no seu próximo repasse"/>
    <n v="30.78"/>
    <n v="28.8"/>
    <n v="23.26"/>
    <n v="5.5399999999999991"/>
    <s v="REEMBOLSO APROVADO"/>
    <x v="1"/>
    <s v="iFood"/>
    <s v="4e7cd6cb-0624-4ac8-b815-8a3df75ff5fc"/>
    <s v="PIX"/>
    <x v="1"/>
  </r>
  <r>
    <s v="5287"/>
    <d v="2025-05-10T12:52:44"/>
    <s v="Jeronimo - Shopping Center Norte"/>
    <x v="5"/>
    <s v="O pedido está atrasado"/>
    <s v="Reembolso aprovado, confira o pagamento no seu próximo repasse"/>
    <n v="48.79"/>
    <n v="49.8"/>
    <n v="36.18"/>
    <n v="13.619999999999997"/>
    <s v="REEMBOLSO APROVADO"/>
    <x v="1"/>
    <s v="iFood"/>
    <s v="0d7d7889-22f7-4325-a4c9-981c86622688"/>
    <s v="Crédito (Visa) pelo app"/>
    <x v="1"/>
  </r>
  <r>
    <n v="3476"/>
    <d v="2025-05-10T20:14:52"/>
    <s v="Madero - Maringa (shopping Catuai)"/>
    <x v="0"/>
    <s v="O pedido veio revirado/violado"/>
    <s v="SIM"/>
    <n v="163.98"/>
    <n v="162"/>
    <n v="125.82"/>
    <n v="36.180000000000007"/>
    <s v="REEMBOLSO APROVADO"/>
    <x v="1"/>
    <s v="iFood"/>
    <s v="e4c4c000-ace0-4221-8edb-e16aa5fd687b"/>
    <s v="Crédito (Mastercard) pelo app"/>
    <x v="4"/>
  </r>
  <r>
    <s v="7289"/>
    <d v="2025-05-09T22:08:03"/>
    <s v="Jeronimo &amp; Madero - Foz do Iguaçu"/>
    <x v="1"/>
    <s v="Problemas no veículo"/>
    <s v="Reembolso aprovado, confira o pagamento no seu próximo repasse"/>
    <n v="55.58"/>
    <n v="39.6"/>
    <n v="31.97"/>
    <n v="7.6300000000000026"/>
    <s v="REEMBOLSO APROVADO"/>
    <x v="1"/>
    <s v="iFood"/>
    <s v="454a2e2d-7176-4513-95d0-57fbf434b34b"/>
    <s v="PIX"/>
    <x v="4"/>
  </r>
  <r>
    <s v="5824"/>
    <d v="2025-05-09T18:52:22"/>
    <s v="Jeronimo &amp; Madero - Marilia"/>
    <x v="1"/>
    <s v="Entregador sofreu acidente"/>
    <s v="Reembolso aprovado, confira o pagamento no seu próximo repasse"/>
    <n v="67.790000000000006"/>
    <n v="71.8"/>
    <n v="57.98"/>
    <n v="13.82"/>
    <s v="REEMBOLSO APROVADO"/>
    <x v="1"/>
    <s v="iFood"/>
    <s v="fe94ed34-eeed-494e-89a9-c4c41796da0c"/>
    <s v="Débito (Mastercard Débito) pelo app"/>
    <x v="2"/>
  </r>
  <r>
    <n v="2190"/>
    <d v="2025-05-09T20:24:52"/>
    <s v="Madero - Minas Shopping"/>
    <x v="0"/>
    <s v="Pedido impróprio para consumo/uso"/>
    <s v="SIM"/>
    <n v="165.99"/>
    <n v="168"/>
    <n v="135.66"/>
    <n v="32.340000000000003"/>
    <s v="REEMBOLSO APROVADO"/>
    <x v="1"/>
    <s v="iFood"/>
    <s v="2ceb8624-5db0-4b95-9fec-e6841d7f0653"/>
    <s v="Apple Pay (Visa)"/>
    <x v="0"/>
  </r>
  <r>
    <n v="7519"/>
    <d v="2025-05-11T21:06:33"/>
    <s v="Madero - Minas Shopping"/>
    <x v="0"/>
    <s v="O pedido veio com todos os itens errados"/>
    <s v="SIM"/>
    <n v="68.989999999999995"/>
    <n v="63"/>
    <n v="0"/>
    <n v="63"/>
    <s v="CONTESTADO"/>
    <x v="0"/>
    <s v="iFood"/>
    <s v="b0612214-5464-46f2-a4a1-a9abf5ba0171"/>
    <s v="Crédito (Mastercard) pelo app"/>
    <x v="0"/>
  </r>
  <r>
    <n v="654"/>
    <d v="2025-05-11T21:00:58"/>
    <s v="Madero - Minas Shopping"/>
    <x v="0"/>
    <s v="O pedido veio com todos os itens errados"/>
    <s v="SIM"/>
    <n v="48.99"/>
    <n v="53"/>
    <n v="42.8"/>
    <n v="10.200000000000003"/>
    <s v="REEMBOLSO APROVADO"/>
    <x v="1"/>
    <s v="iFood"/>
    <s v="a8ab2d9e-67f4-4318-8022-f2f8f71f1a10"/>
    <s v="Crédito (Mastercard) pelo app"/>
    <x v="0"/>
  </r>
  <r>
    <s v="0966"/>
    <d v="2025-05-10T20:41:50"/>
    <s v="Jeronimo - Shopping Curitiba"/>
    <x v="1"/>
    <s v="Cliente não localizado"/>
    <s v="Reembolso aprovado, confira o pagamento no seu próximo repasse"/>
    <n v="62.19"/>
    <n v="61.2"/>
    <n v="49.42"/>
    <n v="11.780000000000001"/>
    <s v="REEMBOLSO APROVADO"/>
    <x v="1"/>
    <s v="iFood"/>
    <s v="110715e8-33ba-45a1-bb2b-4227a9b2db38"/>
    <s v="Pagamento pelo app do Nubank"/>
    <x v="3"/>
  </r>
  <r>
    <s v="0287"/>
    <d v="2025-05-10T21:25:21"/>
    <s v="Madero - Indaiatuba"/>
    <x v="2"/>
    <s v="Problema com o pagamento do cliente"/>
    <s v="Cancelamento aceito pela sua loja"/>
    <n v="74"/>
    <n v="74"/>
    <n v="0"/>
    <n v="74"/>
    <s v="CANCELADO"/>
    <x v="2"/>
    <s v="iFood"/>
    <s v="24acfcc9-223f-4710-945c-8bbe3a40bcd5"/>
    <s v="Crédito (Visa) pelo app"/>
    <x v="4"/>
  </r>
  <r>
    <s v="5442"/>
    <d v="2025-05-10T12:25:23"/>
    <s v="Jeronimo - Shopping del Rey"/>
    <x v="1"/>
    <s v="Cliente não localizado pedido em atraso"/>
    <s v="Reembolso aprovado, confira o pagamento no seu próximo repasse"/>
    <n v="44.39"/>
    <n v="44.4"/>
    <n v="35.85"/>
    <n v="8.5499999999999972"/>
    <s v="REEMBOLSO APROVADO"/>
    <x v="1"/>
    <s v="iFood"/>
    <s v="9668fe0b-5524-4b9f-abdf-566f4e804ef8"/>
    <s v="Débito (Mastercard Débito) pelo app"/>
    <x v="0"/>
  </r>
  <r>
    <s v="8068"/>
    <d v="2025-05-09T18:59:48"/>
    <s v="Jeronimo &amp; Madero - Maua Plaza"/>
    <x v="0"/>
    <s v="O pedido está atrasado"/>
    <s v="Reembolso aprovado, confira o pagamento no seu próximo repasse"/>
    <n v="66.59"/>
    <n v="59.6"/>
    <n v="49.92"/>
    <n v="9.68"/>
    <s v="REEMBOLSO APROVADO"/>
    <x v="1"/>
    <s v="iFood"/>
    <s v="8dba0974-0c41-4386-ab83-30bc2f97397e"/>
    <s v="Vale-refeição (Pluxee Refeição (Sodexo Refeição)) pelo app"/>
    <x v="1"/>
  </r>
  <r>
    <s v="0083"/>
    <d v="2025-05-10T18:05:59"/>
    <s v="Jeronimo - Shopping Flamboyant"/>
    <x v="1"/>
    <s v="Cliente não quer mais receber o pedido"/>
    <s v="Reembolso aprovado, confira o pagamento no seu próximo repasse"/>
    <n v="38.79"/>
    <n v="40.799999999999997"/>
    <n v="32.950000000000003"/>
    <n v="7.8499999999999943"/>
    <s v="REEMBOLSO APROVADO"/>
    <x v="1"/>
    <s v="iFood"/>
    <s v="26124884-d20e-4491-9fa2-78b187667f7f"/>
    <s v="Pagamento pelo app do Nubank"/>
    <x v="2"/>
  </r>
  <r>
    <s v="4529"/>
    <d v="2025-05-10T17:26:17"/>
    <s v="Jeronimo - Shopping Flamboyant"/>
    <x v="1"/>
    <s v="Cliente não localizado"/>
    <s v="Reembolso aprovado, confira o pagamento no seu próximo repasse"/>
    <n v="142.97999999999999"/>
    <n v="126"/>
    <n v="101.74"/>
    <n v="24.260000000000005"/>
    <s v="REEMBOLSO APROVADO"/>
    <x v="1"/>
    <s v="iFood"/>
    <s v="1d9392d7-fa9b-4004-a34c-d0a7dfae2272"/>
    <s v="Crédito (Visa) pelo app"/>
    <x v="2"/>
  </r>
  <r>
    <s v="5737"/>
    <d v="2025-05-10T20:38:39"/>
    <s v="Jeronimo - Shopping Guarulhos"/>
    <x v="0"/>
    <s v="Pedido impróprio para consumo/uso"/>
    <s v="HAS_CREDIT_PROACTIVE"/>
    <n v="85.2"/>
    <n v="85.2"/>
    <n v="68.8"/>
    <n v="16.400000000000006"/>
    <s v="REEMBOLSO APROVADO"/>
    <x v="1"/>
    <s v="iFood"/>
    <s v="f82052cd-6a43-40d8-9d8d-13d50e58a251"/>
    <s v="Crédito (Mastercard) pelo app"/>
    <x v="1"/>
  </r>
  <r>
    <s v="7496"/>
    <d v="2025-05-10T19:12:14"/>
    <s v="Jeronimo - Shopping Guarulhos"/>
    <x v="0"/>
    <s v="Pedido impróprio para consumo/uso"/>
    <s v="HAS_CREDIT_PROACTIVE"/>
    <n v="76.19"/>
    <n v="85.2"/>
    <n v="68.8"/>
    <n v="16.400000000000006"/>
    <s v="REEMBOLSO APROVADO"/>
    <x v="1"/>
    <s v="iFood"/>
    <s v="c1f62020-e85b-4fbd-ac19-7974c48a4887"/>
    <s v="PIX"/>
    <x v="1"/>
  </r>
  <r>
    <s v="5540"/>
    <d v="2025-05-10T18:54:00"/>
    <s v="Jeronimo - Shopping Guarulhos"/>
    <x v="0"/>
    <s v="O pedido está atrasado"/>
    <s v="Reembolso aprovado, confira o pagamento no seu próximo repasse"/>
    <n v="42.59"/>
    <n v="42.6"/>
    <n v="34.4"/>
    <n v="8.2000000000000028"/>
    <s v="REEMBOLSO APROVADO"/>
    <x v="1"/>
    <s v="iFood"/>
    <s v="33968792-3585-4b57-bf7b-4cbc3f17160f"/>
    <s v="PIX"/>
    <x v="1"/>
  </r>
  <r>
    <s v="9725"/>
    <d v="2025-05-10T11:42:06"/>
    <s v="Jeronimo - Shopping Iguatemi Poa"/>
    <x v="0"/>
    <s v="O pedido está atrasado"/>
    <s v="Reembolso aprovado, confira o pagamento no seu próximo repasse"/>
    <n v="53.44"/>
    <n v="57.45"/>
    <n v="46.39"/>
    <n v="11.060000000000002"/>
    <s v="REEMBOLSO APROVADO"/>
    <x v="1"/>
    <s v="iFood"/>
    <s v="1ce2da62-4ad0-4c0f-9960-5b02a51c6a9c"/>
    <s v="Crédito (Mastercard) pelo app"/>
    <x v="3"/>
  </r>
  <r>
    <s v="2584"/>
    <d v="2025-05-10T13:24:42"/>
    <s v="Jeronimo - Shopping Light"/>
    <x v="1"/>
    <s v="Cliente não quer mais receber o pedido em atraso"/>
    <s v="Reembolso aprovado, confira o pagamento no seu próximo repasse"/>
    <n v="106.59"/>
    <n v="99.6"/>
    <n v="80.430000000000007"/>
    <n v="19.169999999999987"/>
    <s v="REEMBOLSO APROVADO"/>
    <x v="1"/>
    <s v="iFood"/>
    <s v="653c9a99-88ae-4e9f-890d-97f3ca308a67"/>
    <s v="PIX"/>
    <x v="1"/>
  </r>
  <r>
    <s v="7867"/>
    <d v="2025-05-09T22:11:36"/>
    <s v="Jeronimo &amp; Madero - Posto Sia"/>
    <x v="1"/>
    <s v="Cliente não localizado"/>
    <s v="Reembolso aprovado, confira o pagamento no seu próximo repasse"/>
    <n v="97.2"/>
    <n v="97.2"/>
    <n v="78.48"/>
    <n v="18.72"/>
    <s v="REEMBOLSO APROVADO"/>
    <x v="1"/>
    <s v="iFood"/>
    <s v="70dbfc00-dc8e-494b-a239-e2fd29000c2b"/>
    <s v="Vale-refeição (iFood refeição) pelo app"/>
    <x v="2"/>
  </r>
  <r>
    <n v="3423"/>
    <d v="2025-05-09T20:08:15"/>
    <s v="Madero - Morumbi Shopping"/>
    <x v="0"/>
    <s v="O pedido veio com todos os itens errados"/>
    <s v="SIM"/>
    <n v="247.99"/>
    <n v="243"/>
    <n v="196.22"/>
    <n v="46.78"/>
    <s v="REEMBOLSO APROVADO"/>
    <x v="1"/>
    <s v="iFood"/>
    <s v="3f18771e-fbc4-4d45-9758-8f58ee6c14ab"/>
    <s v="Apple Pay (Visa)"/>
    <x v="4"/>
  </r>
  <r>
    <s v="0167"/>
    <d v="2025-05-09T18:27:15"/>
    <s v="Jeronimo &amp; Madero - Shopping Barueri"/>
    <x v="1"/>
    <s v="Cliente não localizado"/>
    <s v="Reembolso aprovado, confira o pagamento no seu próximo repasse"/>
    <n v="57.98"/>
    <n v="66"/>
    <n v="53.3"/>
    <n v="12.700000000000003"/>
    <s v="REEMBOLSO APROVADO"/>
    <x v="1"/>
    <s v="iFood"/>
    <s v="25727c8e-07cf-4673-a713-a611d1ea3633"/>
    <s v="PIX"/>
    <x v="4"/>
  </r>
  <r>
    <n v="9668"/>
    <d v="2025-05-10T19:39:58"/>
    <s v="Madero - Morumbi Shopping"/>
    <x v="0"/>
    <s v="O pedido veio revirado/violado"/>
    <s v="SIM"/>
    <n v="60.99"/>
    <n v="53"/>
    <n v="42.8"/>
    <n v="10.200000000000003"/>
    <s v="REEMBOLSO APROVADO"/>
    <x v="1"/>
    <s v="iFood"/>
    <s v="96c64cdb-0d74-49d0-9b6f-287b448261d9"/>
    <s v="Apple Pay (Mastercard Débito)"/>
    <x v="4"/>
  </r>
  <r>
    <s v="7356"/>
    <d v="2025-05-10T20:33:26"/>
    <s v="Jeronimo - Shopping Novo Salvador"/>
    <x v="0"/>
    <s v="O pedido está atrasado"/>
    <s v="Reembolso aprovado, confira o pagamento no seu próximo repasse"/>
    <n v="84.18"/>
    <n v="85.2"/>
    <n v="68.8"/>
    <n v="16.400000000000006"/>
    <s v="REEMBOLSO APROVADO"/>
    <x v="1"/>
    <s v="iFood"/>
    <s v="292ebf5e-32b8-4b40-a339-d12bd1dee2c2"/>
    <s v="Crédito (Visa) pelo app"/>
    <x v="0"/>
  </r>
  <r>
    <s v="8037"/>
    <d v="2025-05-10T19:05:00"/>
    <s v="Jeronimo - Shopping Novo Salvador"/>
    <x v="0"/>
    <s v="O pedido está atrasado"/>
    <s v="Reembolso aprovado, confira o pagamento no seu próximo repasse"/>
    <n v="45.59"/>
    <n v="42.6"/>
    <n v="34.4"/>
    <n v="8.2000000000000028"/>
    <s v="REEMBOLSO APROVADO"/>
    <x v="1"/>
    <s v="iFood"/>
    <s v="375bfe6d-d4a7-4a93-9873-7a544cfec4a5"/>
    <s v="PIX"/>
    <x v="0"/>
  </r>
  <r>
    <s v="2945"/>
    <d v="2025-05-10T18:54:02"/>
    <s v="Jeronimo - Shopping Novo Salvador"/>
    <x v="1"/>
    <s v="Problemas no veículo"/>
    <s v="Reembolso aprovado, confira o pagamento no seu próximo repasse"/>
    <n v="77.680000000000007"/>
    <n v="77.7"/>
    <n v="62.74"/>
    <n v="14.96"/>
    <s v="REEMBOLSO APROVADO"/>
    <x v="1"/>
    <s v="iFood"/>
    <s v="788c9c3f-5844-491e-941b-b9cd507bcb62"/>
    <s v="Apple Pay (Mastercard)"/>
    <x v="0"/>
  </r>
  <r>
    <s v="1154"/>
    <d v="2025-05-10T11:51:33"/>
    <s v="Jeronimo - Shopping Palladium"/>
    <x v="0"/>
    <s v="O pedido está atrasado"/>
    <s v="Reembolso aprovado, confira o pagamento no seu próximo repasse"/>
    <n v="121.23"/>
    <n v="110.25"/>
    <n v="89.02"/>
    <n v="21.230000000000004"/>
    <s v="REEMBOLSO APROVADO"/>
    <x v="1"/>
    <s v="iFood"/>
    <s v="134a1b79-26a1-40e9-9e65-060fac96b381"/>
    <s v="Crédito (Mastercard) pelo app"/>
    <x v="3"/>
  </r>
  <r>
    <n v="4416"/>
    <d v="2025-05-11T20:04:30"/>
    <s v="Madero - Natal Shopping"/>
    <x v="0"/>
    <s v="Pedido impróprio para consumo/uso"/>
    <s v="SIM"/>
    <n v="181.99"/>
    <n v="162"/>
    <n v="130.82"/>
    <n v="31.180000000000007"/>
    <s v="REEMBOLSO APROVADO"/>
    <x v="1"/>
    <s v="iFood"/>
    <s v="52f2f121-f1a4-4028-ab86-d3c4ef1813f5"/>
    <s v="PIX"/>
    <x v="0"/>
  </r>
  <r>
    <s v="3202"/>
    <d v="2025-05-10T19:00:50"/>
    <s v="Jeronimo - Tenente Sales"/>
    <x v="1"/>
    <s v="Cliente não localizado pedido em atraso"/>
    <s v="Reembolso aprovado, confira o pagamento no seu próximo repasse"/>
    <n v="81.83"/>
    <n v="83.85"/>
    <n v="67.7"/>
    <n v="16.149999999999991"/>
    <s v="REEMBOLSO APROVADO"/>
    <x v="1"/>
    <s v="iFood"/>
    <s v="c18ddfd6-6a21-4edf-82ca-ff2f62352226"/>
    <s v="PIX"/>
    <x v="1"/>
  </r>
  <r>
    <s v="8197"/>
    <d v="2025-05-09T19:15:47"/>
    <s v="Jeronimo &amp; Madero Agua Verde"/>
    <x v="1"/>
    <s v="Cliente não quer mais receber o pedido"/>
    <s v="Reembolso aprovado, confira o pagamento no seu próximo repasse"/>
    <n v="41.39"/>
    <n v="50.4"/>
    <n v="40.700000000000003"/>
    <n v="9.6999999999999957"/>
    <s v="REEMBOLSO APROVADO"/>
    <x v="1"/>
    <s v="iFood"/>
    <s v="a642b7a3-8259-413f-855d-dc2f9759cf27"/>
    <s v="Crédito (Mastercard) pelo app"/>
    <x v="3"/>
  </r>
  <r>
    <s v="2380"/>
    <d v="2025-05-09T20:17:34"/>
    <s v="Madero - Açocê"/>
    <x v="0"/>
    <s v="O pedido está atrasado"/>
    <s v="Reembolso aprovado, confira o pagamento no seu próximo repasse"/>
    <n v="260.99"/>
    <n v="247"/>
    <n v="199.45"/>
    <n v="47.550000000000011"/>
    <s v="REEMBOLSO APROVADO"/>
    <x v="1"/>
    <s v="iFood"/>
    <s v="1def838d-69f3-4e6b-990e-c33016e33458"/>
    <s v="PIX"/>
    <x v="1"/>
  </r>
  <r>
    <s v="1082"/>
    <d v="2025-05-10T19:23:24"/>
    <s v="Jeronimo - Minas Shopping"/>
    <x v="2"/>
    <s v="O cliente cancelou o pedido pelo restaurante"/>
    <s v="MERCHANT_CANCELLED_BY_CUSTOMER"/>
    <n v="71.39"/>
    <n v="68.400000000000006"/>
    <n v="0"/>
    <n v="68.400000000000006"/>
    <s v="CANCELADO"/>
    <x v="2"/>
    <s v="iFood"/>
    <s v="8efaef89-cdfa-452f-9c29-2de42b097262"/>
    <s v="Apple Pay (Visa)"/>
    <x v="0"/>
  </r>
  <r>
    <s v="9624"/>
    <d v="2025-05-09T19:24:17"/>
    <s v="Madero - Aerotown"/>
    <x v="1"/>
    <s v="Cliente não quer mais receber o pedido em atraso"/>
    <s v="Reembolso aprovado, confira o pagamento no seu próximo repasse"/>
    <n v="138.99"/>
    <n v="118"/>
    <n v="98.82"/>
    <n v="19.180000000000007"/>
    <s v="REEMBOLSO APROVADO"/>
    <x v="1"/>
    <s v="iFood"/>
    <s v="10a729a3-2d19-4448-8c82-f3fcc74c3579"/>
    <s v="Vale-refeição (Pluxee Refeição (Sodexo Refeição)) pelo app"/>
    <x v="0"/>
  </r>
  <r>
    <s v="9460"/>
    <d v="2025-05-10T13:38:16"/>
    <s v="Jeronimo &amp; Madero - Alphaville"/>
    <x v="0"/>
    <s v="O pedido está atrasado"/>
    <s v="Reembolso aprovado, confira o pagamento no seu próximo repasse"/>
    <n v="55.78"/>
    <n v="63.8"/>
    <n v="51.52"/>
    <n v="12.279999999999994"/>
    <s v="REEMBOLSO APROVADO"/>
    <x v="1"/>
    <s v="iFood"/>
    <s v="b763c7cf-38ea-43c0-9240-46066c577d25"/>
    <s v="Crédito (Visa) pelo app"/>
    <x v="4"/>
  </r>
  <r>
    <s v="8717"/>
    <d v="2025-05-10T21:08:53"/>
    <s v="Jeronimo &amp; Madero - Canoas"/>
    <x v="0"/>
    <s v="Pedido impróprio para consumo/uso"/>
    <s v="HAS_CREDIT_PROACTIVE"/>
    <n v="81.739999999999995"/>
    <n v="73.75"/>
    <n v="59.56"/>
    <n v="14.189999999999998"/>
    <s v="REEMBOLSO APROVADO"/>
    <x v="1"/>
    <s v="iFood"/>
    <s v="f37db123-0393-4042-8444-b5fcb5f238ce"/>
    <s v="Pagamento pelo app do Nubank"/>
    <x v="3"/>
  </r>
  <r>
    <s v="1434"/>
    <d v="2025-05-09T20:55:55"/>
    <s v="Madero - Balneario Camboriú (atlântica)"/>
    <x v="0"/>
    <s v="O pedido está atrasado"/>
    <s v="Reembolso aprovado, confira o pagamento no seu próximo repasse"/>
    <n v="101"/>
    <n v="101"/>
    <n v="81.56"/>
    <n v="19.439999999999998"/>
    <s v="REEMBOLSO APROVADO"/>
    <x v="1"/>
    <s v="iFood"/>
    <s v="ec282295-76fc-46a1-bf24-3b6acc2f49fb"/>
    <s v="Crédito (Visa) pelo app"/>
    <x v="3"/>
  </r>
  <r>
    <s v="0660"/>
    <d v="2025-05-09T20:05:47"/>
    <s v="Madero - Brascan"/>
    <x v="0"/>
    <s v="O pedido não foi entregue"/>
    <s v="Reembolso aprovado, confira o pagamento no seu próximo repasse"/>
    <n v="96.99"/>
    <n v="84"/>
    <n v="67.83"/>
    <n v="16.170000000000002"/>
    <s v="REEMBOLSO APROVADO"/>
    <x v="1"/>
    <s v="iFood"/>
    <s v="2e9144f9-f1eb-4d21-9cf8-8677f923f6a0"/>
    <s v="Crédito (Amex) pelo app"/>
    <x v="1"/>
  </r>
  <r>
    <s v="4904"/>
    <d v="2025-05-09T20:01:34"/>
    <s v="Madero - Buritis"/>
    <x v="0"/>
    <s v="Pedido impróprio para consumo/uso"/>
    <s v="HAS_CREDIT_PROACTIVE"/>
    <n v="103.99"/>
    <n v="104"/>
    <n v="83.98"/>
    <n v="20.019999999999996"/>
    <s v="REEMBOLSO APROVADO"/>
    <x v="1"/>
    <s v="iFood"/>
    <s v="4c6d69b1-90e3-4f92-896e-b3944fe28401"/>
    <s v="Crédito (Mastercard) pelo app"/>
    <x v="0"/>
  </r>
  <r>
    <s v="8799"/>
    <d v="2025-05-09T17:48:35"/>
    <s v="Madero - Cabral"/>
    <x v="0"/>
    <s v="O pedido está atrasado"/>
    <s v="Reembolso aprovado, confira o pagamento no seu próximo repasse"/>
    <n v="96.98"/>
    <n v="84"/>
    <n v="67.83"/>
    <n v="16.170000000000002"/>
    <s v="REEMBOLSO APROVADO"/>
    <x v="1"/>
    <s v="iFood"/>
    <s v="e52dbc54-a34b-45b5-980f-a46f6fd9a9c7"/>
    <s v="PIX"/>
    <x v="3"/>
  </r>
  <r>
    <n v="5528"/>
    <d v="2025-05-10T20:55:31"/>
    <s v="Madero - Nazaret"/>
    <x v="0"/>
    <s v="O pedido veio com todos os itens errados"/>
    <s v="SIM"/>
    <n v="83.99"/>
    <n v="73"/>
    <n v="58.95"/>
    <n v="14.049999999999997"/>
    <s v="REEMBOLSO APROVADO"/>
    <x v="1"/>
    <s v="iFood"/>
    <s v="4e33ab31-5a7e-4af0-9def-6db796b0aae5"/>
    <s v="Apple Pay (Mastercard)"/>
    <x v="1"/>
  </r>
  <r>
    <s v="4759"/>
    <d v="2025-05-10T13:48:56"/>
    <s v="Legno - Italiano do Madero (Galleria)"/>
    <x v="1"/>
    <s v="Problemas no veículo"/>
    <s v="Reembolso aprovado, confira o pagamento no seu próximo repasse"/>
    <n v="99.99"/>
    <n v="99"/>
    <n v="79.94"/>
    <n v="19.060000000000002"/>
    <s v="REEMBOLSO APROVADO"/>
    <x v="1"/>
    <s v="iFood"/>
    <s v="e5ef4dd7-5437-4356-a2d6-a1e5c678d3c9"/>
    <s v="Crédito (Mastercard) pelo app"/>
    <x v="4"/>
  </r>
  <r>
    <s v="2276"/>
    <d v="2025-05-10T21:44:07"/>
    <s v="Madero -  Av Washington Luis"/>
    <x v="1"/>
    <s v="A entrega é em uma área de risco"/>
    <s v="Reembolso aprovado, confira o pagamento no seu próximo repasse"/>
    <n v="114.99"/>
    <n v="106"/>
    <n v="85.6"/>
    <n v="20.400000000000006"/>
    <s v="REEMBOLSO APROVADO"/>
    <x v="1"/>
    <s v="iFood"/>
    <s v="21067a83-1a82-41df-a0f7-40a1cc26632b"/>
    <s v="PIX"/>
    <x v="4"/>
  </r>
  <r>
    <s v="5902"/>
    <d v="2025-05-10T19:45:17"/>
    <s v="Madero -  Av Washington Luis"/>
    <x v="0"/>
    <s v="O pedido veio revirado/violado"/>
    <s v="HAS_CREDIT_PROACTIVE"/>
    <n v="152.99"/>
    <n v="147"/>
    <n v="118.7"/>
    <n v="28.299999999999997"/>
    <s v="REEMBOLSO APROVADO"/>
    <x v="1"/>
    <s v="iFood"/>
    <s v="ce7a8127-a40a-44ce-a048-381af4af0acc"/>
    <s v="PIX"/>
    <x v="4"/>
  </r>
  <r>
    <s v="3943"/>
    <d v="2025-05-09T21:56:14"/>
    <s v="Madero - Cambui"/>
    <x v="0"/>
    <s v="Pedido impróprio para consumo/uso"/>
    <s v="HAS_CREDIT_PROACTIVE"/>
    <n v="74.989999999999995"/>
    <n v="84"/>
    <n v="67.83"/>
    <n v="16.170000000000002"/>
    <s v="REEMBOLSO APROVADO"/>
    <x v="1"/>
    <s v="iFood"/>
    <s v="2772c3eb-9342-45e8-947a-976da104d2eb"/>
    <s v="PIX"/>
    <x v="4"/>
  </r>
  <r>
    <s v="2244"/>
    <d v="2025-05-10T18:34:40"/>
    <s v="Madero -  Av Washington Luis"/>
    <x v="1"/>
    <s v="A entrega é em uma área de risco"/>
    <s v="Reembolso aprovado, confira o pagamento no seu próximo repasse"/>
    <n v="156.99"/>
    <n v="159"/>
    <n v="128.38999999999999"/>
    <n v="30.610000000000014"/>
    <s v="REEMBOLSO APROVADO"/>
    <x v="1"/>
    <s v="iFood"/>
    <s v="0d3ac6c9-b0ec-4618-b216-b36c67e56b7f"/>
    <s v="Crédito (Mastercard) pelo app"/>
    <x v="4"/>
  </r>
  <r>
    <s v="3291"/>
    <d v="2025-05-10T17:41:33"/>
    <s v="Madero -  Av Washington Luis"/>
    <x v="0"/>
    <s v="O pedido está atrasado"/>
    <s v="Reembolso aprovado, confira o pagamento no seu próximo repasse"/>
    <n v="107.79"/>
    <n v="99.8"/>
    <n v="83.58"/>
    <n v="16.22"/>
    <s v="REEMBOLSO APROVADO"/>
    <x v="1"/>
    <s v="iFood"/>
    <s v="b9d97370-5023-4da6-bc00-feee875da21f"/>
    <s v="Vale-refeição (Alelo refeição) pelo app"/>
    <x v="4"/>
  </r>
  <r>
    <n v="6843"/>
    <d v="2025-05-08T12:19:10"/>
    <s v="Madero - Park Shopping Brasilia"/>
    <x v="0"/>
    <s v="Pedido impróprio para consumo/uso"/>
    <s v="SIM"/>
    <n v="74.989999999999995"/>
    <n v="74"/>
    <n v="59.76"/>
    <n v="14.240000000000002"/>
    <s v="REEMBOLSO APROVADO"/>
    <x v="1"/>
    <s v="iFood"/>
    <s v="7d9bed20-8525-416c-9ad5-b1a63ecf722f"/>
    <s v="PIX"/>
    <x v="2"/>
  </r>
  <r>
    <s v="1386"/>
    <d v="2025-05-09T19:14:47"/>
    <s v="Madero - Cascavel"/>
    <x v="1"/>
    <s v="Cliente não localizado pedido em atraso"/>
    <s v="Reembolso aprovado, confira o pagamento no seu próximo repasse"/>
    <n v="70.989999999999995"/>
    <n v="63"/>
    <n v="50.87"/>
    <n v="12.130000000000003"/>
    <s v="REEMBOLSO APROVADO"/>
    <x v="1"/>
    <s v="iFood"/>
    <s v="611b6daf-a4d1-45fc-8c59-937898fe32e7"/>
    <s v="PIX"/>
    <x v="4"/>
  </r>
  <r>
    <s v="9748"/>
    <d v="2025-05-10T18:21:31"/>
    <s v="Jeronimo - Bela Vista"/>
    <x v="4"/>
    <s v="O pedido não foi confirmado pela loja"/>
    <s v="CANCELLED_BEFORE_CONFIRMED"/>
    <n v="38.78"/>
    <n v="28.8"/>
    <n v="0"/>
    <n v="28.8"/>
    <s v="CANCELADO"/>
    <x v="2"/>
    <s v="iFood"/>
    <s v="d009e4eb-a191-4e76-844d-e9b76e59b222"/>
    <s v="********"/>
    <x v="3"/>
  </r>
  <r>
    <s v="9798"/>
    <d v="2025-05-10T18:37:57"/>
    <s v="Madero - 18 do Forte"/>
    <x v="1"/>
    <s v="Cliente não localizado"/>
    <s v="Reembolso aprovado, confira o pagamento no seu próximo repasse"/>
    <n v="127.99"/>
    <n v="127"/>
    <n v="102.55"/>
    <n v="24.450000000000003"/>
    <s v="REEMBOLSO APROVADO"/>
    <x v="1"/>
    <s v="iFood"/>
    <s v="ab816d0b-a716-4c13-8f90-7165e659633c"/>
    <s v="Crédito (Mastercard) pelo app"/>
    <x v="4"/>
  </r>
  <r>
    <s v="6970"/>
    <d v="2025-05-10T19:18:36"/>
    <s v="Madero - Aerotown"/>
    <x v="1"/>
    <s v="Cliente não localizado"/>
    <s v="Reembolso aprovado, confira o pagamento no seu próximo repasse"/>
    <n v="60.99"/>
    <n v="53"/>
    <n v="42.8"/>
    <n v="10.200000000000003"/>
    <s v="REEMBOLSO APROVADO"/>
    <x v="1"/>
    <s v="iFood"/>
    <s v="f5af083a-ada8-4102-bb4b-fd3e71ea8422"/>
    <s v="PIX"/>
    <x v="0"/>
  </r>
  <r>
    <n v="2320"/>
    <d v="2025-05-09T22:25:08"/>
    <s v="Madero - Pinheiros"/>
    <x v="0"/>
    <s v="O pedido veio com todos os itens errados"/>
    <s v="SIM"/>
    <n v="126"/>
    <n v="126"/>
    <n v="105.52"/>
    <n v="20.480000000000004"/>
    <s v="REEMBOLSO APROVADO"/>
    <x v="1"/>
    <s v="iFood"/>
    <s v="f3b6e97f-7478-4ee9-862b-0f3d1d73969f"/>
    <s v="Vale-refeição (Pluxee Refeição (Sodexo Refeição)) pelo app"/>
    <x v="4"/>
  </r>
  <r>
    <s v="4196"/>
    <d v="2025-05-09T19:31:50"/>
    <s v="Madero - Foz do Iguaçu"/>
    <x v="0"/>
    <s v="O pedido está atrasado"/>
    <s v="Reembolso aprovado, confira o pagamento no seu próximo repasse"/>
    <n v="100.99"/>
    <n v="84"/>
    <n v="67.83"/>
    <n v="16.170000000000002"/>
    <s v="REEMBOLSO APROVADO"/>
    <x v="1"/>
    <s v="iFood"/>
    <s v="f1714056-a73b-445d-aace-e604e9b890c5"/>
    <s v="Crédito (Mastercard) pelo app"/>
    <x v="4"/>
  </r>
  <r>
    <n v="5688"/>
    <d v="2025-05-11T19:14:01"/>
    <s v="Madero - Prestes Maia"/>
    <x v="0"/>
    <s v="Pedido impróprio para consumo/uso"/>
    <s v="SIM"/>
    <n v="125.98"/>
    <n v="128"/>
    <n v="103.36"/>
    <n v="24.64"/>
    <s v="REEMBOLSO APROVADO"/>
    <x v="1"/>
    <s v="iFood"/>
    <s v="0bed6d78-0079-4324-968f-9f0c65602fff"/>
    <s v="Crédito (Mastercard) pelo app"/>
    <x v="1"/>
  </r>
  <r>
    <s v="0922"/>
    <d v="2025-05-10T20:25:29"/>
    <s v="Madero - Balneario Shopping"/>
    <x v="0"/>
    <s v="O pedido está atrasado"/>
    <s v="Reembolso aprovado, confira o pagamento no seu próximo repasse"/>
    <n v="150"/>
    <n v="150"/>
    <n v="121.12"/>
    <n v="28.879999999999995"/>
    <s v="REEMBOLSO APROVADO"/>
    <x v="1"/>
    <s v="iFood"/>
    <s v="5c5e2aab-9cdc-49e7-a694-56154bd08dd8"/>
    <s v="Crédito (Mastercard) pelo app"/>
    <x v="3"/>
  </r>
  <r>
    <n v="9956"/>
    <d v="2025-05-11T11:10:18"/>
    <s v="Madero - Prestes Maia"/>
    <x v="0"/>
    <s v="O pedido veio com todos os itens errados"/>
    <s v="SIM"/>
    <n v="57.98"/>
    <n v="39"/>
    <n v="0"/>
    <n v="39"/>
    <s v="CONTESTADO"/>
    <x v="0"/>
    <s v="iFood"/>
    <s v="077cd98a-d2a7-40a2-8aa2-d75c7dbba6a2"/>
    <s v="Crédito (Mastercard) pelo app"/>
    <x v="1"/>
  </r>
  <r>
    <s v="7954"/>
    <d v="2025-05-09T13:04:51"/>
    <s v="Madero - Foz do Iguaçu"/>
    <x v="1"/>
    <s v="A entrega é em uma área de risco"/>
    <s v="Reembolso aprovado, confira o pagamento no seu próximo repasse"/>
    <n v="1862.59"/>
    <n v="1845.6"/>
    <n v="1490.32"/>
    <n v="355.28"/>
    <s v="REEMBOLSO APROVADO"/>
    <x v="1"/>
    <s v="iFood"/>
    <s v="16c086b8-c46a-4573-99cb-5d8cb3ca7288"/>
    <s v="Apple Pay (Mastercard)"/>
    <x v="4"/>
  </r>
  <r>
    <s v="1176"/>
    <d v="2025-05-10T21:11:01"/>
    <s v="Madero &amp; Jeronimo - Litoral Plaza"/>
    <x v="4"/>
    <s v="O pedido não foi confirmado pela loja"/>
    <s v="CANCELLED_BEFORE_CONFIRMED"/>
    <n v="68.19"/>
    <n v="51.2"/>
    <n v="0"/>
    <n v="51.2"/>
    <s v="CANCELADO"/>
    <x v="2"/>
    <s v="iFood"/>
    <s v="e512d319-950f-4ee4-a25b-00a67c7ba5a0"/>
    <s v="********"/>
    <x v="1"/>
  </r>
  <r>
    <s v="7642"/>
    <d v="2025-05-10T21:04:30"/>
    <s v="Madero &amp; Jeronimo - Litoral Plaza"/>
    <x v="4"/>
    <s v="O pedido não foi confirmado pela loja"/>
    <s v="CANCELLED_BEFORE_CONFIRMED"/>
    <n v="83.49"/>
    <n v="83.5"/>
    <n v="0"/>
    <n v="83.5"/>
    <s v="CANCELADO"/>
    <x v="2"/>
    <s v="iFood"/>
    <s v="10db821e-1246-4069-a897-42f8750c9f50"/>
    <s v="********"/>
    <x v="1"/>
  </r>
  <r>
    <s v="7582"/>
    <d v="2025-05-09T13:38:34"/>
    <s v="Madero &amp; Jeronimo - Litoral Plaza"/>
    <x v="4"/>
    <s v="O pedido não foi confirmado pela loja"/>
    <s v="CANCELLED_BEFORE_CONFIRMED"/>
    <n v="72.790000000000006"/>
    <n v="71.8"/>
    <n v="0"/>
    <n v="71.8"/>
    <s v="CANCELADO"/>
    <x v="2"/>
    <s v="iFood"/>
    <s v="dd5f3af1-3b74-49c8-9ead-b882c630ef5d"/>
    <s v="********"/>
    <x v="1"/>
  </r>
  <r>
    <s v="6667"/>
    <d v="2025-05-10T20:28:22"/>
    <s v="Madero - Boulevard Belem"/>
    <x v="0"/>
    <s v="O pedido está atrasado"/>
    <s v="Reembolso aprovado, confira o pagamento no seu próximo repasse"/>
    <n v="93.98"/>
    <n v="84"/>
    <n v="67.83"/>
    <n v="16.170000000000002"/>
    <s v="REEMBOLSO APROVADO"/>
    <x v="1"/>
    <s v="iFood"/>
    <s v="ff9f4c4c-2f4c-41b1-ac4d-f282cad75dad"/>
    <s v="PIX"/>
    <x v="0"/>
  </r>
  <r>
    <n v="7539"/>
    <d v="2025-05-09T18:38:04"/>
    <s v="Madero - Riomar Fortaleza"/>
    <x v="0"/>
    <s v="O pedido veio com todos os itens errados"/>
    <s v="SIM"/>
    <n v="148.99"/>
    <n v="148"/>
    <n v="119.51"/>
    <n v="28.489999999999995"/>
    <s v="REEMBOLSO APROVADO"/>
    <x v="1"/>
    <s v="iFood"/>
    <s v="448608ef-10fc-4f3a-a346-c7fd07cd590e"/>
    <s v="Crédito (Visa) pelo app"/>
    <x v="0"/>
  </r>
  <r>
    <s v="5027"/>
    <d v="2025-05-09T19:29:06"/>
    <s v="Madero - Guaruja"/>
    <x v="0"/>
    <s v="O pedido está atrasado"/>
    <s v="Reembolso aprovado, confira o pagamento no seu próximo repasse"/>
    <n v="125.99"/>
    <n v="119"/>
    <n v="96.09"/>
    <n v="22.909999999999997"/>
    <s v="REEMBOLSO APROVADO"/>
    <x v="1"/>
    <s v="iFood"/>
    <s v="df6b7f3f-3879-412e-8f9c-bda22fad5e8c"/>
    <s v="PIX"/>
    <x v="1"/>
  </r>
  <r>
    <s v="3151"/>
    <d v="2025-05-10T13:46:36"/>
    <s v="Madero - Shopping Continente"/>
    <x v="3"/>
    <s v="A loja está passando por dificuldades internas"/>
    <s v="Cancelamento aceito pela sua loja"/>
    <n v="170.99"/>
    <n v="151"/>
    <n v="0"/>
    <n v="151"/>
    <s v="CANCELADO"/>
    <x v="2"/>
    <s v="iFood"/>
    <s v="48325211-5e17-4d24-9ecb-2f958b9b4fb0"/>
    <s v="Crédito (Mastercard) pelo app"/>
    <x v="3"/>
  </r>
  <r>
    <n v="6260"/>
    <d v="2025-05-09T21:41:27"/>
    <s v="Madero - Riomar Recife"/>
    <x v="1"/>
    <s v="A loja está fechada"/>
    <s v="SIM"/>
    <n v="73.98"/>
    <n v="74"/>
    <n v="59.76"/>
    <n v="14.240000000000002"/>
    <s v="REEMBOLSO APROVADO"/>
    <x v="1"/>
    <s v="iFood"/>
    <s v="5f288c3a-d220-494e-a4b9-012c788d4e1a"/>
    <s v="Crédito (Visa) pelo app"/>
    <x v="0"/>
  </r>
  <r>
    <n v="7057"/>
    <d v="2025-05-11T20:41:28"/>
    <s v="Madero - Riomar Recife"/>
    <x v="1"/>
    <s v="A loja está fechada"/>
    <s v="SIM"/>
    <n v="74.989999999999995"/>
    <n v="53"/>
    <n v="42.8"/>
    <n v="10.200000000000003"/>
    <s v="REEMBOLSO APROVADO"/>
    <x v="1"/>
    <s v="iFood"/>
    <s v="ab36b9c5-88a3-4504-a772-90a6a8062f43"/>
    <s v="PIX"/>
    <x v="0"/>
  </r>
  <r>
    <s v="0611"/>
    <d v="2025-05-09T11:33:46"/>
    <s v="Madero - Jardim Social"/>
    <x v="0"/>
    <s v="O pedido não foi entregue"/>
    <s v="Reembolso aprovado, confira o pagamento no seu próximo repasse"/>
    <n v="189.99"/>
    <n v="189"/>
    <n v="152.62"/>
    <n v="36.379999999999995"/>
    <s v="REEMBOLSO APROVADO"/>
    <x v="1"/>
    <s v="iFood"/>
    <s v="6b737ca2-0451-4885-b269-ebf6a5377902"/>
    <s v="Pagamento pelo app do Nubank"/>
    <x v="3"/>
  </r>
  <r>
    <n v="6168"/>
    <d v="2025-05-10T15:21:29"/>
    <s v="Madero - Sakamoto"/>
    <x v="0"/>
    <s v="O pedido veio com todos os itens errados"/>
    <s v="SIM"/>
    <n v="91.98"/>
    <n v="84"/>
    <n v="58.95"/>
    <n v="25.049999999999997"/>
    <s v="REEMBOLSO APROVADO"/>
    <x v="1"/>
    <s v="iFood"/>
    <s v="9579fe1e-b3c7-4413-979b-ce6dd366aa80"/>
    <s v="Crédito (Mastercard) pelo app"/>
    <x v="1"/>
  </r>
  <r>
    <n v="2127"/>
    <d v="2025-05-11T21:03:20"/>
    <s v="Madero - Sakamoto"/>
    <x v="0"/>
    <s v="O pedido veio com todos os itens errados"/>
    <s v="SIM"/>
    <n v="178.98"/>
    <n v="165"/>
    <n v="133.24"/>
    <n v="31.759999999999991"/>
    <s v="REEMBOLSO APROVADO"/>
    <x v="1"/>
    <s v="iFood"/>
    <s v="c98cfa36-aab9-4f38-8b1b-9f79ecdf6679"/>
    <s v="PIX"/>
    <x v="1"/>
  </r>
  <r>
    <s v="9281"/>
    <d v="2025-05-09T18:36:44"/>
    <s v="Madero - Shopping Grão Pará"/>
    <x v="2"/>
    <s v="Item indisponível"/>
    <s v="UNAVAILABLE_ITEM"/>
    <n v="67.790000000000006"/>
    <n v="66.8"/>
    <n v="0"/>
    <n v="66.8"/>
    <s v="CANCELADO"/>
    <x v="2"/>
    <s v="iFood"/>
    <s v="b68d7472-9eda-473b-8bbd-10dfce97c69f"/>
    <s v="Crédito (Visa) pelo app"/>
    <x v="0"/>
  </r>
  <r>
    <s v="5140"/>
    <d v="2025-05-10T19:33:02"/>
    <s v="Madero - Boulevard Belem"/>
    <x v="0"/>
    <s v="O pedido está atrasado"/>
    <s v="Reembolso aprovado, confira o pagamento no seu próximo repasse"/>
    <n v="162.97999999999999"/>
    <n v="154"/>
    <n v="124.36"/>
    <n v="29.64"/>
    <s v="REEMBOLSO APROVADO"/>
    <x v="1"/>
    <s v="iFood"/>
    <s v="ef767365-1b84-4e70-a48f-83c906441193"/>
    <s v="PIX"/>
    <x v="0"/>
  </r>
  <r>
    <s v="7429"/>
    <d v="2025-05-10T22:02:18"/>
    <s v="Madero - Buritis"/>
    <x v="0"/>
    <s v="O pedido está atrasado"/>
    <s v="Reembolso aprovado, confira o pagamento no seu próximo repasse"/>
    <n v="94.99"/>
    <n v="89"/>
    <n v="71.87"/>
    <n v="17.129999999999995"/>
    <s v="REEMBOLSO APROVADO"/>
    <x v="1"/>
    <s v="iFood"/>
    <s v="9d53f8ee-4227-41fc-a10b-9d78a9be6a79"/>
    <s v="Crédito (Mastercard) pelo app"/>
    <x v="0"/>
  </r>
  <r>
    <s v="4038"/>
    <d v="2025-05-10T20:10:16"/>
    <s v="Madero - Cambui"/>
    <x v="0"/>
    <s v="O pedido está atrasado"/>
    <s v="Reembolso aprovado, confira o pagamento no seu próximo repasse"/>
    <n v="85.98"/>
    <n v="84"/>
    <n v="67.83"/>
    <n v="16.170000000000002"/>
    <s v="REEMBOLSO APROVADO"/>
    <x v="1"/>
    <s v="iFood"/>
    <s v="661d1f6b-8180-462c-95bb-d0011adc9d0b"/>
    <s v="Débito (Visa Débito) pelo app"/>
    <x v="4"/>
  </r>
  <r>
    <s v="9581"/>
    <d v="2025-05-10T19:37:43"/>
    <s v="Madero - Cambui"/>
    <x v="1"/>
    <s v="Cliente não localizado pedido em atraso"/>
    <s v="Reembolso aprovado, confira o pagamento no seu próximo repasse"/>
    <n v="57.98"/>
    <n v="74"/>
    <n v="59.76"/>
    <n v="14.240000000000002"/>
    <s v="REEMBOLSO APROVADO"/>
    <x v="1"/>
    <s v="iFood"/>
    <s v="43544b75-f6dc-4293-a504-e2c8a1bd6cda"/>
    <s v="Saldo da carteira, PIX"/>
    <x v="4"/>
  </r>
  <r>
    <n v="1516"/>
    <d v="2025-05-10T20:27:28"/>
    <s v="Madero - Salvador Shopping Barra"/>
    <x v="0"/>
    <s v="O pedido veio com todos os itens errados"/>
    <s v="SIM"/>
    <n v="94.98"/>
    <n v="84"/>
    <n v="0"/>
    <n v="84"/>
    <s v="CONTESTADO"/>
    <x v="0"/>
    <s v="iFood"/>
    <s v="b35b507d-cf62-4abd-bec5-2c455812f3b0"/>
    <s v="Apple Pay (Mastercard)"/>
    <x v="0"/>
  </r>
  <r>
    <s v="9577"/>
    <d v="2025-05-09T20:40:37"/>
    <s v="Madero - Jundiai Shopping"/>
    <x v="1"/>
    <s v="Cliente não localizado"/>
    <s v="Reembolso aprovado, confira o pagamento no seu próximo repasse"/>
    <n v="111.98"/>
    <n v="106"/>
    <n v="85.6"/>
    <n v="20.400000000000006"/>
    <s v="REEMBOLSO APROVADO"/>
    <x v="1"/>
    <s v="iFood"/>
    <s v="d5faa075-c9a3-43c9-ae27-ce7156fa5654"/>
    <s v="PIX"/>
    <x v="4"/>
  </r>
  <r>
    <s v="4613"/>
    <d v="2025-05-10T12:00:53"/>
    <s v="Madero - Cambui"/>
    <x v="1"/>
    <s v="O endereço da entrega não foi localizado"/>
    <s v="Reembolso aprovado, confira o pagamento no seu próximo repasse"/>
    <n v="122.98"/>
    <n v="119"/>
    <n v="96.09"/>
    <n v="22.909999999999997"/>
    <s v="REEMBOLSO APROVADO"/>
    <x v="1"/>
    <s v="iFood"/>
    <s v="4b7cb2d4-51c8-42e0-ab8d-eb4465c13037"/>
    <s v="Crédito (Visa) pelo app"/>
    <x v="4"/>
  </r>
  <r>
    <s v="6013"/>
    <d v="2025-05-09T22:25:04"/>
    <s v="Madero - Minas Shopping"/>
    <x v="1"/>
    <s v="Problemas no veículo"/>
    <s v="Reembolso aprovado, confira o pagamento no seu próximo repasse"/>
    <n v="139"/>
    <n v="137"/>
    <n v="110.63"/>
    <n v="26.370000000000005"/>
    <s v="REEMBOLSO APROVADO"/>
    <x v="1"/>
    <s v="iFood"/>
    <s v="88b03d30-e09e-4bf4-a6b9-57cd4740d1da"/>
    <s v="Crédito (Mastercard) pelo app"/>
    <x v="0"/>
  </r>
  <r>
    <s v="2080"/>
    <d v="2025-05-10T18:06:35"/>
    <s v="Madero - Goiania T10"/>
    <x v="1"/>
    <s v="Cliente não localizado pedido em atraso"/>
    <s v="Reembolso aprovado, confira o pagamento no seu próximo repasse"/>
    <n v="153.97999999999999"/>
    <n v="144"/>
    <n v="116.28"/>
    <n v="27.72"/>
    <s v="REEMBOLSO APROVADO"/>
    <x v="1"/>
    <s v="iFood"/>
    <s v="8b04c5fd-de5a-427f-9255-0f2779f2096a"/>
    <s v="Apple Pay (Mastercard)"/>
    <x v="2"/>
  </r>
  <r>
    <s v="9932"/>
    <d v="2025-05-10T22:41:40"/>
    <s v="Madero - Goiania T4"/>
    <x v="0"/>
    <s v="Pedido impróprio para consumo/uso"/>
    <s v="HAS_CREDIT_PROACTIVE"/>
    <n v="164.99"/>
    <n v="164"/>
    <n v="132.43"/>
    <n v="31.569999999999993"/>
    <s v="REEMBOLSO APROVADO"/>
    <x v="1"/>
    <s v="iFood"/>
    <s v="4a7730d2-474e-42c8-9188-8f45b54a3290"/>
    <s v="PIX"/>
    <x v="2"/>
  </r>
  <r>
    <s v="2606"/>
    <d v="2025-05-10T19:14:54"/>
    <s v="Madero - Guaruja"/>
    <x v="0"/>
    <s v="O pedido está atrasado"/>
    <s v="Reembolso aprovado, confira o pagamento no seu próximo repasse"/>
    <n v="134.99"/>
    <n v="127"/>
    <n v="102.55"/>
    <n v="24.450000000000003"/>
    <s v="REEMBOLSO APROVADO"/>
    <x v="1"/>
    <s v="iFood"/>
    <s v="50b70759-a575-4c08-84a5-dd94405b273d"/>
    <s v="PIX"/>
    <x v="1"/>
  </r>
  <r>
    <s v="2212"/>
    <d v="2025-05-10T15:17:40"/>
    <s v="Madero - Laçador"/>
    <x v="0"/>
    <s v="O pedido veio revirado/violado"/>
    <s v="HAS_CREDIT_PROACTIVE"/>
    <n v="135.99"/>
    <n v="130"/>
    <n v="100.94"/>
    <n v="29.060000000000002"/>
    <s v="REEMBOLSO APROVADO"/>
    <x v="1"/>
    <s v="iFood"/>
    <s v="788ca926-5f6d-4305-9233-4de49b03f011"/>
    <s v="PIX"/>
    <x v="3"/>
  </r>
  <r>
    <s v="7593"/>
    <d v="2025-05-10T12:07:01"/>
    <s v="Jeronimo - Niteroi Plaza Shopping"/>
    <x v="2"/>
    <s v="Item indisponível"/>
    <s v="NÃO"/>
    <n v="38.39"/>
    <n v="41.4"/>
    <n v="0"/>
    <n v="41.4"/>
    <s v="CANCELADO"/>
    <x v="2"/>
    <s v="iFood"/>
    <s v="dd4a5f82-35bc-4a76-abe0-8d277ed60618"/>
    <s v="Crédito (Visa) pelo app"/>
    <x v="0"/>
  </r>
  <r>
    <s v="9359"/>
    <d v="2025-05-09T19:59:40"/>
    <s v="Madero - Mogi Shopping"/>
    <x v="1"/>
    <s v="Problemas no veículo"/>
    <s v="Reembolso aprovado, confira o pagamento no seu próximo repasse"/>
    <n v="86.99"/>
    <n v="79"/>
    <n v="66.16"/>
    <n v="12.840000000000003"/>
    <s v="REEMBOLSO APROVADO"/>
    <x v="1"/>
    <s v="iFood"/>
    <s v="80015e1e-3459-498c-b778-0850063bf431"/>
    <s v="Vale-refeição (Pluxee Refeição (Sodexo Refeição)) pelo app"/>
    <x v="1"/>
  </r>
  <r>
    <n v="3324"/>
    <d v="2025-05-11T21:34:27"/>
    <s v="Madero - Salvador Shopping Barra"/>
    <x v="1"/>
    <s v="A loja está fechada"/>
    <s v="SIM"/>
    <n v="293.98"/>
    <n v="284"/>
    <n v="0"/>
    <n v="284"/>
    <s v="CONTESTADO"/>
    <x v="0"/>
    <s v="iFood"/>
    <s v="8ebf377a-8c25-44b9-9f4b-1a5b2c8cdb8d"/>
    <s v="Pagamento pelo app do Nubank"/>
    <x v="0"/>
  </r>
  <r>
    <s v="8867"/>
    <d v="2025-05-09T21:42:57"/>
    <s v="Madero - Morumbi Shopping"/>
    <x v="0"/>
    <s v="O pedido não foi entregue"/>
    <s v="Reembolso aprovado, confira o pagamento no seu próximo repasse"/>
    <n v="68.989999999999995"/>
    <n v="74"/>
    <n v="59.76"/>
    <n v="14.240000000000002"/>
    <s v="REEMBOLSO APROVADO"/>
    <x v="1"/>
    <s v="iFood"/>
    <s v="f53bc6d2-9266-421d-a8b9-8d78a49a2c7a"/>
    <s v="Vale-refeição (iFood refeição) pelo app"/>
    <x v="4"/>
  </r>
  <r>
    <n v="8127"/>
    <d v="2025-05-11T21:30:18"/>
    <s v="Madero - Salvador Shopping Barra"/>
    <x v="1"/>
    <s v="A loja está fechada"/>
    <s v="SIM"/>
    <n v="67.98"/>
    <n v="66"/>
    <n v="0"/>
    <n v="66"/>
    <s v="CONTESTADO"/>
    <x v="0"/>
    <s v="iFood"/>
    <s v="04b9e15a-d51b-4b8c-885e-21742449d27d"/>
    <s v="Vale-refeição (Pluxee Refeição (Sodexo Refeição)) pelo app"/>
    <x v="0"/>
  </r>
  <r>
    <s v="5076"/>
    <d v="2025-05-10T18:21:54"/>
    <s v="Madero - Londrina (shopping Catuai)"/>
    <x v="5"/>
    <s v="O pedido está atrasado"/>
    <s v="Reembolso aprovado, confira o pagamento no seu próximo repasse"/>
    <n v="91.98"/>
    <n v="82"/>
    <n v="66.22"/>
    <n v="15.780000000000001"/>
    <s v="REEMBOLSO APROVADO"/>
    <x v="1"/>
    <s v="iFood"/>
    <s v="9ef9ee48-5f38-4315-aeda-dbb4d9a850de"/>
    <s v="Crédito (Mastercard) pelo app"/>
    <x v="4"/>
  </r>
  <r>
    <s v="3878"/>
    <d v="2025-05-10T19:39:09"/>
    <s v="Madero - Mogi Shopping"/>
    <x v="3"/>
    <s v="A loja está sem entregadores disponíveis"/>
    <s v="Reembolso aprovado, confira o pagamento no seu próximo repasse"/>
    <n v="180.99"/>
    <n v="158"/>
    <n v="127.58"/>
    <n v="30.42"/>
    <s v="REEMBOLSO APROVADO"/>
    <x v="1"/>
    <s v="iFood"/>
    <s v="d86b8d47-2ca4-4b66-aaed-ad80674b32f9"/>
    <s v="PIX"/>
    <x v="1"/>
  </r>
  <r>
    <s v="9279"/>
    <d v="2025-05-10T18:24:56"/>
    <s v="Madero - Shopping Cidade São Paulo"/>
    <x v="4"/>
    <s v="O pedido não foi confirmado pela loja"/>
    <s v="CANCELLED_BEFORE_CONFIRMED"/>
    <n v="239.99"/>
    <n v="222"/>
    <n v="0"/>
    <n v="222"/>
    <s v="CANCELADO"/>
    <x v="2"/>
    <s v="iFood"/>
    <s v="7610746b-9991-4d52-a536-22839167769c"/>
    <s v="********"/>
    <x v="1"/>
  </r>
  <r>
    <s v="8771"/>
    <d v="2025-05-09T22:28:12"/>
    <s v="Madero - Shopping Cidade São Paulo"/>
    <x v="2"/>
    <s v="Item indisponível"/>
    <s v="UNAVAILABLE_ITEM"/>
    <n v="63.99"/>
    <n v="57"/>
    <n v="0"/>
    <n v="57"/>
    <s v="CANCELADO"/>
    <x v="2"/>
    <s v="iFood"/>
    <s v="cca35871-dcc3-45f0-bb08-94869bf07dc8"/>
    <s v="Vale-refeição (VR refeição) pelo app"/>
    <x v="1"/>
  </r>
  <r>
    <s v="9272"/>
    <d v="2025-05-10T15:49:35"/>
    <s v="Legno - Italiano do Madero (Del Rey)"/>
    <x v="2"/>
    <s v="Item indisponível"/>
    <s v="UNAVAILABLE_ITEM"/>
    <n v="71.989999999999995"/>
    <n v="69"/>
    <n v="0"/>
    <n v="69"/>
    <s v="CANCELADO"/>
    <x v="2"/>
    <s v="iFood"/>
    <s v="10ad1a12-2831-48e9-89a1-91a86d8c226b"/>
    <s v="PIX"/>
    <x v="0"/>
  </r>
  <r>
    <s v="5194"/>
    <d v="2025-05-09T19:41:51"/>
    <s v="Madero - Morumbi Shopping"/>
    <x v="1"/>
    <s v="Cliente se recusa a fornecer código de recebimento"/>
    <s v="Reembolso aprovado, confira o pagamento no seu próximo repasse"/>
    <n v="150.99"/>
    <n v="145"/>
    <n v="117.09"/>
    <n v="27.909999999999997"/>
    <s v="REEMBOLSO APROVADO"/>
    <x v="1"/>
    <s v="iFood"/>
    <s v="12eaf9bb-a179-48b0-9598-9ef84958bb1a"/>
    <s v="Apple Pay (Mastercard)"/>
    <x v="4"/>
  </r>
  <r>
    <s v="9299"/>
    <d v="2025-05-10T19:08:00"/>
    <s v="Madero - Mogi Shopping"/>
    <x v="0"/>
    <s v="Pedido impróprio para consumo/uso"/>
    <s v="HAS_CREDIT_PROACTIVE"/>
    <n v="110.99"/>
    <n v="95"/>
    <n v="79.56"/>
    <n v="15.439999999999998"/>
    <s v="REEMBOLSO APROVADO"/>
    <x v="1"/>
    <s v="iFood"/>
    <s v="1312b1cb-aeca-4d6f-aa7d-c6d2821f9259"/>
    <s v="Vale-refeição (Ticket) pelo app"/>
    <x v="1"/>
  </r>
  <r>
    <n v="5435"/>
    <d v="2025-05-10T21:34:46"/>
    <s v="Madero - Santos Dumont"/>
    <x v="0"/>
    <s v="O pedido veio com todos os itens errados"/>
    <s v="SIM"/>
    <n v="90.99"/>
    <n v="82"/>
    <n v="0"/>
    <n v="82"/>
    <s v="CONTESTADO"/>
    <x v="0"/>
    <s v="iFood"/>
    <s v="cd2a65c5-9dd3-438c-bbb5-64cc2c0d6c8a"/>
    <s v="PIX"/>
    <x v="0"/>
  </r>
  <r>
    <s v="5429"/>
    <d v="2025-05-09T18:18:04"/>
    <s v="Madero - Passeio das Aguas"/>
    <x v="1"/>
    <s v="Cliente não localizado pedido em atraso"/>
    <s v="Reembolso aprovado, confira o pagamento no seu próximo repasse"/>
    <n v="176.98"/>
    <n v="158"/>
    <n v="127.58"/>
    <n v="30.42"/>
    <s v="REEMBOLSO APROVADO"/>
    <x v="1"/>
    <s v="iFood"/>
    <s v="2b46cd25-3a41-4726-aa4b-ae23ca1b4a8c"/>
    <s v="PIX"/>
    <x v="2"/>
  </r>
  <r>
    <s v="3134"/>
    <d v="2025-05-09T20:41:06"/>
    <s v="Madero - Patio Osasco"/>
    <x v="0"/>
    <s v="O pedido está atrasado"/>
    <s v="Reembolso aprovado, confira o pagamento no seu próximo repasse"/>
    <n v="158.97999999999999"/>
    <n v="148"/>
    <n v="119.51"/>
    <n v="28.489999999999995"/>
    <s v="REEMBOLSO APROVADO"/>
    <x v="1"/>
    <s v="iFood"/>
    <s v="964fe378-135d-44d9-8093-9d5dbf519aca"/>
    <s v="Apple Pay (Visa)"/>
    <x v="4"/>
  </r>
  <r>
    <s v="7879"/>
    <d v="2025-05-09T11:49:57"/>
    <s v="Madero - Patio Osasco"/>
    <x v="1"/>
    <s v="Problemas no veículo"/>
    <s v="Reembolso aprovado, confira o pagamento no seu próximo repasse"/>
    <n v="145.99"/>
    <n v="135"/>
    <n v="113.06"/>
    <n v="21.939999999999998"/>
    <s v="REEMBOLSO APROVADO"/>
    <x v="1"/>
    <s v="iFood"/>
    <s v="b285103d-e94c-4581-a22a-c0a37688fe82"/>
    <s v="Vale-refeição (Ticket) pelo app"/>
    <x v="4"/>
  </r>
  <r>
    <s v="7632"/>
    <d v="2025-05-10T18:49:21"/>
    <s v="Madero - Norte Shopping"/>
    <x v="0"/>
    <s v="Pedido impróprio para consumo/uso"/>
    <s v="HAS_CREDIT_PROACTIVE"/>
    <n v="249.99"/>
    <n v="252"/>
    <n v="203.49"/>
    <n v="48.509999999999991"/>
    <s v="REEMBOLSO APROVADO"/>
    <x v="1"/>
    <s v="iFood"/>
    <s v="cb92ba25-b1c0-4db2-9f4b-7cc75f094e51"/>
    <s v="PIX"/>
    <x v="0"/>
  </r>
  <r>
    <s v="2481"/>
    <d v="2025-05-10T20:47:52"/>
    <s v="Madero - Primavera"/>
    <x v="1"/>
    <s v="Cliente não localizado pedido em atraso"/>
    <s v="Reembolso aprovado, confira o pagamento no seu próximo repasse"/>
    <n v="118.98"/>
    <n v="122"/>
    <n v="98.52"/>
    <n v="23.480000000000004"/>
    <s v="REEMBOLSO APROVADO"/>
    <x v="1"/>
    <s v="iFood"/>
    <s v="a726c7c6-798e-4c50-a674-1145e4d3cfa7"/>
    <s v="Apple Pay (Mastercard)"/>
    <x v="3"/>
  </r>
  <r>
    <s v="1273"/>
    <d v="2025-05-10T12:52:22"/>
    <s v="Madero - Riomar Aracaju"/>
    <x v="0"/>
    <s v="O pedido está atrasado"/>
    <s v="Reembolso aprovado, confira o pagamento no seu próximo repasse"/>
    <n v="141.97999999999999"/>
    <n v="134"/>
    <n v="108.2"/>
    <n v="25.799999999999997"/>
    <s v="REEMBOLSO APROVADO"/>
    <x v="1"/>
    <s v="iFood"/>
    <s v="cec56f41-51c9-4399-90e1-1f617d919fba"/>
    <s v="PIX"/>
    <x v="0"/>
  </r>
  <r>
    <s v="2709"/>
    <d v="2025-05-10T19:49:17"/>
    <s v="Madero - Sakamoto"/>
    <x v="1"/>
    <s v="A entrega é em uma área de risco"/>
    <s v="Reembolso aprovado, confira o pagamento no seu próximo repasse"/>
    <n v="71.98"/>
    <n v="74"/>
    <n v="59.76"/>
    <n v="14.240000000000002"/>
    <s v="REEMBOLSO APROVADO"/>
    <x v="1"/>
    <s v="iFood"/>
    <s v="197f4187-ed12-484d-9d32-83f9124b521b"/>
    <s v="Crédito (Mastercard) pelo app"/>
    <x v="1"/>
  </r>
  <r>
    <s v="8455"/>
    <d v="2025-05-10T11:10:42"/>
    <s v="Madero - Salvador Shopping Barra"/>
    <x v="0"/>
    <s v="O pedido está atrasado"/>
    <s v="Reembolso aprovado, confira o pagamento no seu próximo repasse"/>
    <n v="69.98"/>
    <n v="65"/>
    <n v="52.49"/>
    <n v="12.509999999999998"/>
    <s v="REEMBOLSO APROVADO"/>
    <x v="1"/>
    <s v="iFood"/>
    <s v="91ca6e55-8a29-45d4-9303-d09d0ce5745c"/>
    <s v="Crédito (Visa) pelo app"/>
    <x v="0"/>
  </r>
  <r>
    <s v="1080"/>
    <d v="2025-05-09T20:42:47"/>
    <s v="Madero - Prestes Maia"/>
    <x v="0"/>
    <s v="O pedido está atrasado"/>
    <s v="Reembolso aprovado, confira o pagamento no seu próximo repasse"/>
    <n v="166.98"/>
    <n v="158"/>
    <n v="127.58"/>
    <n v="30.42"/>
    <s v="REEMBOLSO APROVADO"/>
    <x v="1"/>
    <s v="iFood"/>
    <s v="f0d8d2b8-e316-4292-8cec-1be91802ef56"/>
    <s v="Crédito (Visa) pelo app"/>
    <x v="1"/>
  </r>
  <r>
    <s v="9855"/>
    <d v="2025-05-09T18:42:33"/>
    <s v="Madero - Prestes Maia"/>
    <x v="0"/>
    <s v="O pedido está atrasado"/>
    <s v="Reembolso aprovado, confira o pagamento no seu próximo repasse"/>
    <n v="221.98"/>
    <n v="227"/>
    <n v="183.3"/>
    <n v="43.699999999999989"/>
    <s v="REEMBOLSO APROVADO"/>
    <x v="1"/>
    <s v="iFood"/>
    <s v="fa8cc09d-69d4-45df-8852-f45e8095470b"/>
    <s v="Apple Pay (Mastercard)"/>
    <x v="1"/>
  </r>
  <r>
    <s v="9570"/>
    <d v="2025-05-09T21:42:01"/>
    <s v="Madero - Riomar Aracaju"/>
    <x v="1"/>
    <s v="Cliente não localizado"/>
    <s v="Reembolso aprovado, confira o pagamento no seu próximo repasse"/>
    <n v="58.99"/>
    <n v="53"/>
    <n v="42.8"/>
    <n v="10.200000000000003"/>
    <s v="REEMBOLSO APROVADO"/>
    <x v="1"/>
    <s v="iFood"/>
    <s v="24e866e6-87f5-4d85-aa10-8c5b8b126c79"/>
    <s v="PIX"/>
    <x v="0"/>
  </r>
  <r>
    <s v="5888"/>
    <d v="2025-05-10T19:57:35"/>
    <s v="Jeronimo - Barra Shopping"/>
    <x v="1"/>
    <s v="Pedido já foi retirado pelo entregador"/>
    <s v="CHECKOUT_HANDSHAKE_DECIDED"/>
    <n v="182.44"/>
    <n v="183.45"/>
    <n v="0"/>
    <n v="183.45"/>
    <s v="CANCELADO"/>
    <x v="2"/>
    <s v="iFood"/>
    <s v="c13800af-9ecd-405a-a460-f250257d92d1"/>
    <s v="Crédito (Visa) pelo app"/>
    <x v="0"/>
  </r>
  <r>
    <s v="1197"/>
    <d v="2025-05-10T20:40:01"/>
    <s v="Madero - Shopping Anália Franco"/>
    <x v="0"/>
    <s v="O pedido está atrasado"/>
    <s v="Reembolso aprovado, confira o pagamento no seu próximo repasse"/>
    <n v="353.99"/>
    <n v="349"/>
    <n v="281.82"/>
    <n v="67.180000000000007"/>
    <s v="REEMBOLSO APROVADO"/>
    <x v="1"/>
    <s v="iFood"/>
    <s v="961dea8b-9b6f-431e-a0e9-6d0f7bbe891d"/>
    <s v="Crédito (Mastercard) pelo app"/>
    <x v="1"/>
  </r>
  <r>
    <s v="1707"/>
    <d v="2025-05-10T19:59:23"/>
    <s v="Madero - Shopping Anália Franco"/>
    <x v="1"/>
    <s v="Problemas no veículo"/>
    <s v="Reembolso aprovado, confira o pagamento no seu próximo repasse"/>
    <n v="120.99"/>
    <n v="113"/>
    <n v="91.25"/>
    <n v="21.75"/>
    <s v="REEMBOLSO APROVADO"/>
    <x v="1"/>
    <s v="iFood"/>
    <s v="abe259ba-db4f-46f2-92cd-abbaeab2ca18"/>
    <s v="Crédito (Mastercard) pelo app"/>
    <x v="1"/>
  </r>
  <r>
    <s v="0926"/>
    <d v="2025-05-10T15:29:15"/>
    <s v="Madero - Shopping Aricanduva"/>
    <x v="0"/>
    <s v="Pedido impróprio para consumo/uso"/>
    <s v="HAS_CREDIT_PROACTIVE"/>
    <n v="90.99"/>
    <n v="89"/>
    <n v="71.87"/>
    <n v="17.129999999999995"/>
    <s v="REEMBOLSO APROVADO"/>
    <x v="1"/>
    <s v="iFood"/>
    <s v="1cf489de-3aef-4306-863a-c973c27e6a6e"/>
    <s v="Apple Pay (Mastercard)"/>
    <x v="1"/>
  </r>
  <r>
    <n v="7604"/>
    <d v="2025-05-11T14:01:34"/>
    <s v="Madero - Shopping Beiramar"/>
    <x v="0"/>
    <s v="O pedido veio com todos os itens errados"/>
    <s v="SIM"/>
    <n v="148.79"/>
    <n v="147.80000000000001"/>
    <n v="0"/>
    <n v="147.80000000000001"/>
    <s v="CONTESTADO"/>
    <x v="0"/>
    <s v="iFood"/>
    <s v="93c8f926-ccbf-45c2-bc7d-b5d937a32c76"/>
    <s v="Crédito (Mastercard) pelo app"/>
    <x v="3"/>
  </r>
  <r>
    <s v="3777"/>
    <d v="2025-05-09T14:29:39"/>
    <s v="Madero - Riomar Aracaju"/>
    <x v="1"/>
    <s v="Cliente não localizado"/>
    <s v="Reembolso aprovado, confira o pagamento no seu próximo repasse"/>
    <n v="62.98"/>
    <n v="53"/>
    <n v="42.8"/>
    <n v="10.200000000000003"/>
    <s v="REEMBOLSO APROVADO"/>
    <x v="1"/>
    <s v="iFood"/>
    <s v="7fbc372f-7edd-48f0-afa5-f6b518e3eb8f"/>
    <s v="PIX"/>
    <x v="0"/>
  </r>
  <r>
    <s v="1474"/>
    <d v="2025-05-10T21:49:15"/>
    <s v="Madero - Shopping Boulevard Bh"/>
    <x v="0"/>
    <s v="O pedido não foi entregue"/>
    <s v="Reembolso aprovado, confira o pagamento no seu próximo repasse"/>
    <n v="219.99"/>
    <n v="208"/>
    <n v="167.96"/>
    <n v="40.039999999999992"/>
    <s v="REEMBOLSO APROVADO"/>
    <x v="1"/>
    <s v="iFood"/>
    <s v="8045554f-3a9e-4bee-9267-56e2af2699c7"/>
    <s v="Crédito (Mastercard) pelo app"/>
    <x v="0"/>
  </r>
  <r>
    <s v="4378"/>
    <d v="2025-05-10T21:10:47"/>
    <s v="Madero - Shopping Capim Dourado"/>
    <x v="1"/>
    <s v="Cliente não localizado"/>
    <s v="Reembolso aprovado, confira o pagamento no seu próximo repasse"/>
    <n v="106.99"/>
    <n v="106"/>
    <n v="85.6"/>
    <n v="20.400000000000006"/>
    <s v="REEMBOLSO APROVADO"/>
    <x v="1"/>
    <s v="iFood"/>
    <s v="e7c357e3-5aa4-42a3-9c89-cd609827a87d"/>
    <s v="Apple Pay (Visa)"/>
    <x v="2"/>
  </r>
  <r>
    <s v="5022"/>
    <d v="2025-05-09T20:29:28"/>
    <s v="Madero - Sakamoto"/>
    <x v="0"/>
    <s v="O pedido está atrasado"/>
    <s v="Reembolso aprovado, confira o pagamento no seu próximo repasse"/>
    <n v="78.98"/>
    <n v="70"/>
    <n v="58.65"/>
    <n v="11.350000000000001"/>
    <s v="REEMBOLSO APROVADO"/>
    <x v="1"/>
    <s v="iFood"/>
    <s v="8f1dd07d-9368-44e9-9a1e-831e65bba9ed"/>
    <s v="Vale-refeição (Pluxee Refeição (Sodexo Refeição)) pelo app"/>
    <x v="1"/>
  </r>
  <r>
    <s v="0937"/>
    <d v="2025-05-09T19:12:47"/>
    <s v="Madero - Shopping Recife"/>
    <x v="2"/>
    <s v="Item indisponível"/>
    <s v="UNAVAILABLE_ITEM"/>
    <n v="90.98"/>
    <n v="84"/>
    <n v="0"/>
    <n v="84"/>
    <s v="CANCELADO"/>
    <x v="2"/>
    <s v="iFood"/>
    <s v="3ffcc8b7-a818-4230-8dc3-e3455b98753f"/>
    <s v="Crédito (Visa) pelo app"/>
    <x v="0"/>
  </r>
  <r>
    <s v="5784"/>
    <d v="2025-05-10T14:20:46"/>
    <s v="Madero - Shopping Cidade Bh"/>
    <x v="1"/>
    <s v="A entrega é em uma área de risco"/>
    <s v="Reembolso aprovado, confira o pagamento no seu próximo repasse"/>
    <n v="103"/>
    <n v="103"/>
    <n v="83.17"/>
    <n v="19.829999999999998"/>
    <s v="REEMBOLSO APROVADO"/>
    <x v="1"/>
    <s v="iFood"/>
    <s v="f4a853be-8621-428e-86a7-02d17cecdb9b"/>
    <s v="Débito (Mastercard Débito) pelo app"/>
    <x v="0"/>
  </r>
  <r>
    <s v="6109"/>
    <d v="2025-05-10T20:47:19"/>
    <s v="Madero - Shopping Cidade São Paulo"/>
    <x v="5"/>
    <s v="O pedido está atrasado"/>
    <s v="Reembolso aprovado, confira o pagamento no seu próximo repasse"/>
    <n v="114"/>
    <n v="114"/>
    <n v="95.48"/>
    <n v="18.519999999999996"/>
    <s v="REEMBOLSO APROVADO"/>
    <x v="1"/>
    <s v="iFood"/>
    <s v="92bc12a3-71dc-45cc-ab0e-ce37fe3fd5cd"/>
    <s v="Vale-refeição (Pluxee Refeição (Sodexo Refeição)) pelo app"/>
    <x v="1"/>
  </r>
  <r>
    <s v="3334"/>
    <d v="2025-05-10T20:14:20"/>
    <s v="Madero - Shopping Cidade São Paulo"/>
    <x v="0"/>
    <s v="O pedido está atrasado"/>
    <s v="Reembolso aprovado, confira o pagamento no seu próximo repasse"/>
    <n v="50.99"/>
    <n v="53"/>
    <n v="42.8"/>
    <n v="10.200000000000003"/>
    <s v="REEMBOLSO APROVADO"/>
    <x v="1"/>
    <s v="iFood"/>
    <s v="c3a9edad-efee-4a81-bfa7-f12fdd3e4bf0"/>
    <s v="Apple Pay (Visa)"/>
    <x v="1"/>
  </r>
  <r>
    <s v="0838"/>
    <d v="2025-05-09T19:40:42"/>
    <s v="Madero - Santos Dumont"/>
    <x v="1"/>
    <s v="Cliente não localizado"/>
    <s v="Reembolso aprovado, confira o pagamento no seu próximo repasse"/>
    <n v="94"/>
    <n v="94"/>
    <n v="78.72"/>
    <n v="15.280000000000001"/>
    <s v="REEMBOLSO APROVADO"/>
    <x v="1"/>
    <s v="iFood"/>
    <s v="dd1eecc1-8e36-4bf0-831d-720c7fcba886"/>
    <s v="Vale-refeição (Ticket) pelo app"/>
    <x v="0"/>
  </r>
  <r>
    <s v="9977"/>
    <d v="2025-05-09T19:24:24"/>
    <s v="Madero - Shopping Anália Franco"/>
    <x v="0"/>
    <s v="O pedido não foi entregue"/>
    <s v="Reembolso aprovado, confira o pagamento no seu próximo repasse"/>
    <n v="70.989999999999995"/>
    <n v="74"/>
    <n v="59.76"/>
    <n v="14.240000000000002"/>
    <s v="REEMBOLSO APROVADO"/>
    <x v="1"/>
    <s v="iFood"/>
    <s v="42494e16-d478-45b1-b7af-01e0547c1032"/>
    <s v="Apple Pay (Mastercard)"/>
    <x v="1"/>
  </r>
  <r>
    <s v="8965"/>
    <d v="2025-05-10T20:10:10"/>
    <s v="Madero - Shopping Estação Cuiabá"/>
    <x v="1"/>
    <s v="Problemas no veículo"/>
    <s v="Reembolso aprovado, confira o pagamento no seu próximo repasse"/>
    <n v="189.98"/>
    <n v="168"/>
    <n v="135.66"/>
    <n v="32.340000000000003"/>
    <s v="REEMBOLSO APROVADO"/>
    <x v="1"/>
    <s v="iFood"/>
    <s v="bbd6c6c7-b5de-4929-bcbf-93055df98f98"/>
    <s v="PIX"/>
    <x v="2"/>
  </r>
  <r>
    <s v="9377"/>
    <d v="2025-05-10T19:29:15"/>
    <s v="Madero - Shopping Estação Cuiabá"/>
    <x v="1"/>
    <s v="Cliente não localizado"/>
    <s v="Reembolso aprovado, confira o pagamento no seu próximo repasse"/>
    <n v="52.98"/>
    <n v="53"/>
    <n v="42.8"/>
    <n v="10.200000000000003"/>
    <s v="REEMBOLSO APROVADO"/>
    <x v="1"/>
    <s v="iFood"/>
    <s v="3c131410-26d2-40c6-a7ba-300863f01582"/>
    <s v="Apple Pay (Visa)"/>
    <x v="2"/>
  </r>
  <r>
    <n v="8313"/>
    <d v="2025-05-08T20:53:40"/>
    <s v="Madero - Shopping Campo Grande"/>
    <x v="0"/>
    <s v="Pedido impróprio para consumo/uso"/>
    <s v="SIM"/>
    <n v="119.99"/>
    <n v="106"/>
    <n v="0"/>
    <n v="106"/>
    <s v="CONTESTADO"/>
    <x v="0"/>
    <s v="iFood"/>
    <s v="7cfc689d-3304-4e8e-883e-108642cc3584"/>
    <s v="Apple Pay (Mastercard Débito)"/>
    <x v="2"/>
  </r>
  <r>
    <s v="1242"/>
    <d v="2025-05-10T12:37:11"/>
    <s v="Madero - Shopping Flamboyant"/>
    <x v="1"/>
    <s v="Cliente não localizado"/>
    <s v="Reembolso aprovado, confira o pagamento no seu próximo repasse"/>
    <n v="110.98"/>
    <n v="96"/>
    <n v="77.52"/>
    <n v="18.480000000000004"/>
    <s v="REEMBOLSO APROVADO"/>
    <x v="1"/>
    <s v="iFood"/>
    <s v="f72aca99-29ba-44b3-9128-dd8fd88c9e1e"/>
    <s v="Crédito (Amex) pelo app"/>
    <x v="2"/>
  </r>
  <r>
    <s v="0935"/>
    <d v="2025-05-10T19:59:58"/>
    <s v="Madero - Shopping Galleria Campinas"/>
    <x v="0"/>
    <s v="O pedido está atrasado"/>
    <s v="Reembolso aprovado, confira o pagamento no seu próximo repasse"/>
    <n v="149.97999999999999"/>
    <n v="144"/>
    <n v="116.28"/>
    <n v="27.72"/>
    <s v="REEMBOLSO APROVADO"/>
    <x v="1"/>
    <s v="iFood"/>
    <s v="72ee6b74-f5ee-415f-b8fa-e38e148ba815"/>
    <s v="Crédito (Mastercard) pelo app"/>
    <x v="4"/>
  </r>
  <r>
    <s v="9159"/>
    <d v="2025-05-10T21:18:11"/>
    <s v="Madero - Shopping Granja Vianna"/>
    <x v="3"/>
    <s v="A loja está sem entregadores disponíveis"/>
    <s v="Reembolso aprovado, confira o pagamento no seu próximo repasse"/>
    <n v="202.99"/>
    <n v="183"/>
    <n v="147.77000000000001"/>
    <n v="35.22999999999999"/>
    <s v="REEMBOLSO APROVADO"/>
    <x v="1"/>
    <s v="iFood"/>
    <s v="6798eade-b6d0-4acf-9e7f-f15a6d326f7f"/>
    <s v="PIX"/>
    <x v="4"/>
  </r>
  <r>
    <s v="8421"/>
    <d v="2025-05-09T21:51:47"/>
    <s v="Madero - Shopping Aricanduva"/>
    <x v="0"/>
    <s v="O pedido está atrasado"/>
    <s v="Reembolso aprovado, confira o pagamento no seu próximo repasse"/>
    <n v="179"/>
    <n v="179"/>
    <n v="144.54"/>
    <n v="34.460000000000008"/>
    <s v="REEMBOLSO APROVADO"/>
    <x v="1"/>
    <s v="iFood"/>
    <s v="0b83c782-1ea3-40a4-8faf-2f54f8a25517"/>
    <s v="Crédito (Mastercard) pelo app"/>
    <x v="1"/>
  </r>
  <r>
    <s v="8435"/>
    <d v="2025-05-09T11:47:37"/>
    <s v="Madero - Shopping Barigui"/>
    <x v="1"/>
    <s v="Problemas no veículo"/>
    <s v="Reembolso aprovado, confira o pagamento no seu próximo repasse"/>
    <n v="105.98"/>
    <n v="91"/>
    <n v="73.48"/>
    <n v="17.519999999999996"/>
    <s v="REEMBOLSO APROVADO"/>
    <x v="1"/>
    <s v="iFood"/>
    <s v="5c5ebd60-7f85-4a57-ab63-b8bde67e2fc9"/>
    <s v="PIX"/>
    <x v="3"/>
  </r>
  <r>
    <s v="3628"/>
    <d v="2025-05-10T19:29:04"/>
    <s v="Madero - Shopping Granja Vianna"/>
    <x v="0"/>
    <s v="O pedido está atrasado"/>
    <s v="Reembolso aprovado, confira o pagamento no seu próximo repasse"/>
    <n v="116.99"/>
    <n v="116"/>
    <n v="93.67"/>
    <n v="22.33"/>
    <s v="REEMBOLSO APROVADO"/>
    <x v="1"/>
    <s v="iFood"/>
    <s v="956a6549-98e4-4192-bafb-b0b62f04bbc6"/>
    <s v="Crédito (Mastercard) pelo app"/>
    <x v="4"/>
  </r>
  <r>
    <n v="7578"/>
    <d v="2025-05-08T20:09:00"/>
    <s v="Madero - Shopping Center Norte"/>
    <x v="0"/>
    <s v="O pedido veio com todos os itens errados"/>
    <s v="SIM"/>
    <n v="178.99"/>
    <n v="168"/>
    <n v="0"/>
    <n v="168"/>
    <s v="CONTESTADO"/>
    <x v="0"/>
    <s v="iFood"/>
    <s v="ecdb83b1-d019-49ad-a17f-ad93a32f1060"/>
    <s v="PIX"/>
    <x v="1"/>
  </r>
  <r>
    <s v="1235"/>
    <d v="2025-05-10T14:25:45"/>
    <s v="Madero - Shopping Granja Vianna"/>
    <x v="0"/>
    <s v="O pedido está atrasado"/>
    <s v="Reembolso aprovado, confira o pagamento no seu próximo repasse"/>
    <n v="85.99"/>
    <n v="74"/>
    <n v="59.76"/>
    <n v="14.240000000000002"/>
    <s v="REEMBOLSO APROVADO"/>
    <x v="1"/>
    <s v="iFood"/>
    <s v="c85bc1a9-955f-457c-b7de-283797672495"/>
    <s v="Apple Pay (Mastercard Débito)"/>
    <x v="4"/>
  </r>
  <r>
    <s v="0231"/>
    <d v="2025-05-09T19:52:29"/>
    <s v="Madero - Shopping Boulevard Bh"/>
    <x v="1"/>
    <s v="Cliente não localizado"/>
    <s v="Reembolso aprovado, confira o pagamento no seu próximo repasse"/>
    <n v="90.99"/>
    <n v="84"/>
    <n v="67.83"/>
    <n v="16.170000000000002"/>
    <s v="REEMBOLSO APROVADO"/>
    <x v="1"/>
    <s v="iFood"/>
    <s v="e75ee462-8434-4ed9-afac-ede351f1b6cc"/>
    <s v="Pagamento pelo app do Nubank"/>
    <x v="0"/>
  </r>
  <r>
    <n v="9811"/>
    <d v="2025-05-08T19:04:51"/>
    <s v="Madero - Shopping Center Vale"/>
    <x v="0"/>
    <s v="Pedido impróprio para consumo/uso"/>
    <s v="SIM"/>
    <n v="159.97999999999999"/>
    <n v="148"/>
    <n v="0"/>
    <n v="148"/>
    <s v="CONTESTADO"/>
    <x v="0"/>
    <s v="iFood"/>
    <s v="75df3e10-6ab6-4ee4-9e23-2404f65aeec6"/>
    <s v="PIX"/>
    <x v="1"/>
  </r>
  <r>
    <s v="2550"/>
    <d v="2025-05-10T18:24:47"/>
    <s v="Madero - Nazaret"/>
    <x v="4"/>
    <s v="O pedido não foi confirmado pela loja"/>
    <s v="CANCELLED_BEFORE_CONFIRMED"/>
    <n v="151"/>
    <n v="151"/>
    <n v="0"/>
    <n v="151"/>
    <s v="CANCELADO"/>
    <x v="2"/>
    <s v="iFood"/>
    <s v="19a72b9b-389d-425e-b7ca-17ca3ee0ba88"/>
    <s v="********"/>
    <x v="1"/>
  </r>
  <r>
    <s v="7189"/>
    <d v="2025-05-09T21:01:00"/>
    <s v="Madero - Shopping Capim Dourado"/>
    <x v="1"/>
    <s v="Cliente não localizado pedido em atraso"/>
    <s v="Reembolso aprovado, confira o pagamento no seu próximo repasse"/>
    <n v="144.99"/>
    <n v="129"/>
    <n v="104.17"/>
    <n v="24.83"/>
    <s v="REEMBOLSO APROVADO"/>
    <x v="1"/>
    <s v="iFood"/>
    <s v="f1297a1b-d35c-4fe4-ae2c-d80b5b3626db"/>
    <s v="Crédito (Visa) pelo app"/>
    <x v="2"/>
  </r>
  <r>
    <s v="8317"/>
    <d v="2025-05-10T15:12:26"/>
    <s v="Madero - Shopping Jardim Sul"/>
    <x v="0"/>
    <s v="O pedido não foi entregue"/>
    <s v="Reembolso aprovado, confira o pagamento no seu próximo repasse"/>
    <n v="128.99"/>
    <n v="123"/>
    <n v="99.32"/>
    <n v="23.680000000000007"/>
    <s v="REEMBOLSO APROVADO"/>
    <x v="1"/>
    <s v="iFood"/>
    <s v="e6bfcc01-19cb-458e-a66f-03f700e6b49e"/>
    <s v="PIX"/>
    <x v="4"/>
  </r>
  <r>
    <s v="9761"/>
    <d v="2025-05-10T18:50:00"/>
    <s v="Madero - Shopping Limeira"/>
    <x v="0"/>
    <s v="O pedido está atrasado"/>
    <s v="Reembolso aprovado, confira o pagamento no seu próximo repasse"/>
    <n v="98.99"/>
    <n v="92"/>
    <n v="74.290000000000006"/>
    <n v="17.709999999999994"/>
    <s v="REEMBOLSO APROVADO"/>
    <x v="1"/>
    <s v="iFood"/>
    <s v="0d8a2d98-b323-4307-97bf-32e180fe261e"/>
    <s v="Crédito (Mastercard) pelo app"/>
    <x v="2"/>
  </r>
  <r>
    <s v="0754"/>
    <d v="2025-05-09T19:59:41"/>
    <s v="Madero - Shopping Cidade Bh"/>
    <x v="0"/>
    <s v="O pedido está atrasado"/>
    <s v="Reembolso aprovado, confira o pagamento no seu próximo repasse"/>
    <n v="185.99"/>
    <n v="176"/>
    <n v="142.12"/>
    <n v="33.879999999999995"/>
    <s v="REEMBOLSO APROVADO"/>
    <x v="1"/>
    <s v="iFood"/>
    <s v="7827dd1e-6911-4291-abb7-f8e2c2dcf7a0"/>
    <s v="Débito (Mastercard Débito) pelo app"/>
    <x v="0"/>
  </r>
  <r>
    <n v="7333"/>
    <d v="2025-05-09T20:13:20"/>
    <s v="Madero - Shopping Cidade Bh"/>
    <x v="0"/>
    <s v="O pedido veio com todos os itens errados"/>
    <s v="SIM"/>
    <n v="61.99"/>
    <n v="66"/>
    <n v="53.3"/>
    <n v="12.700000000000003"/>
    <s v="REEMBOLSO APROVADO"/>
    <x v="1"/>
    <s v="iFood"/>
    <s v="897876ff-9d10-42b5-8003-810b85461b87"/>
    <s v="Crédito (Visa) pelo app"/>
    <x v="0"/>
  </r>
  <r>
    <s v="6493"/>
    <d v="2025-05-09T16:10:55"/>
    <s v="Madero - Shopping del Rey"/>
    <x v="3"/>
    <s v="A loja está sem entregadores disponíveis"/>
    <s v="Reembolso aprovado, confira o pagamento no seu próximo repasse"/>
    <n v="79.989999999999995"/>
    <n v="74"/>
    <n v="59.76"/>
    <n v="14.240000000000002"/>
    <s v="REEMBOLSO APROVADO"/>
    <x v="1"/>
    <s v="iFood"/>
    <s v="407463e3-276a-4979-8c6a-288995bc405e"/>
    <s v="Pagamento pelo app do Nubank"/>
    <x v="0"/>
  </r>
  <r>
    <s v="2661"/>
    <d v="2025-05-09T11:50:47"/>
    <s v="Madero - Shopping Iguatemi Poa"/>
    <x v="1"/>
    <s v="Cliente se recusa a fornecer código de recebimento"/>
    <s v="Reembolso aprovado, confira o pagamento no seu próximo repasse"/>
    <n v="91"/>
    <n v="91"/>
    <n v="73.48"/>
    <n v="17.519999999999996"/>
    <s v="REEMBOLSO APROVADO"/>
    <x v="1"/>
    <s v="iFood"/>
    <s v="7aae13c5-f655-4e6d-a058-b79a7c4f574f"/>
    <s v="Pagamento pelo app do Nubank"/>
    <x v="3"/>
  </r>
  <r>
    <s v="6928"/>
    <d v="2025-05-10T18:24:51"/>
    <s v="Madero &amp; Jeronimo - Oscar Freire"/>
    <x v="4"/>
    <s v="O pedido não foi confirmado pela loja"/>
    <s v="CANCELLED_BEFORE_CONFIRMED"/>
    <n v="115.59"/>
    <n v="117.6"/>
    <n v="0"/>
    <n v="117.6"/>
    <s v="CANCELADO"/>
    <x v="2"/>
    <s v="iFood"/>
    <s v="179235cb-e35c-4aed-b3ab-dd5959305d05"/>
    <s v="********"/>
    <x v="1"/>
  </r>
  <r>
    <s v="6834"/>
    <d v="2025-05-09T17:35:04"/>
    <s v="Madero - Shopping Maia"/>
    <x v="0"/>
    <s v="O pedido está atrasado"/>
    <s v="Reembolso aprovado, confira o pagamento no seu próximo repasse"/>
    <n v="153.99"/>
    <n v="153"/>
    <n v="123.55"/>
    <n v="29.450000000000003"/>
    <s v="REEMBOLSO APROVADO"/>
    <x v="1"/>
    <s v="iFood"/>
    <s v="bca38c14-1b6c-4b7a-8459-1c153d8a7df5"/>
    <s v="PIX"/>
    <x v="1"/>
  </r>
  <r>
    <s v="2254"/>
    <d v="2025-05-09T12:30:46"/>
    <s v="Madero - Shopping Maia"/>
    <x v="1"/>
    <s v="Cliente não localizado"/>
    <s v="Reembolso aprovado, confira o pagamento no seu próximo repasse"/>
    <n v="84.99"/>
    <n v="84"/>
    <n v="70.38"/>
    <n v="13.620000000000005"/>
    <s v="REEMBOLSO APROVADO"/>
    <x v="1"/>
    <s v="iFood"/>
    <s v="b9fe1c8c-b9a3-4d97-b6a7-ab23024383fb"/>
    <s v="Vale-refeição (Alelo refeição) pelo app"/>
    <x v="1"/>
  </r>
  <r>
    <s v="0108"/>
    <d v="2025-05-10T19:48:38"/>
    <s v="Madero - Shopping Maia"/>
    <x v="0"/>
    <s v="O pedido não foi entregue"/>
    <s v="Reembolso aprovado, confira o pagamento no seu próximo repasse"/>
    <n v="189.99"/>
    <n v="179"/>
    <n v="144.54"/>
    <n v="34.460000000000008"/>
    <s v="REEMBOLSO APROVADO"/>
    <x v="1"/>
    <s v="iFood"/>
    <s v="4dde34a5-460e-4b7e-a21c-164ef38c6ebe"/>
    <s v="Apple Pay (Visa)"/>
    <x v="1"/>
  </r>
  <r>
    <n v="5700"/>
    <d v="2025-05-11T19:13:31"/>
    <s v="Madero - Shopping Cidade Bh"/>
    <x v="0"/>
    <s v="O pedido veio com todos os itens errados"/>
    <s v="SIM"/>
    <n v="129.99"/>
    <n v="123"/>
    <n v="99.32"/>
    <n v="23.680000000000007"/>
    <s v="REEMBOLSO APROVADO"/>
    <x v="1"/>
    <s v="iFood"/>
    <s v="044252ea-5d2c-4825-915e-870ca158b6e1"/>
    <s v="Crédito (Mastercard) pelo app"/>
    <x v="0"/>
  </r>
  <r>
    <n v="7138"/>
    <d v="2025-05-10T18:22:30"/>
    <s v="Madero - Shopping Cidade São Paulo"/>
    <x v="0"/>
    <s v="O pedido veio com todos os itens errados"/>
    <s v="SIM"/>
    <n v="152.99"/>
    <n v="145"/>
    <n v="0"/>
    <n v="145"/>
    <s v="CONTESTADO"/>
    <x v="0"/>
    <s v="iFood"/>
    <s v="9d61a4fb-7fbb-4444-b5e3-9d92645a33b3"/>
    <s v="Apple Pay (Mastercard)"/>
    <x v="1"/>
  </r>
  <r>
    <s v="7911"/>
    <d v="2025-05-09T20:46:45"/>
    <s v="Madero - Shopping Neumarkt"/>
    <x v="3"/>
    <s v="A loja está sem entregadores disponíveis"/>
    <s v="Reembolso aprovado, confira o pagamento no seu próximo repasse"/>
    <n v="66.989999999999995"/>
    <n v="53"/>
    <n v="42.8"/>
    <n v="10.200000000000003"/>
    <s v="REEMBOLSO APROVADO"/>
    <x v="1"/>
    <s v="iFood"/>
    <s v="131f56d2-7e04-4b4e-b822-769c313e4c8b"/>
    <s v="PIX"/>
    <x v="3"/>
  </r>
  <r>
    <s v="0727"/>
    <d v="2025-05-09T20:22:42"/>
    <s v="Madero - Shopping Neumarkt"/>
    <x v="3"/>
    <s v="A loja está sem entregadores disponíveis"/>
    <s v="Reembolso aprovado, confira o pagamento no seu próximo repasse"/>
    <n v="143.99"/>
    <n v="146"/>
    <n v="117.9"/>
    <n v="28.099999999999994"/>
    <s v="REEMBOLSO APROVADO"/>
    <x v="1"/>
    <s v="iFood"/>
    <s v="e315eb37-58d1-4e55-aa84-38107f36a995"/>
    <s v="Crédito (Visa) pelo app"/>
    <x v="3"/>
  </r>
  <r>
    <s v="4060"/>
    <d v="2025-05-10T20:58:45"/>
    <s v="Madero - Shopping Mogi Guaçu"/>
    <x v="1"/>
    <s v="Entregador sofreu acidente"/>
    <s v="Reembolso aprovado, confira o pagamento no seu próximo repasse"/>
    <n v="49.99"/>
    <n v="53"/>
    <n v="42.8"/>
    <n v="10.200000000000003"/>
    <s v="REEMBOLSO APROVADO"/>
    <x v="1"/>
    <s v="iFood"/>
    <s v="5a9c8a3a-ea0d-4e79-b8ea-dc4b6b8e964e"/>
    <s v="PIX"/>
    <x v="2"/>
  </r>
  <r>
    <s v="5386"/>
    <d v="2025-05-10T19:34:17"/>
    <s v="Madero - Shopping Mogi Guaçu"/>
    <x v="0"/>
    <s v="O pedido está atrasado"/>
    <s v="Reembolso aprovado, confira o pagamento no seu próximo repasse"/>
    <n v="260.99"/>
    <n v="244"/>
    <n v="197.03"/>
    <n v="46.97"/>
    <s v="REEMBOLSO APROVADO"/>
    <x v="1"/>
    <s v="iFood"/>
    <s v="88bd6521-ae56-4487-a3f1-e6b8bd7fa759"/>
    <s v="PIX"/>
    <x v="2"/>
  </r>
  <r>
    <s v="4927"/>
    <d v="2025-05-09T17:25:26"/>
    <s v="Madero - Shopping Praia da Costa"/>
    <x v="0"/>
    <s v="O pedido está atrasado"/>
    <s v="Reembolso aprovado, confira o pagamento no seu próximo repasse"/>
    <n v="62.98"/>
    <n v="53"/>
    <n v="42.8"/>
    <n v="10.200000000000003"/>
    <s v="REEMBOLSO APROVADO"/>
    <x v="1"/>
    <s v="iFood"/>
    <s v="044478dd-6074-4d4a-9a10-f81a924768ad"/>
    <s v="Apple Pay (Mastercard)"/>
    <x v="0"/>
  </r>
  <r>
    <s v="0533"/>
    <d v="2025-05-09T12:17:07"/>
    <s v="Madero - Shopping Santa Ursula"/>
    <x v="2"/>
    <s v="Suspeita de golpe ou trote"/>
    <s v="Cancelamento aceito pela sua loja"/>
    <n v="57.98"/>
    <n v="63"/>
    <n v="0"/>
    <n v="63"/>
    <s v="CANCELADO"/>
    <x v="2"/>
    <s v="iFood"/>
    <s v="67295578-af5b-49df-a77f-2ea023eb8234"/>
    <s v="Saldo da carteira, Crédito (Mastercard) pelo app"/>
    <x v="2"/>
  </r>
  <r>
    <s v="4239"/>
    <d v="2025-05-10T18:31:33"/>
    <s v="Madero - Shopping New York"/>
    <x v="0"/>
    <s v="O pedido está atrasado"/>
    <s v="Reembolso aprovado, confira o pagamento no seu próximo repasse"/>
    <n v="89.99"/>
    <n v="84"/>
    <n v="70.349999999999994"/>
    <n v="13.650000000000006"/>
    <s v="REEMBOLSO APROVADO"/>
    <x v="1"/>
    <s v="iFood"/>
    <s v="c412998f-c672-412b-a1fa-27183743e4ba"/>
    <s v="Vale-refeição (Alelo refeição) pelo app"/>
    <x v="0"/>
  </r>
  <r>
    <s v="3432"/>
    <d v="2025-05-09T21:20:40"/>
    <s v="Madero - Shopping Recife"/>
    <x v="0"/>
    <s v="O pedido não foi entregue"/>
    <s v="Reembolso aprovado, confira o pagamento no seu próximo repasse"/>
    <n v="179.99"/>
    <n v="174"/>
    <n v="140.5"/>
    <n v="33.5"/>
    <s v="REEMBOLSO APROVADO"/>
    <x v="1"/>
    <s v="iFood"/>
    <s v="30bfc2f6-9163-4056-b4d7-aa83289e32e7"/>
    <s v="Apple Pay (Mastercard)"/>
    <x v="0"/>
  </r>
  <r>
    <s v="5478"/>
    <d v="2025-05-09T19:31:02"/>
    <s v="Madero - Shopping Beiramar"/>
    <x v="1"/>
    <s v="Pedido já foi retirado pelo entregador"/>
    <s v="CHECKOUT_HANDSHAKE_DECIDED"/>
    <n v="120.98"/>
    <n v="114"/>
    <n v="0"/>
    <n v="114"/>
    <s v="CANCELADO"/>
    <x v="2"/>
    <s v="iFood"/>
    <s v="97ece412-726d-4d43-a636-3ab09d8ef1cd"/>
    <s v="Crédito (Mastercard) pelo app"/>
    <x v="3"/>
  </r>
  <r>
    <s v="9912"/>
    <d v="2025-05-10T14:18:58"/>
    <s v="Madero - Shopping New York"/>
    <x v="3"/>
    <s v="A loja está sem entregadores disponíveis"/>
    <s v="Reembolso aprovado, confira o pagamento no seu próximo repasse"/>
    <n v="85.99"/>
    <n v="78"/>
    <n v="62.98"/>
    <n v="15.020000000000003"/>
    <s v="REEMBOLSO APROVADO"/>
    <x v="1"/>
    <s v="iFood"/>
    <s v="1da22dc3-3ab2-4639-8def-4a80dcaa1b15"/>
    <s v="PIX"/>
    <x v="0"/>
  </r>
  <r>
    <s v="5252"/>
    <d v="2025-05-09T15:34:51"/>
    <s v="Jeronimo &amp; Madero - 18 do Forte"/>
    <x v="4"/>
    <s v="O pedido não foi confirmado pela loja"/>
    <s v="CANCELLED_BEFORE_CONFIRMED"/>
    <n v="29.98"/>
    <n v="48"/>
    <n v="0"/>
    <n v="48"/>
    <s v="CANCELADO"/>
    <x v="2"/>
    <s v="iFood"/>
    <s v="c3c55cfa-5e0b-45c2-b513-8eeebf60d9e7"/>
    <s v="********"/>
    <x v="4"/>
  </r>
  <r>
    <s v="6723"/>
    <d v="2025-05-10T19:33:40"/>
    <s v="Madero - Shopping Novo Salvador"/>
    <x v="1"/>
    <s v="Cliente não localizado"/>
    <s v="Reembolso aprovado, confira o pagamento no seu próximo repasse"/>
    <n v="71.989999999999995"/>
    <n v="58"/>
    <n v="46.84"/>
    <n v="11.159999999999997"/>
    <s v="REEMBOLSO APROVADO"/>
    <x v="1"/>
    <s v="iFood"/>
    <s v="c24ab1ec-d59d-4c15-96e6-b3be8a6f2fac"/>
    <s v="Crédito (Mastercard) pelo app"/>
    <x v="0"/>
  </r>
  <r>
    <s v="2958"/>
    <d v="2025-05-09T20:22:36"/>
    <s v="Madero - Shopping Rio Leblon"/>
    <x v="0"/>
    <s v="O pedido está atrasado"/>
    <s v="Reembolso aprovado, confira o pagamento no seu próximo repasse"/>
    <n v="150.99"/>
    <n v="143"/>
    <n v="115.47"/>
    <n v="27.53"/>
    <s v="REEMBOLSO APROVADO"/>
    <x v="1"/>
    <s v="iFood"/>
    <s v="945a4ad6-40c9-48c8-88a1-bad7ffeeb528"/>
    <s v="PIX"/>
    <x v="0"/>
  </r>
  <r>
    <n v="7524"/>
    <d v="2025-05-10T19:37:49"/>
    <s v="Madero - Shopping Dom Pedro"/>
    <x v="0"/>
    <s v="O pedido veio com todos os itens errados"/>
    <s v="SIM"/>
    <n v="63.98"/>
    <n v="65"/>
    <n v="0"/>
    <n v="65"/>
    <s v="CONTESTADO"/>
    <x v="0"/>
    <s v="iFood"/>
    <s v="0719f0f2-923e-4eb4-9161-2b5062388078"/>
    <s v="Vale-refeição (Alelo refeição) pelo app"/>
    <x v="4"/>
  </r>
  <r>
    <s v="0457"/>
    <d v="2025-05-10T15:40:01"/>
    <s v="Madero - Shopping Praia de Belas"/>
    <x v="1"/>
    <s v="Cliente não localizado"/>
    <s v="Reembolso aprovado, confira o pagamento no seu próximo repasse"/>
    <n v="161.99"/>
    <n v="148"/>
    <n v="119.51"/>
    <n v="28.489999999999995"/>
    <s v="REEMBOLSO APROVADO"/>
    <x v="1"/>
    <s v="iFood"/>
    <s v="abe06109-ee98-4d50-aca3-96a0146ea649"/>
    <s v="PIX"/>
    <x v="3"/>
  </r>
  <r>
    <s v="8346"/>
    <d v="2025-05-09T21:33:25"/>
    <s v="Madero - Shopping Tiete Plaza"/>
    <x v="1"/>
    <s v="Problemas no veículo"/>
    <s v="Reembolso aprovado, confira o pagamento no seu próximo repasse"/>
    <n v="184.99"/>
    <n v="184"/>
    <n v="148.58000000000001"/>
    <n v="35.419999999999987"/>
    <s v="REEMBOLSO APROVADO"/>
    <x v="1"/>
    <s v="iFood"/>
    <s v="279a8e22-b94c-472f-b1f2-251c595582a1"/>
    <s v="Saldo da carteira, PIX"/>
    <x v="1"/>
  </r>
  <r>
    <s v="9880"/>
    <d v="2025-05-09T19:58:00"/>
    <s v="Madero - Shopping Uberaba"/>
    <x v="0"/>
    <s v="O pedido está atrasado"/>
    <s v="Reembolso aprovado, confira o pagamento no seu próximo repasse"/>
    <n v="140.99"/>
    <n v="141"/>
    <n v="113.86"/>
    <n v="27.14"/>
    <s v="REEMBOLSO APROVADO"/>
    <x v="1"/>
    <s v="iFood"/>
    <s v="b774e475-8a7f-4584-a53b-71bc810c341d"/>
    <s v="PIX"/>
    <x v="2"/>
  </r>
  <r>
    <n v="8831"/>
    <d v="2025-05-10T19:01:19"/>
    <s v="Madero - Shopping Dom Pedro"/>
    <x v="1"/>
    <s v="O endereço da loja está errado"/>
    <s v="SIM"/>
    <n v="65.98"/>
    <n v="50"/>
    <n v="40.380000000000003"/>
    <n v="9.6199999999999974"/>
    <s v="REEMBOLSO APROVADO"/>
    <x v="1"/>
    <s v="iFood"/>
    <s v="d120917b-979e-47f0-bfe3-c90c03a6d8bc"/>
    <s v="Crédito (Mastercard) pelo app"/>
    <x v="4"/>
  </r>
  <r>
    <s v="4469"/>
    <d v="2025-05-10T21:35:19"/>
    <s v="Madero - Shopping Praiamar"/>
    <x v="0"/>
    <s v="O pedido está atrasado"/>
    <s v="Reembolso aprovado, confira o pagamento no seu próximo repasse"/>
    <n v="54.98"/>
    <n v="53"/>
    <n v="42.8"/>
    <n v="10.200000000000003"/>
    <s v="REEMBOLSO APROVADO"/>
    <x v="1"/>
    <s v="iFood"/>
    <s v="d93f3419-cbcf-44e0-9573-05e81a5e7747"/>
    <s v="PIX"/>
    <x v="1"/>
  </r>
  <r>
    <s v="1304"/>
    <d v="2025-05-09T19:55:10"/>
    <s v="Madero - Shopping Uberaba"/>
    <x v="0"/>
    <s v="O pedido está atrasado"/>
    <s v="Reembolso aprovado, confira o pagamento no seu próximo repasse"/>
    <n v="78.989999999999995"/>
    <n v="71"/>
    <n v="57.33"/>
    <n v="13.670000000000002"/>
    <s v="REEMBOLSO APROVADO"/>
    <x v="1"/>
    <s v="iFood"/>
    <s v="21689b46-c2eb-4382-b68f-a817e4dc96ad"/>
    <s v="Pagamento pelo app do Nubank"/>
    <x v="2"/>
  </r>
  <r>
    <s v="0208"/>
    <d v="2025-05-10T20:55:54"/>
    <s v="Madero - Shopping Praiamar"/>
    <x v="0"/>
    <s v="O pedido está atrasado"/>
    <s v="Reembolso aprovado, confira o pagamento no seu próximo repasse"/>
    <n v="296.98"/>
    <n v="286"/>
    <n v="230.94"/>
    <n v="55.06"/>
    <s v="REEMBOLSO APROVADO"/>
    <x v="1"/>
    <s v="iFood"/>
    <s v="06cdefeb-f562-4f13-8b6d-5c8e344ad1db"/>
    <s v="PIX"/>
    <x v="1"/>
  </r>
  <r>
    <n v="3278"/>
    <d v="2025-05-10T18:52:30"/>
    <s v="Madero - Shopping Dom Pedro"/>
    <x v="1"/>
    <s v="O endereço da loja está errado"/>
    <s v="SIM"/>
    <n v="85.98"/>
    <n v="76"/>
    <n v="61.37"/>
    <n v="14.630000000000003"/>
    <s v="REEMBOLSO APROVADO"/>
    <x v="1"/>
    <s v="iFood"/>
    <s v="b8e71c04-a2c8-4c83-8ab9-c91fe6479ba3"/>
    <s v="Pagamento pelo app do Nubank"/>
    <x v="4"/>
  </r>
  <r>
    <s v="8804"/>
    <d v="2025-05-09T19:35:46"/>
    <s v="Madero - Shopping União Osasco"/>
    <x v="1"/>
    <s v="Cliente não localizado"/>
    <s v="Reembolso aprovado, confira o pagamento no seu próximo repasse"/>
    <n v="69.989999999999995"/>
    <n v="60"/>
    <n v="50.25"/>
    <n v="9.75"/>
    <s v="REEMBOLSO APROVADO"/>
    <x v="1"/>
    <s v="iFood"/>
    <s v="65944d8a-7445-485c-81a2-f78fb9418c9d"/>
    <s v="Vale-refeição (Alelo refeição) pelo app"/>
    <x v="4"/>
  </r>
  <r>
    <n v="9649"/>
    <d v="2025-05-09T12:19:48"/>
    <s v="Madero - Shopping Eldorado"/>
    <x v="0"/>
    <s v="Pedido impróprio para consumo/uso"/>
    <s v="SIM"/>
    <n v="48.99"/>
    <n v="53"/>
    <n v="42.8"/>
    <n v="10.200000000000003"/>
    <s v="REEMBOLSO APROVADO"/>
    <x v="1"/>
    <s v="iFood"/>
    <s v="122e5ed2-4899-429c-a0b9-4c7b7d20aeab"/>
    <s v="Crédito (Mastercard) pelo app"/>
    <x v="4"/>
  </r>
  <r>
    <s v="9858"/>
    <d v="2025-05-10T19:33:57"/>
    <s v="Madero - Shopping Praiamar"/>
    <x v="3"/>
    <s v="A loja está sem entregadores disponíveis"/>
    <s v="Reembolso aprovado, confira o pagamento no seu próximo repasse"/>
    <n v="59.99"/>
    <n v="66"/>
    <n v="53.3"/>
    <n v="12.700000000000003"/>
    <s v="REEMBOLSO APROVADO"/>
    <x v="1"/>
    <s v="iFood"/>
    <s v="41206fc8-0a80-460b-aa69-a304eb8cc49d"/>
    <s v="Crédito (Visa) pelo app"/>
    <x v="1"/>
  </r>
  <r>
    <s v="8396"/>
    <d v="2025-05-10T20:30:32"/>
    <s v="Madero - Shopping Recife"/>
    <x v="0"/>
    <s v="O pedido está atrasado"/>
    <s v="Reembolso aprovado, confira o pagamento no seu próximo repasse"/>
    <n v="197.98"/>
    <n v="201"/>
    <n v="162.31"/>
    <n v="38.69"/>
    <s v="REEMBOLSO APROVADO"/>
    <x v="1"/>
    <s v="iFood"/>
    <s v="a2a6f87a-95d3-4a20-a7df-aead6d6a13d4"/>
    <s v="Crédito (Mastercard) pelo app"/>
    <x v="0"/>
  </r>
  <r>
    <n v="2507"/>
    <d v="2025-05-11T12:06:01"/>
    <s v="Madero - Shopping Estação Cuiabá"/>
    <x v="2"/>
    <s v="O pedido está duplicado"/>
    <s v="SIM"/>
    <n v="152.97999999999999"/>
    <n v="150"/>
    <n v="121.12"/>
    <n v="28.879999999999995"/>
    <s v="REEMBOLSO APROVADO"/>
    <x v="1"/>
    <s v="iFood"/>
    <s v="c9f1a09d-00d3-4748-8f81-e7614504c679"/>
    <s v="PIX"/>
    <x v="2"/>
  </r>
  <r>
    <s v="3502"/>
    <d v="2025-05-10T21:46:01"/>
    <s v="Madero - Shopping Rio Leblon"/>
    <x v="3"/>
    <s v="A loja está sem entregadores disponíveis"/>
    <s v="Reembolso aprovado, confira o pagamento no seu próximo repasse"/>
    <n v="139.99"/>
    <n v="126"/>
    <n v="101.74"/>
    <n v="24.260000000000005"/>
    <s v="REEMBOLSO APROVADO"/>
    <x v="1"/>
    <s v="iFood"/>
    <s v="1cc88c52-9c21-49bc-9a2e-15e6ebf82026"/>
    <s v="Crédito (Mastercard) pelo app"/>
    <x v="0"/>
  </r>
  <r>
    <s v="7244"/>
    <d v="2025-05-10T20:46:14"/>
    <s v="Madero - Shopping Rio Leblon"/>
    <x v="1"/>
    <s v="Problemas no veículo"/>
    <s v="Reembolso aprovado, confira o pagamento no seu próximo repasse"/>
    <n v="139.99"/>
    <n v="126"/>
    <n v="101.74"/>
    <n v="24.260000000000005"/>
    <s v="REEMBOLSO APROVADO"/>
    <x v="1"/>
    <s v="iFood"/>
    <s v="e35e4536-2e2d-4e64-ac53-492569f9bd77"/>
    <s v="Crédito (Mastercard) pelo app"/>
    <x v="0"/>
  </r>
  <r>
    <s v="4769"/>
    <d v="2025-05-10T17:43:52"/>
    <s v="Madero - Shopping Rio Leblon"/>
    <x v="1"/>
    <s v="Cliente não localizado"/>
    <s v="Reembolso aprovado, confira o pagamento no seu próximo repasse"/>
    <n v="44.99"/>
    <n v="39"/>
    <n v="31.49"/>
    <n v="7.5100000000000016"/>
    <s v="REEMBOLSO APROVADO"/>
    <x v="1"/>
    <s v="iFood"/>
    <s v="1ccff433-7bec-48e5-8157-f9dbde7a1b70"/>
    <s v="Crédito (Amex) pelo app"/>
    <x v="0"/>
  </r>
  <r>
    <s v="5935"/>
    <d v="2025-05-09T19:00:46"/>
    <s v="Madero - Shopping União Osasco"/>
    <x v="0"/>
    <s v="O pedido não foi entregue"/>
    <s v="Reembolso aprovado, confira o pagamento no seu próximo repasse"/>
    <n v="165.98"/>
    <n v="168"/>
    <n v="135.66"/>
    <n v="32.340000000000003"/>
    <s v="REEMBOLSO APROVADO"/>
    <x v="1"/>
    <s v="iFood"/>
    <s v="a6ab2911-0ed3-4f23-a918-72f4df1a54c5"/>
    <s v="Crédito (Mastercard) pelo app"/>
    <x v="4"/>
  </r>
  <r>
    <s v="1775"/>
    <d v="2025-05-09T17:47:12"/>
    <s v="Madero - Shopping Tijuca"/>
    <x v="2"/>
    <s v="Item indisponível"/>
    <s v="UNAVAILABLE_ITEM"/>
    <n v="154.99"/>
    <n v="149"/>
    <n v="0"/>
    <n v="149"/>
    <s v="CANCELADO"/>
    <x v="2"/>
    <s v="iFood"/>
    <s v="d49ae972-df47-4f12-9969-fbee779f618a"/>
    <s v="Pagamento pelo app do Nubank"/>
    <x v="0"/>
  </r>
  <r>
    <s v="4806"/>
    <d v="2025-05-10T17:10:55"/>
    <s v="Madero - Shopping Rio Leblon"/>
    <x v="0"/>
    <s v="O pedido está atrasado"/>
    <s v="Reembolso aprovado, confira o pagamento no seu próximo repasse"/>
    <n v="71.989999999999995"/>
    <n v="58"/>
    <n v="46.84"/>
    <n v="11.159999999999997"/>
    <s v="REEMBOLSO APROVADO"/>
    <x v="1"/>
    <s v="iFood"/>
    <s v="9d1c556b-acb0-4523-b850-5eb4e529d6a1"/>
    <s v="Crédito (Mastercard) pelo app"/>
    <x v="0"/>
  </r>
  <r>
    <s v="5857"/>
    <d v="2025-05-09T13:37:17"/>
    <s v="Madero - Shopping União Osasco"/>
    <x v="1"/>
    <s v="Cliente não localizado"/>
    <s v="Reembolso aprovado, confira o pagamento no seu próximo repasse"/>
    <n v="129.99"/>
    <n v="139"/>
    <n v="112.24"/>
    <n v="26.760000000000005"/>
    <s v="REEMBOLSO APROVADO"/>
    <x v="1"/>
    <s v="iFood"/>
    <s v="bff54fce-877c-44d4-9235-9080ffcf186c"/>
    <s v="Crédito (Mastercard) pelo app"/>
    <x v="4"/>
  </r>
  <r>
    <s v="4724"/>
    <d v="2025-05-10T12:04:50"/>
    <s v="Madero - Shopping Rio Leblon"/>
    <x v="0"/>
    <s v="O pedido está atrasado"/>
    <s v="Reembolso aprovado, confira o pagamento no seu próximo repasse"/>
    <n v="117.99"/>
    <n v="113"/>
    <n v="91.25"/>
    <n v="21.75"/>
    <s v="REEMBOLSO APROVADO"/>
    <x v="1"/>
    <s v="iFood"/>
    <s v="76752d09-7cc4-425f-a1eb-8a3e8944268f"/>
    <s v="Crédito (Visa) pelo app"/>
    <x v="0"/>
  </r>
  <r>
    <s v="8367"/>
    <d v="2025-05-10T20:50:40"/>
    <s v="Madero - Shopping Rio Sul"/>
    <x v="1"/>
    <s v="Cliente não localizado"/>
    <s v="Reembolso aprovado, confira o pagamento no seu próximo repasse"/>
    <n v="87.99"/>
    <n v="79"/>
    <n v="63.79"/>
    <n v="15.21"/>
    <s v="REEMBOLSO APROVADO"/>
    <x v="1"/>
    <s v="iFood"/>
    <s v="0da917c7-0c3f-4f70-813d-56f702cfd43f"/>
    <s v="PIX"/>
    <x v="0"/>
  </r>
  <r>
    <s v="8359"/>
    <d v="2025-05-10T20:20:02"/>
    <s v="Madero - Shopping Taboão"/>
    <x v="0"/>
    <s v="O pedido está atrasado"/>
    <s v="Reembolso aprovado, confira o pagamento no seu próximo repasse"/>
    <n v="684.99"/>
    <n v="672"/>
    <n v="542.64"/>
    <n v="129.36000000000001"/>
    <s v="REEMBOLSO APROVADO"/>
    <x v="1"/>
    <s v="iFood"/>
    <s v="822d54e4-4bb5-4973-9845-2cf171252e0e"/>
    <s v="Crédito (Mastercard) pelo app"/>
    <x v="4"/>
  </r>
  <r>
    <s v="1812"/>
    <d v="2025-05-09T14:04:44"/>
    <s v="Madero - Shopping West Plaza"/>
    <x v="0"/>
    <s v="O pedido está atrasado"/>
    <s v="Reembolso aprovado, confira o pagamento no seu próximo repasse"/>
    <n v="90.99"/>
    <n v="70"/>
    <n v="56.52"/>
    <n v="13.479999999999997"/>
    <s v="REEMBOLSO APROVADO"/>
    <x v="1"/>
    <s v="iFood"/>
    <s v="1f4defcc-8919-4bbb-843d-9f0d8f793426"/>
    <s v="PIX"/>
    <x v="1"/>
  </r>
  <r>
    <s v="8900"/>
    <d v="2025-05-09T21:27:30"/>
    <s v="Madero - Valinhos"/>
    <x v="1"/>
    <s v="Cliente não localizado pedido em atraso"/>
    <s v="Reembolso aprovado, confira o pagamento no seu próximo repasse"/>
    <n v="211.99"/>
    <n v="198"/>
    <n v="159.88"/>
    <n v="38.120000000000005"/>
    <s v="REEMBOLSO APROVADO"/>
    <x v="1"/>
    <s v="iFood"/>
    <s v="61e86df5-a33e-4eb4-be2d-23dd9fe77269"/>
    <s v="Apple Pay (Visa)"/>
    <x v="4"/>
  </r>
  <r>
    <s v="8377"/>
    <d v="2025-05-10T20:08:59"/>
    <s v="Madero - Shopping Taboão"/>
    <x v="0"/>
    <s v="O pedido está atrasado"/>
    <s v="Reembolso aprovado, confira o pagamento no seu próximo repasse"/>
    <n v="121.99"/>
    <n v="97"/>
    <n v="78.33"/>
    <n v="18.670000000000002"/>
    <s v="REEMBOLSO APROVADO"/>
    <x v="1"/>
    <s v="iFood"/>
    <s v="8f5f6a2f-013c-42fe-9f41-892ab85bca0d"/>
    <s v="Crédito (Visa) pelo app"/>
    <x v="4"/>
  </r>
  <r>
    <n v="9069"/>
    <d v="2025-05-10T17:14:06"/>
    <s v="Madero - Shopping Granja Vianna"/>
    <x v="0"/>
    <s v="Pedido impróprio para consumo/uso"/>
    <s v="SIM"/>
    <n v="91"/>
    <n v="91"/>
    <n v="0"/>
    <n v="91"/>
    <s v="CONTESTADO"/>
    <x v="0"/>
    <s v="iFood"/>
    <s v="b4e14fab-2d7e-4cd0-b786-9601a42b08ff"/>
    <s v="Crédito (Visa) pelo app"/>
    <x v="4"/>
  </r>
  <r>
    <s v="3937"/>
    <d v="2025-05-10T20:02:17"/>
    <s v="Madero - Shopping Taboão"/>
    <x v="0"/>
    <s v="O pedido está atrasado"/>
    <s v="Reembolso aprovado, confira o pagamento no seu próximo repasse"/>
    <n v="133.99"/>
    <n v="119"/>
    <n v="92.06"/>
    <n v="26.939999999999998"/>
    <s v="REEMBOLSO APROVADO"/>
    <x v="1"/>
    <s v="iFood"/>
    <s v="716c3e45-8d1f-49a5-a07f-a686d4667a0c"/>
    <s v="PIX"/>
    <x v="4"/>
  </r>
  <r>
    <s v="6354"/>
    <d v="2025-05-10T19:58:49"/>
    <s v="Madero - Shopping Taboão"/>
    <x v="0"/>
    <s v="O pedido está atrasado"/>
    <s v="Reembolso aprovado, confira o pagamento no seu próximo repasse"/>
    <n v="193.99"/>
    <n v="172"/>
    <n v="138.88999999999999"/>
    <n v="33.110000000000014"/>
    <s v="REEMBOLSO APROVADO"/>
    <x v="1"/>
    <s v="iFood"/>
    <s v="479cf3ad-0731-4f52-8b7d-e9c121d2bd33"/>
    <s v="Crédito (Mastercard) pelo app"/>
    <x v="4"/>
  </r>
  <r>
    <n v="6967"/>
    <d v="2025-05-09T17:47:07"/>
    <s v="Madero - Shopping Maia"/>
    <x v="0"/>
    <s v="O pedido veio com todos os itens errados"/>
    <s v="SIM"/>
    <n v="114.99"/>
    <n v="114"/>
    <n v="92.06"/>
    <n v="21.939999999999998"/>
    <s v="REEMBOLSO APROVADO"/>
    <x v="1"/>
    <s v="iFood"/>
    <s v="cea7dbd4-2fa2-4a66-bd93-f8e972706615"/>
    <s v="PIX"/>
    <x v="1"/>
  </r>
  <r>
    <s v="3752"/>
    <d v="2025-05-09T18:46:11"/>
    <s v="Madero - Valinhos"/>
    <x v="1"/>
    <s v="Cliente se recusa a fornecer código de recebimento"/>
    <s v="Reembolso aprovado, confira o pagamento no seu próximo repasse"/>
    <n v="249.98"/>
    <n v="261"/>
    <n v="210.76"/>
    <n v="50.240000000000009"/>
    <s v="REEMBOLSO APROVADO"/>
    <x v="1"/>
    <s v="iFood"/>
    <s v="87bf68f4-f224-4aa8-b546-ec0b994a1414"/>
    <s v="PIX"/>
    <x v="4"/>
  </r>
  <r>
    <s v="6925"/>
    <d v="2025-05-09T13:58:41"/>
    <s v="Madero - Itapema"/>
    <x v="2"/>
    <s v="Item indisponível"/>
    <s v="UNAVAILABLE_ITEM"/>
    <n v="80.790000000000006"/>
    <n v="82.8"/>
    <n v="0"/>
    <n v="82.8"/>
    <s v="CANCELADO"/>
    <x v="2"/>
    <s v="iFood"/>
    <s v="44490bd7-3143-4a4f-a017-af3bb0c63953"/>
    <s v="Pagamento pelo app do Nubank"/>
    <x v="3"/>
  </r>
  <r>
    <n v="4167"/>
    <d v="2025-05-10T19:57:43"/>
    <s v="Madero - Shopping Metrópole"/>
    <x v="0"/>
    <s v="O pedido veio com todos os itens errados"/>
    <s v="SIM"/>
    <n v="77.98"/>
    <n v="83"/>
    <n v="67.02"/>
    <n v="15.980000000000004"/>
    <s v="REEMBOLSO APROVADO"/>
    <x v="1"/>
    <s v="iFood"/>
    <s v="9b64d0f9-e3cb-4baa-bf99-5f475c5e801f"/>
    <s v="Crédito (Visa) pelo app"/>
    <x v="1"/>
  </r>
  <r>
    <s v="8156"/>
    <d v="2025-05-09T21:39:49"/>
    <s v="Madero - Vila Andrade"/>
    <x v="1"/>
    <s v="A entrega é em uma área de risco"/>
    <s v="Reembolso aprovado, confira o pagamento no seu próximo repasse"/>
    <n v="77.989999999999995"/>
    <n v="73"/>
    <n v="58.95"/>
    <n v="14.049999999999997"/>
    <s v="REEMBOLSO APROVADO"/>
    <x v="1"/>
    <s v="iFood"/>
    <s v="f1d95672-53d1-4cb2-bf26-9902786ea8c3"/>
    <s v="Crédito (Visa) pelo app"/>
    <x v="4"/>
  </r>
  <r>
    <s v="7818"/>
    <d v="2025-05-10T19:30:52"/>
    <s v="Madero - Shopping Taboão"/>
    <x v="0"/>
    <s v="O pedido está atrasado"/>
    <s v="Reembolso aprovado, confira o pagamento no seu próximo repasse"/>
    <n v="203"/>
    <n v="191"/>
    <n v="150.19999999999999"/>
    <n v="40.800000000000011"/>
    <s v="REEMBOLSO APROVADO"/>
    <x v="1"/>
    <s v="iFood"/>
    <s v="40a375ca-d732-4b65-9939-8f8691b3a7ec"/>
    <s v="Crédito (Mastercard) pelo app"/>
    <x v="4"/>
  </r>
  <r>
    <n v="7897"/>
    <d v="2025-05-10T19:56:23"/>
    <s v="Madero - Shopping Metrópole"/>
    <x v="0"/>
    <s v="O pedido veio com todos os itens errados"/>
    <s v="SIM"/>
    <n v="107.98"/>
    <n v="111"/>
    <n v="89.63"/>
    <n v="21.370000000000005"/>
    <s v="REEMBOLSO APROVADO"/>
    <x v="1"/>
    <s v="iFood"/>
    <s v="c23c86a1-1bc1-4cbc-bc58-7f7fbbb5afdb"/>
    <s v="Crédito (Visa) pelo app"/>
    <x v="1"/>
  </r>
  <r>
    <n v="7053"/>
    <d v="2025-05-09T13:04:57"/>
    <s v="Madero - Shopping Mueller"/>
    <x v="0"/>
    <s v="O pedido veio com todos os itens errados"/>
    <s v="SIM"/>
    <n v="27.24"/>
    <n v="35"/>
    <n v="28.26"/>
    <n v="6.7399999999999984"/>
    <s v="REEMBOLSO APROVADO"/>
    <x v="1"/>
    <s v="iFood"/>
    <s v="9b870439-34a3-43dd-ba53-4450c6a4528f"/>
    <s v="Apple Pay (Visa)"/>
    <x v="3"/>
  </r>
  <r>
    <s v="8315"/>
    <d v="2025-05-09T20:56:27"/>
    <s v="Madero - Villa Lobos"/>
    <x v="0"/>
    <s v="O pedido está atrasado"/>
    <s v="Reembolso aprovado, confira o pagamento no seu próximo repasse"/>
    <n v="47.99"/>
    <n v="53"/>
    <n v="42.8"/>
    <n v="10.200000000000003"/>
    <s v="REEMBOLSO APROVADO"/>
    <x v="1"/>
    <s v="iFood"/>
    <s v="e606b76d-ff6f-452d-ada0-078e4710708c"/>
    <s v="Crédito (Visa) pelo app"/>
    <x v="4"/>
  </r>
  <r>
    <s v="7588"/>
    <d v="2025-05-10T16:55:52"/>
    <s v="Madero - Shopping Taboão"/>
    <x v="0"/>
    <s v="O pedido está atrasado"/>
    <s v="Reembolso aprovado, confira o pagamento no seu próximo repasse"/>
    <n v="74.989999999999995"/>
    <n v="76"/>
    <n v="61.37"/>
    <n v="14.630000000000003"/>
    <s v="REEMBOLSO APROVADO"/>
    <x v="1"/>
    <s v="iFood"/>
    <s v="2bf6a541-e436-41b6-9353-38d2274d5895"/>
    <s v="Saldo da carteira"/>
    <x v="4"/>
  </r>
  <r>
    <s v="5278"/>
    <d v="2025-05-10T11:10:18"/>
    <s v="Jeronimo - Shopping Abc"/>
    <x v="4"/>
    <s v="O pedido não foi confirmado pela loja"/>
    <s v="CANCELLED_BEFORE_CONFIRMED"/>
    <n v="77.430000000000007"/>
    <n v="81.45"/>
    <n v="0"/>
    <n v="81.45"/>
    <s v="CANCELADO"/>
    <x v="2"/>
    <s v="iFood"/>
    <s v="c0e2a8cd-d795-4b1e-b408-aeca24fe656d"/>
    <s v="********"/>
    <x v="1"/>
  </r>
  <r>
    <s v="2596"/>
    <d v="2025-05-09T19:25:36"/>
    <s v="Madero &amp; Jeronimo - Americana"/>
    <x v="0"/>
    <s v="O pedido está atrasado"/>
    <s v="Reembolso aprovado, confira o pagamento no seu próximo repasse"/>
    <n v="121.2"/>
    <n v="121.2"/>
    <n v="97.86"/>
    <n v="23.340000000000003"/>
    <s v="REEMBOLSO APROVADO"/>
    <x v="1"/>
    <s v="iFood"/>
    <s v="e157b352-778c-49e4-b57d-af9ebc9138b2"/>
    <s v="Apple Pay (Mastercard)"/>
    <x v="2"/>
  </r>
  <r>
    <s v="9775"/>
    <d v="2025-05-09T11:12:14"/>
    <s v="Madero &amp; Jeronimo - Americana"/>
    <x v="0"/>
    <s v="O pedido está atrasado"/>
    <s v="Reembolso aprovado, confira o pagamento no seu próximo repasse"/>
    <n v="98.59"/>
    <n v="97.6"/>
    <n v="81.739999999999995"/>
    <n v="15.86"/>
    <s v="REEMBOLSO APROVADO"/>
    <x v="1"/>
    <s v="iFood"/>
    <s v="42541610-66d1-4afa-8ce2-575b31778ec7"/>
    <s v="Vale-refeição (Ticket) pelo app"/>
    <x v="2"/>
  </r>
  <r>
    <s v="6159"/>
    <d v="2025-05-09T20:48:57"/>
    <s v="Madero - Quata"/>
    <x v="2"/>
    <s v="Item indisponível"/>
    <s v="UNAVAILABLE_ITEM"/>
    <n v="118.99"/>
    <n v="122"/>
    <n v="0"/>
    <n v="122"/>
    <s v="CANCELADO"/>
    <x v="2"/>
    <s v="iFood"/>
    <s v="40da5220-8dad-4fea-bf1e-b7bd6cf32bb8"/>
    <s v="Crédito (Visa) pelo app"/>
    <x v="1"/>
  </r>
  <r>
    <n v="7579"/>
    <d v="2025-05-09T13:02:27"/>
    <s v="Madero - Shopping Mueller"/>
    <x v="0"/>
    <s v="O pedido veio com todos os itens errados"/>
    <s v="SIM"/>
    <n v="38.99"/>
    <n v="48"/>
    <n v="0"/>
    <n v="48"/>
    <s v="CONTESTADO"/>
    <x v="0"/>
    <s v="iFood"/>
    <s v="ead284df-f84e-4db9-a9b6-43ee4d21f98b"/>
    <s v="Crédito (Visa) pelo app"/>
    <x v="3"/>
  </r>
  <r>
    <s v="2183"/>
    <d v="2025-05-09T19:54:51"/>
    <s v="Madero &amp; Jeronimo - Av Toaldo Tulio"/>
    <x v="0"/>
    <s v="O pedido não foi entregue"/>
    <s v="Reembolso aprovado, confira o pagamento no seu próximo repasse"/>
    <n v="314.63"/>
    <n v="293.64999999999998"/>
    <n v="237.12"/>
    <n v="56.529999999999973"/>
    <s v="REEMBOLSO APROVADO"/>
    <x v="1"/>
    <s v="iFood"/>
    <s v="7fcff81c-f9e4-4b12-83dc-caaa419b2686"/>
    <s v="Apple Pay (Mastercard)"/>
    <x v="3"/>
  </r>
  <r>
    <n v="1922"/>
    <d v="2025-05-09T18:00:50"/>
    <s v="Madero - Shopping New York"/>
    <x v="0"/>
    <s v="Pedido impróprio para consumo/uso"/>
    <s v="SIM"/>
    <n v="74"/>
    <n v="74"/>
    <n v="59.76"/>
    <n v="14.240000000000002"/>
    <s v="REEMBOLSO APROVADO"/>
    <x v="1"/>
    <s v="iFood"/>
    <s v="f1ed9133-2ab1-4b25-ae00-fb64133e6f8d"/>
    <s v="Crédito (Mastercard) pelo app"/>
    <x v="0"/>
  </r>
  <r>
    <s v="3180"/>
    <d v="2025-05-10T14:47:02"/>
    <s v="Madero - Shopping Taboão"/>
    <x v="0"/>
    <s v="O pedido está atrasado"/>
    <s v="Reembolso aprovado, confira o pagamento no seu próximo repasse"/>
    <n v="89.99"/>
    <n v="87"/>
    <n v="70.25"/>
    <n v="16.75"/>
    <s v="REEMBOLSO APROVADO"/>
    <x v="1"/>
    <s v="iFood"/>
    <s v="0ec57833-8354-438a-9726-b494cd77a39a"/>
    <s v="Crédito (Visa) pelo app"/>
    <x v="4"/>
  </r>
  <r>
    <s v="1942"/>
    <d v="2025-05-10T20:55:17"/>
    <s v="Madero - Shopping Tiete Plaza"/>
    <x v="1"/>
    <s v="Problemas no veículo"/>
    <s v="Reembolso aprovado, confira o pagamento no seu próximo repasse"/>
    <n v="252.99"/>
    <n v="251"/>
    <n v="202.68"/>
    <n v="48.319999999999993"/>
    <s v="REEMBOLSO APROVADO"/>
    <x v="1"/>
    <s v="iFood"/>
    <s v="99f86a5d-8bbb-4419-8350-f47014acb870"/>
    <s v="PIX"/>
    <x v="1"/>
  </r>
  <r>
    <s v="1908"/>
    <d v="2025-05-10T19:44:29"/>
    <s v="Madero - Shopping Tiete Plaza"/>
    <x v="1"/>
    <s v="Problemas no veículo"/>
    <s v="Reembolso aprovado, confira o pagamento no seu próximo repasse"/>
    <n v="148"/>
    <n v="148"/>
    <n v="119.51"/>
    <n v="28.489999999999995"/>
    <s v="REEMBOLSO APROVADO"/>
    <x v="1"/>
    <s v="iFood"/>
    <s v="af4ca91e-7b0a-4400-8884-fc867b21a8a3"/>
    <s v="Crédito (Visa) pelo app"/>
    <x v="1"/>
  </r>
  <r>
    <s v="9119"/>
    <d v="2025-05-09T21:12:14"/>
    <s v="Madero &amp; Jeronimo - Canoas"/>
    <x v="0"/>
    <s v="O pedido está atrasado"/>
    <s v="Reembolso aprovado, confira o pagamento no seu próximo repasse"/>
    <n v="162.19"/>
    <n v="153.19999999999999"/>
    <n v="123.7"/>
    <n v="29.499999999999986"/>
    <s v="REEMBOLSO APROVADO"/>
    <x v="1"/>
    <s v="iFood"/>
    <s v="480680fb-7d92-4e32-87b1-cfa09f14247a"/>
    <s v="Pagamento pelo app do Nubank"/>
    <x v="3"/>
  </r>
  <r>
    <s v="1471"/>
    <d v="2025-05-10T19:25:52"/>
    <s v="Madero - Shopping Tiete Plaza"/>
    <x v="1"/>
    <s v="Problemas no veículo"/>
    <s v="Reembolso aprovado, confira o pagamento no seu próximo repasse"/>
    <n v="75.989999999999995"/>
    <n v="78"/>
    <n v="62.98"/>
    <n v="15.020000000000003"/>
    <s v="REEMBOLSO APROVADO"/>
    <x v="1"/>
    <s v="iFood"/>
    <s v="0035be04-ecde-4296-b87f-508b31303c10"/>
    <s v="PIX"/>
    <x v="1"/>
  </r>
  <r>
    <s v="1901"/>
    <d v="2025-05-09T17:03:21"/>
    <s v="Madero &amp; Jeronimo - Foz do Iguaçu"/>
    <x v="1"/>
    <s v="Cliente não quer mais receber o pedido em atraso"/>
    <s v="Reembolso aprovado, confira o pagamento no seu próximo repasse"/>
    <n v="58"/>
    <n v="53"/>
    <n v="42.8"/>
    <n v="10.200000000000003"/>
    <s v="REEMBOLSO APROVADO"/>
    <x v="1"/>
    <s v="iFood"/>
    <s v="eef4a836-a623-42c3-95ea-dd351c3d5b17"/>
    <s v="Crédito (Elo) na entrega"/>
    <x v="4"/>
  </r>
  <r>
    <s v="9269"/>
    <d v="2025-05-09T21:49:28"/>
    <s v="Madero &amp; Jeronimo - Itajai"/>
    <x v="0"/>
    <s v="O pedido está atrasado"/>
    <s v="Reembolso aprovado, confira o pagamento no seu próximo repasse"/>
    <n v="114.79"/>
    <n v="99.8"/>
    <n v="80.59"/>
    <n v="19.209999999999994"/>
    <s v="REEMBOLSO APROVADO"/>
    <x v="1"/>
    <s v="iFood"/>
    <s v="be2bccd3-e45d-4d69-b6f5-f6bac8ab8862"/>
    <s v="Apple Pay (Mastercard)"/>
    <x v="3"/>
  </r>
  <r>
    <s v="6442"/>
    <d v="2025-05-09T22:17:41"/>
    <s v="Madero &amp; Jeronimo Agua Verde"/>
    <x v="0"/>
    <s v="O pedido está atrasado"/>
    <s v="Reembolso aprovado, confira o pagamento no seu próximo repasse"/>
    <n v="61.98"/>
    <n v="57"/>
    <n v="46.03"/>
    <n v="10.969999999999999"/>
    <s v="REEMBOLSO APROVADO"/>
    <x v="1"/>
    <s v="iFood"/>
    <s v="c674886d-e1a6-44a2-8f66-9d5222973707"/>
    <s v="Crédito (Elo) pelo app"/>
    <x v="3"/>
  </r>
  <r>
    <n v="4305"/>
    <d v="2025-05-11T15:06:57"/>
    <s v="Madero - Shopping Novo Salvador"/>
    <x v="0"/>
    <s v="Pedido impróprio para consumo/uso"/>
    <s v="SIM"/>
    <n v="61.98"/>
    <n v="53"/>
    <n v="42.8"/>
    <n v="10.200000000000003"/>
    <s v="REEMBOLSO APROVADO"/>
    <x v="1"/>
    <s v="iFood"/>
    <s v="6f3b7259-da3f-4abf-9939-a2116d798eb8"/>
    <s v="PIX"/>
    <x v="0"/>
  </r>
  <r>
    <s v="5628"/>
    <d v="2025-05-10T20:44:42"/>
    <s v="Madero - Villa Lobos"/>
    <x v="1"/>
    <s v="Casos críticos"/>
    <s v="Reembolso aprovado, confira o pagamento no seu próximo repasse"/>
    <n v="182.99"/>
    <n v="173"/>
    <n v="139.69999999999999"/>
    <n v="33.300000000000011"/>
    <s v="REEMBOLSO APROVADO"/>
    <x v="1"/>
    <s v="iFood"/>
    <s v="eb260476-a7d7-4abc-a99c-5b1ceeeddfef"/>
    <s v="Apple Pay (Mastercard)"/>
    <x v="4"/>
  </r>
  <r>
    <s v="1951"/>
    <d v="2025-05-10T21:34:32"/>
    <s v="Madero &amp; Jeronimo - Alphaville"/>
    <x v="1"/>
    <s v="Cliente não quer mais receber o pedido em atraso"/>
    <s v="Reembolso aprovado, confira o pagamento no seu próximo repasse"/>
    <n v="160.78"/>
    <n v="148.80000000000001"/>
    <n v="120.16"/>
    <n v="28.640000000000015"/>
    <s v="REEMBOLSO APROVADO"/>
    <x v="1"/>
    <s v="iFood"/>
    <s v="d01bc455-a9d5-4b45-8303-ba3bb1220d22"/>
    <s v="Crédito (Mastercard) na entrega"/>
    <x v="4"/>
  </r>
  <r>
    <s v="1487"/>
    <d v="2025-05-10T17:40:19"/>
    <s v="Madero &amp; Jeronimo - Americana"/>
    <x v="0"/>
    <s v="O pedido está atrasado"/>
    <s v="Reembolso aprovado, confira o pagamento no seu próximo repasse"/>
    <n v="467.99"/>
    <n v="443"/>
    <n v="357.72"/>
    <n v="85.279999999999973"/>
    <s v="REEMBOLSO APROVADO"/>
    <x v="1"/>
    <s v="iFood"/>
    <s v="3c430cd1-655d-42f9-bc85-bf935a746922"/>
    <s v="Crédito (Mastercard) pelo app"/>
    <x v="2"/>
  </r>
  <r>
    <s v="3001"/>
    <d v="2025-05-10T13:06:37"/>
    <s v="Vó Maria Durski - Salvador Barra"/>
    <x v="0"/>
    <s v="O pedido não foi entregue"/>
    <s v="Reembolso aprovado, confira o pagamento no seu próximo repasse"/>
    <n v="26.48"/>
    <n v="26"/>
    <n v="21"/>
    <n v="5"/>
    <s v="REEMBOLSO APROVADO"/>
    <x v="1"/>
    <s v="iFood"/>
    <s v="22d23999-d98e-4519-a253-94685d1994c7"/>
    <s v="Crédito (Visa) pelo app"/>
    <x v="0"/>
  </r>
  <r>
    <s v="9410"/>
    <d v="2025-05-09T13:23:07"/>
    <s v="Vó Maria Durski - Champagnat"/>
    <x v="0"/>
    <s v="O pedido não foi entregue"/>
    <s v="Reembolso aprovado, confira o pagamento no seu próximo repasse"/>
    <n v="23.49"/>
    <n v="30"/>
    <n v="24.22"/>
    <n v="5.7800000000000011"/>
    <s v="REEMBOLSO APROVADO"/>
    <x v="1"/>
    <s v="iFood"/>
    <s v="f2f24a81-29f1-421a-8576-264ee5f90fe8"/>
    <s v="Pagamento pelo app do Nubank"/>
    <x v="3"/>
  </r>
  <r>
    <s v="4742"/>
    <d v="2025-05-11T21:24:17"/>
    <s v="Dundee Chicken - Center Norte"/>
    <x v="1"/>
    <s v="Entregador sofreu acidente"/>
    <s v="Reembolso aprovado, confira o pagamento no seu próximo repasse"/>
    <n v="0.99"/>
    <n v="15.6"/>
    <n v="0.56999999999999995"/>
    <n v="15.03"/>
    <s v="REEMBOLSO APROVADO"/>
    <x v="1"/>
    <s v="iFood"/>
    <s v="5061620d-f746-4e1d-a1a5-7178f15e6898"/>
    <s v="PIX"/>
    <x v="1"/>
  </r>
  <r>
    <s v="7783"/>
    <d v="2025-05-11T13:53:22"/>
    <s v="Madero - Riomar Aracaju"/>
    <x v="2"/>
    <s v="Item indisponível"/>
    <s v="NÃO"/>
    <n v="156.97999999999999"/>
    <n v="147"/>
    <n v="0"/>
    <n v="147"/>
    <s v="CANCELADO"/>
    <x v="2"/>
    <s v="iFood"/>
    <s v="45a9c2fc-0cec-4d6b-9a48-1c426778564e"/>
    <s v="Crédito (Mastercard) pelo app"/>
    <x v="0"/>
  </r>
  <r>
    <n v="1855"/>
    <d v="2025-05-10T20:08:57"/>
    <s v="Madero - Shopping Parque da Cidade"/>
    <x v="0"/>
    <s v="Pedido impróprio para consumo/uso"/>
    <s v="SIM"/>
    <n v="186.99"/>
    <n v="188"/>
    <n v="151.81"/>
    <n v="36.19"/>
    <s v="REEMBOLSO APROVADO"/>
    <x v="1"/>
    <s v="iFood"/>
    <s v="a868b1c9-43b1-4ac9-9507-3be678496b84"/>
    <s v="Crédito (Mastercard) pelo app"/>
    <x v="4"/>
  </r>
  <r>
    <n v="3422"/>
    <d v="2025-05-08T11:47:03"/>
    <s v="Madero - Shopping Patio Brasil"/>
    <x v="0"/>
    <s v="Pedido impróprio para consumo/uso"/>
    <s v="SIM"/>
    <n v="49.99"/>
    <n v="53"/>
    <n v="38.76"/>
    <n v="14.240000000000002"/>
    <s v="REEMBOLSO APROVADO"/>
    <x v="1"/>
    <s v="iFood"/>
    <s v="55b6344a-3077-4d2b-af2e-68f2a399f0f0"/>
    <s v="Débito (Mastercard Débito) pelo app"/>
    <x v="2"/>
  </r>
  <r>
    <s v="0989"/>
    <d v="2025-05-11T20:13:32"/>
    <s v="Jeronimo - Alecrins"/>
    <x v="1"/>
    <s v="Cliente não localizado"/>
    <s v="Reembolso aprovado, confira o pagamento no seu próximo repasse"/>
    <n v="32.19"/>
    <n v="31.2"/>
    <n v="25.19"/>
    <n v="6.009999999999998"/>
    <s v="REEMBOLSO APROVADO"/>
    <x v="1"/>
    <s v="iFood"/>
    <s v="9f047426-0cb0-4a8c-9da2-3a920aea3e79"/>
    <s v="Crédito (Visa) pelo app"/>
    <x v="4"/>
  </r>
  <r>
    <n v="2472"/>
    <d v="2025-05-09T19:59:06"/>
    <s v="Madero - Shopping Patio Brasil"/>
    <x v="0"/>
    <s v="O pedido veio revirado/violado"/>
    <s v="SIM"/>
    <n v="51.99"/>
    <n v="53"/>
    <n v="42.8"/>
    <n v="10.200000000000003"/>
    <s v="REEMBOLSO APROVADO"/>
    <x v="1"/>
    <s v="iFood"/>
    <s v="1fab4c88-9496-4224-8a14-38139f345ba4"/>
    <s v="Crédito (Mastercard) pelo app"/>
    <x v="2"/>
  </r>
  <r>
    <s v="4158"/>
    <d v="2025-05-11T19:37:56"/>
    <s v="Jeronimo - Alecrins"/>
    <x v="1"/>
    <s v="Problemas no veículo"/>
    <s v="Reembolso aprovado, confira o pagamento no seu próximo repasse"/>
    <n v="142.38"/>
    <n v="116.4"/>
    <n v="93.99"/>
    <n v="22.410000000000011"/>
    <s v="REEMBOLSO APROVADO"/>
    <x v="1"/>
    <s v="iFood"/>
    <s v="ba8a6bff-11c7-44f6-a3eb-c5dc4920cd18"/>
    <s v="Crédito (Visa) pelo app"/>
    <x v="4"/>
  </r>
  <r>
    <s v="4253"/>
    <d v="2025-05-11T19:18:54"/>
    <s v="Jeronimo - Barão de Penedo"/>
    <x v="1"/>
    <s v="Problemas no veículo"/>
    <s v="Reembolso aprovado, confira o pagamento no seu próximo repasse"/>
    <n v="87.99"/>
    <n v="87"/>
    <n v="70.25"/>
    <n v="16.75"/>
    <s v="REEMBOLSO APROVADO"/>
    <x v="1"/>
    <s v="iFood"/>
    <s v="920c526e-f51a-4cfe-8318-577710330da0"/>
    <s v="Crédito (Visa) pelo app"/>
    <x v="1"/>
  </r>
  <r>
    <s v="5202"/>
    <d v="2025-05-11T16:31:20"/>
    <s v="Jeronimo - Barra Shopping"/>
    <x v="0"/>
    <s v="O pedido não foi entregue"/>
    <s v="Reembolso aprovado, confira o pagamento no seu próximo repasse"/>
    <n v="73.19"/>
    <n v="61.2"/>
    <n v="49.42"/>
    <n v="11.780000000000001"/>
    <s v="REEMBOLSO APROVADO"/>
    <x v="1"/>
    <s v="iFood"/>
    <s v="9e14b9c9-29ca-4aba-815c-414336fb43d9"/>
    <s v="Crédito (Visa) pelo app"/>
    <x v="0"/>
  </r>
  <r>
    <s v="7038"/>
    <d v="2025-05-11T13:33:09"/>
    <s v="Madero - Shopping Praiamar"/>
    <x v="3"/>
    <s v="Item indisponível"/>
    <s v="UNAVAILABLE_ITEM"/>
    <n v="211.99"/>
    <n v="211"/>
    <n v="0"/>
    <n v="211"/>
    <s v="CANCELADO"/>
    <x v="2"/>
    <s v="iFood"/>
    <s v="056432ae-4022-4630-95c5-99a4886a866e"/>
    <s v="Apple Pay (Mastercard)"/>
    <x v="1"/>
  </r>
  <r>
    <s v="8432"/>
    <d v="2025-05-11T19:17:10"/>
    <s v="Madero - Niteroi Plaza Shopping"/>
    <x v="2"/>
    <s v="Item indisponível"/>
    <s v="UNAVAILABLE_ITEM"/>
    <n v="63"/>
    <n v="60.01"/>
    <n v="0"/>
    <n v="60.01"/>
    <s v="CANCELADO"/>
    <x v="2"/>
    <s v="iFood"/>
    <s v="ad0606b8-684d-4ac6-b66c-54cc8f472f1c"/>
    <s v="PIX"/>
    <x v="0"/>
  </r>
  <r>
    <s v="2887"/>
    <d v="2025-05-11T13:13:58"/>
    <s v="Dundee Chicken - Bauru"/>
    <x v="2"/>
    <s v="Item indisponível"/>
    <s v="UNAVAILABLE_ITEM"/>
    <n v="21.69"/>
    <n v="20.7"/>
    <n v="0"/>
    <n v="20.7"/>
    <s v="CANCELADO"/>
    <x v="2"/>
    <s v="iFood"/>
    <s v="2b060eea-f7d9-493f-b9b7-49a80d3c917f"/>
    <s v="PIX"/>
    <x v="2"/>
  </r>
  <r>
    <n v="4636"/>
    <d v="2025-05-11T19:40:02"/>
    <s v="Madero - Shopping Praia de Belas"/>
    <x v="0"/>
    <s v="O pedido veio com todos os itens errados"/>
    <s v="SIM"/>
    <n v="168.99"/>
    <n v="162"/>
    <n v="0"/>
    <n v="162"/>
    <s v="CONTESTADO"/>
    <x v="0"/>
    <s v="iFood"/>
    <s v="8503ea79-45b1-46c1-9c0c-d61c2cf70f95"/>
    <s v="Apple Pay (Mastercard)"/>
    <x v="3"/>
  </r>
  <r>
    <s v="9559"/>
    <d v="2025-05-11T20:41:05"/>
    <s v="Jeronimo - Buritis"/>
    <x v="0"/>
    <s v="O pedido está atrasado"/>
    <s v="Reembolso aprovado, confira o pagamento no seu próximo repasse"/>
    <n v="96.19"/>
    <n v="85.2"/>
    <n v="68.8"/>
    <n v="16.400000000000006"/>
    <s v="REEMBOLSO APROVADO"/>
    <x v="1"/>
    <s v="iFood"/>
    <s v="5a9de556-0052-4a19-8159-966b6e7f3e21"/>
    <s v="Apple Pay (Visa)"/>
    <x v="0"/>
  </r>
  <r>
    <s v="9336"/>
    <d v="2025-05-11T20:22:52"/>
    <s v="Jeronimo - Buritis"/>
    <x v="1"/>
    <s v="Cliente não localizado"/>
    <s v="Reembolso aprovado, confira o pagamento no seu próximo repasse"/>
    <n v="55.39"/>
    <n v="56.4"/>
    <n v="45.55"/>
    <n v="10.850000000000001"/>
    <s v="REEMBOLSO APROVADO"/>
    <x v="1"/>
    <s v="iFood"/>
    <s v="e5d00d70-e6c4-4ad0-a560-7a01b1782106"/>
    <s v="Crédito (Mastercard) pelo app"/>
    <x v="0"/>
  </r>
  <r>
    <n v="4858"/>
    <d v="2025-05-10T20:04:57"/>
    <s v="Madero - Shopping Praiamar"/>
    <x v="1"/>
    <s v="A loja está passando por dificuldades internas"/>
    <s v="SIM"/>
    <n v="169.98"/>
    <n v="166"/>
    <n v="0"/>
    <n v="166"/>
    <s v="CONTESTADO"/>
    <x v="0"/>
    <s v="iFood"/>
    <s v="7897738f-d8fc-4fa6-903d-ef00e84f7c07"/>
    <s v="PIX"/>
    <x v="1"/>
  </r>
  <r>
    <s v="6640"/>
    <d v="2025-05-11T20:25:42"/>
    <s v="Jeronimo - Goiânia Shopping"/>
    <x v="0"/>
    <s v="Pedido impróprio para consumo/uso"/>
    <s v="HAS_CREDIT_PROACTIVE"/>
    <n v="120.39"/>
    <n v="110.4"/>
    <n v="89.15"/>
    <n v="21.25"/>
    <s v="REEMBOLSO APROVADO"/>
    <x v="1"/>
    <s v="iFood"/>
    <s v="b6273088-001c-48d6-894e-2ebbe75b3e4a"/>
    <s v="Crédito (Visa) pelo app"/>
    <x v="2"/>
  </r>
  <r>
    <s v="2974"/>
    <d v="2025-05-11T18:35:35"/>
    <s v="Jeronimo - Indaiatuba"/>
    <x v="0"/>
    <s v="Pedido impróprio para consumo/uso"/>
    <s v="HAS_CREDIT_PROACTIVE"/>
    <n v="52.59"/>
    <n v="51.6"/>
    <n v="41.67"/>
    <n v="9.93"/>
    <s v="REEMBOLSO APROVADO"/>
    <x v="1"/>
    <s v="iFood"/>
    <s v="5d516f8b-befc-4f4d-9e0d-9507d8762048"/>
    <s v="PIX"/>
    <x v="4"/>
  </r>
  <r>
    <s v="6774"/>
    <d v="2025-05-11T15:26:58"/>
    <s v="Jeronimo - Buritis"/>
    <x v="2"/>
    <s v="Item indisponível"/>
    <s v="UNAVAILABLE_ITEM"/>
    <n v="135.99"/>
    <n v="129"/>
    <n v="0"/>
    <n v="129"/>
    <s v="CANCELADO"/>
    <x v="2"/>
    <s v="iFood"/>
    <s v="739b88c9-c211-4550-b19c-32557cd9e4b5"/>
    <s v="Crédito (Visa) pelo app"/>
    <x v="0"/>
  </r>
  <r>
    <n v="5956"/>
    <d v="2025-05-10T19:35:47"/>
    <s v="Madero - Shopping Rio Leblon"/>
    <x v="0"/>
    <s v="Pedido impróprio para consumo/uso"/>
    <s v="SIM"/>
    <n v="156.99"/>
    <n v="148"/>
    <n v="0"/>
    <n v="148"/>
    <s v="CONTESTADO"/>
    <x v="0"/>
    <s v="iFood"/>
    <s v="21f65046-f697-46bd-9e8e-bd683e458867"/>
    <s v="Crédito (Visa) pelo app"/>
    <x v="0"/>
  </r>
  <r>
    <n v="1402"/>
    <d v="2025-05-11T21:53:09"/>
    <s v="Madero - Shopping Rio Leblon"/>
    <x v="1"/>
    <s v="A loja está fechada"/>
    <s v="SIM"/>
    <n v="276.99"/>
    <n v="281"/>
    <n v="0"/>
    <n v="281"/>
    <s v="CONTESTADO"/>
    <x v="0"/>
    <s v="iFood"/>
    <s v="f7888181-eb30-4d11-beef-dea8fbd1fc64"/>
    <s v="Crédito (Mastercard) pelo app"/>
    <x v="0"/>
  </r>
  <r>
    <s v="5126"/>
    <d v="2025-05-11T14:28:04"/>
    <s v="Madero - Minas Shopping"/>
    <x v="2"/>
    <s v="O cliente cancelou o pedido pelo restaurante"/>
    <s v="MERCHANT_CANCELLED_BY_CUSTOMER"/>
    <n v="72.989999999999995"/>
    <n v="74"/>
    <n v="0"/>
    <n v="74"/>
    <s v="CANCELADO"/>
    <x v="2"/>
    <s v="iFood"/>
    <s v="ce669210-2082-4595-adeb-20f6c16f4b00"/>
    <s v="Débito (Mastercard Débito) pelo app"/>
    <x v="0"/>
  </r>
  <r>
    <s v="0691"/>
    <d v="2025-05-11T20:54:43"/>
    <s v="Jeronimo - Litoral Plaza Shopping"/>
    <x v="1"/>
    <s v="Cliente não localizado pedido em atraso"/>
    <s v="Reembolso aprovado, confira o pagamento no seu próximo repasse"/>
    <n v="114.49"/>
    <n v="101.5"/>
    <n v="81.97"/>
    <n v="19.53"/>
    <s v="REEMBOLSO APROVADO"/>
    <x v="1"/>
    <s v="iFood"/>
    <s v="616b77c9-74b1-47a7-80a3-d19ef0908785"/>
    <s v="Apple Pay (Visa)"/>
    <x v="1"/>
  </r>
  <r>
    <s v="5226"/>
    <d v="2025-05-11T18:49:27"/>
    <s v="Jeronimo - Londrina"/>
    <x v="1"/>
    <s v="Cliente não localizado"/>
    <s v="Reembolso aprovado, confira o pagamento no seu próximo repasse"/>
    <n v="48.98"/>
    <n v="42"/>
    <n v="33.92"/>
    <n v="8.0799999999999983"/>
    <s v="REEMBOLSO APROVADO"/>
    <x v="1"/>
    <s v="iFood"/>
    <s v="3063a5e9-9686-46e6-9723-688568db5e32"/>
    <s v="Crédito (Mastercard) pelo app"/>
    <x v="4"/>
  </r>
  <r>
    <s v="2553"/>
    <d v="2025-05-11T20:05:40"/>
    <s v="Jeronimo - Park Shop Campo Grande"/>
    <x v="0"/>
    <s v="O pedido está atrasado"/>
    <s v="Reembolso aprovado, confira o pagamento no seu próximo repasse"/>
    <n v="56.19"/>
    <n v="49.2"/>
    <n v="34.72"/>
    <n v="14.480000000000004"/>
    <s v="REEMBOLSO APROVADO"/>
    <x v="1"/>
    <s v="iFood"/>
    <s v="0207f7d9-57b3-44a6-a389-36a38cfdd8ca"/>
    <s v="PIX"/>
    <x v="0"/>
  </r>
  <r>
    <n v="3230"/>
    <d v="2025-05-09T20:37:00"/>
    <s v="Madero - Shopping Rio Sul"/>
    <x v="0"/>
    <s v="O pedido veio revirado/violado"/>
    <s v="SIM"/>
    <n v="157.99"/>
    <n v="151"/>
    <n v="121.93"/>
    <n v="29.069999999999993"/>
    <s v="REEMBOLSO APROVADO"/>
    <x v="1"/>
    <s v="iFood"/>
    <s v="ccde0480-f256-4ee2-aeeb-b8cc4a81d121"/>
    <s v="Apple Pay (Mastercard)"/>
    <x v="0"/>
  </r>
  <r>
    <s v="3841"/>
    <d v="2025-05-11T20:58:08"/>
    <s v="Vó Maria Durski -  Shopping Plaza Sul"/>
    <x v="2"/>
    <s v="Item indisponível"/>
    <s v="NÃO"/>
    <n v="38.979999999999997"/>
    <n v="30"/>
    <n v="0"/>
    <n v="30"/>
    <s v="CANCELADO"/>
    <x v="2"/>
    <s v="iFood"/>
    <s v="19780f06-4cce-41e3-99a2-a2651ba77d98"/>
    <s v="Débito (Visa Débito) pelo app"/>
    <x v="1"/>
  </r>
  <r>
    <n v="4914"/>
    <d v="2025-05-09T21:47:47"/>
    <s v="Madero - Shopping São Caetano"/>
    <x v="1"/>
    <s v="A loja está fechada"/>
    <s v="SIM"/>
    <n v="103.99"/>
    <n v="90"/>
    <n v="0"/>
    <n v="90"/>
    <s v="CONTESTADO"/>
    <x v="0"/>
    <s v="iFood"/>
    <s v="a64f8798-5f4e-4eba-9c05-a389af869ef5"/>
    <s v="Crédito (Mastercard) pelo app"/>
    <x v="1"/>
  </r>
  <r>
    <s v="8675"/>
    <d v="2025-05-11T18:21:18"/>
    <s v="Jeronimo - Park Shop Campo Grande"/>
    <x v="0"/>
    <s v="O pedido está atrasado"/>
    <s v="Reembolso aprovado, confira o pagamento no seu próximo repasse"/>
    <n v="71.39"/>
    <n v="56.4"/>
    <n v="41.51"/>
    <n v="14.89"/>
    <s v="REEMBOLSO APROVADO"/>
    <x v="1"/>
    <s v="iFood"/>
    <s v="ae9ecf3f-d66d-4d54-a7d7-beea6bf2ea0c"/>
    <s v="Crédito (Visa) pelo app"/>
    <x v="0"/>
  </r>
  <r>
    <n v="1753"/>
    <d v="2025-05-11T21:44:02"/>
    <s v="Madero - Shopping Taboão"/>
    <x v="1"/>
    <s v="A loja está fechada"/>
    <s v="SIM"/>
    <n v="160.99"/>
    <n v="143"/>
    <n v="119.76"/>
    <n v="23.239999999999995"/>
    <s v="REEMBOLSO APROVADO"/>
    <x v="1"/>
    <s v="iFood"/>
    <s v="b4dcbd5d-fe65-492e-94a9-a072f0303dbe"/>
    <s v="Vale-refeição (Alelo refeição) pelo app"/>
    <x v="4"/>
  </r>
  <r>
    <s v="9766"/>
    <d v="2025-05-11T11:55:46"/>
    <s v="Jeronimo - Park Shop Campo Grande"/>
    <x v="3"/>
    <s v="A loja está sem entregadores disponíveis"/>
    <s v="Reembolso aprovado, confira o pagamento no seu próximo repasse"/>
    <n v="63.79"/>
    <n v="86.4"/>
    <n v="57.74"/>
    <n v="28.660000000000004"/>
    <s v="REEMBOLSO APROVADO"/>
    <x v="1"/>
    <s v="iFood"/>
    <s v="cdcea352-c7c8-4ab8-a55b-97252ff51860"/>
    <s v="PIX"/>
    <x v="0"/>
  </r>
  <r>
    <s v="5289"/>
    <d v="2025-05-11T19:13:40"/>
    <s v="Jeronimo - Londrina"/>
    <x v="3"/>
    <s v="Problemas de sistema na loja"/>
    <s v="Cancelamento aceito pela sua loja"/>
    <n v="64.38"/>
    <n v="62.4"/>
    <n v="0"/>
    <n v="62.4"/>
    <s v="CANCELADO"/>
    <x v="2"/>
    <s v="iFood"/>
    <s v="ac52d0ce-4f02-4eba-a2cd-c1fefe29b49d"/>
    <s v="Crédito (Visa) pelo app"/>
    <x v="4"/>
  </r>
  <r>
    <s v="9731"/>
    <d v="2025-05-11T22:04:35"/>
    <s v="Jeronimo - Praça da Espanha"/>
    <x v="1"/>
    <s v="Entregador sofreu acidente"/>
    <s v="Reembolso aprovado, confira o pagamento no seu próximo repasse"/>
    <n v="59.39"/>
    <n v="68.400000000000006"/>
    <n v="55.23"/>
    <n v="13.170000000000009"/>
    <s v="REEMBOLSO APROVADO"/>
    <x v="1"/>
    <s v="iFood"/>
    <s v="81d59b3a-0964-4ed9-bd6d-6045f1c9a36b"/>
    <s v="Crédito (Mastercard) pelo app"/>
    <x v="3"/>
  </r>
  <r>
    <n v="4952"/>
    <d v="2025-05-10T21:39:01"/>
    <s v="Madero - Shopping Tamboré"/>
    <x v="1"/>
    <s v="A loja está passando por dificuldades internas"/>
    <s v="SIM"/>
    <n v="444.99"/>
    <n v="420"/>
    <n v="339.15"/>
    <n v="80.850000000000023"/>
    <s v="REEMBOLSO APROVADO"/>
    <x v="1"/>
    <s v="iFood"/>
    <s v="f6fcaa48-13d6-43d9-96ce-87cdf02118ec"/>
    <s v="PIX"/>
    <x v="4"/>
  </r>
  <r>
    <s v="4857"/>
    <d v="2025-05-11T22:03:31"/>
    <s v="Jeronimo - Praça da Espanha"/>
    <x v="1"/>
    <s v="Entregador sofreu acidente"/>
    <s v="Reembolso aprovado, confira o pagamento no seu próximo repasse"/>
    <n v="50.99"/>
    <n v="60"/>
    <n v="48.45"/>
    <n v="11.549999999999997"/>
    <s v="REEMBOLSO APROVADO"/>
    <x v="1"/>
    <s v="iFood"/>
    <s v="a5867de1-a1d2-42d6-be07-b240bd85c3a7"/>
    <s v="Crédito (Mastercard) pelo app"/>
    <x v="3"/>
  </r>
  <r>
    <n v="7863"/>
    <d v="2025-05-11T17:57:56"/>
    <s v="Madero - Shopping Tamboré"/>
    <x v="0"/>
    <s v="O pedido veio com todos os itens errados"/>
    <s v="SIM"/>
    <n v="193.98"/>
    <n v="191"/>
    <n v="154.22999999999999"/>
    <n v="36.77000000000001"/>
    <s v="REEMBOLSO APROVADO"/>
    <x v="1"/>
    <s v="iFood"/>
    <s v="f0b6ac88-4724-4ed8-a965-89519d756ca6"/>
    <s v="PIX"/>
    <x v="4"/>
  </r>
  <r>
    <s v="4331"/>
    <d v="2025-05-11T19:25:49"/>
    <s v="Jeronimo - Puc Poa"/>
    <x v="0"/>
    <s v="O pedido está atrasado"/>
    <s v="Reembolso aprovado, confira o pagamento no seu próximo repasse"/>
    <n v="67.790000000000006"/>
    <n v="61.8"/>
    <n v="49.91"/>
    <n v="11.89"/>
    <s v="REEMBOLSO APROVADO"/>
    <x v="1"/>
    <s v="iFood"/>
    <s v="d5408f40-f4c1-4e66-8256-7b01baf49aee"/>
    <s v="PIX"/>
    <x v="3"/>
  </r>
  <r>
    <s v="7386"/>
    <d v="2025-05-11T18:00:38"/>
    <s v="Jeronimo - São José dos Campos"/>
    <x v="0"/>
    <s v="O pedido não foi entregue"/>
    <s v="Reembolso aprovado, confira o pagamento no seu próximo repasse"/>
    <n v="80.790000000000006"/>
    <n v="70.8"/>
    <n v="57.18"/>
    <n v="13.619999999999997"/>
    <s v="REEMBOLSO APROVADO"/>
    <x v="1"/>
    <s v="iFood"/>
    <s v="1dd8ca46-7a8d-44fa-84f1-21d493940fe2"/>
    <s v="Crédito (Mastercard) pelo app"/>
    <x v="1"/>
  </r>
  <r>
    <s v="5583"/>
    <d v="2025-05-11T21:16:46"/>
    <s v="Jeronimo - Shopping Anália Franco"/>
    <x v="0"/>
    <s v="O pedido está atrasado"/>
    <s v="Reembolso aprovado, confira o pagamento no seu próximo repasse"/>
    <n v="136.99"/>
    <n v="124"/>
    <n v="100.13"/>
    <n v="23.870000000000005"/>
    <s v="REEMBOLSO APROVADO"/>
    <x v="1"/>
    <s v="iFood"/>
    <s v="77e60ca7-9ed7-40b7-876c-0db292805fe9"/>
    <s v="Crédito (Mastercard) pelo app"/>
    <x v="1"/>
  </r>
  <r>
    <s v="8047"/>
    <d v="2025-05-11T15:00:20"/>
    <s v="Jeronimo - Shopping Flamboyant"/>
    <x v="0"/>
    <s v="O pedido está atrasado"/>
    <s v="Reembolso aprovado, confira o pagamento no seu próximo repasse"/>
    <n v="88.38"/>
    <n v="77.400000000000006"/>
    <n v="62.5"/>
    <n v="14.900000000000006"/>
    <s v="REEMBOLSO APROVADO"/>
    <x v="1"/>
    <s v="iFood"/>
    <s v="4d033dd7-46f5-4c7b-b160-6fe10fab025f"/>
    <s v="Pagamento pelo app do Nubank"/>
    <x v="2"/>
  </r>
  <r>
    <s v="8943"/>
    <d v="2025-05-11T15:54:19"/>
    <s v="Jeronimo - Park Shop Campo Grande"/>
    <x v="2"/>
    <s v="A loja está sem entregadores disponíveis"/>
    <s v="Cancelamento aceito pela sua loja"/>
    <n v="57.78"/>
    <n v="67.2"/>
    <n v="0"/>
    <n v="67.2"/>
    <s v="CANCELADO"/>
    <x v="2"/>
    <s v="iFood"/>
    <s v="8f8ba584-130f-4e21-a581-260fd00d76c5"/>
    <s v="PIX"/>
    <x v="0"/>
  </r>
  <r>
    <s v="7258"/>
    <d v="2025-05-11T15:34:23"/>
    <s v="Jeronimo - Park Shop Campo Grande"/>
    <x v="2"/>
    <s v="A loja está sem entregadores disponíveis"/>
    <s v="Cancelamento aceito pela sua loja"/>
    <n v="5.98"/>
    <n v="15.6"/>
    <n v="0"/>
    <n v="15.6"/>
    <s v="CANCELADO"/>
    <x v="2"/>
    <s v="iFood"/>
    <s v="6d5d229c-b029-47f3-a95f-915b62f21916"/>
    <s v="PIX"/>
    <x v="0"/>
  </r>
  <r>
    <s v="0395"/>
    <d v="2025-05-11T20:12:59"/>
    <s v="Jeronimo - Shopping Metrô Itaquera"/>
    <x v="0"/>
    <s v="Pedido impróprio para consumo/uso"/>
    <s v="HAS_CREDIT_PROACTIVE"/>
    <n v="42.28"/>
    <n v="32.4"/>
    <n v="26.17"/>
    <n v="6.2299999999999969"/>
    <s v="REEMBOLSO APROVADO"/>
    <x v="1"/>
    <s v="iFood"/>
    <s v="d5defb02-06f5-4cf7-9b20-ba6775ef5305"/>
    <s v="Crédito (Mastercard) pelo app"/>
    <x v="1"/>
  </r>
  <r>
    <s v="8877"/>
    <d v="2025-05-11T18:38:01"/>
    <s v="Jeronimo - Shopping Mueller"/>
    <x v="1"/>
    <s v="Cliente não localizado"/>
    <s v="Reembolso aprovado, confira o pagamento no seu próximo repasse"/>
    <n v="78.989999999999995"/>
    <n v="78"/>
    <n v="62.98"/>
    <n v="15.020000000000003"/>
    <s v="REEMBOLSO APROVADO"/>
    <x v="1"/>
    <s v="iFood"/>
    <s v="baaf6b2e-4694-450b-89bd-a415e5679624"/>
    <s v="PIX"/>
    <x v="3"/>
  </r>
  <r>
    <s v="0990"/>
    <d v="2025-05-11T20:32:07"/>
    <s v="Jeronimo - Shopping Nova America"/>
    <x v="0"/>
    <s v="O pedido está atrasado"/>
    <s v="Reembolso aprovado, confira o pagamento no seu próximo repasse"/>
    <n v="85.54"/>
    <n v="78.55"/>
    <n v="63.43"/>
    <n v="15.119999999999997"/>
    <s v="REEMBOLSO APROVADO"/>
    <x v="1"/>
    <s v="iFood"/>
    <s v="ddfac442-ddfb-471e-b2a7-e5ea84deaddd"/>
    <s v="PIX"/>
    <x v="0"/>
  </r>
  <r>
    <n v="5846"/>
    <d v="2025-05-10T20:37:17"/>
    <s v="Madero - Shopping Tiete Plaza"/>
    <x v="0"/>
    <s v="Pedido impróprio para consumo/uso"/>
    <s v="ORDER_HS_REJECTED"/>
    <n v="148"/>
    <n v="148"/>
    <n v="0"/>
    <n v="148"/>
    <s v="CONTESTADO"/>
    <x v="0"/>
    <s v="iFood"/>
    <s v="c8f8fc36-06a7-4cbb-a4ae-833233f0712d"/>
    <s v="Pagamento pelo app do Nubank"/>
    <x v="1"/>
  </r>
  <r>
    <s v="4336"/>
    <d v="2025-05-11T19:58:08"/>
    <s v="Jeronimo - Shopping Nova America"/>
    <x v="0"/>
    <s v="O pedido está atrasado"/>
    <s v="Reembolso aprovado, confira o pagamento no seu próximo repasse"/>
    <n v="119.04"/>
    <n v="103.05"/>
    <n v="83.21"/>
    <n v="19.840000000000003"/>
    <s v="REEMBOLSO APROVADO"/>
    <x v="1"/>
    <s v="iFood"/>
    <s v="d84adba8-d0cd-4ac0-afcc-8612668185bb"/>
    <s v="Crédito (Mastercard) pelo app"/>
    <x v="0"/>
  </r>
  <r>
    <s v="3929"/>
    <d v="2025-05-11T19:48:20"/>
    <s v="Jeronimo - Shopping Nova America"/>
    <x v="0"/>
    <s v="O pedido está atrasado"/>
    <s v="Reembolso aprovado, confira o pagamento no seu próximo repasse"/>
    <n v="212.64"/>
    <n v="208.65"/>
    <n v="168.48"/>
    <n v="40.170000000000016"/>
    <s v="REEMBOLSO APROVADO"/>
    <x v="1"/>
    <s v="iFood"/>
    <s v="90cd4623-c92e-49e9-a427-449d5e122f0c"/>
    <s v="Crédito (Visa) pelo app"/>
    <x v="0"/>
  </r>
  <r>
    <s v="9413"/>
    <d v="2025-05-11T21:33:30"/>
    <s v="Jeronimo - Shopping Novo Salvador"/>
    <x v="0"/>
    <s v="O pedido veio com todos os itens errados"/>
    <s v="HAS_CREDIT_PROACTIVE"/>
    <n v="49.08"/>
    <n v="34.799999999999997"/>
    <n v="28.1"/>
    <n v="6.6999999999999957"/>
    <s v="REEMBOLSO APROVADO"/>
    <x v="1"/>
    <s v="iFood"/>
    <s v="b2e6e5ea-9c19-4bc7-9ce2-5320cd123cc1"/>
    <s v="Débito (Mastercard Débito) pelo app"/>
    <x v="0"/>
  </r>
  <r>
    <s v="3545"/>
    <d v="2025-05-11T18:53:27"/>
    <s v="Jeronimo - Shopping Novo Salvador"/>
    <x v="1"/>
    <s v="Cliente não localizado"/>
    <s v="Reembolso aprovado, confira o pagamento no seu próximo repasse"/>
    <n v="96.83"/>
    <n v="83.85"/>
    <n v="67.7"/>
    <n v="16.149999999999991"/>
    <s v="REEMBOLSO APROVADO"/>
    <x v="1"/>
    <s v="iFood"/>
    <s v="3964bca7-5b18-4a5e-b4bf-aeef8ec3dfd4"/>
    <s v="PIX"/>
    <x v="0"/>
  </r>
  <r>
    <s v="5483"/>
    <d v="2025-05-11T18:47:23"/>
    <s v="Jeronimo - Shopping Tiete Plaza"/>
    <x v="3"/>
    <s v="Item indisponível"/>
    <s v="UNAVAILABLE_ITEM"/>
    <n v="43.09"/>
    <n v="46.8"/>
    <n v="0"/>
    <n v="46.8"/>
    <s v="CANCELADO"/>
    <x v="2"/>
    <s v="iFood"/>
    <s v="753e2cb9-427d-4661-a25f-31cb2a391079"/>
    <s v="Crédito (Mastercard) pelo app"/>
    <x v="1"/>
  </r>
  <r>
    <s v="1414"/>
    <d v="2025-05-11T20:25:48"/>
    <s v="Madero - Boulevard Belem"/>
    <x v="2"/>
    <s v="O cliente cancelou o pedido pelo restaurante"/>
    <s v="MERCHANT_CANCELLED_BY_CUSTOMER"/>
    <n v="111.99"/>
    <n v="100"/>
    <n v="0"/>
    <n v="100"/>
    <s v="CANCELADO"/>
    <x v="2"/>
    <s v="iFood"/>
    <s v="c3ad28a5-8a8f-4279-ab49-d3fe6b6a3774"/>
    <s v="Vale-refeição (Pluxee Refeição (Sodexo Refeição)) pelo app"/>
    <x v="0"/>
  </r>
  <r>
    <s v="3462"/>
    <d v="2025-05-11T19:45:27"/>
    <s v="Jeronimo - Shopping Tiete Plaza"/>
    <x v="1"/>
    <s v="Problemas no veículo"/>
    <s v="Reembolso aprovado, confira o pagamento no seu próximo repasse"/>
    <n v="90.14"/>
    <n v="88.15"/>
    <n v="67.150000000000006"/>
    <n v="21"/>
    <s v="REEMBOLSO APROVADO"/>
    <x v="1"/>
    <s v="iFood"/>
    <s v="2508435f-6036-4569-8c14-260edf6ab8e0"/>
    <s v="Crédito (Mastercard) pelo app"/>
    <x v="1"/>
  </r>
  <r>
    <s v="3142"/>
    <d v="2025-05-11T21:54:47"/>
    <s v="Madero &amp; Jeronimo - Cascavel"/>
    <x v="2"/>
    <s v="Problemas de sistema na loja"/>
    <s v="Cancelamento aceito pela sua loja"/>
    <n v="150.59"/>
    <n v="141.6"/>
    <n v="0"/>
    <n v="141.6"/>
    <s v="CANCELADO"/>
    <x v="2"/>
    <s v="iFood"/>
    <s v="a3055eea-086a-448a-9fa1-f3909ea230e7"/>
    <s v="PIX"/>
    <x v="4"/>
  </r>
  <r>
    <n v="3936"/>
    <d v="2025-05-11T18:14:42"/>
    <s v="Madero - Shopping Tiete Plaza"/>
    <x v="0"/>
    <s v="Pedido impróprio para consumo/uso"/>
    <s v="SIM"/>
    <n v="151.99"/>
    <n v="136"/>
    <n v="109.82"/>
    <n v="26.180000000000007"/>
    <s v="REEMBOLSO APROVADO"/>
    <x v="1"/>
    <s v="iFood"/>
    <s v="d33f8a94-f2a2-4eef-9983-933f06db7d45"/>
    <s v="PIX"/>
    <x v="1"/>
  </r>
  <r>
    <n v="479"/>
    <d v="2025-05-11T12:53:55"/>
    <s v="Madero - Shopping Tiete Plaza"/>
    <x v="1"/>
    <s v="A loja está passando por dificuldades internas"/>
    <s v="SIM"/>
    <n v="94.99"/>
    <n v="73"/>
    <n v="58.95"/>
    <n v="14.049999999999997"/>
    <s v="REEMBOLSO APROVADO"/>
    <x v="1"/>
    <s v="iFood"/>
    <s v="1de3a625-876c-4ffa-b6c5-4b2b0f9bb35a"/>
    <s v="Débito (Mastercard) na entrega"/>
    <x v="1"/>
  </r>
  <r>
    <s v="3034"/>
    <d v="2025-05-11T15:42:59"/>
    <s v="Madero - Shopping Village Mall"/>
    <x v="2"/>
    <s v="Item indisponível"/>
    <s v="NÃO"/>
    <n v="46.99"/>
    <n v="38"/>
    <n v="0"/>
    <n v="38"/>
    <s v="CANCELADO"/>
    <x v="2"/>
    <s v="iFood"/>
    <s v="3322b3d3-2325-4234-9ee6-93efaa756783"/>
    <s v="Pagamento pelo app do Nubank"/>
    <x v="0"/>
  </r>
  <r>
    <s v="0091"/>
    <d v="2025-05-11T19:44:02"/>
    <s v="Jeronimo - Shopping Tiete Plaza"/>
    <x v="1"/>
    <s v="Problemas no veículo"/>
    <s v="Reembolso aprovado, confira o pagamento no seu próximo repasse"/>
    <n v="76.239999999999995"/>
    <n v="68.25"/>
    <n v="55.11"/>
    <n v="13.14"/>
    <s v="REEMBOLSO APROVADO"/>
    <x v="1"/>
    <s v="iFood"/>
    <s v="f79abceb-1c9b-45db-8d25-698b98c243ac"/>
    <s v="Crédito (Visa) pelo app"/>
    <x v="1"/>
  </r>
  <r>
    <s v="8157"/>
    <d v="2025-05-11T20:21:27"/>
    <s v="Jeronimo &amp; Madero - Canoas"/>
    <x v="1"/>
    <s v="Problemas no veículo"/>
    <s v="Reembolso aprovado, confira o pagamento no seu próximo repasse"/>
    <n v="106.8"/>
    <n v="106.8"/>
    <n v="86.24"/>
    <n v="20.560000000000002"/>
    <s v="REEMBOLSO APROVADO"/>
    <x v="1"/>
    <s v="iFood"/>
    <s v="31ed9e30-1a30-45d3-8c6e-ab7bc603c375"/>
    <s v="Crédito (Mastercard) pelo app"/>
    <x v="3"/>
  </r>
  <r>
    <s v="2195"/>
    <d v="2025-05-11T20:19:34"/>
    <s v="Jeronimo &amp; Madero - Canoas"/>
    <x v="1"/>
    <s v="Problemas no veículo"/>
    <s v="Reembolso aprovado, confira o pagamento no seu próximo repasse"/>
    <n v="54.39"/>
    <n v="50.4"/>
    <n v="40.700000000000003"/>
    <n v="9.6999999999999957"/>
    <s v="REEMBOLSO APROVADO"/>
    <x v="1"/>
    <s v="iFood"/>
    <s v="de825709-5684-4a59-8d4f-b1eb32e3aa91"/>
    <s v="Crédito (Mastercard) pelo app"/>
    <x v="3"/>
  </r>
  <r>
    <s v="3454"/>
    <d v="2025-05-11T20:00:34"/>
    <s v="Jeronimo &amp; Madero - Joinville"/>
    <x v="1"/>
    <s v="Problemas no veículo"/>
    <s v="Reembolso aprovado, confira o pagamento no seu próximo repasse"/>
    <n v="63.98"/>
    <n v="66"/>
    <n v="53.3"/>
    <n v="12.700000000000003"/>
    <s v="REEMBOLSO APROVADO"/>
    <x v="1"/>
    <s v="iFood"/>
    <s v="24122def-e7b7-4952-a271-6aff21245418"/>
    <s v="Google Pay (Mastercard)"/>
    <x v="3"/>
  </r>
  <r>
    <s v="8977"/>
    <d v="2025-05-11T19:37:54"/>
    <s v="Jeronimo &amp; Madero - Joinville"/>
    <x v="1"/>
    <s v="Problemas no veículo"/>
    <s v="Reembolso aprovado, confira o pagamento no seu próximo repasse"/>
    <n v="72.98"/>
    <n v="63"/>
    <n v="50.87"/>
    <n v="12.130000000000003"/>
    <s v="REEMBOLSO APROVADO"/>
    <x v="1"/>
    <s v="iFood"/>
    <s v="013f3bf6-a007-466b-91a0-a053792213e0"/>
    <s v="PIX"/>
    <x v="3"/>
  </r>
  <r>
    <n v="5879"/>
    <d v="2025-05-10T19:49:08"/>
    <s v="Madero - Shopping União Osasco"/>
    <x v="0"/>
    <s v="Pedido impróprio para consumo/uso"/>
    <s v="SIM"/>
    <n v="134.99"/>
    <n v="134"/>
    <n v="108.2"/>
    <n v="25.799999999999997"/>
    <s v="REEMBOLSO APROVADO"/>
    <x v="1"/>
    <s v="iFood"/>
    <s v="0e68fac3-a66e-4373-89a9-fc416bd72919"/>
    <s v="Crédito (Mastercard) pelo app"/>
    <x v="4"/>
  </r>
  <r>
    <s v="3548"/>
    <d v="2025-05-11T19:24:48"/>
    <s v="Jeronimo &amp; Madero - Maua Plaza"/>
    <x v="0"/>
    <s v="O pedido está atrasado"/>
    <s v="Reembolso aprovado, confira o pagamento no seu próximo repasse"/>
    <n v="120.99"/>
    <n v="114"/>
    <n v="92.06"/>
    <n v="21.939999999999998"/>
    <s v="REEMBOLSO APROVADO"/>
    <x v="1"/>
    <s v="iFood"/>
    <s v="73329d39-bf6a-4483-9939-6fc3d0b222c2"/>
    <s v="PIX"/>
    <x v="1"/>
  </r>
  <r>
    <n v="3725"/>
    <d v="2025-05-11T14:32:12"/>
    <s v="Madero - Shopping União Osasco"/>
    <x v="0"/>
    <s v="O pedido veio com todos os itens errados"/>
    <s v="SIM"/>
    <n v="148.99"/>
    <n v="148"/>
    <n v="0"/>
    <n v="148"/>
    <s v="CONTESTADO"/>
    <x v="0"/>
    <s v="iFood"/>
    <s v="8df9a569-97aa-4542-ad4d-438676b20335"/>
    <s v="Crédito (Mastercard) pelo app"/>
    <x v="4"/>
  </r>
  <r>
    <n v="1868"/>
    <d v="2025-05-10T13:47:51"/>
    <s v="Madero - Shopping Villa Romana"/>
    <x v="0"/>
    <s v="Pedido impróprio para consumo/uso"/>
    <s v="SIM"/>
    <n v="74.989999999999995"/>
    <n v="74"/>
    <n v="59.76"/>
    <n v="14.240000000000002"/>
    <s v="REEMBOLSO APROVADO"/>
    <x v="1"/>
    <s v="iFood"/>
    <s v="3cee1e3e-0167-4008-aec5-daa8a9bdd9ad"/>
    <s v="PIX"/>
    <x v="3"/>
  </r>
  <r>
    <s v="5455"/>
    <d v="2025-05-11T15:33:01"/>
    <s v="Jeronimo &amp; Madero - Piracicaba"/>
    <x v="0"/>
    <s v="Pedido impróprio para consumo/uso"/>
    <s v="HAS_CREDIT_PROACTIVE"/>
    <n v="64.59"/>
    <n v="45.6"/>
    <n v="36.82"/>
    <n v="8.7800000000000011"/>
    <s v="REEMBOLSO APROVADO"/>
    <x v="1"/>
    <s v="iFood"/>
    <s v="1ecdd855-4337-4bf5-a517-37032f536b78"/>
    <s v="PIX"/>
    <x v="2"/>
  </r>
  <r>
    <s v="8018"/>
    <d v="2025-05-11T14:10:31"/>
    <s v="Jeronimo &amp; Madero - Shopping Barueri"/>
    <x v="0"/>
    <s v="O pedido está atrasado"/>
    <s v="Reembolso aprovado, confira o pagamento no seu próximo repasse"/>
    <n v="49.79"/>
    <n v="46.8"/>
    <n v="37.799999999999997"/>
    <n v="9"/>
    <s v="REEMBOLSO APROVADO"/>
    <x v="1"/>
    <s v="iFood"/>
    <s v="e3536228-75bf-43c1-a64f-cdbee0b11808"/>
    <s v="Crédito (Mastercard) pelo app"/>
    <x v="4"/>
  </r>
  <r>
    <s v="7642"/>
    <d v="2025-05-11T14:40:02"/>
    <s v="Legno - Italiano do Madero (Brascan)"/>
    <x v="0"/>
    <s v="O pedido está atrasado"/>
    <s v="Reembolso aprovado, confira o pagamento no seu próximo repasse"/>
    <n v="103"/>
    <n v="113"/>
    <n v="87.21"/>
    <n v="25.790000000000006"/>
    <s v="REEMBOLSO APROVADO"/>
    <x v="1"/>
    <s v="iFood"/>
    <s v="975c0489-a931-4023-b98c-9453aca7fbe9"/>
    <s v="Crédito (Visa) pelo app"/>
    <x v="1"/>
  </r>
  <r>
    <s v="0054"/>
    <d v="2025-05-11T17:05:39"/>
    <s v="Legno - Italiano do Madero (New York)"/>
    <x v="0"/>
    <s v="O pedido está atrasado"/>
    <s v="Reembolso aprovado, confira o pagamento no seu próximo repasse"/>
    <n v="75"/>
    <n v="75"/>
    <n v="60.56"/>
    <n v="14.439999999999998"/>
    <s v="REEMBOLSO APROVADO"/>
    <x v="1"/>
    <s v="iFood"/>
    <s v="d1a4ce0b-c5c2-43a8-a2b7-256b8379c516"/>
    <s v="Crédito (Visa) pelo app"/>
    <x v="0"/>
  </r>
  <r>
    <s v="7337"/>
    <d v="2025-05-11T19:16:55"/>
    <s v="Madero -  Av Washington Luis"/>
    <x v="1"/>
    <s v="Cliente não localizado pedido em atraso"/>
    <s v="Reembolso aprovado, confira o pagamento no seu próximo repasse"/>
    <n v="125.99"/>
    <n v="118"/>
    <n v="95.28"/>
    <n v="22.72"/>
    <s v="REEMBOLSO APROVADO"/>
    <x v="1"/>
    <s v="iFood"/>
    <s v="3b901b9d-b00d-4b13-a516-634f772a3be0"/>
    <s v="PIX"/>
    <x v="4"/>
  </r>
  <r>
    <n v="5138"/>
    <d v="2025-05-11T21:42:06"/>
    <s v="Madero - Shopping Village Mall"/>
    <x v="1"/>
    <s v="A loja está fechada"/>
    <s v="SIM"/>
    <n v="79.989999999999995"/>
    <n v="82"/>
    <n v="0"/>
    <n v="82"/>
    <s v="CONTESTADO"/>
    <x v="0"/>
    <s v="iFood"/>
    <s v="1d3f3acd-56c0-438b-ad97-a6cea7796fda"/>
    <s v="Vale-refeição (Pluxee Refeição (Sodexo Refeição)) pelo app"/>
    <x v="0"/>
  </r>
  <r>
    <s v="1820"/>
    <d v="2025-05-11T16:43:03"/>
    <s v="Madero - Augusto Tolle"/>
    <x v="0"/>
    <s v="O pedido está atrasado"/>
    <s v="Reembolso aprovado, confira o pagamento no seu próximo repasse"/>
    <n v="238.99"/>
    <n v="226"/>
    <n v="182.5"/>
    <n v="43.5"/>
    <s v="REEMBOLSO APROVADO"/>
    <x v="1"/>
    <s v="iFood"/>
    <s v="f39b2b09-a478-4652-92e9-8bd83b3edc01"/>
    <s v="PIX"/>
    <x v="1"/>
  </r>
  <r>
    <n v="3602"/>
    <d v="2025-05-11T19:15:13"/>
    <s v="Madero - Shopping Village Mall"/>
    <x v="0"/>
    <s v="Pedido impróprio para consumo/uso"/>
    <s v="SIM"/>
    <n v="124"/>
    <n v="124"/>
    <n v="100.13"/>
    <n v="23.870000000000005"/>
    <s v="REEMBOLSO APROVADO"/>
    <x v="1"/>
    <s v="iFood"/>
    <s v="e521329e-d765-4478-bf57-858bb22a30bf"/>
    <s v="Apple Pay (Mastercard)"/>
    <x v="0"/>
  </r>
  <r>
    <s v="9317"/>
    <d v="2025-05-11T19:41:01"/>
    <s v="Madero - Buritis"/>
    <x v="1"/>
    <s v="Problemas no veículo"/>
    <s v="Reembolso aprovado, confira o pagamento no seu próximo repasse"/>
    <n v="301.99"/>
    <n v="279"/>
    <n v="225.29"/>
    <n v="53.710000000000008"/>
    <s v="REEMBOLSO APROVADO"/>
    <x v="1"/>
    <s v="iFood"/>
    <s v="775a46fe-5e34-43c8-9bfb-ded37be23843"/>
    <s v="Crédito (Mastercard) pelo app"/>
    <x v="0"/>
  </r>
  <r>
    <s v="6846"/>
    <d v="2025-05-11T12:15:55"/>
    <s v="Madero - Norte Shopping"/>
    <x v="2"/>
    <s v="Item indisponível"/>
    <s v="UNAVAILABLE_ITEM"/>
    <n v="145.99"/>
    <n v="140"/>
    <n v="0"/>
    <n v="140"/>
    <s v="CANCELADO"/>
    <x v="2"/>
    <s v="iFood"/>
    <s v="e7aee571-eb9b-4ef6-a41e-7cccc669d246"/>
    <s v="PIX"/>
    <x v="0"/>
  </r>
  <r>
    <s v="8226"/>
    <d v="2025-05-11T18:04:42"/>
    <s v="Jeronimo - Riomar Fortaleza"/>
    <x v="4"/>
    <s v="O pedido não foi confirmado pela loja"/>
    <s v="CANCELLED_BEFORE_CONFIRMED"/>
    <n v="47.39"/>
    <n v="56.4"/>
    <n v="0"/>
    <n v="56.4"/>
    <s v="CANCELADO"/>
    <x v="2"/>
    <s v="iFood"/>
    <s v="b2859b48-4d23-49c1-aa6f-ccfcabe0d330"/>
    <s v="********"/>
    <x v="0"/>
  </r>
  <r>
    <s v="1392"/>
    <d v="2025-05-11T19:06:02"/>
    <s v="Madero - Cascavel"/>
    <x v="2"/>
    <s v="Item indisponível"/>
    <s v="UNAVAILABLE_ITEM"/>
    <n v="153.99"/>
    <n v="146"/>
    <n v="0"/>
    <n v="146"/>
    <s v="CANCELADO"/>
    <x v="2"/>
    <s v="iFood"/>
    <s v="fbc50a2c-734b-497f-82cf-108c0c7b0455"/>
    <s v="Apple Pay (Visa)"/>
    <x v="4"/>
  </r>
  <r>
    <s v="7429"/>
    <d v="2025-05-11T18:48:18"/>
    <s v="Madero - Cascavel"/>
    <x v="2"/>
    <s v="Item indisponível"/>
    <s v="UNAVAILABLE_ITEM"/>
    <n v="93.99"/>
    <n v="85"/>
    <n v="0"/>
    <n v="85"/>
    <s v="CANCELADO"/>
    <x v="2"/>
    <s v="iFood"/>
    <s v="68e6d054-e826-4b82-a783-afba43133636"/>
    <s v="Apple Pay (Visa)"/>
    <x v="4"/>
  </r>
  <r>
    <s v="8620"/>
    <d v="2025-05-11T22:03:30"/>
    <s v="Madero - Cambui"/>
    <x v="1"/>
    <s v="Cliente não localizado pedido em atraso"/>
    <s v="Reembolso aprovado, confira o pagamento no seu próximo repasse"/>
    <n v="190.98"/>
    <n v="168"/>
    <n v="135.66"/>
    <n v="32.340000000000003"/>
    <s v="REEMBOLSO APROVADO"/>
    <x v="1"/>
    <s v="iFood"/>
    <s v="be121417-a862-4624-9e48-1bb43cef8da8"/>
    <s v="Apple Pay (Visa)"/>
    <x v="4"/>
  </r>
  <r>
    <s v="2415"/>
    <d v="2025-05-11T11:26:02"/>
    <s v="Madero - Cambui"/>
    <x v="1"/>
    <s v="Enchentes/Alagamentos"/>
    <s v="Reembolso aprovado, confira o pagamento no seu próximo repasse"/>
    <n v="91.98"/>
    <n v="81"/>
    <n v="65.41"/>
    <n v="15.590000000000003"/>
    <s v="REEMBOLSO APROVADO"/>
    <x v="1"/>
    <s v="iFood"/>
    <s v="c99a9a8a-9ebb-4e11-8a0f-ac7d05dee76e"/>
    <s v="PIX"/>
    <x v="4"/>
  </r>
  <r>
    <s v="6312"/>
    <d v="2025-05-11T19:12:47"/>
    <s v="Madero - Criciuma"/>
    <x v="0"/>
    <s v="O pedido veio revirado/violado"/>
    <s v="Reembolso aprovado, confira o pagamento no seu próximo repasse"/>
    <n v="61.99"/>
    <n v="65"/>
    <n v="48.45"/>
    <n v="16.549999999999997"/>
    <s v="REEMBOLSO APROVADO"/>
    <x v="1"/>
    <s v="iFood"/>
    <s v="dd4c46c6-8f1d-404a-a502-318fc0cf61d2"/>
    <s v="Apple Pay (Mastercard)"/>
    <x v="3"/>
  </r>
  <r>
    <s v="6967"/>
    <d v="2025-05-11T19:14:50"/>
    <s v="Madero - Francisco Morato"/>
    <x v="0"/>
    <s v="O pedido está atrasado"/>
    <s v="Reembolso aprovado, confira o pagamento no seu próximo repasse"/>
    <n v="61.99"/>
    <n v="65"/>
    <n v="54.44"/>
    <n v="10.560000000000002"/>
    <s v="REEMBOLSO APROVADO"/>
    <x v="1"/>
    <s v="iFood"/>
    <s v="acbc97f2-83c6-49c2-98f1-5350aeb16099"/>
    <s v="Vale-refeição (Alelo refeição) pelo app"/>
    <x v="4"/>
  </r>
  <r>
    <n v="9358"/>
    <d v="2025-05-08T19:12:03"/>
    <s v="Madero - Shopping Vitória"/>
    <x v="0"/>
    <s v="Pedido impróprio para consumo/uso"/>
    <s v="SIM"/>
    <n v="71.98"/>
    <n v="68"/>
    <n v="54.91"/>
    <n v="13.090000000000003"/>
    <s v="REEMBOLSO APROVADO"/>
    <x v="1"/>
    <s v="iFood"/>
    <s v="fc5d9253-a07a-4ade-81a2-d39f33a4bf9e"/>
    <s v="Crédito (Mastercard) pelo app"/>
    <x v="0"/>
  </r>
  <r>
    <s v="8614"/>
    <d v="2025-05-11T20:03:01"/>
    <s v="Madero - Icarai"/>
    <x v="0"/>
    <s v="O pedido está atrasado"/>
    <s v="Reembolso aprovado, confira o pagamento no seu próximo repasse"/>
    <n v="146.99"/>
    <n v="127"/>
    <n v="106.36"/>
    <n v="20.64"/>
    <s v="REEMBOLSO APROVADO"/>
    <x v="1"/>
    <s v="iFood"/>
    <s v="f92b0705-0ed0-4736-b9f4-a618dc106758"/>
    <s v="Vale-refeição (Ticket) pelo app"/>
    <x v="0"/>
  </r>
  <r>
    <s v="7248"/>
    <d v="2025-05-11T17:04:57"/>
    <s v="Madero - Icarai"/>
    <x v="0"/>
    <s v="Pedido impróprio para consumo/uso"/>
    <s v="HAS_CREDIT_PROACTIVE"/>
    <n v="176.99"/>
    <n v="168"/>
    <n v="135.61000000000001"/>
    <n v="32.389999999999986"/>
    <s v="REEMBOLSO APROVADO"/>
    <x v="1"/>
    <s v="iFood"/>
    <s v="5948c5f7-677a-455a-b0f7-c462cc1b0396"/>
    <s v="Crédito (Mastercard) pelo app, Saldo da carteira"/>
    <x v="0"/>
  </r>
  <r>
    <s v="8832"/>
    <d v="2025-05-11T19:09:43"/>
    <s v="Madero - Jabaquara"/>
    <x v="1"/>
    <s v="Entregador sofreu acidente"/>
    <s v="Reembolso aprovado, confira o pagamento no seu próximo repasse"/>
    <n v="153"/>
    <n v="153"/>
    <n v="123.55"/>
    <n v="29.450000000000003"/>
    <s v="REEMBOLSO APROVADO"/>
    <x v="1"/>
    <s v="iFood"/>
    <s v="09855e9e-7ef7-43ed-bfb7-ad9317e16a8f"/>
    <s v="Crédito (Mastercard) pelo app"/>
    <x v="4"/>
  </r>
  <r>
    <s v="6121"/>
    <d v="2025-05-11T13:41:36"/>
    <s v="Madero - Minas Shopping"/>
    <x v="1"/>
    <s v="Cliente não localizado pedido em atraso"/>
    <s v="Reembolso aprovado, confira o pagamento no seu próximo repasse"/>
    <n v="84"/>
    <n v="84"/>
    <n v="67.83"/>
    <n v="16.170000000000002"/>
    <s v="REEMBOLSO APROVADO"/>
    <x v="1"/>
    <s v="iFood"/>
    <s v="84a8e3e1-107c-442e-af98-224d4e97ec3e"/>
    <s v="PIX"/>
    <x v="0"/>
  </r>
  <r>
    <s v="1815"/>
    <d v="2025-05-11T19:47:17"/>
    <s v="Madero - Park Shopping Campo Grande"/>
    <x v="0"/>
    <s v="O pedido está atrasado"/>
    <s v="Reembolso aprovado, confira o pagamento no seu próximo repasse"/>
    <n v="151.99"/>
    <n v="131"/>
    <n v="105.78"/>
    <n v="25.22"/>
    <s v="REEMBOLSO APROVADO"/>
    <x v="1"/>
    <s v="iFood"/>
    <s v="5cdce59f-09a2-430f-99fc-406258b22bc3"/>
    <s v="PIX"/>
    <x v="0"/>
  </r>
  <r>
    <s v="7339"/>
    <d v="2025-05-11T19:16:06"/>
    <s v="Madero - Park Shopping Campo Grande"/>
    <x v="1"/>
    <s v="A entrega é em uma área de risco"/>
    <s v="Reembolso aprovado, confira o pagamento no seu próximo repasse"/>
    <n v="240.99"/>
    <n v="222"/>
    <n v="179.26"/>
    <n v="42.740000000000009"/>
    <s v="REEMBOLSO APROVADO"/>
    <x v="1"/>
    <s v="iFood"/>
    <s v="4edd494a-38ce-419f-86d8-50fcb7c47973"/>
    <s v="PIX"/>
    <x v="0"/>
  </r>
  <r>
    <s v="3209"/>
    <d v="2025-05-11T18:16:41"/>
    <s v="Madero - Park Shopping Campo Grande"/>
    <x v="0"/>
    <s v="Pedido impróprio para consumo/uso"/>
    <s v="HAS_CREDIT_PROACTIVE"/>
    <n v="192.99"/>
    <n v="168"/>
    <n v="135.66"/>
    <n v="32.340000000000003"/>
    <s v="REEMBOLSO APROVADO"/>
    <x v="1"/>
    <s v="iFood"/>
    <s v="211d0c14-437b-49da-9ad4-2b0cc24e262a"/>
    <s v="Crédito (Mastercard) pelo app"/>
    <x v="0"/>
  </r>
  <r>
    <s v="3809"/>
    <d v="2025-05-11T20:28:18"/>
    <s v="Madero - Pitangueiras"/>
    <x v="0"/>
    <s v="O pedido está atrasado"/>
    <s v="Reembolso aprovado, confira o pagamento no seu próximo repasse"/>
    <n v="77.989999999999995"/>
    <n v="74"/>
    <n v="59.76"/>
    <n v="14.240000000000002"/>
    <s v="REEMBOLSO APROVADO"/>
    <x v="1"/>
    <s v="iFood"/>
    <s v="7ad0ac17-9a73-40e7-8218-de8b530c8709"/>
    <s v="Crédito (Visa) pelo app"/>
    <x v="2"/>
  </r>
  <r>
    <s v="0731"/>
    <d v="2025-05-11T14:06:34"/>
    <s v="Madero - Praia do Pepê"/>
    <x v="1"/>
    <s v="Problemas no veículo"/>
    <s v="Reembolso aprovado, confira o pagamento no seu próximo repasse"/>
    <n v="85.99"/>
    <n v="78"/>
    <n v="62.98"/>
    <n v="15.020000000000003"/>
    <s v="REEMBOLSO APROVADO"/>
    <x v="1"/>
    <s v="iFood"/>
    <s v="5496b204-463c-4691-a781-3068df351829"/>
    <s v="PIX"/>
    <x v="0"/>
  </r>
  <r>
    <n v="286"/>
    <d v="2025-05-08T21:53:58"/>
    <s v="Madero - Shopping West Plaza"/>
    <x v="1"/>
    <s v="A loja está fechada"/>
    <s v="SIM"/>
    <n v="136.99"/>
    <n v="126"/>
    <n v="0"/>
    <n v="126"/>
    <s v="CONTESTADO"/>
    <x v="0"/>
    <s v="iFood"/>
    <s v="ab305b18-43a3-416b-b10d-b8e8330289d0"/>
    <s v="PIX"/>
    <x v="1"/>
  </r>
  <r>
    <s v="6843"/>
    <d v="2025-05-11T18:51:42"/>
    <s v="Madero - Prestes Maia"/>
    <x v="0"/>
    <s v="O pedido está atrasado"/>
    <s v="Reembolso aprovado, confira o pagamento no seu próximo repasse"/>
    <n v="169.98"/>
    <n v="172"/>
    <n v="138.88999999999999"/>
    <n v="33.110000000000014"/>
    <s v="REEMBOLSO APROVADO"/>
    <x v="1"/>
    <s v="iFood"/>
    <s v="99a051ec-aea1-4db8-be12-d6997c25e350"/>
    <s v="Google Pay (Mastercard)"/>
    <x v="1"/>
  </r>
  <r>
    <s v="3366"/>
    <d v="2025-05-11T17:16:08"/>
    <s v="Madero - Riomar Recife"/>
    <x v="0"/>
    <s v="Pedido impróprio para consumo/uso"/>
    <s v="HAS_CREDIT_PROACTIVE"/>
    <n v="75.98"/>
    <n v="66"/>
    <n v="53.3"/>
    <n v="12.700000000000003"/>
    <s v="REEMBOLSO APROVADO"/>
    <x v="1"/>
    <s v="iFood"/>
    <s v="21e0cc9f-a437-4f3e-a1d7-21aa22a438ac"/>
    <s v="Pagamento pelo app do Nubank"/>
    <x v="0"/>
  </r>
  <r>
    <s v="9267"/>
    <d v="2025-05-11T20:59:24"/>
    <s v="Madero - São José dos Campos"/>
    <x v="1"/>
    <s v="Problemas no veículo"/>
    <s v="Reembolso aprovado, confira o pagamento no seu próximo repasse"/>
    <n v="48.98"/>
    <n v="53"/>
    <n v="42.8"/>
    <n v="10.200000000000003"/>
    <s v="REEMBOLSO APROVADO"/>
    <x v="1"/>
    <s v="iFood"/>
    <s v="bf0763ac-e3ec-4076-b1a5-51b11e53c951"/>
    <s v="Crédito (Visa) pelo app"/>
    <x v="1"/>
  </r>
  <r>
    <s v="5344"/>
    <d v="2025-05-11T20:37:58"/>
    <s v="Jeronimo - West Plaza"/>
    <x v="3"/>
    <s v="Item indisponível"/>
    <s v="UNAVAILABLE_ITEM"/>
    <n v="33.369999999999997"/>
    <n v="29.85"/>
    <n v="0"/>
    <n v="29.85"/>
    <s v="CANCELADO"/>
    <x v="2"/>
    <s v="iFood"/>
    <s v="09ee52f3-2a69-48f7-a8a2-5cb67fa7e7fc"/>
    <s v="Pagamento pelo app do Nubank"/>
    <x v="1"/>
  </r>
  <r>
    <n v="2382"/>
    <d v="2025-05-10T18:46:16"/>
    <s v="Madero &amp; Jeronimo - Americana"/>
    <x v="0"/>
    <s v="O pedido veio com todos os itens errados"/>
    <s v="SIM"/>
    <n v="55.99"/>
    <n v="44"/>
    <n v="0"/>
    <n v="44"/>
    <s v="CONTESTADO"/>
    <x v="0"/>
    <s v="iFood"/>
    <s v="a9d38533-d567-4b75-8044-2d4a054c9b1e"/>
    <s v="Apple Pay (Mastercard)"/>
    <x v="2"/>
  </r>
  <r>
    <s v="9088"/>
    <d v="2025-05-11T21:58:24"/>
    <s v="Madero - Shopping Boulevard Bh"/>
    <x v="0"/>
    <s v="O pedido veio com todos os itens errados"/>
    <s v="HAS_CREDIT_PROACTIVE"/>
    <n v="68.989999999999995"/>
    <n v="84"/>
    <n v="6.9"/>
    <n v="77.099999999999994"/>
    <s v="REEMBOLSO APROVADO"/>
    <x v="1"/>
    <s v="iFood"/>
    <s v="3df786d5-0ab2-4b4f-a135-8e1cf190e8ad"/>
    <s v="Vale-refeição (Pluxee Refeição (Sodexo Refeição)) pelo app"/>
    <x v="0"/>
  </r>
  <r>
    <s v="8914"/>
    <d v="2025-05-11T17:38:22"/>
    <s v="Madero - Shopping Boulevard Bh"/>
    <x v="1"/>
    <s v="Cliente não localizado"/>
    <s v="Reembolso aprovado, confira o pagamento no seu próximo repasse"/>
    <n v="61.99"/>
    <n v="66"/>
    <n v="53.3"/>
    <n v="12.700000000000003"/>
    <s v="REEMBOLSO APROVADO"/>
    <x v="1"/>
    <s v="iFood"/>
    <s v="fcd54d09-0323-4802-97da-12c1ee616372"/>
    <s v="Crédito (Mastercard) pelo app"/>
    <x v="0"/>
  </r>
  <r>
    <s v="8148"/>
    <d v="2025-05-11T12:08:08"/>
    <s v="Madero - Shopping Cidade Bh"/>
    <x v="0"/>
    <s v="O pedido está atrasado"/>
    <s v="Reembolso aprovado, confira o pagamento no seu próximo repasse"/>
    <n v="69.989999999999995"/>
    <n v="73"/>
    <n v="58.95"/>
    <n v="14.049999999999997"/>
    <s v="REEMBOLSO APROVADO"/>
    <x v="1"/>
    <s v="iFood"/>
    <s v="4bed266e-14f3-4b25-96b1-4acd4a7efc9c"/>
    <s v="Apple Pay (Mastercard)"/>
    <x v="0"/>
  </r>
  <r>
    <s v="7993"/>
    <d v="2025-05-11T12:07:38"/>
    <s v="Madero - Shopping Cidade Bh"/>
    <x v="0"/>
    <s v="O pedido está atrasado"/>
    <s v="Reembolso aprovado, confira o pagamento no seu próximo repasse"/>
    <n v="61.99"/>
    <n v="65"/>
    <n v="52.49"/>
    <n v="12.509999999999998"/>
    <s v="REEMBOLSO APROVADO"/>
    <x v="1"/>
    <s v="iFood"/>
    <s v="ab7559d1-48c6-41ba-bbfe-3556a86c24a4"/>
    <s v="Apple Pay (Visa)"/>
    <x v="0"/>
  </r>
  <r>
    <s v="8726"/>
    <d v="2025-05-11T14:24:33"/>
    <s v="Madero - Shopping Cidade São Paulo"/>
    <x v="0"/>
    <s v="Pedido impróprio para consumo/uso"/>
    <s v="HAS_CREDIT_PROACTIVE"/>
    <n v="83.99"/>
    <n v="84"/>
    <n v="67.83"/>
    <n v="16.170000000000002"/>
    <s v="REEMBOLSO APROVADO"/>
    <x v="1"/>
    <s v="iFood"/>
    <s v="b9298c48-8303-4e79-99ef-ac4eea8a9252"/>
    <s v="Débito (Mastercard Débito) pelo app"/>
    <x v="1"/>
  </r>
  <r>
    <s v="5578"/>
    <d v="2025-05-11T20:52:02"/>
    <s v="Madero - Shopping Continente"/>
    <x v="1"/>
    <s v="Problemas no veículo"/>
    <s v="Reembolso aprovado, confira o pagamento no seu próximo repasse"/>
    <n v="85.99"/>
    <n v="74"/>
    <n v="59.76"/>
    <n v="14.240000000000002"/>
    <s v="REEMBOLSO APROVADO"/>
    <x v="1"/>
    <s v="iFood"/>
    <s v="d59558b1-3e88-45c2-bd86-4e119f985d57"/>
    <s v="PIX"/>
    <x v="3"/>
  </r>
  <r>
    <s v="5284"/>
    <d v="2025-05-11T11:48:59"/>
    <s v="Madero - Shopping del Rey"/>
    <x v="0"/>
    <s v="O pedido está atrasado"/>
    <s v="Reembolso aprovado, confira o pagamento no seu próximo repasse"/>
    <n v="56.24"/>
    <n v="63"/>
    <n v="52.76"/>
    <n v="10.240000000000002"/>
    <s v="REEMBOLSO APROVADO"/>
    <x v="1"/>
    <s v="iFood"/>
    <s v="a62c3157-d734-4060-914d-8dfe1a79c787"/>
    <s v="Vale-refeição (Alelo refeição) pelo app"/>
    <x v="0"/>
  </r>
  <r>
    <s v="3171"/>
    <d v="2025-05-11T20:25:42"/>
    <s v="Madero - Shopping Design Barra"/>
    <x v="1"/>
    <s v="Problemas no veículo"/>
    <s v="Reembolso aprovado, confira o pagamento no seu próximo repasse"/>
    <n v="113"/>
    <n v="113"/>
    <n v="94.64"/>
    <n v="18.36"/>
    <s v="REEMBOLSO APROVADO"/>
    <x v="1"/>
    <s v="iFood"/>
    <s v="293f9133-186c-4c46-bf27-42190491c342"/>
    <s v="Vale-refeição (Alelo refeição) pelo app"/>
    <x v="0"/>
  </r>
  <r>
    <s v="5239"/>
    <d v="2025-05-11T20:24:10"/>
    <s v="Madero - Shopping Design Barra"/>
    <x v="1"/>
    <s v="Problemas no veículo"/>
    <s v="Reembolso aprovado, confira o pagamento no seu próximo repasse"/>
    <n v="116.99"/>
    <n v="105"/>
    <n v="84.79"/>
    <n v="20.209999999999994"/>
    <s v="REEMBOLSO APROVADO"/>
    <x v="1"/>
    <s v="iFood"/>
    <s v="4dc21f76-5d2a-4c9f-9bcd-51fef93b311a"/>
    <s v="Pagamento pelo app do Nubank"/>
    <x v="0"/>
  </r>
  <r>
    <s v="1081"/>
    <d v="2025-05-11T17:40:26"/>
    <s v="Madero - Shopping Granja Vianna"/>
    <x v="0"/>
    <s v="O pedido está atrasado"/>
    <s v="Reembolso aprovado, confira o pagamento no seu próximo repasse"/>
    <n v="176.99"/>
    <n v="162"/>
    <n v="130.82"/>
    <n v="31.180000000000007"/>
    <s v="REEMBOLSO APROVADO"/>
    <x v="1"/>
    <s v="iFood"/>
    <s v="37e1192c-fa13-4216-b4e0-020f1d01c099"/>
    <s v="PIX"/>
    <x v="4"/>
  </r>
  <r>
    <s v="7983"/>
    <d v="2025-05-11T19:18:14"/>
    <s v="Madero - Shopping Jardim Sul"/>
    <x v="1"/>
    <s v="Cliente se recusa a fornecer código de recebimento"/>
    <s v="Reembolso aprovado, confira o pagamento no seu próximo repasse"/>
    <n v="150.99"/>
    <n v="152"/>
    <n v="122.74"/>
    <n v="29.260000000000005"/>
    <s v="REEMBOLSO APROVADO"/>
    <x v="1"/>
    <s v="iFood"/>
    <s v="69a44155-a39e-4034-93ab-5e5bcb2bdb89"/>
    <s v="PIX"/>
    <x v="4"/>
  </r>
  <r>
    <n v="1"/>
    <d v="2025-05-09T19:35:21"/>
    <s v="Madero &amp; Jeronimo - Piracicaba"/>
    <x v="0"/>
    <s v="O pedido veio com todos os itens errados"/>
    <s v="SIM"/>
    <n v="254.39"/>
    <n v="245.4"/>
    <n v="198.16"/>
    <n v="47.240000000000009"/>
    <s v="REEMBOLSO APROVADO"/>
    <x v="1"/>
    <s v="iFood"/>
    <s v="67f77d94-cfab-46bf-a0a5-131b59acaab8"/>
    <s v="Apple Pay (Visa)"/>
    <x v="2"/>
  </r>
  <r>
    <s v="2134"/>
    <d v="2025-05-11T20:55:53"/>
    <s v="Madero - Shopping Maia"/>
    <x v="0"/>
    <s v="O pedido está atrasado"/>
    <s v="Reembolso aprovado, confira o pagamento no seu próximo repasse"/>
    <n v="146.99"/>
    <n v="146"/>
    <n v="117.9"/>
    <n v="28.099999999999994"/>
    <s v="REEMBOLSO APROVADO"/>
    <x v="1"/>
    <s v="iFood"/>
    <s v="5bfd3a7c-9ed3-47a3-a88f-013feaf65a27"/>
    <s v="Apple Pay (Mastercard)"/>
    <x v="1"/>
  </r>
  <r>
    <s v="1598"/>
    <d v="2025-05-11T11:49:15"/>
    <s v="Madero - Shopping Neumarkt"/>
    <x v="0"/>
    <s v="Pedido impróprio para consumo/uso"/>
    <s v="HAS_CREDIT_PROACTIVE"/>
    <n v="84"/>
    <n v="84"/>
    <n v="67.83"/>
    <n v="16.170000000000002"/>
    <s v="REEMBOLSO APROVADO"/>
    <x v="1"/>
    <s v="iFood"/>
    <s v="291af356-bc03-4ff7-9674-8c19114790bd"/>
    <s v="Apple Pay (Mastercard)"/>
    <x v="3"/>
  </r>
  <r>
    <s v="2592"/>
    <d v="2025-05-11T13:27:36"/>
    <s v="Madero - Shopping Palladium"/>
    <x v="1"/>
    <s v="Cliente não localizado"/>
    <s v="Reembolso aprovado, confira o pagamento no seu próximo repasse"/>
    <n v="73.98"/>
    <n v="76"/>
    <n v="61.37"/>
    <n v="14.630000000000003"/>
    <s v="REEMBOLSO APROVADO"/>
    <x v="1"/>
    <s v="iFood"/>
    <s v="c3ac7e73-d981-41a6-b3fd-a8961867ee71"/>
    <s v="Crédito (Elo) pelo app"/>
    <x v="3"/>
  </r>
  <r>
    <n v="9154"/>
    <d v="2025-05-08T19:47:22"/>
    <s v="Madero &amp; Jeronimo - Posto Sia"/>
    <x v="0"/>
    <s v="O pedido veio com todos os itens errados"/>
    <s v="SIM"/>
    <n v="45.59"/>
    <n v="45.6"/>
    <n v="36.82"/>
    <n v="8.7800000000000011"/>
    <s v="REEMBOLSO APROVADO"/>
    <x v="1"/>
    <s v="iFood"/>
    <s v="4971af05-78c1-4008-a944-a18b8388a011"/>
    <s v="Crédito (Visa) pelo app"/>
    <x v="2"/>
  </r>
  <r>
    <s v="0307"/>
    <d v="2025-05-11T16:40:44"/>
    <s v="Madero - Goiania T4"/>
    <x v="2"/>
    <s v="A loja está passando por dificuldades internas"/>
    <s v="Cancelamento aceito pela sua loja"/>
    <n v="252.98"/>
    <n v="254"/>
    <n v="0"/>
    <n v="254"/>
    <s v="CANCELADO"/>
    <x v="2"/>
    <s v="iFood"/>
    <s v="55711243-b0ef-4a0c-9512-a6ba0889c4f7"/>
    <s v="PIX"/>
    <x v="2"/>
  </r>
  <r>
    <s v="3295"/>
    <d v="2025-05-11T16:21:46"/>
    <s v="Madero - Shopping Praia da Costa"/>
    <x v="1"/>
    <s v="Cliente não localizado"/>
    <s v="Reembolso aprovado, confira o pagamento no seu próximo repasse"/>
    <n v="124.98"/>
    <n v="115"/>
    <n v="92.86"/>
    <n v="22.14"/>
    <s v="REEMBOLSO APROVADO"/>
    <x v="1"/>
    <s v="iFood"/>
    <s v="984a28e5-42c9-42b1-a720-2a8e0a708177"/>
    <s v="Crédito (Mastercard) pelo app"/>
    <x v="0"/>
  </r>
  <r>
    <s v="6735"/>
    <d v="2025-05-11T20:36:42"/>
    <s v="Madero - Shopping Praia de Belas"/>
    <x v="1"/>
    <s v="Cliente se recusa a fornecer código de recebimento"/>
    <s v="Reembolso aprovado, confira o pagamento no seu próximo repasse"/>
    <n v="88.99"/>
    <n v="78"/>
    <n v="62.98"/>
    <n v="15.020000000000003"/>
    <s v="REEMBOLSO APROVADO"/>
    <x v="1"/>
    <s v="iFood"/>
    <s v="3db87916-e284-4104-a41e-9bfb91b4c43d"/>
    <s v="PIX"/>
    <x v="3"/>
  </r>
  <r>
    <s v="6595"/>
    <d v="2025-05-11T19:07:49"/>
    <s v="Madero - Shopping Rio Leblon"/>
    <x v="0"/>
    <s v="O pedido está atrasado"/>
    <s v="Reembolso aprovado, confira o pagamento no seu próximo repasse"/>
    <n v="129.99"/>
    <n v="124"/>
    <n v="100.13"/>
    <n v="23.870000000000005"/>
    <s v="REEMBOLSO APROVADO"/>
    <x v="1"/>
    <s v="iFood"/>
    <s v="7e149305-7919-4b52-b22d-a20b0b2ffd06"/>
    <s v="Crédito (Mastercard) pelo app"/>
    <x v="0"/>
  </r>
  <r>
    <s v="9057"/>
    <d v="2025-05-11T17:35:00"/>
    <s v="Madero - Shopping Rio Leblon"/>
    <x v="1"/>
    <s v="Entregador sofreu acidente"/>
    <s v="Reembolso aprovado, confira o pagamento no seu próximo repasse"/>
    <n v="67.989999999999995"/>
    <n v="60"/>
    <n v="40.450000000000003"/>
    <n v="19.549999999999997"/>
    <s v="REEMBOLSO APROVADO"/>
    <x v="1"/>
    <s v="iFood"/>
    <s v="d2815dc8-e135-42a5-8a3d-51fa93458d70"/>
    <s v="PIX"/>
    <x v="0"/>
  </r>
  <r>
    <s v="7550"/>
    <d v="2025-05-11T14:30:14"/>
    <s v="Madero - Shopping Rio Leblon"/>
    <x v="0"/>
    <s v="O pedido está atrasado"/>
    <s v="Reembolso aprovado, confira o pagamento no seu próximo repasse"/>
    <n v="453.99"/>
    <n v="440"/>
    <n v="355.3"/>
    <n v="84.699999999999989"/>
    <s v="REEMBOLSO APROVADO"/>
    <x v="1"/>
    <s v="iFood"/>
    <s v="de15186c-efe7-41cb-be36-6f228c5f6865"/>
    <s v="Apple Pay (Mastercard)"/>
    <x v="0"/>
  </r>
  <r>
    <s v="7883"/>
    <d v="2025-05-11T19:05:05"/>
    <s v="Madero - Shopping Rio Sul"/>
    <x v="0"/>
    <s v="O pedido não foi entregue"/>
    <s v="Reembolso aprovado, confira o pagamento no seu próximo repasse"/>
    <n v="160.99"/>
    <n v="148"/>
    <n v="119.51"/>
    <n v="28.489999999999995"/>
    <s v="REEMBOLSO APROVADO"/>
    <x v="1"/>
    <s v="iFood"/>
    <s v="e523b692-fe88-4eea-bd61-0b0023ac11a8"/>
    <s v="Débito (Mastercard Débito) pelo app"/>
    <x v="0"/>
  </r>
  <r>
    <s v="6789"/>
    <d v="2025-05-11T17:50:43"/>
    <s v="Madero - Shopping Tijuca"/>
    <x v="2"/>
    <s v="Item indisponível"/>
    <s v="UNAVAILABLE_ITEM"/>
    <n v="102.99"/>
    <n v="95"/>
    <n v="0"/>
    <n v="95"/>
    <s v="CANCELADO"/>
    <x v="2"/>
    <s v="iFood"/>
    <s v="55f4e2ce-d854-40f2-88b2-8f686a36b106"/>
    <s v="Vale-refeição (Pluxee Refeição (Sodexo Refeição)) pelo app"/>
    <x v="0"/>
  </r>
  <r>
    <s v="2320"/>
    <d v="2025-05-11T12:43:17"/>
    <s v="Madero - Shopping Tijuca"/>
    <x v="2"/>
    <s v="Item indisponível"/>
    <s v="UNAVAILABLE_ITEM"/>
    <n v="196.99"/>
    <n v="189"/>
    <n v="0"/>
    <n v="189"/>
    <s v="CANCELADO"/>
    <x v="2"/>
    <s v="iFood"/>
    <s v="aab5118b-4c87-4ef0-9e3a-07cf53553674"/>
    <s v="PIX"/>
    <x v="0"/>
  </r>
  <r>
    <s v="1070"/>
    <d v="2025-05-11T18:55:27"/>
    <s v="Madero - Shopping Santa Ursula"/>
    <x v="1"/>
    <s v="Cliente não localizado"/>
    <s v="Reembolso aprovado, confira o pagamento no seu próximo repasse"/>
    <n v="247.99"/>
    <n v="236"/>
    <n v="190.57"/>
    <n v="45.430000000000007"/>
    <s v="REEMBOLSO APROVADO"/>
    <x v="1"/>
    <s v="iFood"/>
    <s v="b165a5a4-7e18-46d5-9b33-868c519e0de9"/>
    <s v="Crédito (Mastercard) pelo app"/>
    <x v="2"/>
  </r>
  <r>
    <s v="2606"/>
    <d v="2025-05-11T20:32:59"/>
    <s v="Madero - Shopping Sp Market"/>
    <x v="1"/>
    <s v="Problemas no veículo"/>
    <s v="Reembolso aprovado, confira o pagamento no seu próximo repasse"/>
    <n v="191.99"/>
    <n v="168"/>
    <n v="135.66"/>
    <n v="32.340000000000003"/>
    <s v="REEMBOLSO APROVADO"/>
    <x v="1"/>
    <s v="iFood"/>
    <s v="12b6640a-b6d9-4c66-8b45-b2b56a6eba00"/>
    <s v="PIX"/>
    <x v="4"/>
  </r>
  <r>
    <s v="4023"/>
    <d v="2025-05-11T14:10:29"/>
    <s v="Madero - Shopping Boulevard Bh"/>
    <x v="3"/>
    <s v="Item indisponível"/>
    <s v="UNAVAILABLE_ITEM"/>
    <n v="111.99"/>
    <n v="102"/>
    <n v="0"/>
    <n v="102"/>
    <s v="CANCELADO"/>
    <x v="2"/>
    <s v="iFood"/>
    <s v="5be9eac9-7e51-4a6f-a878-86409ed99238"/>
    <s v="Crédito (Visa) pelo app"/>
    <x v="0"/>
  </r>
  <r>
    <n v="5611"/>
    <d v="2025-05-08T19:37:52"/>
    <s v="Madero &amp; Jeronimo - Posto Sia"/>
    <x v="0"/>
    <s v="O pedido veio com todos os itens errados"/>
    <s v="SIM"/>
    <n v="52.99"/>
    <n v="53"/>
    <n v="42.8"/>
    <n v="10.200000000000003"/>
    <s v="REEMBOLSO APROVADO"/>
    <x v="1"/>
    <s v="iFood"/>
    <s v="7b0f39ad-3b69-435b-879e-b6ed27ad1a36"/>
    <s v="Crédito (Mastercard) pelo app"/>
    <x v="2"/>
  </r>
  <r>
    <n v="2052"/>
    <d v="2025-05-10T19:37:01"/>
    <s v="Madero &amp; Jeronimo - Posto Sia"/>
    <x v="0"/>
    <s v="O pedido veio com todos os itens errados"/>
    <s v="SIM"/>
    <n v="81.8"/>
    <n v="81.8"/>
    <n v="0"/>
    <n v="81.8"/>
    <s v="CONTESTADO"/>
    <x v="0"/>
    <s v="iFood"/>
    <s v="9a793389-9939-4e8f-b4d9-c7fc83a44b4d"/>
    <s v="Saldo da carteira, Crédito (Visa) pelo app"/>
    <x v="2"/>
  </r>
  <r>
    <n v="5738"/>
    <d v="2025-05-09T13:04:40"/>
    <s v="Madero &amp; Jeronimo - Sarandi"/>
    <x v="0"/>
    <s v="Pedido impróprio para consumo/uso"/>
    <s v="SIM"/>
    <n v="117.99"/>
    <n v="106"/>
    <n v="0"/>
    <n v="106"/>
    <s v="CONTESTADO"/>
    <x v="0"/>
    <s v="iFood"/>
    <s v="cee9a880-700a-4b2b-8bb4-fd2d07632094"/>
    <s v="PIX"/>
    <x v="3"/>
  </r>
  <r>
    <s v="6224"/>
    <d v="2025-05-11T11:57:47"/>
    <s v="Madero - Shopping Estação Cuiabá"/>
    <x v="2"/>
    <s v="Problemas de sistema na loja"/>
    <s v="Cancelamento aceito pela sua loja"/>
    <n v="178.98"/>
    <n v="165"/>
    <n v="0"/>
    <n v="165"/>
    <s v="CANCELADO"/>
    <x v="2"/>
    <s v="iFood"/>
    <s v="425e3e01-5e28-40cc-8da8-053c0f217e40"/>
    <s v="Apple Pay (Visa)"/>
    <x v="2"/>
  </r>
  <r>
    <s v="1389"/>
    <d v="2025-05-11T19:30:13"/>
    <s v="Madero - Patio Osasco"/>
    <x v="2"/>
    <s v="Item indisponível"/>
    <s v="UNAVAILABLE_ITEM"/>
    <n v="28.71"/>
    <n v="34.299999999999997"/>
    <n v="0"/>
    <n v="34.299999999999997"/>
    <s v="CANCELADO"/>
    <x v="2"/>
    <s v="iFood"/>
    <s v="c14fea02-a8c8-43ba-b00e-9127f62ae3c3"/>
    <s v="PIX"/>
    <x v="4"/>
  </r>
  <r>
    <s v="4959"/>
    <d v="2025-05-11T19:58:26"/>
    <s v="Madero - Shopping Tiete Plaza"/>
    <x v="5"/>
    <s v="O pedido está atrasado"/>
    <s v="Reembolso aprovado, confira o pagamento no seu próximo repasse"/>
    <n v="157"/>
    <n v="157"/>
    <n v="126.78"/>
    <n v="30.22"/>
    <s v="REEMBOLSO APROVADO"/>
    <x v="1"/>
    <s v="iFood"/>
    <s v="d90f5ace-2afa-4aae-8e8e-3fb4bd5fcc02"/>
    <s v="Apple Pay (Mastercard)"/>
    <x v="1"/>
  </r>
  <r>
    <s v="5716"/>
    <d v="2025-05-11T19:58:05"/>
    <s v="Madero - Shopping Tijuca"/>
    <x v="0"/>
    <s v="O pedido está atrasado"/>
    <s v="Reembolso aprovado, confira o pagamento no seu próximo repasse"/>
    <n v="95"/>
    <n v="95"/>
    <n v="76.709999999999994"/>
    <n v="18.290000000000006"/>
    <s v="REEMBOLSO APROVADO"/>
    <x v="1"/>
    <s v="iFood"/>
    <s v="0ce01c6a-9a8b-4b81-ae48-97d6ca9eacaf"/>
    <s v="Pagamento pelo app do Nubank"/>
    <x v="0"/>
  </r>
  <r>
    <s v="2597"/>
    <d v="2025-05-11T19:51:20"/>
    <s v="Madero - Shopping Tijuca"/>
    <x v="0"/>
    <s v="O pedido está atrasado"/>
    <s v="Reembolso aprovado, confira o pagamento no seu próximo repasse"/>
    <n v="83.99"/>
    <n v="74"/>
    <n v="59.76"/>
    <n v="14.240000000000002"/>
    <s v="REEMBOLSO APROVADO"/>
    <x v="1"/>
    <s v="iFood"/>
    <s v="51893a20-b3d8-4df8-8ff9-a234f2e39ab7"/>
    <s v="PIX"/>
    <x v="0"/>
  </r>
  <r>
    <s v="0645"/>
    <d v="2025-05-11T21:39:21"/>
    <s v="Madero - Shopping Plaza Sul"/>
    <x v="2"/>
    <s v="Item indisponível"/>
    <s v="NÃO"/>
    <n v="308.99"/>
    <n v="299"/>
    <n v="0"/>
    <n v="299"/>
    <s v="CANCELADO"/>
    <x v="2"/>
    <s v="iFood"/>
    <s v="06dbd781-2a27-4fbb-b9b6-9e68a8b4721e"/>
    <s v="PIX"/>
    <x v="1"/>
  </r>
  <r>
    <s v="7801"/>
    <d v="2025-05-11T21:00:41"/>
    <s v="Madero - Shopping União Osasco"/>
    <x v="0"/>
    <s v="O pedido não foi entregue"/>
    <s v="Reembolso aprovado, confira o pagamento no seu próximo repasse"/>
    <n v="90.98"/>
    <n v="84"/>
    <n v="67.83"/>
    <n v="16.170000000000002"/>
    <s v="REEMBOLSO APROVADO"/>
    <x v="1"/>
    <s v="iFood"/>
    <s v="be05731b-76e7-4c47-8882-dfb1d1332787"/>
    <s v="Crédito (Visa) pelo app"/>
    <x v="4"/>
  </r>
  <r>
    <s v="8906"/>
    <d v="2025-05-11T21:35:32"/>
    <s v="Madero - Shopping Villa Romana"/>
    <x v="1"/>
    <s v="Problemas no veículo"/>
    <s v="Reembolso aprovado, confira o pagamento no seu próximo repasse"/>
    <n v="179.98"/>
    <n v="154"/>
    <n v="124.36"/>
    <n v="29.64"/>
    <s v="REEMBOLSO APROVADO"/>
    <x v="1"/>
    <s v="iFood"/>
    <s v="32464d91-c714-4e9b-9c32-738771437911"/>
    <s v="PIX"/>
    <x v="3"/>
  </r>
  <r>
    <s v="1976"/>
    <d v="2025-05-11T18:57:25"/>
    <s v="Madero - Shopping Villa Romana"/>
    <x v="0"/>
    <s v="O pedido não foi entregue"/>
    <s v="Reembolso aprovado, confira o pagamento no seu próximo repasse"/>
    <n v="165.98"/>
    <n v="157"/>
    <n v="126.78"/>
    <n v="30.22"/>
    <s v="REEMBOLSO APROVADO"/>
    <x v="1"/>
    <s v="iFood"/>
    <s v="c7f65862-ea08-457e-8fc2-14b8ae716452"/>
    <s v="Crédito (Mastercard) pelo app"/>
    <x v="3"/>
  </r>
  <r>
    <n v="8257"/>
    <d v="2025-05-11T22:45:39"/>
    <s v="Madero &amp; Jeronimo Agua Verde"/>
    <x v="1"/>
    <s v="A loja está fechada"/>
    <s v="SIM"/>
    <n v="63.39"/>
    <n v="62.4"/>
    <n v="50.39"/>
    <n v="12.009999999999998"/>
    <s v="REEMBOLSO APROVADO"/>
    <x v="1"/>
    <s v="iFood"/>
    <s v="ddd438f5-77c0-4979-9570-3e1471c98226"/>
    <s v="Pagamento pelo app do Nubank"/>
    <x v="3"/>
  </r>
  <r>
    <s v="5476"/>
    <d v="2025-05-11T19:12:04"/>
    <s v="Madero - Vila Andrade"/>
    <x v="1"/>
    <s v="Entregador sofreu acidente"/>
    <s v="Reembolso aprovado, confira o pagamento no seu próximo repasse"/>
    <n v="79.989999999999995"/>
    <n v="74"/>
    <n v="59.76"/>
    <n v="14.240000000000002"/>
    <s v="REEMBOLSO APROVADO"/>
    <x v="1"/>
    <s v="iFood"/>
    <s v="57f41d0f-f7f3-40c1-8db9-b74fd4d0b75c"/>
    <s v="Crédito (Mastercard) pelo app"/>
    <x v="4"/>
  </r>
  <r>
    <n v="1286"/>
    <d v="2025-05-09T14:21:25"/>
    <s v="Vó Maria Durski - Alphaville"/>
    <x v="0"/>
    <s v="O pedido veio com todos os itens errados"/>
    <s v="SIM"/>
    <n v="18.59"/>
    <n v="27.6"/>
    <n v="0"/>
    <n v="27.6"/>
    <s v="CONTESTADO"/>
    <x v="0"/>
    <s v="iFood"/>
    <s v="77490964-210a-4e15-9572-bd1536952a4d"/>
    <s v="PIX"/>
    <x v="4"/>
  </r>
  <r>
    <n v="5208"/>
    <d v="2025-05-10T21:47:09"/>
    <s v="Vó Maria Durski - Anita"/>
    <x v="0"/>
    <s v="O pedido veio com todos os itens errados"/>
    <s v="SIM"/>
    <n v="82.8"/>
    <n v="82.8"/>
    <n v="0"/>
    <n v="82.8"/>
    <s v="CONTESTADO"/>
    <x v="0"/>
    <s v="iFood"/>
    <s v="43da613e-2b3b-4a48-9a52-b6a207225dba"/>
    <s v="Crédito (Mastercard) pelo app"/>
    <x v="3"/>
  </r>
  <r>
    <s v="0274"/>
    <d v="2025-05-11T16:12:05"/>
    <s v="Madero &amp; Jeronimo - Alphaville"/>
    <x v="0"/>
    <s v="O pedido está atrasado"/>
    <s v="Reembolso aprovado, confira o pagamento no seu próximo repasse"/>
    <n v="339.39"/>
    <n v="318.39999999999998"/>
    <n v="257.11"/>
    <n v="61.289999999999964"/>
    <s v="REEMBOLSO APROVADO"/>
    <x v="1"/>
    <s v="iFood"/>
    <s v="d02b1e6b-9963-4938-a528-4e824d3fa16c"/>
    <s v="Apple Pay (Mastercard)"/>
    <x v="4"/>
  </r>
  <r>
    <n v="6749"/>
    <d v="2025-05-10T21:02:08"/>
    <s v="Vo Maria Durski - Goiania T10"/>
    <x v="1"/>
    <s v="A loja está passando por dificuldades internas"/>
    <s v="SIM"/>
    <n v="38.380000000000003"/>
    <n v="41.4"/>
    <n v="0"/>
    <n v="41.4"/>
    <s v="CONTESTADO"/>
    <x v="0"/>
    <s v="iFood"/>
    <s v="e9fd79b8-c6fa-4c53-8dc1-717b4b601d2b"/>
    <s v="Crédito (Mastercard) pelo app"/>
    <x v="2"/>
  </r>
  <r>
    <s v="6466"/>
    <d v="2025-05-11T19:34:21"/>
    <s v="Madero &amp; Jeronimo - Americana"/>
    <x v="0"/>
    <s v="O pedido está atrasado"/>
    <s v="Reembolso aprovado, confira o pagamento no seu próximo repasse"/>
    <n v="75.39"/>
    <n v="80.400000000000006"/>
    <n v="64.930000000000007"/>
    <n v="15.469999999999999"/>
    <s v="REEMBOLSO APROVADO"/>
    <x v="1"/>
    <s v="iFood"/>
    <s v="ffab1d31-ced4-46ff-b95d-9735c3dd7b4c"/>
    <s v="Apple Pay (Mastercard)"/>
    <x v="2"/>
  </r>
  <r>
    <s v="8087"/>
    <d v="2025-05-11T19:09:50"/>
    <s v="Madero &amp; Jeronimo - Americana"/>
    <x v="1"/>
    <s v="Problemas no veículo"/>
    <s v="Reembolso aprovado, confira o pagamento no seu próximo repasse"/>
    <n v="71.39"/>
    <n v="62.4"/>
    <n v="50.39"/>
    <n v="12.009999999999998"/>
    <s v="REEMBOLSO APROVADO"/>
    <x v="1"/>
    <s v="iFood"/>
    <s v="e6b184c0-ee3e-495b-8e16-d47806adcc10"/>
    <s v="Apple Pay (Visa)"/>
    <x v="2"/>
  </r>
  <r>
    <s v="4626"/>
    <d v="2025-05-11T21:43:09"/>
    <s v="Madero &amp; Jeronimo - Av Toaldo Tulio"/>
    <x v="1"/>
    <s v="A entrega é em uma área de risco"/>
    <s v="Reembolso aprovado, confira o pagamento no seu próximo repasse"/>
    <n v="71.930000000000007"/>
    <n v="53.95"/>
    <n v="43.56"/>
    <n v="10.39"/>
    <s v="REEMBOLSO APROVADO"/>
    <x v="1"/>
    <s v="iFood"/>
    <s v="577719ab-c604-4c28-966f-9d3a3ae8f851"/>
    <s v="Apple Pay (Mastercard)"/>
    <x v="3"/>
  </r>
  <r>
    <n v="9630"/>
    <d v="2025-05-11T22:01:38"/>
    <s v="Vó Maria Durski - Piracicaba"/>
    <x v="0"/>
    <s v="O pedido veio com todos os itens errados"/>
    <s v="SIM"/>
    <n v="65.989999999999995"/>
    <n v="60"/>
    <n v="48.45"/>
    <n v="11.549999999999997"/>
    <s v="REEMBOLSO APROVADO"/>
    <x v="1"/>
    <s v="iFood"/>
    <s v="aab4a5e8-5577-45e3-be69-8da6ead43ebf"/>
    <s v="PIX"/>
    <x v="2"/>
  </r>
  <r>
    <s v="8019"/>
    <d v="2025-05-11T15:23:11"/>
    <s v="Legno - Italiano do Madero (Village M.)"/>
    <x v="2"/>
    <s v="Item indisponível"/>
    <s v="NÃO"/>
    <n v="154.99"/>
    <n v="146"/>
    <n v="0"/>
    <n v="146"/>
    <s v="CANCELADO"/>
    <x v="2"/>
    <s v="iFood"/>
    <s v="f1721a1b-cb30-45e7-b6f8-54709e3a95a4"/>
    <s v="PIX"/>
    <x v="0"/>
  </r>
  <r>
    <s v="9959"/>
    <d v="2025-05-11T11:43:06"/>
    <s v="Madero &amp; Jeronimo - Franca"/>
    <x v="1"/>
    <s v="Cliente se recusa a fornecer código de recebimento"/>
    <s v="Reembolso aprovado, confira o pagamento no seu próximo repasse"/>
    <n v="85.79"/>
    <n v="71.8"/>
    <n v="57.98"/>
    <n v="13.82"/>
    <s v="REEMBOLSO APROVADO"/>
    <x v="1"/>
    <s v="iFood"/>
    <s v="60024455-c206-4be2-99c6-6e7600d7cc4c"/>
    <s v="Crédito (Mastercard) pelo app"/>
    <x v="2"/>
  </r>
  <r>
    <s v="4675"/>
    <d v="2025-05-11T21:24:56"/>
    <s v="Madero - Primavera"/>
    <x v="2"/>
    <s v="A loja fechou mais cedo"/>
    <s v="Cancelamento aceito pela sua loja"/>
    <n v="90.98"/>
    <n v="85"/>
    <n v="0"/>
    <n v="85"/>
    <s v="CANCELADO"/>
    <x v="2"/>
    <s v="iFood"/>
    <s v="46c37ec1-8626-4614-a27c-66720fa1b875"/>
    <s v="Crédito (Mastercard) pelo app"/>
    <x v="3"/>
  </r>
  <r>
    <s v="6431"/>
    <d v="2025-05-11T18:32:09"/>
    <s v="Madero - Primavera"/>
    <x v="2"/>
    <s v="Problemas de sistema na loja"/>
    <s v="Cancelamento aceito pela sua loja"/>
    <n v="120.98"/>
    <n v="106"/>
    <n v="0"/>
    <n v="106"/>
    <s v="CANCELADO"/>
    <x v="2"/>
    <s v="iFood"/>
    <s v="588f9808-3cfc-4fd8-9d0e-1949459f2e25"/>
    <s v="Apple Pay (Visa)"/>
    <x v="3"/>
  </r>
  <r>
    <s v="8529"/>
    <d v="2025-05-11T18:26:39"/>
    <s v="Madero - Primavera"/>
    <x v="2"/>
    <s v="Problemas de sistema na loja"/>
    <s v="Cancelamento aceito pela sua loja"/>
    <n v="84.99"/>
    <n v="77"/>
    <n v="0"/>
    <n v="77"/>
    <s v="CANCELADO"/>
    <x v="2"/>
    <s v="iFood"/>
    <s v="f1eb01c8-55b1-4708-b0b5-9d05b56c84d8"/>
    <s v="Débito (Mastercard Débito) pelo app"/>
    <x v="3"/>
  </r>
  <r>
    <n v="6912"/>
    <d v="2025-05-09T20:22:05"/>
    <s v="Vó Maria Durski- Shopping Tijuca"/>
    <x v="0"/>
    <s v="O pedido veio com todos os itens errados"/>
    <s v="SIM"/>
    <n v="61.19"/>
    <n v="55.2"/>
    <n v="0"/>
    <n v="55.2"/>
    <s v="CONTESTADO"/>
    <x v="0"/>
    <s v="iFood"/>
    <s v="9498119e-b13e-4497-8acb-10e30470f0cd"/>
    <s v="Apple Pay (Mastercard)"/>
    <x v="0"/>
  </r>
  <r>
    <s v="9262"/>
    <d v="2025-05-11T18:53:05"/>
    <s v="Madero -Shopping Taubate"/>
    <x v="0"/>
    <s v="O pedido está atrasado"/>
    <s v="Reembolso aprovado, confira o pagamento no seu próximo repasse"/>
    <n v="54"/>
    <n v="53.01"/>
    <n v="42.81"/>
    <n v="10.199999999999996"/>
    <s v="REEMBOLSO APROVADO"/>
    <x v="1"/>
    <s v="iFood"/>
    <s v="43fe2d3d-3c40-4542-98f8-29f45bd23879"/>
    <s v="Débito (Mastercard Débito) pelo app"/>
    <x v="1"/>
  </r>
  <r>
    <s v="1014"/>
    <d v="2025-05-12T21:14:36"/>
    <s v="Jeronimo - Taquari"/>
    <x v="2"/>
    <s v="Item indisponível"/>
    <s v="UNAVAILABLE_ITEM"/>
    <n v="20.49"/>
    <n v="26"/>
    <n v="0"/>
    <n v="26"/>
    <s v="CANCELADO"/>
    <x v="2"/>
    <s v="iFood"/>
    <s v="d41a6059-31d4-4313-9d99-13954921fe53"/>
    <s v="Crédito (Visa) pelo app"/>
    <x v="2"/>
  </r>
  <r>
    <s v="8420"/>
    <d v="2025-05-12T19:31:48"/>
    <s v="Jeronimo - Taquari"/>
    <x v="2"/>
    <s v="Item indisponível"/>
    <s v="UNAVAILABLE_ITEM"/>
    <n v="53.78"/>
    <n v="40.799999999999997"/>
    <n v="0"/>
    <n v="40.799999999999997"/>
    <s v="CANCELADO"/>
    <x v="2"/>
    <s v="iFood"/>
    <s v="a2682e67-585d-426c-b779-9e5070c197b0"/>
    <s v="PIX"/>
    <x v="2"/>
  </r>
  <r>
    <s v="6888"/>
    <d v="2025-05-12T17:40:49"/>
    <s v="Madero - Shopping Campo Grande"/>
    <x v="3"/>
    <s v="Item indisponível"/>
    <s v="UNAVAILABLE_ITEM"/>
    <n v="114.99"/>
    <n v="112.01"/>
    <n v="0"/>
    <n v="112.01"/>
    <s v="CANCELADO"/>
    <x v="2"/>
    <s v="iFood"/>
    <s v="fa787bd8-2ff3-4cdc-b396-3918f4130d8b"/>
    <s v="Crédito (Visa) pelo app"/>
    <x v="2"/>
  </r>
  <r>
    <s v="7452"/>
    <d v="2025-05-12T22:31:33"/>
    <s v="Jeronimo - Barão de Penedo"/>
    <x v="3"/>
    <s v="A loja está sem entregadores disponíveis"/>
    <s v="Reembolso aprovado, confira o pagamento no seu próximo repasse"/>
    <n v="19.89"/>
    <n v="25.2"/>
    <n v="18.350000000000001"/>
    <n v="6.8499999999999979"/>
    <s v="REEMBOLSO APROVADO"/>
    <x v="1"/>
    <s v="iFood"/>
    <s v="1747cd5d-0f83-4da9-b279-cb54dcdec0c5"/>
    <s v="Crédito (Visa) pelo app"/>
    <x v="1"/>
  </r>
  <r>
    <n v="9948"/>
    <d v="2025-05-14T03:11:05"/>
    <s v="Dundee Chicken - Alphaville"/>
    <x v="1"/>
    <s v="A loja está fechada"/>
    <s v="SIM"/>
    <n v="187.04"/>
    <n v="196.05"/>
    <n v="158.31"/>
    <n v="37.740000000000009"/>
    <s v="REEMBOLSO APROVADO"/>
    <x v="1"/>
    <s v="iFood"/>
    <s v="db7e5dee-f889-4540-ae82-a2930e291bc8"/>
    <s v="Crédito (Mastercard) pelo app"/>
    <x v="4"/>
  </r>
  <r>
    <s v="6997"/>
    <d v="2025-05-12T20:43:27"/>
    <s v="Jeronimo - Habitat Bradesco"/>
    <x v="1"/>
    <s v="Cliente não quer mais receber o pedido em atraso"/>
    <s v="Reembolso aprovado, confira o pagamento no seu próximo repasse"/>
    <n v="33.380000000000003"/>
    <n v="31.2"/>
    <n v="25.19"/>
    <n v="6.009999999999998"/>
    <s v="REEMBOLSO APROVADO"/>
    <x v="1"/>
    <s v="iFood"/>
    <s v="44b0412f-23a4-465e-9392-a1d14ebf0ead"/>
    <s v="Crédito (Mastercard) pelo app"/>
    <x v="1"/>
  </r>
  <r>
    <s v="3735"/>
    <d v="2025-05-12T21:22:42"/>
    <s v="Jeronimo - Indaiatuba"/>
    <x v="0"/>
    <s v="Cancelamento pós análise interna"/>
    <s v="Reembolso aprovado, confira o pagamento no seu próximo repasse"/>
    <n v="75.2"/>
    <n v="85.2"/>
    <n v="65.31"/>
    <n v="19.89"/>
    <s v="REEMBOLSO APROVADO"/>
    <x v="1"/>
    <s v="iFood"/>
    <s v="43157538-7e89-4dd8-8c0e-9b31cb23d65a"/>
    <s v="Apple Pay (Mastercard)"/>
    <x v="4"/>
  </r>
  <r>
    <s v="7918"/>
    <d v="2025-05-12T19:49:35"/>
    <s v="Madero - Shopping del Rey"/>
    <x v="3"/>
    <s v="Problemas de sistema na loja"/>
    <s v="Cancelamento aceito pela sua loja"/>
    <n v="55.99"/>
    <n v="53"/>
    <n v="0"/>
    <n v="53"/>
    <s v="CANCELADO"/>
    <x v="2"/>
    <s v="iFood"/>
    <s v="a9c5fda4-5da3-4284-a3af-5fa4d24e0956"/>
    <s v="Crédito (Mastercard) pelo app"/>
    <x v="0"/>
  </r>
  <r>
    <s v="7222"/>
    <d v="2025-05-12T12:16:19"/>
    <s v="Madero - Shopping União Osasco"/>
    <x v="2"/>
    <s v="Item indisponível"/>
    <s v="UNAVAILABLE_ITEM"/>
    <n v="534.98"/>
    <n v="526"/>
    <n v="0"/>
    <n v="526"/>
    <s v="CANCELADO"/>
    <x v="2"/>
    <s v="iFood"/>
    <s v="454be59f-30e8-4e0a-a980-7c5bb582bbf2"/>
    <s v="Crédito (Mastercard) pelo app"/>
    <x v="4"/>
  </r>
  <r>
    <s v="7403"/>
    <d v="2025-05-12T12:12:33"/>
    <s v="Madero - Shopping União Osasco"/>
    <x v="2"/>
    <s v="Item indisponível"/>
    <s v="UNAVAILABLE_ITEM"/>
    <n v="74.989999999999995"/>
    <n v="74"/>
    <n v="0"/>
    <n v="74"/>
    <s v="CANCELADO"/>
    <x v="2"/>
    <s v="iFood"/>
    <s v="66145e58-31dc-49ce-a3eb-cd730dc3c46f"/>
    <s v="Apple Pay (Mastercard Débito)"/>
    <x v="4"/>
  </r>
  <r>
    <s v="0862"/>
    <d v="2025-05-13T03:43:49"/>
    <s v="Dundee Chicken - Franca"/>
    <x v="1"/>
    <s v="A loja está fechada"/>
    <s v="SIM"/>
    <n v="34.28"/>
    <n v="32.4"/>
    <n v="0"/>
    <n v="32.4"/>
    <s v="CONTESTADO"/>
    <x v="0"/>
    <s v="iFood"/>
    <s v="dc8be622-5e8b-443c-83ae-0b4c8135b115"/>
    <s v="Crédito (Mastercard) pelo app"/>
    <x v="2"/>
  </r>
  <r>
    <s v="3073"/>
    <d v="2025-05-13T03:16:36"/>
    <s v="Dundee Chicken - Joinville"/>
    <x v="0"/>
    <s v="O pedido está atrasado"/>
    <s v="Reembolso aprovado, confira o pagamento no seu próximo repasse"/>
    <n v="95.04"/>
    <n v="94.05"/>
    <n v="75.95"/>
    <n v="18.099999999999994"/>
    <s v="REEMBOLSO APROVADO"/>
    <x v="1"/>
    <s v="iFood"/>
    <s v="f00692a9-4606-4042-9fa7-cc96c86a38dd"/>
    <s v="Google Pay (Mastercard)"/>
    <x v="3"/>
  </r>
  <r>
    <s v="4858"/>
    <d v="2025-05-12T11:52:54"/>
    <s v="Vó Maria Durski - Anita"/>
    <x v="2"/>
    <s v="Item indisponível"/>
    <s v="UNAVAILABLE_ITEM"/>
    <n v="35.979999999999997"/>
    <n v="30"/>
    <n v="0"/>
    <n v="30"/>
    <s v="CANCELADO"/>
    <x v="2"/>
    <s v="iFood"/>
    <s v="097de9a3-e020-4e75-b08c-16203ece7ef1"/>
    <s v="Crédito (Mastercard) pelo app"/>
    <x v="3"/>
  </r>
  <r>
    <s v="1050"/>
    <d v="2025-05-12T19:23:45"/>
    <s v="Jeronimo - Litoral Plaza Shopping"/>
    <x v="0"/>
    <s v="O pedido está atrasado"/>
    <s v="Reembolso aprovado, confira o pagamento no seu próximo repasse"/>
    <n v="50.39"/>
    <n v="41.4"/>
    <n v="33.43"/>
    <n v="7.9699999999999989"/>
    <s v="REEMBOLSO APROVADO"/>
    <x v="1"/>
    <s v="iFood"/>
    <s v="bb596045-69da-4512-b71c-eb4b19cfef95"/>
    <s v="Crédito (Mastercard) pelo app"/>
    <x v="1"/>
  </r>
  <r>
    <s v="3505"/>
    <d v="2025-05-12T11:48:49"/>
    <s v="Legno - Italiano do Madero (Shop. Uniao)"/>
    <x v="2"/>
    <s v="Problemas de sistema na loja"/>
    <s v="Cancelamento aceito pela sua loja"/>
    <n v="485.98"/>
    <n v="488"/>
    <n v="0"/>
    <n v="488"/>
    <s v="CANCELADO"/>
    <x v="2"/>
    <s v="iFood"/>
    <s v="830e772a-5023-44d2-97a4-91df1154cd67"/>
    <s v="Crédito (Mastercard) pelo app"/>
    <x v="4"/>
  </r>
  <r>
    <s v="6703"/>
    <d v="2025-05-12T14:30:50"/>
    <s v="Jeronimo - Paineiras"/>
    <x v="0"/>
    <s v="O pedido está atrasado"/>
    <s v="Reembolso aprovado, confira o pagamento no seu próximo repasse"/>
    <n v="25.29"/>
    <n v="32.4"/>
    <n v="24.18"/>
    <n v="8.2199999999999989"/>
    <s v="REEMBOLSO APROVADO"/>
    <x v="1"/>
    <s v="iFood"/>
    <s v="c4efb3a7-c531-49df-a6f7-986eae35bbe9"/>
    <s v="Apple Pay (Mastercard)"/>
    <x v="1"/>
  </r>
  <r>
    <n v="8299"/>
    <d v="2025-05-14T21:53:25"/>
    <s v="Jeronimo - Barão de Penedo"/>
    <x v="0"/>
    <s v="O pedido veio com todos os itens errados"/>
    <s v="SIM"/>
    <n v="54.99"/>
    <n v="51"/>
    <n v="41.18"/>
    <n v="9.82"/>
    <s v="REEMBOLSO APROVADO"/>
    <x v="1"/>
    <s v="iFood"/>
    <s v="2b637ba7-9658-4eeb-b1bf-8bee17c0b2f5"/>
    <s v="Crédito (Visa) pelo app"/>
    <x v="1"/>
  </r>
  <r>
    <s v="3901"/>
    <d v="2025-05-12T22:08:19"/>
    <s v="Jeronimo - Buritis"/>
    <x v="0"/>
    <s v="O pedido veio com todos os itens errados"/>
    <s v="SIM"/>
    <n v="35.79"/>
    <n v="34.799999999999997"/>
    <n v="0"/>
    <n v="34.799999999999997"/>
    <s v="CONTESTADO"/>
    <x v="0"/>
    <s v="iFood"/>
    <s v="224077af-8b6e-4de2-95b9-10b394f25254"/>
    <s v="Crédito (Visa) pelo app"/>
    <x v="0"/>
  </r>
  <r>
    <s v="9159"/>
    <d v="2025-05-12T13:57:28"/>
    <s v="Jeronimo - Ramos Batista"/>
    <x v="1"/>
    <s v="Cliente não localizado"/>
    <s v="Reembolso aprovado, confira o pagamento no seu próximo repasse"/>
    <n v="114.19"/>
    <n v="103.2"/>
    <n v="83.33"/>
    <n v="19.870000000000005"/>
    <s v="REEMBOLSO APROVADO"/>
    <x v="1"/>
    <s v="iFood"/>
    <s v="a650ad60-c193-43b9-b630-92364dd9eded"/>
    <s v="Pagamento pelo app do Nubank"/>
    <x v="1"/>
  </r>
  <r>
    <s v="7700"/>
    <d v="2025-05-12T12:48:45"/>
    <s v="Jeronimo - Buritis"/>
    <x v="2"/>
    <s v="O pedido está duplicado"/>
    <s v="SIM"/>
    <n v="117.99"/>
    <n v="108"/>
    <n v="0"/>
    <n v="108"/>
    <s v="CONTESTADO"/>
    <x v="0"/>
    <s v="iFood"/>
    <s v="4c53b043-c7e3-4888-a6c7-bd38df9ed80c"/>
    <s v="PIX"/>
    <x v="0"/>
  </r>
  <r>
    <s v="1302"/>
    <d v="2025-05-13T11:59:15"/>
    <s v="Jeronimo - Criciuma"/>
    <x v="0"/>
    <s v="O pedido veio com todos os itens errados"/>
    <s v="SIM"/>
    <n v="31.18"/>
    <n v="33.6"/>
    <n v="0"/>
    <n v="33.6"/>
    <s v="CONTESTADO"/>
    <x v="0"/>
    <s v="iFood"/>
    <s v="85a39e4b-65b7-4c24-9f14-2aed9012bbd7"/>
    <s v="Débito (Mastercard Débito) pelo app"/>
    <x v="3"/>
  </r>
  <r>
    <s v="8667"/>
    <d v="2025-05-12T12:20:28"/>
    <s v="Jeronimo - Cuiaba"/>
    <x v="0"/>
    <s v="Pedido impróprio para consumo/uso"/>
    <s v="ORDER_HS_REJECTED"/>
    <n v="20.49"/>
    <n v="26"/>
    <n v="17.010000000000002"/>
    <n v="8.9899999999999984"/>
    <s v="REEMBOLSO APROVADO"/>
    <x v="1"/>
    <s v="iFood"/>
    <s v="9e363a07-c08f-4662-8976-5fdaac044bf0"/>
    <s v="Apple Pay (Mastercard Débito)"/>
    <x v="2"/>
  </r>
  <r>
    <s v="9689"/>
    <d v="2025-05-12T18:45:50"/>
    <s v="Madero - Shopping Eldorado"/>
    <x v="2"/>
    <s v="Item indisponível"/>
    <s v="UNAVAILABLE_ITEM"/>
    <n v="158"/>
    <n v="158"/>
    <n v="0"/>
    <n v="158"/>
    <s v="CANCELADO"/>
    <x v="2"/>
    <s v="iFood"/>
    <s v="2c2f8fca-1011-40a2-9bc5-f9023640af21"/>
    <s v="Crédito (Visa) pelo app"/>
    <x v="4"/>
  </r>
  <r>
    <s v="2360"/>
    <d v="2025-05-12T11:49:20"/>
    <s v="Vó Maria Durski - Salvador Barra"/>
    <x v="2"/>
    <s v="Item indisponível"/>
    <s v="UNAVAILABLE_ITEM"/>
    <n v="29.48"/>
    <n v="30"/>
    <n v="0"/>
    <n v="30"/>
    <s v="CANCELADO"/>
    <x v="2"/>
    <s v="iFood"/>
    <s v="ead896b6-682e-4efd-8541-f47ba162ed19"/>
    <s v="PIX"/>
    <x v="0"/>
  </r>
  <r>
    <s v="6796"/>
    <d v="2025-05-12T12:05:28"/>
    <s v="Jeronimo - Ramos Batista"/>
    <x v="0"/>
    <s v="O pedido não foi entregue"/>
    <s v="Reembolso aprovado, confira o pagamento no seu próximo repasse"/>
    <n v="33.99"/>
    <n v="36"/>
    <n v="29.07"/>
    <n v="6.93"/>
    <s v="REEMBOLSO APROVADO"/>
    <x v="1"/>
    <s v="iFood"/>
    <s v="155685c8-7438-449a-856f-2f611fdd49bd"/>
    <s v="Crédito (Visa) pelo app"/>
    <x v="1"/>
  </r>
  <r>
    <s v="4892"/>
    <d v="2025-05-12T12:03:11"/>
    <s v="Jeronimo - Ramos Batista"/>
    <x v="0"/>
    <s v="O pedido não foi entregue"/>
    <s v="Reembolso aprovado, confira o pagamento no seu próximo repasse"/>
    <n v="32.6"/>
    <n v="42.6"/>
    <n v="30.91"/>
    <n v="11.690000000000001"/>
    <s v="REEMBOLSO APROVADO"/>
    <x v="1"/>
    <s v="iFood"/>
    <s v="f174908c-55ea-4a4a-9a74-ce3c172913f5"/>
    <s v="Pagamento pelo app do Nubank"/>
    <x v="1"/>
  </r>
  <r>
    <s v="6073"/>
    <d v="2025-05-12T21:06:05"/>
    <s v="Jeronimo - Shopping Guarulhos"/>
    <x v="0"/>
    <s v="O pedido está atrasado"/>
    <s v="Reembolso aprovado, confira o pagamento no seu próximo repasse"/>
    <n v="54.23"/>
    <n v="47.25"/>
    <n v="38.15"/>
    <n v="9.1000000000000014"/>
    <s v="REEMBOLSO APROVADO"/>
    <x v="1"/>
    <s v="iFood"/>
    <s v="cad0fdb4-a497-4306-9c0e-b4bf1513cf72"/>
    <s v="Google Pay (Mastercard)"/>
    <x v="1"/>
  </r>
  <r>
    <s v="2795"/>
    <d v="2025-05-12T18:33:08"/>
    <s v="Jeronimo - São José dos Campos"/>
    <x v="3"/>
    <s v="Item indisponível"/>
    <s v="UNAVAILABLE_ITEM"/>
    <n v="77.78"/>
    <n v="70.8"/>
    <n v="0"/>
    <n v="70.8"/>
    <s v="CANCELADO"/>
    <x v="2"/>
    <s v="iFood"/>
    <s v="d892b8d8-de47-49dd-b052-10938c61ac86"/>
    <s v="Pagamento pelo app do Nubank"/>
    <x v="1"/>
  </r>
  <r>
    <s v="5179"/>
    <d v="2025-05-12T18:32:53"/>
    <s v="Jeronimo - Shopping Metrô Itaquera"/>
    <x v="1"/>
    <s v="Problemas no veículo"/>
    <s v="Reembolso aprovado, confira o pagamento no seu próximo repasse"/>
    <n v="77.790000000000006"/>
    <n v="76.8"/>
    <n v="62.02"/>
    <n v="14.779999999999994"/>
    <s v="REEMBOLSO APROVADO"/>
    <x v="1"/>
    <s v="iFood"/>
    <s v="dddd4c24-76cd-43f6-9091-4e8ead393ef5"/>
    <s v="Vale-refeição (iFood refeição) pelo app"/>
    <x v="1"/>
  </r>
  <r>
    <s v="8743"/>
    <d v="2025-05-12T14:24:32"/>
    <s v="Jeronimo - West Plaza"/>
    <x v="1"/>
    <s v="Cliente não localizado"/>
    <s v="Reembolso aprovado, confira o pagamento no seu próximo repasse"/>
    <n v="86.39"/>
    <n v="77.400000000000006"/>
    <n v="62.5"/>
    <n v="14.900000000000006"/>
    <s v="REEMBOLSO APROVADO"/>
    <x v="1"/>
    <s v="iFood"/>
    <s v="93319a2b-fe1e-4b3a-ad10-a4e5981cfdb9"/>
    <s v="PIX"/>
    <x v="1"/>
  </r>
  <r>
    <s v="2255"/>
    <d v="2025-05-12T18:30:18"/>
    <s v="Jeronimo &amp; Madero - Canoas"/>
    <x v="0"/>
    <s v="O pedido está atrasado"/>
    <s v="Reembolso aprovado, confira o pagamento no seu próximo repasse"/>
    <n v="127.18"/>
    <n v="118.2"/>
    <n v="95.44"/>
    <n v="22.760000000000005"/>
    <s v="REEMBOLSO APROVADO"/>
    <x v="1"/>
    <s v="iFood"/>
    <s v="8111c84f-8d30-4228-918a-a2a49f6d3977"/>
    <s v="Crédito (Visa) pelo app"/>
    <x v="3"/>
  </r>
  <r>
    <s v="2844"/>
    <d v="2025-05-12T20:54:39"/>
    <s v="Jeronimo &amp; Madero - Franca"/>
    <x v="1"/>
    <s v="Cliente não localizado"/>
    <s v="Reembolso aprovado, confira o pagamento no seu próximo repasse"/>
    <n v="103.99"/>
    <n v="88"/>
    <n v="71.06"/>
    <n v="16.939999999999998"/>
    <s v="REEMBOLSO APROVADO"/>
    <x v="1"/>
    <s v="iFood"/>
    <s v="441b6384-977a-4dde-a9ea-b0758b7cadba"/>
    <s v="PIX"/>
    <x v="2"/>
  </r>
  <r>
    <s v="9642"/>
    <d v="2025-05-13T19:18:02"/>
    <s v="Jeronimo - Goiania T10"/>
    <x v="0"/>
    <s v="O pedido veio com todos os itens errados"/>
    <s v="SIM"/>
    <n v="132.97999999999999"/>
    <n v="126"/>
    <n v="0"/>
    <n v="126"/>
    <s v="CONTESTADO"/>
    <x v="0"/>
    <s v="iFood"/>
    <s v="bdc0506e-5ceb-4821-830b-387db76a5645"/>
    <s v="PIX"/>
    <x v="2"/>
  </r>
  <r>
    <s v="5560"/>
    <d v="2025-05-12T20:05:05"/>
    <s v="Jeronimo &amp; Madero - Joinville"/>
    <x v="0"/>
    <s v="O pedido está atrasado"/>
    <s v="Reembolso aprovado, confira o pagamento no seu próximo repasse"/>
    <n v="42.98"/>
    <n v="44"/>
    <n v="35.53"/>
    <n v="8.4699999999999989"/>
    <s v="REEMBOLSO APROVADO"/>
    <x v="1"/>
    <s v="iFood"/>
    <s v="7845b753-ccf7-4d8c-b42f-d8ff60d5b463"/>
    <s v="Google Pay (Mastercard)"/>
    <x v="3"/>
  </r>
  <r>
    <s v="5402"/>
    <d v="2025-05-12T19:58:28"/>
    <s v="Jeronimo &amp; Madero - Joinville"/>
    <x v="0"/>
    <s v="O pedido está atrasado"/>
    <s v="Reembolso aprovado, confira o pagamento no seu próximo repasse"/>
    <n v="56.63"/>
    <n v="46.65"/>
    <n v="39.1"/>
    <n v="7.5499999999999972"/>
    <s v="REEMBOLSO APROVADO"/>
    <x v="1"/>
    <s v="iFood"/>
    <s v="8252686a-8db5-48d5-8e32-f35305fdd133"/>
    <s v="Vale-refeição (Pluxee Refeição (Sodexo Refeição)) pelo app"/>
    <x v="3"/>
  </r>
  <r>
    <s v="7468"/>
    <d v="2025-05-12T13:49:03"/>
    <s v="Jeronimo &amp; Madero - Oscar Freire"/>
    <x v="1"/>
    <s v="Cliente não localizado pedido em atraso"/>
    <s v="Reembolso aprovado, confira o pagamento no seu próximo repasse"/>
    <n v="30.38"/>
    <n v="31.2"/>
    <n v="25.19"/>
    <n v="6.009999999999998"/>
    <s v="REEMBOLSO APROVADO"/>
    <x v="1"/>
    <s v="iFood"/>
    <s v="692d0565-c380-4dd1-818d-39c2a7ab2ec2"/>
    <s v="Pagamento pelo app do Nubank"/>
    <x v="1"/>
  </r>
  <r>
    <s v="0229"/>
    <d v="2025-05-12T12:35:28"/>
    <s v="Madero - Shopping Flamboyant"/>
    <x v="2"/>
    <s v="Item indisponível"/>
    <s v="UNAVAILABLE_ITEM"/>
    <n v="61.99"/>
    <n v="52"/>
    <n v="0"/>
    <n v="52"/>
    <s v="CANCELADO"/>
    <x v="2"/>
    <s v="iFood"/>
    <s v="5b9ff24d-fb6a-467d-8ac1-f710fb03cf14"/>
    <s v="Pagamento pelo app do Nubank"/>
    <x v="2"/>
  </r>
  <r>
    <s v="0858"/>
    <d v="2025-05-12T11:58:08"/>
    <s v="Jeronimo - Afonso Pena"/>
    <x v="4"/>
    <s v="O pedido não foi confirmado pela loja"/>
    <s v="CANCELLED_BEFORE_CONFIRMED"/>
    <n v="36.28"/>
    <n v="32.4"/>
    <n v="0"/>
    <n v="32.4"/>
    <s v="CANCELADO"/>
    <x v="2"/>
    <s v="iFood"/>
    <s v="6f80aa4d-1988-4809-94f9-cdeacc5709b5"/>
    <s v="********"/>
    <x v="3"/>
  </r>
  <r>
    <s v="5481"/>
    <d v="2025-05-12T11:55:51"/>
    <s v="Jeronimo &amp; Madero - Sarandi"/>
    <x v="0"/>
    <s v="Pedido impróprio para consumo/uso"/>
    <s v="HAS_CREDIT_PROACTIVE"/>
    <n v="34"/>
    <n v="44"/>
    <n v="35.53"/>
    <n v="8.4699999999999989"/>
    <s v="REEMBOLSO APROVADO"/>
    <x v="1"/>
    <s v="iFood"/>
    <s v="0c6eb66a-f334-4781-bb65-fb2d7194d0f9"/>
    <s v="Pagamento pelo app do Nubank"/>
    <x v="3"/>
  </r>
  <r>
    <s v="3171"/>
    <d v="2025-05-12T16:18:54"/>
    <s v="Jeronimo - Habitat Bradesco"/>
    <x v="0"/>
    <s v="Pedido impróprio para consumo/uso"/>
    <s v="SIM"/>
    <n v="27.98"/>
    <n v="24"/>
    <n v="20.13"/>
    <n v="3.870000000000001"/>
    <s v="REEMBOLSO APROVADO"/>
    <x v="1"/>
    <s v="iFood"/>
    <s v="2f39cba4-266a-47e3-8d7f-db72e5629165"/>
    <s v="Vale-refeição (Pluxee Refeição (Sodexo Refeição)) pelo app"/>
    <x v="1"/>
  </r>
  <r>
    <s v="3532"/>
    <d v="2025-05-12T22:28:43"/>
    <s v="Madero - Buritis"/>
    <x v="0"/>
    <s v="O pedido veio revirado/violado"/>
    <s v="HAS_CREDIT_PROACTIVE"/>
    <n v="168"/>
    <n v="168"/>
    <n v="133.66999999999999"/>
    <n v="34.330000000000013"/>
    <s v="REEMBOLSO APROVADO"/>
    <x v="1"/>
    <s v="iFood"/>
    <s v="43f2ebb7-07de-406c-8107-446f59c3866d"/>
    <s v="PIX"/>
    <x v="0"/>
  </r>
  <r>
    <s v="6517"/>
    <d v="2025-05-12T17:05:40"/>
    <s v="Vó Maria Durski - Champagnat"/>
    <x v="2"/>
    <s v="Item indisponível"/>
    <s v="UNAVAILABLE_ITEM"/>
    <n v="23.49"/>
    <n v="30"/>
    <n v="0"/>
    <n v="30"/>
    <s v="CANCELADO"/>
    <x v="2"/>
    <s v="iFood"/>
    <s v="1938e371-4791-4c70-9d3a-97fbe03f8370"/>
    <s v="Crédito (Mastercard) pelo app"/>
    <x v="3"/>
  </r>
  <r>
    <s v="6552"/>
    <d v="2025-05-13T16:04:25"/>
    <s v="Jeronimo - Maringa"/>
    <x v="0"/>
    <s v="O pedido veio com todos os itens errados"/>
    <s v="SIM"/>
    <n v="24.39"/>
    <n v="31.2"/>
    <n v="0"/>
    <n v="31.2"/>
    <s v="CONTESTADO"/>
    <x v="0"/>
    <s v="iFood"/>
    <s v="781c1d4f-da9e-4052-9b4b-fc565bff761d"/>
    <s v="Crédito (Mastercard) pelo app"/>
    <x v="4"/>
  </r>
  <r>
    <s v="9968"/>
    <d v="2025-05-12T12:56:41"/>
    <s v="Madero - Jundiai la Torre"/>
    <x v="1"/>
    <s v="O pedido não cabe na bag"/>
    <s v="Reembolso aprovado, confira o pagamento no seu próximo repasse"/>
    <n v="114.98"/>
    <n v="93"/>
    <n v="75.099999999999994"/>
    <n v="17.900000000000006"/>
    <s v="REEMBOLSO APROVADO"/>
    <x v="1"/>
    <s v="iFood"/>
    <s v="2459bc7a-f3ec-4916-a55e-668a49588e18"/>
    <s v="Crédito (Amex) pelo app"/>
    <x v="4"/>
  </r>
  <r>
    <s v="7065"/>
    <d v="2025-05-12T22:42:02"/>
    <s v="Madero - Morumbi"/>
    <x v="1"/>
    <s v="Entregador sofreu acidente"/>
    <s v="Reembolso aprovado, confira o pagamento no seu próximo repasse"/>
    <n v="102.99"/>
    <n v="108"/>
    <n v="87.21"/>
    <n v="20.790000000000006"/>
    <s v="REEMBOLSO APROVADO"/>
    <x v="1"/>
    <s v="iFood"/>
    <s v="6ff34a9b-c1ae-464f-b990-51236c38ffe8"/>
    <s v="Crédito (Elo) pelo app"/>
    <x v="4"/>
  </r>
  <r>
    <n v="4417"/>
    <d v="2025-05-14T19:21:16"/>
    <s v="Jeronimo - Munhoz da Rocha"/>
    <x v="0"/>
    <s v="O pedido veio com todos os itens errados"/>
    <s v="SIM"/>
    <n v="42.59"/>
    <n v="51.6"/>
    <n v="14.54"/>
    <n v="37.06"/>
    <s v="REEMBOLSO APROVADO"/>
    <x v="1"/>
    <s v="iFood"/>
    <s v="a0374db3-03ec-4d6e-a002-b1e7212180cf"/>
    <s v="Crédito (Visa) pelo app"/>
    <x v="3"/>
  </r>
  <r>
    <s v="4832"/>
    <d v="2025-05-12T22:08:41"/>
    <s v="Jeronimo - Ramos Batista"/>
    <x v="0"/>
    <s v="Pedido impróprio para consumo/uso"/>
    <s v="SIM"/>
    <n v="67.790000000000006"/>
    <n v="52.8"/>
    <n v="0"/>
    <n v="52.8"/>
    <s v="CONTESTADO"/>
    <x v="0"/>
    <s v="iFood"/>
    <s v="fae120e1-9601-4cef-a251-04c6de683087"/>
    <s v="PIX"/>
    <x v="1"/>
  </r>
  <r>
    <s v="5403"/>
    <d v="2025-05-12T18:43:42"/>
    <s v="Madero - Morumbi Shopping"/>
    <x v="0"/>
    <s v="O pedido está atrasado"/>
    <s v="Reembolso aprovado, confira o pagamento no seu próximo repasse"/>
    <n v="145.01"/>
    <n v="145.01"/>
    <n v="117.18"/>
    <n v="27.829999999999984"/>
    <s v="REEMBOLSO APROVADO"/>
    <x v="1"/>
    <s v="iFood"/>
    <s v="69e46c66-ab32-4b76-83e7-b86eeab20d44"/>
    <s v="Crédito (Mastercard) pelo app"/>
    <x v="4"/>
  </r>
  <r>
    <s v="1529"/>
    <d v="2025-05-12T14:24:29"/>
    <s v="Madero - Park Shopping Campo Grande"/>
    <x v="1"/>
    <s v="Cliente não localizado"/>
    <s v="Reembolso aprovado, confira o pagamento no seu próximo repasse"/>
    <n v="106"/>
    <n v="106"/>
    <n v="85.6"/>
    <n v="20.400000000000006"/>
    <s v="REEMBOLSO APROVADO"/>
    <x v="1"/>
    <s v="iFood"/>
    <s v="ea82c296-7522-43e0-9fdf-1cbbbabbe9fd"/>
    <s v="PIX"/>
    <x v="0"/>
  </r>
  <r>
    <s v="3392"/>
    <d v="2025-05-12T13:03:30"/>
    <s v="Madero - Shopping Id"/>
    <x v="1"/>
    <s v="Cliente não localizado"/>
    <s v="Reembolso aprovado, confira o pagamento no seu próximo repasse"/>
    <n v="77.989999999999995"/>
    <n v="81"/>
    <n v="65.41"/>
    <n v="15.590000000000003"/>
    <s v="REEMBOLSO APROVADO"/>
    <x v="1"/>
    <s v="iFood"/>
    <s v="b0d74008-a6d3-4092-9b78-fcee1a5fe95c"/>
    <s v="Crédito (Elo) pelo app"/>
    <x v="2"/>
  </r>
  <r>
    <s v="7613"/>
    <d v="2025-05-12T21:28:47"/>
    <s v="Madero - Shopping Maia"/>
    <x v="0"/>
    <s v="O pedido está atrasado"/>
    <s v="Reembolso aprovado, confira o pagamento no seu próximo repasse"/>
    <n v="116.99"/>
    <n v="126"/>
    <n v="99.75"/>
    <n v="26.25"/>
    <s v="REEMBOLSO APROVADO"/>
    <x v="1"/>
    <s v="iFood"/>
    <s v="e68f0a36-913f-4d30-afff-42e03ecb11cf"/>
    <s v="Crédito (Mastercard) pelo app"/>
    <x v="1"/>
  </r>
  <r>
    <s v="1760"/>
    <d v="2025-05-12T19:27:03"/>
    <s v="Jeronimo - Ramos Batista"/>
    <x v="0"/>
    <s v="O pedido veio com todos os itens errados"/>
    <s v="SIM"/>
    <n v="26.19"/>
    <n v="25.2"/>
    <n v="17.350000000000001"/>
    <n v="7.8499999999999979"/>
    <s v="REEMBOLSO APROVADO"/>
    <x v="1"/>
    <s v="iFood"/>
    <s v="5fc687ec-23dd-4b35-86b4-053b2cc8de48"/>
    <s v="PIX, Saldo da carteira"/>
    <x v="1"/>
  </r>
  <r>
    <s v="7558"/>
    <d v="2025-05-12T19:55:48"/>
    <s v="Jeronimo - Shopping del Rey"/>
    <x v="3"/>
    <s v="A loja está passando por dificuldades internas"/>
    <s v="Cancelamento aceito pela sua loja"/>
    <n v="51.39"/>
    <n v="50.4"/>
    <n v="0"/>
    <n v="50.4"/>
    <s v="CANCELADO"/>
    <x v="2"/>
    <s v="iFood"/>
    <s v="32eaa1b7-3f27-48b4-9fd8-878c377c760c"/>
    <s v="Pagamento pelo app do Nubank"/>
    <x v="0"/>
  </r>
  <r>
    <s v="0757"/>
    <d v="2025-05-12T19:51:32"/>
    <s v="Jeronimo - Shopping del Rey"/>
    <x v="3"/>
    <s v="A loja está passando por dificuldades internas"/>
    <s v="Cancelamento aceito pela sua loja"/>
    <n v="56.54"/>
    <n v="43.55"/>
    <n v="0"/>
    <n v="43.55"/>
    <s v="CANCELADO"/>
    <x v="2"/>
    <s v="iFood"/>
    <s v="d273ab04-9dee-48a2-a9e2-a1e98d513fae"/>
    <s v="Crédito (Amex) pelo app"/>
    <x v="0"/>
  </r>
  <r>
    <n v="5363"/>
    <d v="2025-05-14T20:19:59"/>
    <s v="Jeronimo - Panamby"/>
    <x v="0"/>
    <s v="O pedido veio com todos os itens errados"/>
    <s v="SIM"/>
    <n v="55.34"/>
    <n v="48.35"/>
    <n v="39.04"/>
    <n v="9.3100000000000023"/>
    <s v="REEMBOLSO APROVADO"/>
    <x v="1"/>
    <s v="iFood"/>
    <s v="4d3166a7-d3f6-430c-9beb-63dd324eefcf"/>
    <s v="Crédito (Mastercard) pelo app"/>
    <x v="4"/>
  </r>
  <r>
    <s v="1104"/>
    <d v="2025-05-13T20:24:29"/>
    <s v="Jeronimo - Riomar Fortaleza"/>
    <x v="0"/>
    <s v="O pedido veio com todos os itens errados"/>
    <s v="SIM"/>
    <n v="60.59"/>
    <n v="69.599999999999994"/>
    <n v="0"/>
    <n v="69.599999999999994"/>
    <s v="CONTESTADO"/>
    <x v="0"/>
    <s v="iFood"/>
    <s v="9a729d87-51ee-4562-a7cc-3e22030ef233"/>
    <s v="Crédito (Visa) pelo app"/>
    <x v="0"/>
  </r>
  <r>
    <s v="4424"/>
    <d v="2025-05-12T20:24:09"/>
    <s v="Madero - Shopping Boulevard Bh"/>
    <x v="3"/>
    <s v="Item indisponível"/>
    <s v="UNAVAILABLE_ITEM"/>
    <n v="154.99"/>
    <n v="151"/>
    <n v="0"/>
    <n v="151"/>
    <s v="CANCELADO"/>
    <x v="2"/>
    <s v="iFood"/>
    <s v="25ab53f8-d1db-468b-b4cb-6043bfeecc51"/>
    <s v="Crédito (Visa) pelo app"/>
    <x v="0"/>
  </r>
  <r>
    <s v="6024"/>
    <d v="2025-05-12T19:52:38"/>
    <s v="Madero - Shopping Estação Cuiabá"/>
    <x v="2"/>
    <s v="Item indisponível"/>
    <s v="UNAVAILABLE_ITEM"/>
    <n v="381.99"/>
    <n v="356.01"/>
    <n v="0"/>
    <n v="356.01"/>
    <s v="CANCELADO"/>
    <x v="2"/>
    <s v="iFood"/>
    <s v="fc001ecb-74c3-4080-a1cf-88a83098cb96"/>
    <s v="Crédito (Visa) pelo app"/>
    <x v="2"/>
  </r>
  <r>
    <s v="8262"/>
    <d v="2025-05-12T21:05:40"/>
    <s v="Madero - Shopping Rio Sul"/>
    <x v="0"/>
    <s v="O pedido está atrasado"/>
    <s v="Reembolso aprovado, confira o pagamento no seu próximo repasse"/>
    <n v="99.99"/>
    <n v="86"/>
    <n v="69.44"/>
    <n v="16.560000000000002"/>
    <s v="REEMBOLSO APROVADO"/>
    <x v="1"/>
    <s v="iFood"/>
    <s v="e94c1683-b692-403b-b6b8-9dceddab6dd8"/>
    <s v="Crédito (Visa) pelo app"/>
    <x v="0"/>
  </r>
  <r>
    <s v="0506"/>
    <d v="2025-05-12T16:34:36"/>
    <s v="Legno - Italiano do Madero (Mooca)"/>
    <x v="2"/>
    <s v="Item indisponível"/>
    <s v="UNAVAILABLE_ITEM"/>
    <n v="13"/>
    <n v="43"/>
    <n v="0"/>
    <n v="43"/>
    <s v="CANCELADO"/>
    <x v="2"/>
    <s v="iFood"/>
    <s v="456a69bf-f293-4fb7-a5e6-627bdcf96d6b"/>
    <s v="Crédito (Mastercard) pelo app"/>
    <x v="1"/>
  </r>
  <r>
    <s v="3516"/>
    <d v="2025-05-12T14:13:13"/>
    <s v="Madero - Shopping Taboão"/>
    <x v="0"/>
    <s v="Pedido impróprio para consumo/uso"/>
    <s v="HAS_CREDIT_PROACTIVE"/>
    <n v="84.99"/>
    <n v="81"/>
    <n v="65.41"/>
    <n v="15.590000000000003"/>
    <s v="REEMBOLSO APROVADO"/>
    <x v="1"/>
    <s v="iFood"/>
    <s v="911dccbe-b84f-4b08-825c-87dab0889e99"/>
    <s v="Crédito (Mastercard) pelo app"/>
    <x v="4"/>
  </r>
  <r>
    <s v="4263"/>
    <d v="2025-05-12T18:31:53"/>
    <s v="Madero - Shopping Vila Olimpia"/>
    <x v="1"/>
    <s v="Cliente não localizado"/>
    <s v="Reembolso aprovado, confira o pagamento no seu próximo repasse"/>
    <n v="64"/>
    <n v="64"/>
    <n v="51.68"/>
    <n v="12.32"/>
    <s v="REEMBOLSO APROVADO"/>
    <x v="1"/>
    <s v="iFood"/>
    <s v="01fd6ccc-0958-4eda-a7bf-1d8a0a56fd6b"/>
    <s v="Pagamento pelo app do Nubank"/>
    <x v="1"/>
  </r>
  <r>
    <s v="6315"/>
    <d v="2025-05-12T12:39:44"/>
    <s v="Madero - Shopping Vitória"/>
    <x v="1"/>
    <s v="A entrega é em uma área de risco"/>
    <s v="Reembolso aprovado, confira o pagamento no seu próximo repasse"/>
    <n v="81.98"/>
    <n v="70"/>
    <n v="56.52"/>
    <n v="13.479999999999997"/>
    <s v="REEMBOLSO APROVADO"/>
    <x v="1"/>
    <s v="iFood"/>
    <s v="3e931483-8d78-4dfe-a864-1f9187ab9392"/>
    <s v="Saldo da carteira"/>
    <x v="0"/>
  </r>
  <r>
    <s v="4750"/>
    <d v="2025-05-12T15:25:56"/>
    <s v="Madero - Shopping West Plaza"/>
    <x v="1"/>
    <s v="Cliente não localizado pedido em atraso"/>
    <s v="Reembolso aprovado, confira o pagamento no seu próximo repasse"/>
    <n v="211.99"/>
    <n v="189"/>
    <n v="152.62"/>
    <n v="36.379999999999995"/>
    <s v="REEMBOLSO APROVADO"/>
    <x v="1"/>
    <s v="iFood"/>
    <s v="fae7ff89-94db-4642-80b1-b841d36343b1"/>
    <s v="PIX"/>
    <x v="1"/>
  </r>
  <r>
    <s v="4438"/>
    <d v="2025-05-12T20:20:08"/>
    <s v="Madero &amp; Jeronimo - Joinville"/>
    <x v="0"/>
    <s v="O pedido está atrasado"/>
    <s v="Reembolso aprovado, confira o pagamento no seu próximo repasse"/>
    <n v="380.98"/>
    <n v="379"/>
    <n v="306.04000000000002"/>
    <n v="72.95999999999998"/>
    <s v="REEMBOLSO APROVADO"/>
    <x v="1"/>
    <s v="iFood"/>
    <s v="364ce1e2-1b2b-49ca-9648-b898675e08fa"/>
    <s v="Crédito (Mastercard) pelo app"/>
    <x v="3"/>
  </r>
  <r>
    <s v="3204"/>
    <d v="2025-05-12T21:35:37"/>
    <s v="Madero &amp; Jeronimo - Mauá Plaza"/>
    <x v="0"/>
    <s v="O pedido está atrasado"/>
    <s v="Reembolso aprovado, confira o pagamento no seu próximo repasse"/>
    <n v="113.98"/>
    <n v="101"/>
    <n v="81.56"/>
    <n v="19.439999999999998"/>
    <s v="REEMBOLSO APROVADO"/>
    <x v="1"/>
    <s v="iFood"/>
    <s v="51e6e2a7-b8ee-47ad-bbab-ad7dfc9655b1"/>
    <s v="PIX"/>
    <x v="1"/>
  </r>
  <r>
    <s v="8621"/>
    <d v="2025-05-12T22:36:53"/>
    <s v="Madero &amp; Jeronimo Agua Verde"/>
    <x v="1"/>
    <s v="Cliente não localizado"/>
    <s v="Reembolso aprovado, confira o pagamento no seu próximo repasse"/>
    <n v="139.79"/>
    <n v="148.80000000000001"/>
    <n v="116.12"/>
    <n v="32.680000000000007"/>
    <s v="REEMBOLSO APROVADO"/>
    <x v="1"/>
    <s v="iFood"/>
    <s v="a6c98198-1fda-4eb6-8366-b4cf301b7b46"/>
    <s v="Crédito (Visa) pelo app"/>
    <x v="3"/>
  </r>
  <r>
    <s v="3837"/>
    <d v="2025-05-12T11:38:04"/>
    <s v="Madero Barra Velha"/>
    <x v="3"/>
    <s v="A loja está sem entregadores disponíveis"/>
    <s v="Reembolso aprovado, confira o pagamento no seu próximo repasse"/>
    <n v="195.99"/>
    <n v="185"/>
    <n v="144.38999999999999"/>
    <n v="40.610000000000014"/>
    <s v="REEMBOLSO APROVADO"/>
    <x v="1"/>
    <s v="iFood"/>
    <s v="87c63967-5987-4770-8efb-11f82b253619"/>
    <s v="PIX"/>
    <x v="3"/>
  </r>
  <r>
    <s v="6444"/>
    <d v="2025-05-12T12:41:27"/>
    <s v="Vó Maria Durski - Shopping Dom Pedro"/>
    <x v="1"/>
    <s v="O pedido não cabe na bag"/>
    <s v="Reembolso aprovado, confira o pagamento no seu próximo repasse"/>
    <n v="117.88"/>
    <n v="113.9"/>
    <n v="77.430000000000007"/>
    <n v="36.47"/>
    <s v="REEMBOLSO APROVADO"/>
    <x v="1"/>
    <s v="iFood"/>
    <s v="d292f407-92e0-4195-ac99-9a69eff2ac92"/>
    <s v="Vale-refeição (Alelo refeição) pelo app"/>
    <x v="4"/>
  </r>
  <r>
    <n v="6078"/>
    <d v="2025-05-14T18:31:42"/>
    <s v="Jeronimo - São José dos Campos"/>
    <x v="0"/>
    <s v="O pedido veio com todos os itens errados"/>
    <s v="SIM"/>
    <n v="87.69"/>
    <n v="96.7"/>
    <n v="0"/>
    <n v="96.7"/>
    <s v="CONTESTADO"/>
    <x v="0"/>
    <s v="iFood"/>
    <s v="7e809c12-521b-47ed-9b55-bfcced138bbc"/>
    <s v="Saldo da carteira, PIX"/>
    <x v="1"/>
  </r>
  <r>
    <s v="5879"/>
    <d v="2025-05-12T21:20:41"/>
    <s v="Jeronimo - Shopping Iguatemi Poa"/>
    <x v="0"/>
    <s v="O pedido veio com todos os itens errados"/>
    <s v="SIM"/>
    <n v="34.979999999999997"/>
    <n v="36"/>
    <n v="29.07"/>
    <n v="6.93"/>
    <s v="REEMBOLSO APROVADO"/>
    <x v="1"/>
    <s v="iFood"/>
    <s v="282281b7-6522-47e8-8ab9-cb19b1b3619e"/>
    <s v="PIX"/>
    <x v="3"/>
  </r>
  <r>
    <s v="4393"/>
    <d v="2025-05-12T20:19:18"/>
    <s v="Jeronimo - Shopping Light"/>
    <x v="1"/>
    <s v="A loja está fechada"/>
    <s v="SIM"/>
    <n v="67.44"/>
    <n v="69.45"/>
    <n v="0"/>
    <n v="69.45"/>
    <s v="CONTESTADO"/>
    <x v="0"/>
    <s v="iFood"/>
    <s v="addf0c56-5216-481f-91f7-91ce18a73d0e"/>
    <s v="Crédito (Visa) pelo app"/>
    <x v="1"/>
  </r>
  <r>
    <n v="8391"/>
    <d v="2025-05-14T11:52:08"/>
    <s v="Jeronimo - Shopping Abc"/>
    <x v="0"/>
    <s v="O pedido veio com todos os itens errados"/>
    <s v="SIM"/>
    <n v="20.49"/>
    <n v="26"/>
    <n v="19.010000000000002"/>
    <n v="6.9899999999999984"/>
    <s v="REEMBOLSO APROVADO"/>
    <x v="1"/>
    <s v="iFood"/>
    <s v="07b2ebce-8751-42b8-9d8d-0c1e1ee3bec5"/>
    <s v="Débito (Mastercard Débito) pelo app"/>
    <x v="1"/>
  </r>
  <r>
    <s v="8280"/>
    <d v="2025-05-13T04:03:42"/>
    <s v="Dundee Chicken - Shopping Barueri"/>
    <x v="0"/>
    <s v="O pedido está atrasado"/>
    <s v="Reembolso aprovado, confira o pagamento no seu próximo repasse"/>
    <n v="24.39"/>
    <n v="31.2"/>
    <n v="25.19"/>
    <n v="6.009999999999998"/>
    <s v="REEMBOLSO APROVADO"/>
    <x v="1"/>
    <s v="iFood"/>
    <s v="da7a066d-9701-45d2-822f-460277097b56"/>
    <s v="PIX"/>
    <x v="4"/>
  </r>
  <r>
    <s v="3272"/>
    <d v="2025-05-13T18:47:21"/>
    <s v="Jeronimo - Cuiaba"/>
    <x v="1"/>
    <s v="Cliente não localizado"/>
    <s v="Reembolso aprovado, confira o pagamento no seu próximo repasse"/>
    <n v="38.08"/>
    <n v="34.799999999999997"/>
    <n v="28.1"/>
    <n v="6.6999999999999957"/>
    <s v="REEMBOLSO APROVADO"/>
    <x v="1"/>
    <s v="iFood"/>
    <s v="06a8c6c6-8dbb-44f5-91ff-4a68ebe2b71d"/>
    <s v="Crédito (Visa) pelo app"/>
    <x v="2"/>
  </r>
  <r>
    <s v="5721"/>
    <d v="2025-05-14T20:43:30"/>
    <s v="Dundee Chicken - Center Norte"/>
    <x v="1"/>
    <s v="Cliente não localizado"/>
    <s v="Reembolso aprovado, confira o pagamento no seu próximo repasse"/>
    <n v="0.99"/>
    <n v="15.6"/>
    <n v="0.57999999999999996"/>
    <n v="15.02"/>
    <s v="REEMBOLSO APROVADO"/>
    <x v="1"/>
    <s v="iFood"/>
    <s v="a299631f-5bfa-422f-b74c-7f44c39b1336"/>
    <s v="PIX"/>
    <x v="1"/>
  </r>
  <r>
    <s v="1286"/>
    <d v="2025-05-13T18:44:37"/>
    <s v="Jeronimo - Df Plaza Shopping"/>
    <x v="1"/>
    <s v="Cliente não localizado pedido em atraso"/>
    <s v="Reembolso aprovado, confira o pagamento no seu próximo repasse"/>
    <n v="40.18"/>
    <n v="43.2"/>
    <n v="34.880000000000003"/>
    <n v="8.32"/>
    <s v="REEMBOLSO APROVADO"/>
    <x v="1"/>
    <s v="iFood"/>
    <s v="00214fd4-f64a-4a82-962c-79add70687cd"/>
    <s v="PIX"/>
    <x v="2"/>
  </r>
  <r>
    <s v="0794"/>
    <d v="2025-05-14T20:05:43"/>
    <s v="Jeronimo - Cuiaba"/>
    <x v="1"/>
    <s v="Cliente não localizado"/>
    <s v="Reembolso aprovado, confira o pagamento no seu próximo repasse"/>
    <n v="75.39"/>
    <n v="74.400000000000006"/>
    <n v="60.08"/>
    <n v="14.320000000000007"/>
    <s v="REEMBOLSO APROVADO"/>
    <x v="1"/>
    <s v="iFood"/>
    <s v="ec02da61-4adc-4168-99a3-1253cfa507f9"/>
    <s v="PIX"/>
    <x v="2"/>
  </r>
  <r>
    <s v="1545"/>
    <d v="2025-05-14T19:18:17"/>
    <s v="Jeronimo - Goiania T10"/>
    <x v="1"/>
    <s v="Cliente não localizado"/>
    <s v="Reembolso aprovado, confira o pagamento no seu próximo repasse"/>
    <n v="139.59"/>
    <n v="138.6"/>
    <n v="111.92"/>
    <n v="26.679999999999993"/>
    <s v="REEMBOLSO APROVADO"/>
    <x v="1"/>
    <s v="iFood"/>
    <s v="14888ca7-afce-42dd-8788-68a591aae2c5"/>
    <s v="PIX"/>
    <x v="2"/>
  </r>
  <r>
    <s v="8417"/>
    <d v="2025-05-14T13:17:01"/>
    <s v="Jeronimo - Londrina"/>
    <x v="1"/>
    <s v="Cliente se recusa a fornecer código de recebimento"/>
    <s v="Reembolso aprovado, confira o pagamento no seu próximo repasse"/>
    <n v="50.79"/>
    <n v="46.8"/>
    <n v="37.799999999999997"/>
    <n v="9"/>
    <s v="REEMBOLSO APROVADO"/>
    <x v="1"/>
    <s v="iFood"/>
    <s v="efc53ca5-b9d0-4c18-a895-a9a1eab65838"/>
    <s v="PIX"/>
    <x v="4"/>
  </r>
  <r>
    <s v="1237"/>
    <d v="2025-05-14T19:20:55"/>
    <s v="Jeronimo - Panamby"/>
    <x v="1"/>
    <s v="Cliente não localizado pedido em atraso"/>
    <s v="Reembolso aprovado, confira o pagamento no seu próximo repasse"/>
    <n v="93.2"/>
    <n v="103.2"/>
    <n v="81.34"/>
    <n v="21.86"/>
    <s v="REEMBOLSO APROVADO"/>
    <x v="1"/>
    <s v="iFood"/>
    <s v="cd9a056e-4ca8-4444-a55e-f8e045211beb"/>
    <s v="Pagamento pelo app do Nubank"/>
    <x v="4"/>
  </r>
  <r>
    <s v="0129"/>
    <d v="2025-05-14T11:16:48"/>
    <s v="Jeronimo &amp; Madero - Sarandi"/>
    <x v="2"/>
    <s v="Problemas de sistema na loja"/>
    <s v="Cancelamento aceito pela sua loja"/>
    <n v="62.98"/>
    <n v="56"/>
    <n v="0"/>
    <n v="56"/>
    <s v="CANCELADO"/>
    <x v="2"/>
    <s v="iFood"/>
    <s v="7b8d769a-86b9-4932-adbb-d09adfd0889d"/>
    <s v="Vale-refeição (Pluxee Refeição (Sodexo Refeição)) pelo app"/>
    <x v="3"/>
  </r>
  <r>
    <s v="6930"/>
    <d v="2025-05-13T12:10:17"/>
    <s v="Jeronimo &amp; Madero - Sarandi"/>
    <x v="2"/>
    <s v="Item indisponível"/>
    <s v="UNAVAILABLE_ITEM"/>
    <n v="215.78"/>
    <n v="192.8"/>
    <n v="0"/>
    <n v="192.8"/>
    <s v="CANCELADO"/>
    <x v="2"/>
    <s v="iFood"/>
    <s v="8606e475-a767-41b2-a5a2-e2f49c8b7897"/>
    <s v="Crédito (Visa) pelo app"/>
    <x v="3"/>
  </r>
  <r>
    <s v="4492"/>
    <d v="2025-05-14T19:03:11"/>
    <s v="Jeronimo - Praça da Espanha"/>
    <x v="0"/>
    <s v="O pedido está atrasado"/>
    <s v="Reembolso aprovado, confira o pagamento no seu próximo repasse"/>
    <n v="86.19"/>
    <n v="85.2"/>
    <n v="68.8"/>
    <n v="16.400000000000006"/>
    <s v="REEMBOLSO APROVADO"/>
    <x v="1"/>
    <s v="iFood"/>
    <s v="1816d2c6-f7be-40e2-92be-6fb78a3185ec"/>
    <s v="Crédito (Mastercard) pelo app"/>
    <x v="3"/>
  </r>
  <r>
    <s v="1256"/>
    <d v="2025-05-14T13:08:46"/>
    <s v="Jeronimo - Puc Poa"/>
    <x v="1"/>
    <s v="Problemas no veículo"/>
    <s v="Reembolso aprovado, confira o pagamento no seu próximo repasse"/>
    <n v="29.68"/>
    <n v="38.25"/>
    <n v="27.39"/>
    <n v="10.86"/>
    <s v="REEMBOLSO APROVADO"/>
    <x v="1"/>
    <s v="iFood"/>
    <s v="208308f3-c1a3-4477-b662-14416d376983"/>
    <s v="Crédito (Mastercard) pelo app"/>
    <x v="3"/>
  </r>
  <r>
    <s v="8732"/>
    <d v="2025-05-13T20:01:02"/>
    <s v="Jeronimo - Millenium (atlântica)"/>
    <x v="1"/>
    <s v="Cliente não localizado pedido em atraso"/>
    <s v="Reembolso aprovado, confira o pagamento no seu próximo repasse"/>
    <n v="154.33000000000001"/>
    <n v="142.35"/>
    <n v="114.95"/>
    <n v="27.399999999999991"/>
    <s v="REEMBOLSO APROVADO"/>
    <x v="1"/>
    <s v="iFood"/>
    <s v="3e4a6073-e41a-4284-b7e0-3e52374b5483"/>
    <s v="PIX"/>
    <x v="3"/>
  </r>
  <r>
    <s v="2668"/>
    <d v="2025-05-14T13:42:43"/>
    <s v="Jeronimo - Ramos Batista"/>
    <x v="0"/>
    <s v="O pedido está atrasado"/>
    <s v="Reembolso aprovado, confira o pagamento no seu próximo repasse"/>
    <n v="43.8"/>
    <n v="43.8"/>
    <n v="31.38"/>
    <n v="12.419999999999998"/>
    <s v="REEMBOLSO APROVADO"/>
    <x v="1"/>
    <s v="iFood"/>
    <s v="9eb01931-b226-427f-b6f5-88b589d0c6a8"/>
    <s v="Crédito (Visa) pelo app"/>
    <x v="1"/>
  </r>
  <r>
    <s v="5289"/>
    <d v="2025-05-13T18:44:51"/>
    <s v="Jeronimo - Millenium (atlântica)"/>
    <x v="1"/>
    <s v="Problemas no veículo"/>
    <s v="Reembolso aprovado, confira o pagamento no seu próximo repasse"/>
    <n v="54.99"/>
    <n v="54"/>
    <n v="40.61"/>
    <n v="13.39"/>
    <s v="REEMBOLSO APROVADO"/>
    <x v="1"/>
    <s v="iFood"/>
    <s v="68f5712c-9444-4b95-851f-d68de5f88a7d"/>
    <s v="Apple Pay (Mastercard)"/>
    <x v="3"/>
  </r>
  <r>
    <s v="2546"/>
    <d v="2025-05-13T11:22:34"/>
    <s v="Jeronimo - Millenium (atlântica)"/>
    <x v="1"/>
    <s v="Problemas no veículo"/>
    <s v="Reembolso aprovado, confira o pagamento no seu próximo repasse"/>
    <n v="81.7"/>
    <n v="81.7"/>
    <n v="65.97"/>
    <n v="15.730000000000004"/>
    <s v="REEMBOLSO APROVADO"/>
    <x v="1"/>
    <s v="iFood"/>
    <s v="2f2d3bee-fab4-4022-89ab-500f8ce3b472"/>
    <s v="Crédito (Mastercard) pelo app"/>
    <x v="3"/>
  </r>
  <r>
    <s v="5728"/>
    <d v="2025-05-13T12:26:31"/>
    <s v="Jeronimo - Ramos Batista"/>
    <x v="0"/>
    <s v="O pedido está atrasado"/>
    <s v="Reembolso aprovado, confira o pagamento no seu próximo repasse"/>
    <n v="32.99"/>
    <n v="36"/>
    <n v="29.07"/>
    <n v="6.93"/>
    <s v="REEMBOLSO APROVADO"/>
    <x v="1"/>
    <s v="iFood"/>
    <s v="8f20e336-a17f-46be-b790-bc7d58e6a862"/>
    <s v="Crédito (Elo) pelo app"/>
    <x v="1"/>
  </r>
  <r>
    <s v="7779"/>
    <d v="2025-05-14T14:51:48"/>
    <s v="Jeronimo - Shopping Iguatemi Poa"/>
    <x v="1"/>
    <s v="Cliente se recusa a fornecer código de recebimento"/>
    <s v="Reembolso aprovado, confira o pagamento no seu próximo repasse"/>
    <n v="116.19"/>
    <n v="115.2"/>
    <n v="93.02"/>
    <n v="22.180000000000007"/>
    <s v="REEMBOLSO APROVADO"/>
    <x v="1"/>
    <s v="iFood"/>
    <s v="b7f89eba-3c53-42e1-b083-21e8ecf0c489"/>
    <s v="Pagamento pelo app do Nubank"/>
    <x v="3"/>
  </r>
  <r>
    <s v="3775"/>
    <d v="2025-05-14T19:39:41"/>
    <s v="Jeronimo - Shopping Sp Market"/>
    <x v="1"/>
    <s v="O pedido não cabe na bag"/>
    <s v="Reembolso aprovado, confira o pagamento no seu próximo repasse"/>
    <n v="236.59"/>
    <n v="228.6"/>
    <n v="184.59"/>
    <n v="44.009999999999991"/>
    <s v="REEMBOLSO APROVADO"/>
    <x v="1"/>
    <s v="iFood"/>
    <s v="71d7f0e9-d7fd-42a2-9580-0a401ed71dc6"/>
    <s v="Crédito (Mastercard) pelo app"/>
    <x v="4"/>
  </r>
  <r>
    <s v="9524"/>
    <d v="2025-05-14T11:12:25"/>
    <s v="Jeronimo - Shopping Tamboré"/>
    <x v="0"/>
    <s v="Pedido impróprio para consumo/uso"/>
    <s v="HAS_CREDIT_PROACTIVE"/>
    <n v="33.799999999999997"/>
    <n v="43.8"/>
    <n v="35.369999999999997"/>
    <n v="8.43"/>
    <s v="REEMBOLSO APROVADO"/>
    <x v="1"/>
    <s v="iFood"/>
    <s v="f31b5461-732c-42d3-9891-362289833927"/>
    <s v="Crédito (Visa) pelo app"/>
    <x v="4"/>
  </r>
  <r>
    <s v="5351"/>
    <d v="2025-05-12T11:45:07"/>
    <s v="Jeronimo - Shopping Palladium"/>
    <x v="0"/>
    <s v="O pedido veio com todos os itens errados"/>
    <s v="SIM"/>
    <n v="57.58"/>
    <n v="42.6"/>
    <n v="0"/>
    <n v="42.6"/>
    <s v="CONTESTADO"/>
    <x v="0"/>
    <s v="iFood"/>
    <s v="7640b902-afdb-46c1-8879-59c8ed8ec4b2"/>
    <s v="Vale-refeição (Pluxee Refeição (Sodexo Refeição)) pelo app"/>
    <x v="3"/>
  </r>
  <r>
    <s v="0072"/>
    <d v="2025-05-13T18:35:14"/>
    <s v="Jeronimo - Shopping Tiete Plaza"/>
    <x v="1"/>
    <s v="A loja está passando por dificuldades internas"/>
    <s v="SIM"/>
    <n v="76.69"/>
    <n v="65.7"/>
    <n v="53.05"/>
    <n v="12.650000000000006"/>
    <s v="REEMBOLSO APROVADO"/>
    <x v="1"/>
    <s v="iFood"/>
    <s v="dd477d1a-9aed-4e55-849b-572fc17f6ba4"/>
    <s v="Crédito (Visa) pelo app"/>
    <x v="1"/>
  </r>
  <r>
    <s v="1983"/>
    <d v="2025-05-13T21:15:18"/>
    <s v="Jeronimo - Shopping Villa Romana"/>
    <x v="0"/>
    <s v="Pedido impróprio para consumo/uso"/>
    <s v="SIM"/>
    <n v="40.58"/>
    <n v="33.6"/>
    <n v="27.13"/>
    <n v="6.4700000000000024"/>
    <s v="REEMBOLSO APROVADO"/>
    <x v="1"/>
    <s v="iFood"/>
    <s v="b58a8722-2bfd-43dc-8645-61e4b7a7371b"/>
    <s v="Apple Pay (Mastercard)"/>
    <x v="3"/>
  </r>
  <r>
    <s v="9586"/>
    <d v="2025-05-14T14:43:28"/>
    <s v="Jeronimo - Tenente Sales"/>
    <x v="0"/>
    <s v="Pedido impróprio para consumo/uso"/>
    <s v="HAS_CREDIT_PROACTIVE"/>
    <n v="43.2"/>
    <n v="43.2"/>
    <n v="33.4"/>
    <n v="9.8000000000000043"/>
    <s v="REEMBOLSO APROVADO"/>
    <x v="1"/>
    <s v="iFood"/>
    <s v="3b3aae7f-2fdf-4b2a-8106-fc7abf83bdf9"/>
    <s v="PIX"/>
    <x v="1"/>
  </r>
  <r>
    <s v="8407"/>
    <d v="2025-05-13T20:31:06"/>
    <s v="Madero - Shopping Capim Dourado"/>
    <x v="2"/>
    <s v="Item indisponível"/>
    <s v="NÃO"/>
    <n v="47.98"/>
    <n v="30"/>
    <n v="0"/>
    <n v="30"/>
    <s v="CANCELADO"/>
    <x v="2"/>
    <s v="iFood"/>
    <s v="c04ca75a-c625-4bbc-9d0f-75599ae658fc"/>
    <s v="PIX"/>
    <x v="2"/>
  </r>
  <r>
    <s v="7537"/>
    <d v="2025-05-14T14:16:17"/>
    <s v="Jeronimo - Uberlândia"/>
    <x v="1"/>
    <s v="Cliente não localizado"/>
    <s v="Reembolso aprovado, confira o pagamento no seu próximo repasse"/>
    <n v="55.79"/>
    <n v="43.8"/>
    <n v="35.369999999999997"/>
    <n v="8.43"/>
    <s v="REEMBOLSO APROVADO"/>
    <x v="1"/>
    <s v="iFood"/>
    <s v="9d3d5860-3c4f-468f-8c6d-a23c6b1d0155"/>
    <s v="Crédito (Mastercard) pelo app"/>
    <x v="2"/>
  </r>
  <r>
    <s v="1420"/>
    <d v="2025-05-14T17:45:58"/>
    <s v="Jeronimo &amp; Madero - Canoas"/>
    <x v="5"/>
    <s v="O pedido está atrasado"/>
    <s v="Reembolso aprovado, confira o pagamento no seu próximo repasse"/>
    <n v="69.78"/>
    <n v="72.8"/>
    <n v="58.79"/>
    <n v="14.009999999999998"/>
    <s v="REEMBOLSO APROVADO"/>
    <x v="1"/>
    <s v="iFood"/>
    <s v="1ed76b64-6108-4524-b850-3663c981a177"/>
    <s v="Débito (Elo Débito) pelo app"/>
    <x v="3"/>
  </r>
  <r>
    <s v="6716"/>
    <d v="2025-05-14T12:26:54"/>
    <s v="Jeronimo &amp; Madero - Foz do Iguaçu"/>
    <x v="1"/>
    <s v="Problemas no veículo"/>
    <s v="Reembolso aprovado, confira o pagamento no seu próximo repasse"/>
    <n v="78.58"/>
    <n v="63.6"/>
    <n v="51.35"/>
    <n v="12.25"/>
    <s v="REEMBOLSO APROVADO"/>
    <x v="1"/>
    <s v="iFood"/>
    <s v="6f10dc11-b5cb-4fbe-b823-f531acf84619"/>
    <s v="PIX"/>
    <x v="4"/>
  </r>
  <r>
    <s v="9258"/>
    <d v="2025-05-14T12:18:56"/>
    <s v="Jeronimo &amp; Madero - Foz do Iguaçu"/>
    <x v="1"/>
    <s v="Problemas no veículo"/>
    <s v="Reembolso aprovado, confira o pagamento no seu próximo repasse"/>
    <n v="72.58"/>
    <n v="69.599999999999994"/>
    <n v="56.2"/>
    <n v="13.399999999999991"/>
    <s v="REEMBOLSO APROVADO"/>
    <x v="1"/>
    <s v="iFood"/>
    <s v="51b8c4f3-a716-4e3a-9cb8-14161c8c5549"/>
    <s v="PIX"/>
    <x v="4"/>
  </r>
  <r>
    <s v="3130"/>
    <d v="2025-05-14T11:34:59"/>
    <s v="Jeronimo &amp; Madero - Piracicaba"/>
    <x v="0"/>
    <s v="Pedido impróprio para consumo/uso"/>
    <s v="HAS_CREDIT_PROACTIVE"/>
    <n v="54.99"/>
    <n v="48"/>
    <n v="38.76"/>
    <n v="9.240000000000002"/>
    <s v="REEMBOLSO APROVADO"/>
    <x v="1"/>
    <s v="iFood"/>
    <s v="fdde9aa5-8efb-4db2-9620-a4e2c9b05c41"/>
    <s v="Pagamento pelo app do Nubank"/>
    <x v="2"/>
  </r>
  <r>
    <s v="7554"/>
    <d v="2025-05-13T12:21:22"/>
    <s v="Jeronimo - Ramos Batista"/>
    <x v="0"/>
    <s v="O pedido está atrasado"/>
    <s v="Reembolso aprovado, confira o pagamento no seu próximo repasse"/>
    <n v="110"/>
    <n v="120"/>
    <n v="92.91"/>
    <n v="27.090000000000003"/>
    <s v="REEMBOLSO APROVADO"/>
    <x v="1"/>
    <s v="iFood"/>
    <s v="dc8b6565-19d7-437f-ab16-27ecb27a8d61"/>
    <s v="Débito (Mastercard Débito) pelo app"/>
    <x v="1"/>
  </r>
  <r>
    <s v="9572"/>
    <d v="2025-05-14T19:26:26"/>
    <s v="Jeronimo - Ponta Grossa"/>
    <x v="2"/>
    <s v="O pedido está duplicado"/>
    <s v="NÃO"/>
    <n v="160.97999999999999"/>
    <n v="153"/>
    <n v="0"/>
    <n v="153"/>
    <s v="CANCELADO"/>
    <x v="2"/>
    <s v="iFood"/>
    <s v="c246245d-688b-4a70-b8e7-6422911e4382"/>
    <s v="Crédito (Mastercard) pelo app"/>
    <x v="3"/>
  </r>
  <r>
    <s v="5485"/>
    <d v="2025-05-14T12:44:59"/>
    <s v="Vó Maria Durski - Anita"/>
    <x v="2"/>
    <s v="Item indisponível"/>
    <s v="UNAVAILABLE_ITEM"/>
    <n v="20.49"/>
    <n v="26"/>
    <n v="0"/>
    <n v="26"/>
    <s v="CANCELADO"/>
    <x v="2"/>
    <s v="iFood"/>
    <s v="b4fb217b-3809-4694-b25f-c7fa48deb13c"/>
    <s v="Débito (Mastercard Débito) pelo app"/>
    <x v="3"/>
  </r>
  <r>
    <s v="0658"/>
    <d v="2025-05-14T13:19:23"/>
    <s v="Jeronimo - Buritis"/>
    <x v="2"/>
    <s v="Item indisponível"/>
    <s v="UNAVAILABLE_ITEM"/>
    <n v="50.99"/>
    <n v="52"/>
    <n v="0"/>
    <n v="52"/>
    <s v="CANCELADO"/>
    <x v="2"/>
    <s v="iFood"/>
    <s v="14620114-abc3-4aa1-b615-4d65a47531a2"/>
    <s v="Crédito (Mastercard) pelo app"/>
    <x v="0"/>
  </r>
  <r>
    <s v="9185"/>
    <d v="2025-05-13T22:05:39"/>
    <s v="Jeronimo - Shopping Center Norte"/>
    <x v="0"/>
    <s v="O pedido está atrasado"/>
    <s v="Reembolso aprovado, confira o pagamento no seu próximo repasse"/>
    <n v="46.4"/>
    <n v="56.4"/>
    <n v="39.56"/>
    <n v="16.839999999999996"/>
    <s v="REEMBOLSO APROVADO"/>
    <x v="1"/>
    <s v="iFood"/>
    <s v="0e53379d-8417-4339-8bbe-19cf511d2808"/>
    <s v="Apple Pay (Mastercard)"/>
    <x v="1"/>
  </r>
  <r>
    <s v="0744"/>
    <d v="2025-05-14T21:45:51"/>
    <s v="Madero - Batel"/>
    <x v="1"/>
    <s v="Entregador sofreu acidente"/>
    <s v="Reembolso aprovado, confira o pagamento no seu próximo repasse"/>
    <n v="96.98"/>
    <n v="88"/>
    <n v="71.06"/>
    <n v="16.939999999999998"/>
    <s v="REEMBOLSO APROVADO"/>
    <x v="1"/>
    <s v="iFood"/>
    <s v="709fa6d3-9e33-4553-97fe-714d2aff7427"/>
    <s v="Crédito (Mastercard) pelo app"/>
    <x v="3"/>
  </r>
  <r>
    <s v="9955"/>
    <d v="2025-05-14T21:11:27"/>
    <s v="Madero - Brascan"/>
    <x v="1"/>
    <s v="Cliente não localizado pedido em atraso"/>
    <s v="Reembolso aprovado, confira o pagamento no seu próximo repasse"/>
    <n v="90.99"/>
    <n v="77"/>
    <n v="62.19"/>
    <n v="14.810000000000002"/>
    <s v="REEMBOLSO APROVADO"/>
    <x v="1"/>
    <s v="iFood"/>
    <s v="635656c5-8385-4732-9004-d7797be6e53d"/>
    <s v="Débito (Mastercard Débito) pelo app"/>
    <x v="1"/>
  </r>
  <r>
    <s v="0478"/>
    <d v="2025-05-14T22:11:16"/>
    <s v="Madero - Buritis"/>
    <x v="1"/>
    <s v="A entrega é em uma área de risco"/>
    <s v="Reembolso aprovado, confira o pagamento no seu próximo repasse"/>
    <n v="133.99"/>
    <n v="139"/>
    <n v="112.24"/>
    <n v="26.760000000000005"/>
    <s v="REEMBOLSO APROVADO"/>
    <x v="1"/>
    <s v="iFood"/>
    <s v="59ab6e7b-fdc0-41a9-a11e-74f12a7a053b"/>
    <s v="Crédito (Mastercard) pelo app"/>
    <x v="0"/>
  </r>
  <r>
    <s v="2441"/>
    <d v="2025-05-14T15:36:48"/>
    <s v="Madero - Buritis"/>
    <x v="1"/>
    <s v="Cliente não localizado pedido em atraso"/>
    <s v="Reembolso aprovado, confira o pagamento no seu próximo repasse"/>
    <n v="111.99"/>
    <n v="94"/>
    <n v="75.900000000000006"/>
    <n v="18.099999999999994"/>
    <s v="REEMBOLSO APROVADO"/>
    <x v="1"/>
    <s v="iFood"/>
    <s v="861afed6-92ef-42e4-9163-3912d9f71cd6"/>
    <s v="PIX"/>
    <x v="0"/>
  </r>
  <r>
    <s v="7139"/>
    <d v="2025-05-13T16:34:06"/>
    <s v="Madero - Shopping Mooca"/>
    <x v="3"/>
    <s v="Item indisponível"/>
    <s v="UNAVAILABLE_ITEM"/>
    <n v="368.99"/>
    <n v="348"/>
    <n v="0"/>
    <n v="348"/>
    <s v="CANCELADO"/>
    <x v="2"/>
    <s v="iFood"/>
    <s v="6616a1d3-bfab-401a-a313-6e77e9a6f66c"/>
    <s v="Pagamento pelo app do Nubank"/>
    <x v="1"/>
  </r>
  <r>
    <s v="4034"/>
    <d v="2025-05-12T21:04:46"/>
    <s v="Jeronimo - Uberlândia"/>
    <x v="0"/>
    <s v="O pedido veio com todos os itens errados"/>
    <s v="SIM"/>
    <n v="88.59"/>
    <n v="87.6"/>
    <n v="0"/>
    <n v="87.6"/>
    <s v="CONTESTADO"/>
    <x v="0"/>
    <s v="iFood"/>
    <s v="c78da0e7-2951-4a3d-8a3a-8c101f975748"/>
    <s v="Vale-refeição (Alelo refeição) pelo app"/>
    <x v="2"/>
  </r>
  <r>
    <s v="1006"/>
    <d v="2025-05-14T11:29:28"/>
    <s v="Madero - Jundiai la Torre"/>
    <x v="0"/>
    <s v="O pedido está atrasado"/>
    <s v="Reembolso aprovado, confira o pagamento no seu próximo repasse"/>
    <n v="83.98"/>
    <n v="78"/>
    <n v="58.95"/>
    <n v="19.049999999999997"/>
    <s v="REEMBOLSO APROVADO"/>
    <x v="1"/>
    <s v="iFood"/>
    <s v="fc9d5690-f067-4292-b68d-ec24cadcc9b2"/>
    <s v="Crédito (Mastercard) pelo app"/>
    <x v="4"/>
  </r>
  <r>
    <s v="1934"/>
    <d v="2025-05-13T19:40:51"/>
    <s v="Jeronimo - Uberlândia"/>
    <x v="0"/>
    <s v="O pedido veio com todos os itens errados"/>
    <s v="SIM"/>
    <n v="28.25"/>
    <n v="36.35"/>
    <n v="29.35"/>
    <n v="7"/>
    <s v="REEMBOLSO APROVADO"/>
    <x v="1"/>
    <s v="iFood"/>
    <s v="7c3b7b03-c5a9-49af-8a35-0b0e6478ce7b"/>
    <s v="Apple Pay (Visa)"/>
    <x v="2"/>
  </r>
  <r>
    <s v="1517"/>
    <d v="2025-05-13T17:56:14"/>
    <s v="Jeronimo - Shopping Tiete Plaza"/>
    <x v="3"/>
    <s v="Item indisponível"/>
    <s v="UNAVAILABLE_ITEM"/>
    <n v="44.79"/>
    <n v="46.8"/>
    <n v="0"/>
    <n v="46.8"/>
    <s v="CANCELADO"/>
    <x v="2"/>
    <s v="iFood"/>
    <s v="4939a796-ade6-43e3-9e65-721d6b95a8a0"/>
    <s v="PIX"/>
    <x v="1"/>
  </r>
  <r>
    <s v="8491"/>
    <d v="2025-05-14T20:23:01"/>
    <s v="Madero - Litoral Plaza Shopping"/>
    <x v="0"/>
    <s v="Pedido impróprio para consumo/uso"/>
    <s v="HAS_CREDIT_PROACTIVE"/>
    <n v="38.479999999999997"/>
    <n v="30"/>
    <n v="24.22"/>
    <n v="5.7800000000000011"/>
    <s v="REEMBOLSO APROVADO"/>
    <x v="1"/>
    <s v="iFood"/>
    <s v="cabd4f9e-75fd-432c-94c7-b2568ceb0c87"/>
    <s v="Crédito (Visa) pelo app"/>
    <x v="1"/>
  </r>
  <r>
    <s v="4544"/>
    <d v="2025-05-14T17:18:42"/>
    <s v="Madero - Shopping Eldorado"/>
    <x v="2"/>
    <s v="Problemas de sistema na loja"/>
    <s v="Cancelamento aceito pela sua loja"/>
    <n v="102.99"/>
    <n v="109"/>
    <n v="0"/>
    <n v="109"/>
    <s v="CANCELADO"/>
    <x v="2"/>
    <s v="iFood"/>
    <s v="991d18cc-f552-472d-b1f9-c966b9e177a6"/>
    <s v="Apple Pay (Mastercard)"/>
    <x v="4"/>
  </r>
  <r>
    <s v="0543"/>
    <d v="2025-05-14T19:29:13"/>
    <s v="Madero &amp; Jeronimo - Itajai"/>
    <x v="1"/>
    <s v="A loja está passando por dificuldades internas"/>
    <s v="NÃO"/>
    <n v="59.99"/>
    <n v="64"/>
    <n v="41.69"/>
    <n v="22.310000000000002"/>
    <s v="REEMBOLSO APROVADO"/>
    <x v="1"/>
    <s v="iFood"/>
    <s v="d1b552ce-2abb-442d-9316-79d6d182b44c"/>
    <s v="PIX"/>
    <x v="3"/>
  </r>
  <r>
    <s v="9864"/>
    <d v="2025-05-13T20:17:59"/>
    <s v="Jeronimo - Shopping Estação Bh"/>
    <x v="1"/>
    <s v="Cliente não localizado"/>
    <s v="Reembolso aprovado, confira o pagamento no seu próximo repasse"/>
    <n v="66.14"/>
    <n v="65.150000000000006"/>
    <n v="52.61"/>
    <n v="12.540000000000006"/>
    <s v="REEMBOLSO APROVADO"/>
    <x v="1"/>
    <s v="iFood"/>
    <s v="70176c8e-54ab-45da-b613-8d22dc6e4be8"/>
    <s v="Saldo da carteira"/>
    <x v="0"/>
  </r>
  <r>
    <s v="3813"/>
    <d v="2025-05-13T13:44:15"/>
    <s v="Jeronimo - Shopping Flamboyant"/>
    <x v="0"/>
    <s v="Pedido impróprio para consumo/uso"/>
    <s v="HAS_CREDIT_PROACTIVE"/>
    <n v="51.43"/>
    <n v="48.45"/>
    <n v="39.119999999999997"/>
    <n v="9.3300000000000054"/>
    <s v="REEMBOLSO APROVADO"/>
    <x v="1"/>
    <s v="iFood"/>
    <s v="b6d4fb1b-f8f9-4061-a26f-0f5150741b25"/>
    <s v="Saldo da carteira, PIX"/>
    <x v="2"/>
  </r>
  <r>
    <s v="9680"/>
    <d v="2025-05-13T12:29:17"/>
    <s v="Jeronimo - Shopping Sp Market"/>
    <x v="5"/>
    <s v="O pedido está atrasado"/>
    <s v="Reembolso aprovado, confira o pagamento no seu próximo repasse"/>
    <n v="63"/>
    <n v="63"/>
    <n v="50.87"/>
    <n v="12.130000000000003"/>
    <s v="REEMBOLSO APROVADO"/>
    <x v="1"/>
    <s v="iFood"/>
    <s v="01e113d3-a14a-4a07-89ec-1a511e0724a9"/>
    <s v="Crédito (Amex) pelo app"/>
    <x v="4"/>
  </r>
  <r>
    <s v="0135"/>
    <d v="2025-05-13T19:12:51"/>
    <s v="Jeronimo - Taquari"/>
    <x v="1"/>
    <s v="Cliente não quer mais receber o pedido"/>
    <s v="Reembolso aprovado, confira o pagamento no seu próximo repasse"/>
    <n v="112.78"/>
    <n v="94.8"/>
    <n v="76.56"/>
    <n v="18.239999999999995"/>
    <s v="REEMBOLSO APROVADO"/>
    <x v="1"/>
    <s v="iFood"/>
    <s v="10bcd0ba-20c3-49d3-a776-9e74a22cdd0d"/>
    <s v="Crédito (Visa) pelo app"/>
    <x v="2"/>
  </r>
  <r>
    <s v="6219"/>
    <d v="2025-05-13T22:44:14"/>
    <s v="Jeronimo &amp; Madero - Alphaville"/>
    <x v="0"/>
    <s v="O pedido veio com todos os itens errados"/>
    <s v="HAS_CREDIT_PROACTIVE"/>
    <n v="67"/>
    <n v="67"/>
    <n v="54.1"/>
    <n v="12.899999999999999"/>
    <s v="REEMBOLSO APROVADO"/>
    <x v="1"/>
    <s v="iFood"/>
    <s v="50a57905-1c89-4d6f-b34d-1f1bf277aa18"/>
    <s v="Apple Pay (Mastercard)"/>
    <x v="4"/>
  </r>
  <r>
    <s v="9322"/>
    <d v="2025-05-13T20:23:09"/>
    <s v="Jeronimo &amp; Madero - Maua Plaza"/>
    <x v="0"/>
    <s v="Pedido impróprio para consumo/uso"/>
    <s v="HAS_CREDIT_PROACTIVE"/>
    <n v="41.19"/>
    <n v="43.2"/>
    <n v="34.880000000000003"/>
    <n v="8.32"/>
    <s v="REEMBOLSO APROVADO"/>
    <x v="1"/>
    <s v="iFood"/>
    <s v="6c0a7a2e-44b4-4067-8eff-8392b0a3a25d"/>
    <s v="Saldo da carteira"/>
    <x v="1"/>
  </r>
  <r>
    <s v="5763"/>
    <d v="2025-05-13T18:12:57"/>
    <s v="Madero - 18 do Forte"/>
    <x v="1"/>
    <s v="Cliente não localizado"/>
    <s v="Reembolso aprovado, confira o pagamento no seu próximo repasse"/>
    <n v="92.99"/>
    <n v="92"/>
    <n v="74.290000000000006"/>
    <n v="17.709999999999994"/>
    <s v="REEMBOLSO APROVADO"/>
    <x v="1"/>
    <s v="iFood"/>
    <s v="052cf296-8ce3-4a14-9cf8-7757fd784958"/>
    <s v="Pagamento pelo app do Nubank"/>
    <x v="4"/>
  </r>
  <r>
    <s v="3499"/>
    <d v="2025-05-14T20:27:17"/>
    <s v="Madero - Mogi Shopping"/>
    <x v="1"/>
    <s v="Cliente não localizado pedido em atraso"/>
    <s v="Reembolso aprovado, confira o pagamento no seu próximo repasse"/>
    <n v="130.97999999999999"/>
    <n v="132"/>
    <n v="130.97999999999999"/>
    <n v="1.0200000000000102"/>
    <s v="REEMBOLSO APROVADO"/>
    <x v="1"/>
    <s v="iFood"/>
    <s v="b3c4b109-ca5a-4f19-8bae-7e4774dc9175"/>
    <s v="Apple Pay (Mastercard)"/>
    <x v="1"/>
  </r>
  <r>
    <s v="4591"/>
    <d v="2025-05-14T19:11:05"/>
    <s v="Madero - Novo Hamburgo"/>
    <x v="1"/>
    <s v="Problemas no veículo"/>
    <s v="Reembolso aprovado, confira o pagamento no seu próximo repasse"/>
    <n v="161.97999999999999"/>
    <n v="148"/>
    <n v="119.51"/>
    <n v="28.489999999999995"/>
    <s v="REEMBOLSO APROVADO"/>
    <x v="1"/>
    <s v="iFood"/>
    <s v="cad29b9a-7767-49bc-8877-0d8f5cb9140f"/>
    <s v="PIX"/>
    <x v="3"/>
  </r>
  <r>
    <s v="6083"/>
    <d v="2025-05-13T12:50:01"/>
    <s v="Madero - 18 do Forte"/>
    <x v="1"/>
    <s v="Cliente não localizado"/>
    <s v="Reembolso aprovado, confira o pagamento no seu próximo repasse"/>
    <n v="69.989999999999995"/>
    <n v="79"/>
    <n v="63.79"/>
    <n v="15.21"/>
    <s v="REEMBOLSO APROVADO"/>
    <x v="1"/>
    <s v="iFood"/>
    <s v="da4b25bf-6cbe-45b3-95ae-d266e5500cf0"/>
    <s v="Crédito (Visa) pelo app"/>
    <x v="4"/>
  </r>
  <r>
    <s v="4214"/>
    <d v="2025-05-12T11:38:15"/>
    <s v="Jeronimo &amp; Madero - Piracicaba"/>
    <x v="0"/>
    <s v="Pedido impróprio para consumo/uso"/>
    <s v="SIM"/>
    <n v="37.68"/>
    <n v="33.700000000000003"/>
    <n v="27.21"/>
    <n v="6.490000000000002"/>
    <s v="REEMBOLSO APROVADO"/>
    <x v="1"/>
    <s v="iFood"/>
    <s v="4926db32-3532-4a3b-9cc5-5340bd23341b"/>
    <s v="PIX"/>
    <x v="2"/>
  </r>
  <r>
    <s v="3711"/>
    <d v="2025-05-12T14:39:26"/>
    <s v="Jeronimo &amp; Madero - Posto Sia"/>
    <x v="0"/>
    <s v="O pedido veio com todos os itens errados"/>
    <s v="SIM"/>
    <n v="146.99"/>
    <n v="150"/>
    <n v="121.12"/>
    <n v="28.879999999999995"/>
    <s v="REEMBOLSO APROVADO"/>
    <x v="1"/>
    <s v="iFood"/>
    <s v="23da1008-6711-445d-8bf8-dba5d8460570"/>
    <s v="Pagamento pelo app do Nubank"/>
    <x v="0"/>
  </r>
  <r>
    <s v="4453"/>
    <d v="2025-05-14T13:12:39"/>
    <s v="Madero - Padre Anchieta"/>
    <x v="1"/>
    <s v="Cliente não localizado"/>
    <s v="Reembolso aprovado, confira o pagamento no seu próximo repasse"/>
    <n v="92.98"/>
    <n v="87"/>
    <n v="70.25"/>
    <n v="16.75"/>
    <s v="REEMBOLSO APROVADO"/>
    <x v="1"/>
    <s v="iFood"/>
    <s v="5ceffdda-d69f-4b0c-850a-9f2e2d0bb28c"/>
    <s v="Crédito (Mastercard) pelo app"/>
    <x v="1"/>
  </r>
  <r>
    <s v="7383"/>
    <d v="2025-05-13T19:40:38"/>
    <s v="Madero - Aerotown"/>
    <x v="1"/>
    <s v="O endereço da entrega não foi localizado"/>
    <s v="Reembolso aprovado, confira o pagamento no seu próximo repasse"/>
    <n v="60.99"/>
    <n v="53"/>
    <n v="42.8"/>
    <n v="10.200000000000003"/>
    <s v="REEMBOLSO APROVADO"/>
    <x v="1"/>
    <s v="iFood"/>
    <s v="8650ed2a-c730-4e5e-92fb-64552f346c75"/>
    <s v="Crédito (Mastercard) pelo app"/>
    <x v="0"/>
  </r>
  <r>
    <s v="9431"/>
    <d v="2025-05-13T22:28:22"/>
    <s v="Madero - Goiania T10"/>
    <x v="1"/>
    <s v="Cliente não localizado"/>
    <s v="Reembolso aprovado, confira o pagamento no seu próximo repasse"/>
    <n v="86.98"/>
    <n v="74"/>
    <n v="59.76"/>
    <n v="14.240000000000002"/>
    <s v="REEMBOLSO APROVADO"/>
    <x v="1"/>
    <s v="iFood"/>
    <s v="bf348959-d68a-496f-8333-ca521ad76cdc"/>
    <s v="Apple Pay (Visa)"/>
    <x v="2"/>
  </r>
  <r>
    <s v="7960"/>
    <d v="2025-05-13T19:45:47"/>
    <s v="Madero - Jardim Social"/>
    <x v="1"/>
    <s v="Problemas no veículo"/>
    <s v="Reembolso aprovado, confira o pagamento no seu próximo repasse"/>
    <n v="180.98"/>
    <n v="172"/>
    <n v="134.85"/>
    <n v="37.150000000000006"/>
    <s v="REEMBOLSO APROVADO"/>
    <x v="1"/>
    <s v="iFood"/>
    <s v="4e599617-249d-4c3e-8eda-08c5e99c1f84"/>
    <s v="Apple Pay (Visa)"/>
    <x v="3"/>
  </r>
  <r>
    <s v="4256"/>
    <d v="2025-05-12T19:23:33"/>
    <s v="Jeronimo &amp; Madero - Shopping Barueri"/>
    <x v="0"/>
    <s v="Pedido impróprio para consumo/uso"/>
    <s v="SIM"/>
    <n v="164.38"/>
    <n v="138.4"/>
    <n v="0"/>
    <n v="138.4"/>
    <s v="CONTESTADO"/>
    <x v="0"/>
    <s v="iFood"/>
    <s v="5794859b-2080-4480-a026-59773fa9f0e8"/>
    <s v="PIX"/>
    <x v="4"/>
  </r>
  <r>
    <s v="3947"/>
    <d v="2025-05-14T19:36:46"/>
    <s v="Madero - Riomar Fortaleza"/>
    <x v="0"/>
    <s v="O pedido está atrasado"/>
    <s v="Reembolso aprovado, confira o pagamento no seu próximo repasse"/>
    <n v="106.99"/>
    <n v="106"/>
    <n v="85.6"/>
    <n v="20.400000000000006"/>
    <s v="REEMBOLSO APROVADO"/>
    <x v="1"/>
    <s v="iFood"/>
    <s v="2c0b73f4-113b-4103-a6bb-11eabe3ac52a"/>
    <s v="Crédito (Visa) pelo app"/>
    <x v="0"/>
  </r>
  <r>
    <n v="7261"/>
    <d v="2025-05-14T19:00:40"/>
    <s v="Jeronimo - Top Center Shopping"/>
    <x v="0"/>
    <s v="O pedido veio com todos os itens errados"/>
    <s v="SIM"/>
    <n v="94.59"/>
    <n v="87.6"/>
    <n v="70.73"/>
    <n v="16.86999999999999"/>
    <s v="REEMBOLSO APROVADO"/>
    <x v="1"/>
    <s v="iFood"/>
    <s v="f56b8f5e-1752-4216-95f7-7ea3aece5dd1"/>
    <s v="PIX"/>
    <x v="1"/>
  </r>
  <r>
    <n v="1768"/>
    <d v="2025-05-14T19:09:32"/>
    <s v="Jeronimo - Uberlândia"/>
    <x v="0"/>
    <s v="O pedido veio com todos os itens errados"/>
    <s v="SIM"/>
    <n v="33.799999999999997"/>
    <n v="43.8"/>
    <n v="31.38"/>
    <n v="12.419999999999998"/>
    <s v="REEMBOLSO APROVADO"/>
    <x v="1"/>
    <s v="iFood"/>
    <s v="f9ea4886-d71b-4f50-8250-0b3c9a3fba53"/>
    <s v="Apple Pay (Mastercard)"/>
    <x v="2"/>
  </r>
  <r>
    <s v="3542"/>
    <d v="2025-05-13T19:08:58"/>
    <s v="Jeronimo &amp; Madero Itajai"/>
    <x v="0"/>
    <s v="O pedido veio com todos os itens errados"/>
    <s v="SIM"/>
    <n v="86.39"/>
    <n v="90.4"/>
    <n v="0"/>
    <n v="90.4"/>
    <s v="CONTESTADO"/>
    <x v="0"/>
    <s v="iFood"/>
    <s v="02d19d07-2795-4f64-8db0-d2417d08ddfb"/>
    <s v="Crédito (Visa) pelo app"/>
    <x v="3"/>
  </r>
  <r>
    <s v="5367"/>
    <d v="2025-05-14T21:15:47"/>
    <s v="Madero - Riomar Recife"/>
    <x v="0"/>
    <s v="O pedido está atrasado"/>
    <s v="Reembolso aprovado, confira o pagamento no seu próximo repasse"/>
    <n v="98.99"/>
    <n v="74"/>
    <n v="59.76"/>
    <n v="14.240000000000002"/>
    <s v="REEMBOLSO APROVADO"/>
    <x v="1"/>
    <s v="iFood"/>
    <s v="b291112c-7a35-437e-956e-1c4ab13f1f40"/>
    <s v="Crédito (Mastercard) pelo app"/>
    <x v="0"/>
  </r>
  <r>
    <s v="8332"/>
    <d v="2025-05-14T20:00:20"/>
    <s v="Madero - Santo Amaro"/>
    <x v="1"/>
    <s v="Cliente não localizado"/>
    <s v="Reembolso aprovado, confira o pagamento no seu próximo repasse"/>
    <n v="68.989999999999995"/>
    <n v="63"/>
    <n v="50.87"/>
    <n v="12.130000000000003"/>
    <s v="REEMBOLSO APROVADO"/>
    <x v="1"/>
    <s v="iFood"/>
    <s v="914cd9a1-66cf-498a-9f39-e2f6f0429b26"/>
    <s v="PIX"/>
    <x v="1"/>
  </r>
  <r>
    <s v="5219"/>
    <d v="2025-05-14T21:25:08"/>
    <s v="Madero - Shopping Anália Franco"/>
    <x v="1"/>
    <s v="Problemas no veículo"/>
    <s v="Reembolso aprovado, confira o pagamento no seu próximo repasse"/>
    <n v="99.99"/>
    <n v="91"/>
    <n v="73.48"/>
    <n v="17.519999999999996"/>
    <s v="REEMBOLSO APROVADO"/>
    <x v="1"/>
    <s v="iFood"/>
    <s v="0a4c76be-385e-4a94-afed-9f12c3203c28"/>
    <s v="PIX"/>
    <x v="1"/>
  </r>
  <r>
    <s v="8134"/>
    <d v="2025-05-14T18:45:00"/>
    <s v="Madero - Shopping Anália Franco"/>
    <x v="1"/>
    <s v="Problemas no veículo"/>
    <s v="Reembolso aprovado, confira o pagamento no seu próximo repasse"/>
    <n v="71.989999999999995"/>
    <n v="74"/>
    <n v="59.76"/>
    <n v="14.240000000000002"/>
    <s v="REEMBOLSO APROVADO"/>
    <x v="1"/>
    <s v="iFood"/>
    <s v="c1135cf3-38f6-4c7c-8d22-149da4783b4f"/>
    <s v="Saldo da carteira"/>
    <x v="1"/>
  </r>
  <r>
    <s v="2395"/>
    <d v="2025-05-14T18:41:16"/>
    <s v="Madero - Shopping Beiramar"/>
    <x v="1"/>
    <s v="Problemas no veículo"/>
    <s v="Reembolso aprovado, confira o pagamento no seu próximo repasse"/>
    <n v="27.98"/>
    <n v="35"/>
    <n v="22.61"/>
    <n v="12.39"/>
    <s v="REEMBOLSO APROVADO"/>
    <x v="1"/>
    <s v="iFood"/>
    <s v="e4efc723-bfa9-443e-af24-2a0c471d9bc5"/>
    <s v="Pagamento pelo app do Nubank"/>
    <x v="3"/>
  </r>
  <r>
    <s v="8394"/>
    <d v="2025-05-13T20:29:35"/>
    <s v="Madero - Litoral Plaza Shopping"/>
    <x v="1"/>
    <s v="Entregador sofreu acidente"/>
    <s v="Reembolso aprovado, confira o pagamento no seu próximo repasse"/>
    <n v="198.99"/>
    <n v="184"/>
    <n v="154.1"/>
    <n v="29.900000000000006"/>
    <s v="REEMBOLSO APROVADO"/>
    <x v="1"/>
    <s v="iFood"/>
    <s v="083178e9-e505-4cad-bb3b-ebeae04d2d96"/>
    <s v="Vale-refeição (Alelo refeição) pelo app"/>
    <x v="1"/>
  </r>
  <r>
    <s v="2623"/>
    <d v="2025-05-14T18:25:57"/>
    <s v="Madero - Shopping Capim Dourado"/>
    <x v="1"/>
    <s v="Cliente não localizado"/>
    <s v="Reembolso aprovado, confira o pagamento no seu próximo repasse"/>
    <n v="134.97999999999999"/>
    <n v="132"/>
    <n v="106.59"/>
    <n v="25.409999999999997"/>
    <s v="REEMBOLSO APROVADO"/>
    <x v="1"/>
    <s v="iFood"/>
    <s v="c8d298bd-3b40-4934-a42f-f1e821739085"/>
    <s v="Crédito (Mastercard) pelo app"/>
    <x v="2"/>
  </r>
  <r>
    <s v="0121"/>
    <d v="2025-05-13T15:16:09"/>
    <s v="Madero - Mogi Shopping"/>
    <x v="1"/>
    <s v="Cliente não localizado"/>
    <s v="Reembolso aprovado, confira o pagamento no seu próximo repasse"/>
    <n v="65.989999999999995"/>
    <n v="65"/>
    <n v="52.49"/>
    <n v="12.509999999999998"/>
    <s v="REEMBOLSO APROVADO"/>
    <x v="1"/>
    <s v="iFood"/>
    <s v="098d551a-d523-48e6-8966-e8562b8c96ec"/>
    <s v="Pagamento pelo app do Nubank"/>
    <x v="1"/>
  </r>
  <r>
    <s v="3959"/>
    <d v="2025-05-13T11:31:10"/>
    <s v="Madero - Mogi Shopping"/>
    <x v="1"/>
    <s v="Cliente não localizado pedido em atraso"/>
    <s v="Reembolso aprovado, confira o pagamento no seu próximo repasse"/>
    <n v="65.989999999999995"/>
    <n v="65"/>
    <n v="52.49"/>
    <n v="12.509999999999998"/>
    <s v="REEMBOLSO APROVADO"/>
    <x v="1"/>
    <s v="iFood"/>
    <s v="d0e51c66-dd9b-4145-8f7d-d51b313e27ad"/>
    <s v="Pagamento pelo app do Nubank"/>
    <x v="1"/>
  </r>
  <r>
    <s v="3718"/>
    <d v="2025-05-13T18:39:15"/>
    <s v="Madero - Novo Hamburgo"/>
    <x v="1"/>
    <s v="Problemas no veículo"/>
    <s v="Reembolso aprovado, confira o pagamento no seu próximo repasse"/>
    <n v="283.98"/>
    <n v="270"/>
    <n v="218.02"/>
    <n v="51.97999999999999"/>
    <s v="REEMBOLSO APROVADO"/>
    <x v="1"/>
    <s v="iFood"/>
    <s v="ec944b63-58fb-4950-9107-6f304ca6072d"/>
    <s v="PIX"/>
    <x v="3"/>
  </r>
  <r>
    <s v="0705"/>
    <d v="2025-05-14T11:40:36"/>
    <s v="Madero - Shopping Center Norte"/>
    <x v="0"/>
    <s v="O pedido está atrasado"/>
    <s v="Reembolso aprovado, confira o pagamento no seu próximo repasse"/>
    <n v="225.99"/>
    <n v="222"/>
    <n v="175.23"/>
    <n v="46.77000000000001"/>
    <s v="REEMBOLSO APROVADO"/>
    <x v="1"/>
    <s v="iFood"/>
    <s v="700b54ae-0484-4d8c-8dbe-bc8916223a67"/>
    <s v="PIX"/>
    <x v="1"/>
  </r>
  <r>
    <s v="5092"/>
    <d v="2025-05-13T11:59:30"/>
    <s v="Jeronimo - Goiania T10"/>
    <x v="2"/>
    <s v="Item indisponível"/>
    <s v="UNAVAILABLE_ITEM"/>
    <n v="44.59"/>
    <n v="45.6"/>
    <n v="0"/>
    <n v="45.6"/>
    <s v="CANCELADO"/>
    <x v="2"/>
    <s v="iFood"/>
    <s v="36028be5-4a15-4647-9662-c79b72508e3d"/>
    <s v="Crédito (Mastercard) pelo app"/>
    <x v="2"/>
  </r>
  <r>
    <s v="7939"/>
    <d v="2025-05-13T17:44:36"/>
    <s v="Madero - Patio Osasco"/>
    <x v="1"/>
    <s v="Cliente não localizado pedido em atraso"/>
    <s v="Reembolso aprovado, confira o pagamento no seu próximo repasse"/>
    <n v="279"/>
    <n v="289"/>
    <n v="237.05"/>
    <n v="51.949999999999989"/>
    <s v="REEMBOLSO APROVADO"/>
    <x v="1"/>
    <s v="iFood"/>
    <s v="c70f7a64-cd69-4f7e-a697-62098e8db0f0"/>
    <s v="Vale-refeição (Pluxee Refeição (Sodexo Refeição)) pelo app"/>
    <x v="4"/>
  </r>
  <r>
    <s v="9514"/>
    <d v="2025-05-13T11:41:24"/>
    <s v="Madero - Patio Osasco"/>
    <x v="0"/>
    <s v="Pedido impróprio para consumo/uso"/>
    <s v="HAS_CREDIT_PROACTIVE"/>
    <n v="199.99"/>
    <n v="199"/>
    <n v="160.69"/>
    <n v="38.31"/>
    <s v="REEMBOLSO APROVADO"/>
    <x v="1"/>
    <s v="iFood"/>
    <s v="a47c4442-b1c6-4161-b5c5-ed353407bd6c"/>
    <s v="Crédito (Mastercard) pelo app"/>
    <x v="4"/>
  </r>
  <r>
    <s v="5942"/>
    <d v="2025-05-14T20:23:05"/>
    <s v="Madero - Shopping Curitiba"/>
    <x v="5"/>
    <s v="O pedido está atrasado"/>
    <s v="Reembolso aprovado, confira o pagamento no seu próximo repasse"/>
    <n v="152.99"/>
    <n v="162"/>
    <n v="130.82"/>
    <n v="31.180000000000007"/>
    <s v="REEMBOLSO APROVADO"/>
    <x v="1"/>
    <s v="iFood"/>
    <s v="7b11bdde-e7d7-40ac-afb5-d019137a114b"/>
    <s v="Apple Pay (Visa)"/>
    <x v="3"/>
  </r>
  <r>
    <s v="9103"/>
    <d v="2025-05-13T20:40:26"/>
    <s v="Madero - Azevedo Soares"/>
    <x v="0"/>
    <s v="O pedido veio com todos os itens errados"/>
    <s v="SIM"/>
    <n v="106.99"/>
    <n v="101"/>
    <n v="81.56"/>
    <n v="19.439999999999998"/>
    <s v="REEMBOLSO APROVADO"/>
    <x v="1"/>
    <s v="iFood"/>
    <s v="06443530-9535-4eaa-8ccf-60deecb38a79"/>
    <s v="Crédito (Visa) pelo app"/>
    <x v="1"/>
  </r>
  <r>
    <s v="5688"/>
    <d v="2025-05-14T14:22:25"/>
    <s v="Madero - Shopping Jardim das Americas"/>
    <x v="3"/>
    <s v="A loja está sem entregadores disponíveis"/>
    <s v="Reembolso aprovado, confira o pagamento no seu próximo repasse"/>
    <n v="52.98"/>
    <n v="53"/>
    <n v="42.8"/>
    <n v="10.200000000000003"/>
    <s v="REEMBOLSO APROVADO"/>
    <x v="1"/>
    <s v="iFood"/>
    <s v="1036aeed-d030-4eba-ba9e-140bf3ac6cdf"/>
    <s v="Crédito (Elo) pelo app"/>
    <x v="3"/>
  </r>
  <r>
    <s v="1156"/>
    <d v="2025-05-14T19:44:22"/>
    <s v="Jeronimo &amp; Madero - Cascavel"/>
    <x v="2"/>
    <s v="Problemas de sistema na loja"/>
    <s v="Cancelamento aceito pela sua loja"/>
    <n v="116.44"/>
    <n v="115.45"/>
    <n v="0"/>
    <n v="115.45"/>
    <s v="CANCELADO"/>
    <x v="2"/>
    <s v="iFood"/>
    <s v="16a7d7a1-e0b2-4063-8f92-a1817e73fed9"/>
    <s v="Crédito (Mastercard) pelo app"/>
    <x v="4"/>
  </r>
  <r>
    <s v="5301"/>
    <d v="2025-05-14T19:37:46"/>
    <s v="Jeronimo &amp; Madero - Cascavel"/>
    <x v="2"/>
    <s v="Problemas de sistema na loja"/>
    <s v="Cancelamento aceito pela sua loja"/>
    <n v="116.44"/>
    <n v="115.45"/>
    <n v="0"/>
    <n v="115.45"/>
    <s v="CANCELADO"/>
    <x v="2"/>
    <s v="iFood"/>
    <s v="291289d6-9da6-47cf-aeaa-1d1bf73e763a"/>
    <s v="Crédito (Mastercard) pelo app"/>
    <x v="4"/>
  </r>
  <r>
    <s v="1204"/>
    <d v="2025-05-14T19:32:56"/>
    <s v="Jeronimo &amp; Madero - Cascavel"/>
    <x v="2"/>
    <s v="Item indisponível"/>
    <s v="UNAVAILABLE_ITEM"/>
    <n v="137.38"/>
    <n v="128.4"/>
    <n v="0"/>
    <n v="128.4"/>
    <s v="CANCELADO"/>
    <x v="2"/>
    <s v="iFood"/>
    <s v="222a4410-54b5-4488-ae71-b27607f99700"/>
    <s v="Crédito (Mastercard) pelo app"/>
    <x v="4"/>
  </r>
  <r>
    <s v="2351"/>
    <d v="2025-05-14T19:09:09"/>
    <s v="Madero - Laçador"/>
    <x v="3"/>
    <s v="O pedido foi feito fora do horário de funcionamento da loja"/>
    <s v="Cancelamento aceito pela sua loja"/>
    <n v="91.99"/>
    <n v="91"/>
    <n v="0"/>
    <n v="91"/>
    <s v="CANCELADO"/>
    <x v="2"/>
    <s v="iFood"/>
    <s v="99a8f63b-8ad2-4758-bbd0-ef6baca4ba0b"/>
    <s v="Crédito (Mastercard) pelo app"/>
    <x v="3"/>
  </r>
  <r>
    <s v="0936"/>
    <d v="2025-05-13T20:47:42"/>
    <s v="Madero - Shopping Boulevard Bh"/>
    <x v="1"/>
    <s v="Problemas no veículo"/>
    <s v="Reembolso aprovado, confira o pagamento no seu próximo repasse"/>
    <n v="72.989999999999995"/>
    <n v="66"/>
    <n v="53.3"/>
    <n v="12.700000000000003"/>
    <s v="REEMBOLSO APROVADO"/>
    <x v="1"/>
    <s v="iFood"/>
    <s v="1f66e327-6e21-4fc4-af09-f148a24e0b62"/>
    <s v="PIX"/>
    <x v="0"/>
  </r>
  <r>
    <s v="8548"/>
    <d v="2025-05-14T15:32:10"/>
    <s v="Madero - Shopping Maia"/>
    <x v="1"/>
    <s v="Entregador sofreu acidente"/>
    <s v="Reembolso aprovado, confira o pagamento no seu próximo repasse"/>
    <n v="99.99"/>
    <n v="91"/>
    <n v="73.48"/>
    <n v="17.519999999999996"/>
    <s v="REEMBOLSO APROVADO"/>
    <x v="1"/>
    <s v="iFood"/>
    <s v="d82651ba-67c2-4905-9579-cad0808564b1"/>
    <s v="Débito (Visa Débito) pelo app"/>
    <x v="1"/>
  </r>
  <r>
    <s v="9307"/>
    <d v="2025-05-14T19:20:45"/>
    <s v="Madero - Shopping Metrópole"/>
    <x v="1"/>
    <s v="Problemas no veículo"/>
    <s v="Reembolso aprovado, confira o pagamento no seu próximo repasse"/>
    <n v="210.98"/>
    <n v="203"/>
    <n v="163.92"/>
    <n v="39.080000000000013"/>
    <s v="REEMBOLSO APROVADO"/>
    <x v="1"/>
    <s v="iFood"/>
    <s v="06e4073b-b500-42fd-9fc0-dae0e0af95d2"/>
    <s v="PIX"/>
    <x v="1"/>
  </r>
  <r>
    <s v="4083"/>
    <d v="2025-05-13T21:40:55"/>
    <s v="Madero - Shopping Campo Grande"/>
    <x v="1"/>
    <s v="Cliente não quer mais receber o pedido em atraso"/>
    <s v="Reembolso aprovado, confira o pagamento no seu próximo repasse"/>
    <n v="83.99"/>
    <n v="64"/>
    <n v="51.68"/>
    <n v="12.32"/>
    <s v="REEMBOLSO APROVADO"/>
    <x v="1"/>
    <s v="iFood"/>
    <s v="7cc88b14-2687-4541-bde6-abf1a0269aef"/>
    <s v="PIX"/>
    <x v="2"/>
  </r>
  <r>
    <s v="3731"/>
    <d v="2025-05-13T19:42:14"/>
    <s v="Madero - Shopping del Rey"/>
    <x v="0"/>
    <s v="O pedido veio com todos os itens errados"/>
    <s v="HAS_CREDIT_PROACTIVE"/>
    <n v="63.99"/>
    <n v="53"/>
    <n v="38.76"/>
    <n v="14.240000000000002"/>
    <s v="REEMBOLSO APROVADO"/>
    <x v="1"/>
    <s v="iFood"/>
    <s v="8c14cc4c-2c4f-431d-978d-213f32629519"/>
    <s v="PIX"/>
    <x v="0"/>
  </r>
  <r>
    <n v="2250"/>
    <d v="2025-05-14T19:03:19"/>
    <s v="Jeronimo &amp; Madero Itajai"/>
    <x v="0"/>
    <s v="O pedido veio com todos os itens errados"/>
    <s v="SIM"/>
    <n v="46.99"/>
    <n v="52"/>
    <n v="41.99"/>
    <n v="10.009999999999998"/>
    <s v="REEMBOLSO APROVADO"/>
    <x v="1"/>
    <s v="iFood"/>
    <s v="386e799a-851b-4720-9479-6222047b4ceb"/>
    <s v="Crédito (Mastercard) pelo app"/>
    <x v="3"/>
  </r>
  <r>
    <s v="1942"/>
    <d v="2025-05-14T21:15:52"/>
    <s v="Madero - Shopping Anália Franco"/>
    <x v="2"/>
    <s v="O pedido está duplicado"/>
    <s v="SIM"/>
    <n v="77.989999999999995"/>
    <n v="67"/>
    <n v="0"/>
    <n v="67"/>
    <s v="CANCELADO"/>
    <x v="2"/>
    <s v="iFood"/>
    <s v="dd04b695-a165-4f29-aed8-c414798eecd0"/>
    <s v="Crédito (Mastercard) pelo app"/>
    <x v="1"/>
  </r>
  <r>
    <s v="1193"/>
    <d v="2025-05-14T11:39:04"/>
    <s v="Madero - Shopping Mooca"/>
    <x v="0"/>
    <s v="O pedido está atrasado"/>
    <s v="Reembolso aprovado, confira o pagamento no seu próximo repasse"/>
    <n v="261"/>
    <n v="261"/>
    <n v="206.77"/>
    <n v="54.22999999999999"/>
    <s v="REEMBOLSO APROVADO"/>
    <x v="1"/>
    <s v="iFood"/>
    <s v="7a371ee1-0cfa-43f0-b8fc-51a72a87a7fd"/>
    <s v="Apple Pay (Mastercard)"/>
    <x v="1"/>
  </r>
  <r>
    <s v="4013"/>
    <d v="2025-05-14T20:09:12"/>
    <s v="Madero - Shopping Vitória"/>
    <x v="4"/>
    <s v="O pedido não foi confirmado pela loja"/>
    <s v="CANCELLED_BEFORE_CONFIRMED"/>
    <n v="138.97999999999999"/>
    <n v="139"/>
    <n v="0"/>
    <n v="139"/>
    <s v="CANCELADO"/>
    <x v="2"/>
    <s v="iFood"/>
    <s v="94ce1eda-1df5-4326-afb3-46d318bd7db0"/>
    <s v="********"/>
    <x v="0"/>
  </r>
  <r>
    <s v="8116"/>
    <d v="2025-05-13T18:28:40"/>
    <s v="Madero - Shopping Jardim Sul"/>
    <x v="0"/>
    <s v="O pedido está atrasado"/>
    <s v="Reembolso aprovado, confira o pagamento no seu próximo repasse"/>
    <n v="62.99"/>
    <n v="53"/>
    <n v="42.8"/>
    <n v="10.200000000000003"/>
    <s v="REEMBOLSO APROVADO"/>
    <x v="1"/>
    <s v="iFood"/>
    <s v="6f2bd479-e9f0-459c-a2f7-5f5456271a89"/>
    <s v="Apple Pay (Mastercard Débito)"/>
    <x v="4"/>
  </r>
  <r>
    <s v="7351"/>
    <d v="2025-05-13T17:54:41"/>
    <s v="Madero - Shopping Neumarkt"/>
    <x v="0"/>
    <s v="O pedido está atrasado"/>
    <s v="Reembolso aprovado, confira o pagamento no seu próximo repasse"/>
    <n v="251.99"/>
    <n v="251"/>
    <n v="185.69"/>
    <n v="65.31"/>
    <s v="REEMBOLSO APROVADO"/>
    <x v="1"/>
    <s v="iFood"/>
    <s v="695e7a03-19e7-4657-b714-1bb32ab4a5b6"/>
    <s v="Crédito (Visa) pelo app"/>
    <x v="3"/>
  </r>
  <r>
    <n v="1101"/>
    <d v="2025-05-14T11:56:19"/>
    <s v="Madero - 18 do Forte"/>
    <x v="0"/>
    <s v="O pedido veio com todos os itens errados"/>
    <s v="SIM"/>
    <n v="80.989999999999995"/>
    <n v="74"/>
    <n v="61.98"/>
    <n v="12.020000000000003"/>
    <s v="REEMBOLSO APROVADO"/>
    <x v="1"/>
    <s v="iFood"/>
    <s v="227f5cfb-5773-496c-a2c5-0849f301169c"/>
    <s v="Vale-refeição (Alelo refeição) pelo app"/>
    <x v="4"/>
  </r>
  <r>
    <s v="1300"/>
    <d v="2025-05-14T19:53:53"/>
    <s v="Madero - Shopping Novo Salvador"/>
    <x v="0"/>
    <s v="O pedido está atrasado"/>
    <s v="Reembolso aprovado, confira o pagamento no seu próximo repasse"/>
    <n v="131.97999999999999"/>
    <n v="139"/>
    <n v="104"/>
    <n v="35"/>
    <s v="REEMBOLSO APROVADO"/>
    <x v="1"/>
    <s v="iFood"/>
    <s v="b4f4d646-643a-4d79-b950-2b6556c720b0"/>
    <s v="PIX"/>
    <x v="0"/>
  </r>
  <r>
    <s v="5802"/>
    <d v="2025-05-13T12:13:57"/>
    <s v="Madero - Cambui"/>
    <x v="0"/>
    <s v="O pedido veio com todos os itens errados"/>
    <s v="SIM"/>
    <n v="153.97999999999999"/>
    <n v="148"/>
    <n v="119.51"/>
    <n v="28.489999999999995"/>
    <s v="REEMBOLSO APROVADO"/>
    <x v="1"/>
    <s v="iFood"/>
    <s v="9fd39584-69a9-4a46-86da-75b423473176"/>
    <s v="Apple Pay (Mastercard)"/>
    <x v="4"/>
  </r>
  <r>
    <s v="5897"/>
    <d v="2025-05-14T21:12:14"/>
    <s v="Madero - Shopping Parque da Cidade"/>
    <x v="1"/>
    <s v="Problemas no veículo"/>
    <s v="Reembolso aprovado, confira o pagamento no seu próximo repasse"/>
    <n v="116.99"/>
    <n v="119"/>
    <n v="104.17"/>
    <n v="14.829999999999998"/>
    <s v="REEMBOLSO APROVADO"/>
    <x v="1"/>
    <s v="iFood"/>
    <s v="57b91134-02e0-41e9-8cb0-eff42b8af881"/>
    <s v="Vale-refeição (Ticket) pelo app"/>
    <x v="4"/>
  </r>
  <r>
    <s v="4611"/>
    <d v="2025-05-14T20:58:11"/>
    <s v="Madero - Shopping Praia de Belas"/>
    <x v="1"/>
    <s v="Cliente se recusa a fornecer código de recebimento"/>
    <s v="Reembolso aprovado, confira o pagamento no seu próximo repasse"/>
    <n v="133.99"/>
    <n v="133"/>
    <n v="94.41"/>
    <n v="38.590000000000003"/>
    <s v="REEMBOLSO APROVADO"/>
    <x v="1"/>
    <s v="iFood"/>
    <s v="30d57df2-4447-4525-9fcb-3a1db7896b54"/>
    <s v="Crédito (Mastercard) pelo app"/>
    <x v="3"/>
  </r>
  <r>
    <s v="3583"/>
    <d v="2025-05-14T19:28:58"/>
    <s v="Madero - Shopping Praia de Belas"/>
    <x v="1"/>
    <s v="A entrega é em uma área de risco"/>
    <s v="Reembolso aprovado, confira o pagamento no seu próximo repasse"/>
    <n v="168.99"/>
    <n v="168"/>
    <n v="127.67"/>
    <n v="40.33"/>
    <s v="REEMBOLSO APROVADO"/>
    <x v="1"/>
    <s v="iFood"/>
    <s v="86e8e6f0-c1ba-4474-b492-5303cbac874b"/>
    <s v="Crédito (Elo) pelo app"/>
    <x v="3"/>
  </r>
  <r>
    <s v="2435"/>
    <d v="2025-05-13T17:49:35"/>
    <s v="Madero - Shopping Palladium"/>
    <x v="1"/>
    <s v="Problemas no veículo"/>
    <s v="Reembolso aprovado, confira o pagamento no seu próximo repasse"/>
    <n v="144.99"/>
    <n v="154"/>
    <n v="124.36"/>
    <n v="29.64"/>
    <s v="REEMBOLSO APROVADO"/>
    <x v="1"/>
    <s v="iFood"/>
    <s v="90adc7d7-861c-4e73-b70c-cb5406ea71a5"/>
    <s v="Crédito (Mastercard) pelo app"/>
    <x v="3"/>
  </r>
  <r>
    <s v="5574"/>
    <d v="2025-05-13T21:58:43"/>
    <s v="Madero - Shopping Parque da Cidade"/>
    <x v="0"/>
    <s v="O pedido está atrasado"/>
    <s v="Reembolso aprovado, confira o pagamento no seu próximo repasse"/>
    <n v="94.99"/>
    <n v="89"/>
    <n v="71.87"/>
    <n v="17.129999999999995"/>
    <s v="REEMBOLSO APROVADO"/>
    <x v="1"/>
    <s v="iFood"/>
    <s v="088ae732-2438-4f52-bd2b-df8960fa623c"/>
    <s v="Apple Pay (Visa)"/>
    <x v="4"/>
  </r>
  <r>
    <s v="6649"/>
    <d v="2025-05-14T18:32:53"/>
    <s v="Madero - Shopping Recife"/>
    <x v="1"/>
    <s v="Cliente não localizado"/>
    <s v="Reembolso aprovado, confira o pagamento no seu próximo repasse"/>
    <n v="67.989999999999995"/>
    <n v="75"/>
    <n v="54.1"/>
    <n v="20.9"/>
    <s v="REEMBOLSO APROVADO"/>
    <x v="1"/>
    <s v="iFood"/>
    <s v="2af70af6-4cbb-4381-b503-2bc11fbcaaec"/>
    <s v="Crédito (Visa) pelo app"/>
    <x v="0"/>
  </r>
  <r>
    <n v="1371"/>
    <d v="2025-05-14T17:33:04"/>
    <s v="Madero - Azevedo Soares"/>
    <x v="0"/>
    <s v="Pedido impróprio para consumo/uso"/>
    <s v="SIM"/>
    <n v="81"/>
    <n v="81"/>
    <n v="0"/>
    <n v="81"/>
    <s v="CONTESTADO"/>
    <x v="0"/>
    <s v="iFood"/>
    <s v="0f897879-07a9-4d90-9b0e-158659da1f34"/>
    <s v="Pagamento pelo app do Nubank"/>
    <x v="1"/>
  </r>
  <r>
    <s v="8406"/>
    <d v="2025-05-13T13:49:01"/>
    <s v="Madero - Shopping Beiramar"/>
    <x v="2"/>
    <s v="Problemas de sistema na loja"/>
    <s v="Cancelamento aceito pela sua loja"/>
    <n v="83"/>
    <n v="82.01"/>
    <n v="0"/>
    <n v="82.01"/>
    <s v="CANCELADO"/>
    <x v="2"/>
    <s v="iFood"/>
    <s v="bc5a9b4e-f02a-4dd5-a404-0d0fa6ec4f1a"/>
    <s v="Apple Pay (Mastercard Débito)"/>
    <x v="3"/>
  </r>
  <r>
    <s v="7660"/>
    <d v="2025-05-14T21:08:52"/>
    <s v="Madero - Shopping União Osasco"/>
    <x v="0"/>
    <s v="O pedido não foi entregue"/>
    <s v="Reembolso aprovado, confira o pagamento no seu próximo repasse"/>
    <n v="67.98"/>
    <n v="60"/>
    <n v="48.45"/>
    <n v="11.549999999999997"/>
    <s v="REEMBOLSO APROVADO"/>
    <x v="1"/>
    <s v="iFood"/>
    <s v="36b8146a-8280-4346-82c2-cfb93a770355"/>
    <s v="Crédito (Visa) pelo app"/>
    <x v="4"/>
  </r>
  <r>
    <s v="4160"/>
    <d v="2025-05-14T19:33:12"/>
    <s v="Madero - Shopping União Osasco"/>
    <x v="0"/>
    <s v="O pedido está atrasado"/>
    <s v="Reembolso aprovado, confira o pagamento no seu próximo repasse"/>
    <n v="63"/>
    <n v="73"/>
    <n v="58.95"/>
    <n v="14.049999999999997"/>
    <s v="REEMBOLSO APROVADO"/>
    <x v="1"/>
    <s v="iFood"/>
    <s v="a8eb0632-221f-4029-a36a-4a0fd69007ab"/>
    <s v="Crédito (Mastercard) pelo app"/>
    <x v="4"/>
  </r>
  <r>
    <s v="8187"/>
    <d v="2025-05-13T18:20:46"/>
    <s v="Madero - Shopping Rio Leblon"/>
    <x v="1"/>
    <s v="Problemas no veículo"/>
    <s v="Reembolso aprovado, confira o pagamento no seu próximo repasse"/>
    <n v="57.99"/>
    <n v="53"/>
    <n v="42.8"/>
    <n v="10.200000000000003"/>
    <s v="REEMBOLSO APROVADO"/>
    <x v="1"/>
    <s v="iFood"/>
    <s v="b31164a6-b3c6-4cee-96a4-165cc279ffcc"/>
    <s v="PIX"/>
    <x v="0"/>
  </r>
  <r>
    <s v="2891"/>
    <d v="2025-05-14T20:48:53"/>
    <s v="Madero - Aerotown"/>
    <x v="2"/>
    <s v="O cliente cancelou o pedido pelo restaurante"/>
    <s v="MERCHANT_CANCELLED_BY_CUSTOMER"/>
    <n v="86.99"/>
    <n v="91"/>
    <n v="0"/>
    <n v="91"/>
    <s v="CANCELADO"/>
    <x v="2"/>
    <s v="iFood"/>
    <s v="941de371-74d7-47c1-927c-91f0af3ce657"/>
    <s v="Vale-refeição (Pluxee Refeição (Sodexo Refeição)) pelo app"/>
    <x v="0"/>
  </r>
  <r>
    <s v="4986"/>
    <d v="2025-05-13T18:18:21"/>
    <s v="Madero - Shopping Rio Leblon"/>
    <x v="1"/>
    <s v="Problemas no veículo"/>
    <s v="Reembolso aprovado, confira o pagamento no seu próximo repasse"/>
    <n v="136.99"/>
    <n v="129"/>
    <n v="184.17"/>
    <n v="-55.169999999999987"/>
    <s v="REEMBOLSO APROVADO"/>
    <x v="1"/>
    <s v="iFood"/>
    <s v="e4e91176-ebe3-4bca-b26c-fc25dece31c3"/>
    <s v="Crédito (Mastercard) pelo app"/>
    <x v="0"/>
  </r>
  <r>
    <s v="3455"/>
    <d v="2025-05-14T17:29:44"/>
    <s v="Madero - Goiania T4"/>
    <x v="2"/>
    <s v="Item indisponível"/>
    <s v="UNAVAILABLE_ITEM"/>
    <n v="70.989999999999995"/>
    <n v="70"/>
    <n v="0"/>
    <n v="70"/>
    <s v="CANCELADO"/>
    <x v="2"/>
    <s v="iFood"/>
    <s v="370ad60c-ed76-41a1-8bc6-5bada5cc6b69"/>
    <s v="PIX"/>
    <x v="2"/>
  </r>
  <r>
    <s v="8114"/>
    <d v="2025-05-13T20:01:27"/>
    <s v="Madero - Shopping Taboão"/>
    <x v="0"/>
    <s v="O pedido está atrasado"/>
    <s v="Reembolso aprovado, confira o pagamento no seu próximo repasse"/>
    <n v="155.99"/>
    <n v="148"/>
    <n v="119.51"/>
    <n v="28.489999999999995"/>
    <s v="REEMBOLSO APROVADO"/>
    <x v="1"/>
    <s v="iFood"/>
    <s v="cc9f83f5-d131-47d4-b5a4-e4fcb01a97a4"/>
    <s v="Crédito (Mastercard) pelo app"/>
    <x v="4"/>
  </r>
  <r>
    <s v="8992"/>
    <d v="2025-05-13T18:02:25"/>
    <s v="Jeronimo &amp; Madero Itajai"/>
    <x v="2"/>
    <s v="A loja está sem entregadores disponíveis"/>
    <s v="Cancelamento aceito pela sua loja"/>
    <n v="126.59"/>
    <n v="105.6"/>
    <n v="0"/>
    <n v="105.6"/>
    <s v="CANCELADO"/>
    <x v="2"/>
    <s v="iFood"/>
    <s v="bbeca35b-e01f-43da-98ca-63722b626ad3"/>
    <s v="Débito (Mastercard) na entrega"/>
    <x v="3"/>
  </r>
  <r>
    <s v="3645"/>
    <d v="2025-05-14T18:49:51"/>
    <s v="Jeronimo - Goiânia Shopping"/>
    <x v="2"/>
    <s v="Item indisponível"/>
    <s v="UNAVAILABLE_ITEM"/>
    <n v="42.99"/>
    <n v="42"/>
    <n v="0"/>
    <n v="42"/>
    <s v="CANCELADO"/>
    <x v="2"/>
    <s v="iFood"/>
    <s v="416dd2eb-12f0-4b52-877a-7307bf2b04fe"/>
    <s v="Crédito (Mastercard) pelo app"/>
    <x v="2"/>
  </r>
  <r>
    <s v="8178"/>
    <d v="2025-05-14T21:35:39"/>
    <s v="Legno - Italiano do Madero (Aracaju)"/>
    <x v="3"/>
    <s v="Item indisponível"/>
    <s v="UNAVAILABLE_ITEM"/>
    <n v="126.98"/>
    <n v="116"/>
    <n v="0"/>
    <n v="116"/>
    <s v="CANCELADO"/>
    <x v="2"/>
    <s v="iFood"/>
    <s v="682708e2-a0cc-458a-beaa-e01c80db7619"/>
    <s v="Crédito (Visa) pelo app"/>
    <x v="0"/>
  </r>
  <r>
    <s v="8167"/>
    <d v="2025-05-13T18:57:01"/>
    <s v="Madero - Shopping Vitória"/>
    <x v="0"/>
    <s v="O pedido não foi entregue"/>
    <s v="Reembolso aprovado, confira o pagamento no seu próximo repasse"/>
    <n v="74.989999999999995"/>
    <n v="74"/>
    <n v="59.76"/>
    <n v="14.240000000000002"/>
    <s v="REEMBOLSO APROVADO"/>
    <x v="1"/>
    <s v="iFood"/>
    <s v="3efee716-e084-44cb-b1c0-6e7bc8c257cc"/>
    <s v="Crédito (Mastercard) pelo app"/>
    <x v="0"/>
  </r>
  <r>
    <s v="1289"/>
    <d v="2025-05-13T11:19:03"/>
    <s v="Jeronimo &amp; Madero - Itapema"/>
    <x v="4"/>
    <s v="O pedido não foi confirmado pela loja"/>
    <s v="CANCELLED_BEFORE_CONFIRMED"/>
    <n v="37.99"/>
    <n v="50"/>
    <n v="0"/>
    <n v="50"/>
    <s v="CANCELADO"/>
    <x v="2"/>
    <s v="iFood"/>
    <s v="25f4307f-7802-4029-8936-97b077855308"/>
    <s v="********"/>
    <x v="3"/>
  </r>
  <r>
    <s v="1329"/>
    <d v="2025-05-13T20:13:26"/>
    <s v="Madero - Shopping West Plaza"/>
    <x v="1"/>
    <s v="Cliente não localizado"/>
    <s v="Reembolso aprovado, confira o pagamento no seu próximo repasse"/>
    <n v="60.99"/>
    <n v="65"/>
    <n v="48.45"/>
    <n v="16.549999999999997"/>
    <s v="REEMBOLSO APROVADO"/>
    <x v="1"/>
    <s v="iFood"/>
    <s v="8ad65d0d-8081-4076-8271-ba753089dcc6"/>
    <s v="Crédito (Mastercard) na entrega"/>
    <x v="1"/>
  </r>
  <r>
    <s v="1426"/>
    <d v="2025-05-13T20:34:30"/>
    <s v="Madero &amp; Jeronimo - Itajai"/>
    <x v="1"/>
    <s v="Cliente não localizado pedido em atraso"/>
    <s v="Reembolso aprovado, confira o pagamento no seu próximo repasse"/>
    <n v="172.59"/>
    <n v="161.6"/>
    <n v="130.49"/>
    <n v="31.109999999999985"/>
    <s v="REEMBOLSO APROVADO"/>
    <x v="1"/>
    <s v="iFood"/>
    <s v="500d9c16-2b3d-4498-bded-1625355a2f27"/>
    <s v="Crédito (Mastercard) pelo app"/>
    <x v="3"/>
  </r>
  <r>
    <s v="0857"/>
    <d v="2025-05-14T21:46:26"/>
    <s v="Madero - Shopping West Plaza"/>
    <x v="1"/>
    <s v="O pedido não cabe na bag"/>
    <s v="Reembolso aprovado, confira o pagamento no seu próximo repasse"/>
    <n v="178.99"/>
    <n v="166"/>
    <n v="134.04"/>
    <n v="31.960000000000008"/>
    <s v="REEMBOLSO APROVADO"/>
    <x v="1"/>
    <s v="iFood"/>
    <s v="7a5da847-2013-424a-84d4-a6c31600a955"/>
    <s v="Apple Pay (Mastercard)"/>
    <x v="1"/>
  </r>
  <r>
    <s v="2667"/>
    <d v="2025-05-14T21:27:06"/>
    <s v="Madero - Shopping West Plaza"/>
    <x v="0"/>
    <s v="O pedido está atrasado"/>
    <s v="Reembolso aprovado, confira o pagamento no seu próximo repasse"/>
    <n v="69.989999999999995"/>
    <n v="53"/>
    <n v="42.8"/>
    <n v="10.200000000000003"/>
    <s v="REEMBOLSO APROVADO"/>
    <x v="1"/>
    <s v="iFood"/>
    <s v="bd9cf91d-6847-4c9f-8feb-b111cdb19e5f"/>
    <s v="Crédito (Mastercard) pelo app"/>
    <x v="1"/>
  </r>
  <r>
    <s v="1929"/>
    <d v="2025-05-13T20:01:42"/>
    <s v="Madero &amp; Jeronimo - Itajai"/>
    <x v="1"/>
    <s v="Problemas no veículo"/>
    <s v="Reembolso aprovado, confira o pagamento no seu próximo repasse"/>
    <n v="95.25"/>
    <n v="105.25"/>
    <n v="81"/>
    <n v="24.25"/>
    <s v="REEMBOLSO APROVADO"/>
    <x v="1"/>
    <s v="iFood"/>
    <s v="1625eef0-bc83-400d-91b4-ba4a396ce506"/>
    <s v="PIX"/>
    <x v="3"/>
  </r>
  <r>
    <s v="6446"/>
    <d v="2025-05-13T14:55:00"/>
    <s v="Madero &amp; Jeronimo - Itapema"/>
    <x v="2"/>
    <s v="Item indisponível"/>
    <s v="UNAVAILABLE_ITEM"/>
    <n v="255.49"/>
    <n v="245.5"/>
    <n v="0"/>
    <n v="245.5"/>
    <s v="CANCELADO"/>
    <x v="2"/>
    <s v="iFood"/>
    <s v="c87801f9-8bd2-407f-b2b5-d659371e2a73"/>
    <s v="Débito (Mastercard Débito) pelo app"/>
    <x v="3"/>
  </r>
  <r>
    <s v="6570"/>
    <d v="2025-05-13T17:17:38"/>
    <s v="Madero - Iguatemi Fortaleza"/>
    <x v="0"/>
    <s v="Pedido impróprio para consumo/uso"/>
    <s v="SIM"/>
    <n v="53.99"/>
    <n v="63"/>
    <n v="0"/>
    <n v="63"/>
    <s v="CONTESTADO"/>
    <x v="0"/>
    <s v="iFood"/>
    <s v="d2d5615b-3d99-4b0f-aed9-81ec6a796eb9"/>
    <s v="Vale-refeição (Pluxee Refeição (Sodexo Refeição)) pelo app"/>
    <x v="0"/>
  </r>
  <r>
    <s v="0613"/>
    <d v="2025-05-14T20:39:57"/>
    <s v="Madero - Shopping West Plaza"/>
    <x v="0"/>
    <s v="O pedido está atrasado"/>
    <s v="Reembolso aprovado, confira o pagamento no seu próximo repasse"/>
    <n v="115.99"/>
    <n v="106"/>
    <n v="85.6"/>
    <n v="20.400000000000006"/>
    <s v="REEMBOLSO APROVADO"/>
    <x v="1"/>
    <s v="iFood"/>
    <s v="e2d44d20-9f55-4ede-a4ab-a1913b12338b"/>
    <s v="PIX"/>
    <x v="1"/>
  </r>
  <r>
    <s v="8527"/>
    <d v="2025-05-14T13:44:17"/>
    <s v="Madero - Shopping West Plaza"/>
    <x v="1"/>
    <s v="Cliente não quer mais receber o pedido em atraso"/>
    <s v="Reembolso aprovado, confira o pagamento no seu próximo repasse"/>
    <n v="82.99"/>
    <n v="73"/>
    <n v="58.95"/>
    <n v="14.049999999999997"/>
    <s v="REEMBOLSO APROVADO"/>
    <x v="1"/>
    <s v="iFood"/>
    <s v="1abe3cbd-fd7b-4497-9fca-eab937372888"/>
    <s v="Crédito (Mastercard) pelo app"/>
    <x v="1"/>
  </r>
  <r>
    <s v="5849"/>
    <d v="2025-05-14T13:43:02"/>
    <s v="Madero - Shopping West Plaza"/>
    <x v="1"/>
    <s v="Cliente não localizado"/>
    <s v="Reembolso aprovado, confira o pagamento no seu próximo repasse"/>
    <n v="99.99"/>
    <n v="100"/>
    <n v="80.75"/>
    <n v="19.25"/>
    <s v="REEMBOLSO APROVADO"/>
    <x v="1"/>
    <s v="iFood"/>
    <s v="4c08e728-f334-43cb-af98-7f164840ca70"/>
    <s v="Crédito (Mastercard) pelo app"/>
    <x v="1"/>
  </r>
  <r>
    <s v="3307"/>
    <d v="2025-05-14T12:13:55"/>
    <s v="Vó Maria Durski - Iguatemi Brasilia"/>
    <x v="2"/>
    <s v="O pedido está duplicado"/>
    <s v="SIM"/>
    <n v="23.49"/>
    <n v="30"/>
    <n v="0"/>
    <n v="30"/>
    <s v="CANCELADO"/>
    <x v="2"/>
    <s v="iFood"/>
    <s v="0cd78181-94ec-4cb3-bbe8-1019ce9144e8"/>
    <s v="PIX"/>
    <x v="2"/>
  </r>
  <r>
    <s v="3273"/>
    <d v="2025-05-14T17:35:37"/>
    <s v="Madero - Valinhos"/>
    <x v="1"/>
    <s v="O pedido não cabe na bag"/>
    <s v="Reembolso aprovado, confira o pagamento no seu próximo repasse"/>
    <n v="99.98"/>
    <n v="84"/>
    <n v="67.83"/>
    <n v="16.170000000000002"/>
    <s v="REEMBOLSO APROVADO"/>
    <x v="1"/>
    <s v="iFood"/>
    <s v="b0a38678-ca52-4793-aee9-e505d0639ae9"/>
    <s v="Crédito (Visa) pelo app"/>
    <x v="4"/>
  </r>
  <r>
    <s v="6498"/>
    <d v="2025-05-13T20:45:53"/>
    <s v="Madero - Balneario Camboriú (atlântica)"/>
    <x v="4"/>
    <s v="O pedido não foi confirmado pela loja"/>
    <s v="CANCELLED_BEFORE_CONFIRMED"/>
    <n v="121.99"/>
    <n v="120"/>
    <n v="0"/>
    <n v="120"/>
    <s v="CANCELADO"/>
    <x v="2"/>
    <s v="iFood"/>
    <s v="890d97f8-3f47-4c23-b991-ba342f6da655"/>
    <s v="********"/>
    <x v="3"/>
  </r>
  <r>
    <s v="1181"/>
    <d v="2025-05-13T12:57:13"/>
    <s v="Madero - Indaiatuba"/>
    <x v="0"/>
    <s v="Pedido impróprio para consumo/uso"/>
    <s v="SIM"/>
    <n v="90.98"/>
    <n v="89"/>
    <n v="0"/>
    <n v="89"/>
    <s v="CONTESTADO"/>
    <x v="0"/>
    <s v="iFood"/>
    <s v="f913e5fa-c6cb-4a43-9b0e-02fa92b79546"/>
    <s v="Vale-refeição (Alelo refeição) pelo app"/>
    <x v="4"/>
  </r>
  <r>
    <s v="7906"/>
    <d v="2025-05-14T19:25:48"/>
    <s v="Madero &amp; Jeronimo - Canoas"/>
    <x v="1"/>
    <s v="Cliente não localizado"/>
    <s v="Reembolso aprovado, confira o pagamento no seu próximo repasse"/>
    <n v="65.790000000000006"/>
    <n v="64.8"/>
    <n v="52.33"/>
    <n v="12.469999999999999"/>
    <s v="REEMBOLSO APROVADO"/>
    <x v="1"/>
    <s v="iFood"/>
    <s v="ce5e7222-64e2-48e6-92db-20b54ac1fb36"/>
    <s v="Crédito (Mastercard) pelo app"/>
    <x v="3"/>
  </r>
  <r>
    <s v="1882"/>
    <d v="2025-05-14T13:18:29"/>
    <s v="Madero &amp; Jeronimo - Marilia"/>
    <x v="1"/>
    <s v="Problemas no veículo"/>
    <s v="Reembolso aprovado, confira o pagamento no seu próximo repasse"/>
    <n v="121.58"/>
    <n v="109.6"/>
    <n v="88.5"/>
    <n v="21.099999999999994"/>
    <s v="REEMBOLSO APROVADO"/>
    <x v="1"/>
    <s v="iFood"/>
    <s v="888fadd5-05a3-466e-a988-d0c9aef0849a"/>
    <s v="PIX"/>
    <x v="2"/>
  </r>
  <r>
    <s v="9874"/>
    <d v="2025-05-13T21:45:30"/>
    <s v="Madero - Maringa (shopping Catuai)"/>
    <x v="0"/>
    <s v="O pedido veio com todos os itens errados"/>
    <s v="SIM"/>
    <n v="77.98"/>
    <n v="74"/>
    <n v="0"/>
    <n v="74"/>
    <s v="CONTESTADO"/>
    <x v="0"/>
    <s v="iFood"/>
    <s v="6ce5a427-9bae-4509-8617-0464e9445036"/>
    <s v="Vale-refeição (Pluxee Refeição (Sodexo Refeição)) pelo app"/>
    <x v="4"/>
  </r>
  <r>
    <s v="2217"/>
    <d v="2025-05-12T16:27:26"/>
    <s v="Madero - Mogi Shopping"/>
    <x v="0"/>
    <s v="Pedido impróprio para consumo/uso"/>
    <s v="SIM"/>
    <n v="145.99"/>
    <n v="123"/>
    <n v="99.32"/>
    <n v="23.680000000000007"/>
    <s v="REEMBOLSO APROVADO"/>
    <x v="1"/>
    <s v="iFood"/>
    <s v="fa464201-a18a-477c-8e8c-838c2181489b"/>
    <s v="PIX"/>
    <x v="1"/>
  </r>
  <r>
    <s v="5621"/>
    <d v="2025-05-13T15:55:33"/>
    <s v="Madero - Mogi Shopping"/>
    <x v="0"/>
    <s v="Pedido impróprio para consumo/uso"/>
    <s v="SIM"/>
    <n v="190.99"/>
    <n v="168"/>
    <n v="135.66"/>
    <n v="32.340000000000003"/>
    <s v="REEMBOLSO APROVADO"/>
    <x v="1"/>
    <s v="iFood"/>
    <s v="72184a6d-9368-45b4-b40a-49074c7c93d3"/>
    <s v="PIX"/>
    <x v="1"/>
  </r>
  <r>
    <n v="7900"/>
    <d v="2025-05-14T20:27:25"/>
    <s v="Madero - Bh Shopping"/>
    <x v="0"/>
    <s v="O pedido veio com todos os itens errados"/>
    <s v="SIM"/>
    <n v="228.99"/>
    <n v="228"/>
    <n v="184.11"/>
    <n v="43.889999999999986"/>
    <s v="REEMBOLSO APROVADO"/>
    <x v="1"/>
    <s v="iFood"/>
    <s v="ae24af2a-256e-4e6f-8efc-8d7def3793cc"/>
    <s v="PIX"/>
    <x v="0"/>
  </r>
  <r>
    <n v="4871"/>
    <d v="2025-05-14T19:13:35"/>
    <s v="Madero - Bh Shopping"/>
    <x v="0"/>
    <s v="Pedido impróprio para consumo/uso"/>
    <s v="ORDER_HS_REJECTED"/>
    <n v="65"/>
    <n v="65"/>
    <n v="0"/>
    <n v="65"/>
    <s v="CONTESTADO"/>
    <x v="0"/>
    <s v="iFood"/>
    <s v="8f162c29-ee18-4661-aa7f-c8b9ac8f21e2"/>
    <s v="Crédito (Mastercard) pelo app"/>
    <x v="0"/>
  </r>
  <r>
    <s v="1806"/>
    <d v="2025-05-13T11:17:16"/>
    <s v="Madero - Prestes Maia"/>
    <x v="0"/>
    <s v="O pedido veio com todos os itens errados"/>
    <s v="SIM"/>
    <n v="80.98"/>
    <n v="84"/>
    <n v="70.38"/>
    <n v="13.620000000000005"/>
    <s v="REEMBOLSO APROVADO"/>
    <x v="1"/>
    <s v="iFood"/>
    <s v="172f8718-8ba6-4928-922e-584f13f92691"/>
    <s v="Vale-refeição (Ticket) pelo app"/>
    <x v="1"/>
  </r>
  <r>
    <n v="7972"/>
    <d v="2025-05-14T18:46:19"/>
    <s v="Madero - Cabral"/>
    <x v="0"/>
    <s v="O pedido veio com todos os itens errados"/>
    <s v="SIM"/>
    <n v="64.989999999999995"/>
    <n v="74"/>
    <n v="59.76"/>
    <n v="14.240000000000002"/>
    <s v="REEMBOLSO APROVADO"/>
    <x v="1"/>
    <s v="iFood"/>
    <s v="b569efa0-67c1-43b3-9476-9a41981a190f"/>
    <s v="Crédito (Mastercard) pelo app"/>
    <x v="3"/>
  </r>
  <r>
    <s v="2884"/>
    <d v="2025-05-13T18:51:57"/>
    <s v="Madero - Riomar Recife"/>
    <x v="0"/>
    <s v="O pedido veio com todos os itens errados"/>
    <s v="SIM"/>
    <n v="74.989999999999995"/>
    <n v="74"/>
    <n v="0"/>
    <n v="74"/>
    <s v="CONTESTADO"/>
    <x v="0"/>
    <s v="iFood"/>
    <s v="67387015-d45d-4c8d-a880-b578d38962c1"/>
    <s v="PIX"/>
    <x v="0"/>
  </r>
  <r>
    <s v="4162"/>
    <d v="2025-05-13T13:06:59"/>
    <s v="Madero - Riomar Recife"/>
    <x v="0"/>
    <s v="Pedido impróprio para consumo/uso"/>
    <s v="SIM"/>
    <n v="61.98"/>
    <n v="53"/>
    <n v="42.8"/>
    <n v="10.200000000000003"/>
    <s v="REEMBOLSO APROVADO"/>
    <x v="1"/>
    <s v="iFood"/>
    <s v="755353e5-dc09-4593-9c57-ccdb7a2c0461"/>
    <s v="Apple Pay (Mastercard)"/>
    <x v="0"/>
  </r>
  <r>
    <s v="9781"/>
    <d v="2025-05-13T19:46:39"/>
    <s v="Madero - Santo Amaro"/>
    <x v="0"/>
    <s v="Pedido impróprio para consumo/uso"/>
    <s v="SIM"/>
    <n v="76"/>
    <n v="76"/>
    <n v="63.65"/>
    <n v="12.350000000000001"/>
    <s v="REEMBOLSO APROVADO"/>
    <x v="1"/>
    <s v="iFood"/>
    <s v="cb43a7b7-bf70-4d18-8b91-79eb29dfc75d"/>
    <s v="Vale-refeição (VR refeição) pelo app"/>
    <x v="1"/>
  </r>
  <r>
    <n v="5541"/>
    <d v="2025-05-14T20:50:06"/>
    <s v="Madero - Park Shopping Brasilia"/>
    <x v="0"/>
    <s v="O pedido veio com todos os itens errados"/>
    <s v="SIM"/>
    <n v="159.97999999999999"/>
    <n v="148"/>
    <n v="0"/>
    <n v="148"/>
    <s v="CONTESTADO"/>
    <x v="0"/>
    <s v="iFood"/>
    <s v="ba990901-dbd3-4f22-b819-fe6b4043c0dc"/>
    <s v="Apple Pay (Mastercard Débito)"/>
    <x v="2"/>
  </r>
  <r>
    <s v="7601"/>
    <d v="2025-05-13T18:43:32"/>
    <s v="Madero - Shopping Beiramar"/>
    <x v="0"/>
    <s v="Pedido impróprio para consumo/uso"/>
    <s v="SIM"/>
    <n v="74.989999999999995"/>
    <n v="74"/>
    <n v="59.76"/>
    <n v="14.240000000000002"/>
    <s v="REEMBOLSO APROVADO"/>
    <x v="1"/>
    <s v="iFood"/>
    <s v="b100e40c-ba8d-44e7-a60f-b84b822a2865"/>
    <s v="Crédito (Visa) pelo app"/>
    <x v="3"/>
  </r>
  <r>
    <n v="9523"/>
    <d v="2025-05-14T20:25:23"/>
    <s v="Madero - Puc Poa"/>
    <x v="0"/>
    <s v="Pedido impróprio para consumo/uso"/>
    <s v="SIM"/>
    <n v="51.98"/>
    <n v="53"/>
    <n v="0"/>
    <m/>
    <s v="CONTESTADO"/>
    <x v="0"/>
    <s v="iFood"/>
    <s v="87ccbb6f-da1f-492e-be1f-d231b8f5c335"/>
    <s v="Crédito (Mastercard) pelo app"/>
    <x v="3"/>
  </r>
  <r>
    <s v="1658"/>
    <d v="2025-05-12T16:35:24"/>
    <s v="Madero - Shopping Cidade Bh"/>
    <x v="0"/>
    <s v="Pedido impróprio para consumo/uso"/>
    <s v="SIM"/>
    <n v="52.99"/>
    <n v="53"/>
    <n v="0"/>
    <n v="53"/>
    <s v="CONTESTADO"/>
    <x v="0"/>
    <s v="iFood"/>
    <s v="f24df1a9-7751-4e99-87e9-b417f2b91682"/>
    <s v="Crédito (Mastercard) pelo app"/>
    <x v="0"/>
  </r>
  <r>
    <s v="4767"/>
    <d v="2025-05-12T20:13:29"/>
    <s v="Madero - Shopping Granja Vianna"/>
    <x v="0"/>
    <s v="O pedido veio revirado/violado"/>
    <s v="SIM"/>
    <n v="79.98"/>
    <n v="82"/>
    <n v="62.18"/>
    <n v="19.82"/>
    <s v="REEMBOLSO APROVADO"/>
    <x v="1"/>
    <s v="iFood"/>
    <s v="04f7d89e-7fa3-4c20-9614-86d08f4101f8"/>
    <s v="Apple Pay (Mastercard Débito)"/>
    <x v="4"/>
  </r>
  <r>
    <s v="2156"/>
    <d v="2025-05-12T21:56:57"/>
    <s v="Madero - Shopping Mueller Joinville"/>
    <x v="1"/>
    <s v="A loja está fechada"/>
    <s v="SIM"/>
    <n v="51.98"/>
    <n v="58"/>
    <n v="0"/>
    <n v="58"/>
    <s v="CONTESTADO"/>
    <x v="0"/>
    <s v="iFood"/>
    <s v="44b17c2d-3c09-43c6-8822-f9cc5ebfabe2"/>
    <s v="Crédito (Visa) pelo app"/>
    <x v="3"/>
  </r>
  <r>
    <s v="5241"/>
    <d v="2025-05-12T21:45:12"/>
    <s v="Madero - Shopping Mueller Joinville"/>
    <x v="1"/>
    <s v="A loja está fechada"/>
    <s v="SIM"/>
    <n v="155.97999999999999"/>
    <n v="156"/>
    <n v="125.97"/>
    <n v="30.03"/>
    <s v="REEMBOLSO APROVADO"/>
    <x v="1"/>
    <s v="iFood"/>
    <s v="f1b01aef-0e33-4d36-a11a-fb759effe9c0"/>
    <s v="Apple Pay (Mastercard)"/>
    <x v="3"/>
  </r>
  <r>
    <s v="6297"/>
    <d v="2025-05-13T21:14:56"/>
    <s v="Madero - Shopping Mueller Joinville"/>
    <x v="1"/>
    <s v="A loja está fechada"/>
    <s v="SIM"/>
    <n v="150.97999999999999"/>
    <n v="147"/>
    <n v="0"/>
    <n v="147"/>
    <s v="CONTESTADO"/>
    <x v="0"/>
    <s v="iFood"/>
    <s v="09969c74-a865-46f6-b2e1-9da94d99fe7d"/>
    <s v="Crédito (Visa) pelo app"/>
    <x v="3"/>
  </r>
  <r>
    <s v="9210"/>
    <d v="2025-05-13T18:10:37"/>
    <s v="Madero - Shopping Novo Salvador"/>
    <x v="0"/>
    <s v="O pedido veio com todos os itens errados"/>
    <s v="SIM"/>
    <n v="148.99"/>
    <n v="148"/>
    <n v="119.51"/>
    <n v="28.489999999999995"/>
    <s v="REEMBOLSO APROVADO"/>
    <x v="1"/>
    <s v="iFood"/>
    <s v="c4c460b5-a606-4920-b358-6ad3a9fe288e"/>
    <s v="Apple Pay (Mastercard)"/>
    <x v="0"/>
  </r>
  <r>
    <s v="2748"/>
    <d v="2025-05-12T21:36:37"/>
    <s v="Madero - Shopping Patio Paulista"/>
    <x v="1"/>
    <s v="A loja está fechada"/>
    <s v="SIM"/>
    <n v="93.99"/>
    <n v="85"/>
    <n v="0"/>
    <n v="85"/>
    <s v="CONTESTADO"/>
    <x v="0"/>
    <s v="iFood"/>
    <s v="785e49ca-a039-490c-82cf-24f082289707"/>
    <s v="PIX"/>
    <x v="1"/>
  </r>
  <r>
    <s v="0928"/>
    <d v="2025-05-12T21:21:27"/>
    <s v="Madero - Shopping Patio Paulista"/>
    <x v="1"/>
    <s v="A loja está fechada"/>
    <s v="SIM"/>
    <n v="77"/>
    <n v="77"/>
    <n v="0"/>
    <n v="77"/>
    <s v="CONTESTADO"/>
    <x v="0"/>
    <s v="iFood"/>
    <s v="911c90d1-c22f-4574-9bd5-4357d1553c42"/>
    <s v="Apple Pay (Mastercard)"/>
    <x v="1"/>
  </r>
  <r>
    <n v="7370"/>
    <d v="2025-05-14T21:43:05"/>
    <s v="Madero - Riomar Recife"/>
    <x v="1"/>
    <s v="A loja está fechada"/>
    <s v="SIM"/>
    <n v="76.98"/>
    <n v="74"/>
    <n v="0"/>
    <n v="74"/>
    <s v="CONTESTADO"/>
    <x v="0"/>
    <s v="iFood"/>
    <s v="9c5d42c9-efe1-4b73-8842-d21217cabc58"/>
    <s v="Apple Pay (Mastercard Débito)"/>
    <x v="0"/>
  </r>
  <r>
    <s v="6646"/>
    <d v="2025-05-12T11:56:49"/>
    <s v="Madero - Shopping Praia de Belas"/>
    <x v="0"/>
    <s v="O pedido veio com todos os itens errados"/>
    <s v="SIM"/>
    <n v="204.99"/>
    <n v="201"/>
    <n v="162.31"/>
    <n v="38.69"/>
    <s v="REEMBOLSO APROVADO"/>
    <x v="1"/>
    <s v="iFood"/>
    <s v="887d9c3b-04ae-4f73-826d-2cbe479b8d43"/>
    <s v="Crédito (Visa) pelo app"/>
    <x v="3"/>
  </r>
  <r>
    <n v="837"/>
    <d v="2025-05-14T19:01:45"/>
    <s v="Madero - Riomar Recife"/>
    <x v="2"/>
    <s v="O pedido está duplicado"/>
    <s v="SIM"/>
    <n v="97.98"/>
    <n v="91"/>
    <n v="73.48"/>
    <n v="17.519999999999996"/>
    <s v="REEMBOLSO APROVADO"/>
    <x v="1"/>
    <s v="iFood"/>
    <s v="f0053af4-1ad6-421f-9213-def6a8ceca90"/>
    <s v="Pagamento pelo app do Nubank"/>
    <x v="0"/>
  </r>
  <r>
    <n v="3450"/>
    <d v="2025-05-14T21:36:29"/>
    <s v="Madero - Shopping Anália Franco"/>
    <x v="1"/>
    <s v="A loja está fechada"/>
    <s v="SIM"/>
    <n v="275.99"/>
    <n v="261"/>
    <n v="0"/>
    <n v="261"/>
    <s v="CONTESTADO"/>
    <x v="0"/>
    <s v="iFood"/>
    <s v="c2225c02-a084-468a-b70a-b250566c03d2"/>
    <s v="Crédito (Visa) pelo app"/>
    <x v="1"/>
  </r>
  <r>
    <s v="7120"/>
    <d v="2025-05-13T19:49:34"/>
    <s v="Madero - Shopping Tamboré"/>
    <x v="0"/>
    <s v="Pedido impróprio para consumo/uso"/>
    <s v="SIM"/>
    <n v="130.97999999999999"/>
    <n v="119"/>
    <n v="0"/>
    <n v="119"/>
    <s v="CONTESTADO"/>
    <x v="0"/>
    <s v="iFood"/>
    <s v="1a697d4f-d26d-4bd4-8d4c-fd7086b38fe5"/>
    <s v="PIX"/>
    <x v="4"/>
  </r>
  <r>
    <s v="4954"/>
    <d v="2025-05-12T11:12:47"/>
    <s v="Madero - Shopping Tiete Plaza"/>
    <x v="1"/>
    <s v="A loja está passando por dificuldades internas"/>
    <s v="SIM"/>
    <n v="191.99"/>
    <n v="196"/>
    <n v="158.27000000000001"/>
    <n v="37.72999999999999"/>
    <s v="REEMBOLSO APROVADO"/>
    <x v="1"/>
    <s v="iFood"/>
    <s v="9fc3ebb9-40e5-4e9e-acbc-851a606f0a7c"/>
    <s v="PIX"/>
    <x v="1"/>
  </r>
  <r>
    <s v="9570"/>
    <d v="2025-05-13T18:14:18"/>
    <s v="Madero - Shopping Tiete Plaza"/>
    <x v="0"/>
    <s v="Pedido impróprio para consumo/uso"/>
    <s v="SIM"/>
    <n v="97.99"/>
    <n v="100"/>
    <n v="0"/>
    <n v="100"/>
    <s v="CONTESTADO"/>
    <x v="0"/>
    <s v="iFood"/>
    <s v="eb93f5bd-cc99-4929-871e-67d9bfa9f3d1"/>
    <s v="PIX"/>
    <x v="1"/>
  </r>
  <r>
    <s v="7084"/>
    <d v="2025-05-12T17:07:37"/>
    <s v="Madero - Shopping Tijuca"/>
    <x v="0"/>
    <s v="Pedido impróprio para consumo/uso"/>
    <s v="SIM"/>
    <n v="100.99"/>
    <n v="106"/>
    <n v="84.59"/>
    <n v="21.409999999999997"/>
    <s v="REEMBOLSO APROVADO"/>
    <x v="1"/>
    <s v="iFood"/>
    <s v="73597db7-a619-4838-8f9f-26798f23a8fe"/>
    <s v="Vale-refeição (Pluxee Refeição (Sodexo Refeição)) pelo app"/>
    <x v="0"/>
  </r>
  <r>
    <s v="6706"/>
    <d v="2025-05-12T21:24:22"/>
    <s v="Madero - Shopping Vitória"/>
    <x v="1"/>
    <s v="A loja está fechada"/>
    <s v="SIM"/>
    <n v="79"/>
    <n v="79"/>
    <n v="63.79"/>
    <n v="15.21"/>
    <s v="REEMBOLSO APROVADO"/>
    <x v="1"/>
    <s v="iFood"/>
    <s v="760895d8-fe66-4b98-ad3b-45ee6b510296"/>
    <s v="Crédito (Mastercard) pelo app"/>
    <x v="0"/>
  </r>
  <r>
    <s v="3328"/>
    <d v="2025-05-12T21:20:31"/>
    <s v="Madero - Shopping Vitória"/>
    <x v="1"/>
    <s v="A loja está fechada"/>
    <s v="SIM"/>
    <n v="83.98"/>
    <n v="83"/>
    <n v="0"/>
    <n v="83"/>
    <s v="CONTESTADO"/>
    <x v="0"/>
    <s v="iFood"/>
    <s v="5ab5987f-91f8-4a11-98e9-38234568d692"/>
    <s v="Apple Pay (Visa)"/>
    <x v="0"/>
  </r>
  <r>
    <s v="2508"/>
    <d v="2025-05-12T21:12:27"/>
    <s v="Madero - Shopping Vitória"/>
    <x v="1"/>
    <s v="A loja está fechada"/>
    <s v="SIM"/>
    <n v="168.99"/>
    <n v="168"/>
    <n v="125.67"/>
    <n v="42.33"/>
    <s v="REEMBOLSO APROVADO"/>
    <x v="1"/>
    <s v="iFood"/>
    <s v="4253f365-4fd4-4913-97ba-aafe5b9ec416"/>
    <s v="Crédito (Visa) pelo app"/>
    <x v="0"/>
  </r>
  <r>
    <s v="5577"/>
    <d v="2025-05-13T21:30:38"/>
    <s v="Madero - Shopping Vitória"/>
    <x v="1"/>
    <s v="A loja está fechada"/>
    <s v="SIM"/>
    <n v="95.98"/>
    <n v="94"/>
    <n v="75.900000000000006"/>
    <n v="18.099999999999994"/>
    <s v="REEMBOLSO APROVADO"/>
    <x v="1"/>
    <s v="iFood"/>
    <s v="1330f061-e336-44bc-ba6a-8b70e5fa887a"/>
    <s v="Crédito (Mastercard) pelo app"/>
    <x v="0"/>
  </r>
  <r>
    <s v="1715"/>
    <d v="2025-05-13T21:27:06"/>
    <s v="Madero - Shopping Vitória"/>
    <x v="0"/>
    <s v="O pedido veio com todos os itens errados"/>
    <s v="SIM"/>
    <n v="94.99"/>
    <n v="98"/>
    <n v="79.14"/>
    <n v="18.86"/>
    <s v="REEMBOLSO APROVADO"/>
    <x v="1"/>
    <s v="iFood"/>
    <s v="c1c04fe2-33db-428d-9dba-a68879c8efa8"/>
    <s v="Crédito (Mastercard) pelo app"/>
    <x v="0"/>
  </r>
  <r>
    <s v="7731"/>
    <d v="2025-05-12T21:44:19"/>
    <s v="Madero - Shopping West Plaza"/>
    <x v="1"/>
    <s v="A loja está fechada"/>
    <s v="SIM"/>
    <n v="170"/>
    <n v="170"/>
    <n v="137.28"/>
    <n v="32.72"/>
    <s v="REEMBOLSO APROVADO"/>
    <x v="1"/>
    <s v="iFood"/>
    <s v="957c1c85-ec1e-42c7-a869-42dd5e46f33a"/>
    <s v="Crédito (Mastercard) pelo app"/>
    <x v="1"/>
  </r>
  <r>
    <s v="2477"/>
    <d v="2025-05-12T21:29:57"/>
    <s v="Madero - Shopping West Plaza"/>
    <x v="1"/>
    <s v="A loja está fechada"/>
    <s v="SIM"/>
    <n v="256.99"/>
    <n v="240"/>
    <n v="193.88"/>
    <n v="46.120000000000005"/>
    <s v="REEMBOLSO APROVADO"/>
    <x v="1"/>
    <s v="iFood"/>
    <s v="7dd88c9c-6883-44ba-ab04-53f1ff38f7b0"/>
    <s v="Apple Pay (Visa)"/>
    <x v="1"/>
  </r>
  <r>
    <s v="2588"/>
    <d v="2025-05-13T21:33:52"/>
    <s v="Madero - Vila Mariana"/>
    <x v="0"/>
    <s v="O pedido veio com todos os itens errados"/>
    <s v="SIM"/>
    <n v="78.989999999999995"/>
    <n v="74"/>
    <n v="0"/>
    <n v="74"/>
    <s v="CONTESTADO"/>
    <x v="0"/>
    <s v="iFood"/>
    <s v="6a6ed14c-429e-4d27-be5e-6b050f23096d"/>
    <s v="Apple Pay (Visa)"/>
    <x v="1"/>
  </r>
  <r>
    <s v="7706"/>
    <d v="2025-05-12T22:23:02"/>
    <s v="Madero - Villa Lobos"/>
    <x v="2"/>
    <s v="O pedido está duplicado"/>
    <s v="SIM"/>
    <n v="177"/>
    <n v="177"/>
    <n v="0"/>
    <n v="177"/>
    <s v="CONTESTADO"/>
    <x v="0"/>
    <s v="iFood"/>
    <s v="714ce96b-ba53-47a8-99ce-4ba974336a12"/>
    <s v="Crédito (Mastercard) pelo app"/>
    <x v="4"/>
  </r>
  <r>
    <n v="7005"/>
    <d v="2025-05-14T21:05:08"/>
    <s v="Madero - Shopping Capim Dourado"/>
    <x v="0"/>
    <s v="O pedido veio com todos os itens errados"/>
    <s v="SIM"/>
    <n v="95.98"/>
    <n v="84"/>
    <n v="67.83"/>
    <n v="16.170000000000002"/>
    <s v="REEMBOLSO APROVADO"/>
    <x v="1"/>
    <s v="iFood"/>
    <s v="74b342ba-88fb-48de-9629-649ce2461cb4"/>
    <s v="Crédito (Mastercard) pelo app"/>
    <x v="2"/>
  </r>
  <r>
    <s v="1433"/>
    <d v="2025-05-12T21:36:50"/>
    <s v="Madero &amp; Jeronimo - Americana"/>
    <x v="0"/>
    <s v="O pedido veio com todos os itens errados"/>
    <s v="SIM"/>
    <n v="36.979999999999997"/>
    <n v="36"/>
    <n v="29.07"/>
    <n v="6.93"/>
    <s v="REEMBOLSO APROVADO"/>
    <x v="1"/>
    <s v="iFood"/>
    <s v="3cae24af-e720-4f9f-aada-abadc3d67a70"/>
    <s v="PIX"/>
    <x v="2"/>
  </r>
  <r>
    <s v="8071"/>
    <d v="2025-05-13T14:27:42"/>
    <s v="Madero &amp; Jeronimo - Franca"/>
    <x v="0"/>
    <s v="O pedido veio com todos os itens errados"/>
    <s v="SIM"/>
    <n v="60.18"/>
    <n v="61.2"/>
    <n v="49.42"/>
    <n v="11.780000000000001"/>
    <s v="REEMBOLSO APROVADO"/>
    <x v="1"/>
    <s v="iFood"/>
    <s v="e4c10320-28b5-42c0-8000-cf57e561c7d3"/>
    <s v="Crédito (Mastercard) pelo app"/>
    <x v="2"/>
  </r>
  <r>
    <n v="9499"/>
    <d v="2025-05-14T19:20:07"/>
    <s v="Madero - Shopping Center Vale"/>
    <x v="0"/>
    <s v="Pedido impróprio para consumo/uso"/>
    <s v="SIM"/>
    <n v="62.99"/>
    <n v="74"/>
    <n v="0"/>
    <n v="74"/>
    <s v="CONTESTADO"/>
    <x v="0"/>
    <s v="iFood"/>
    <s v="47d31840-f99e-4eba-8032-fb73c18669a7"/>
    <s v="Crédito (Visa) pelo app"/>
    <x v="1"/>
  </r>
  <r>
    <n v="7182"/>
    <d v="2025-05-14T13:12:52"/>
    <s v="Madero - Shopping Center Vale"/>
    <x v="0"/>
    <s v="O pedido veio com todos os itens errados"/>
    <s v="SIM"/>
    <n v="37"/>
    <n v="47"/>
    <n v="33.92"/>
    <n v="13.079999999999998"/>
    <s v="REEMBOLSO APROVADO"/>
    <x v="1"/>
    <s v="iFood"/>
    <s v="73d89654-6695-48c6-ad2b-91bc7ebfaf9d"/>
    <s v="Débito (Visa Débito) pelo app"/>
    <x v="1"/>
  </r>
  <r>
    <s v="4034"/>
    <d v="2025-05-12T15:33:47"/>
    <s v="Vó Maria Durski - Alecrins"/>
    <x v="0"/>
    <s v="O pedido veio com todos os itens errados"/>
    <s v="ORDER_HS_REJECTED"/>
    <n v="24.99"/>
    <n v="30"/>
    <n v="0"/>
    <n v="30"/>
    <s v="CONTESTADO"/>
    <x v="0"/>
    <s v="iFood"/>
    <s v="5e9e1618-71ad-48ea-b6ce-4e8c0cf1da35"/>
    <s v="Vale-refeição (Alelo refeição) pelo app"/>
    <x v="4"/>
  </r>
  <r>
    <s v="3610"/>
    <d v="2025-05-12T18:44:57"/>
    <s v="Vó Maria Durski - Bela Vista"/>
    <x v="0"/>
    <s v="Pedido impróprio para consumo/uso"/>
    <s v="SIM"/>
    <n v="26.99"/>
    <n v="26"/>
    <n v="0"/>
    <n v="26"/>
    <s v="CONTESTADO"/>
    <x v="0"/>
    <s v="iFood"/>
    <s v="367a75e2-5feb-45c6-9d42-fb125aeee99c"/>
    <s v="Crédito (Mastercard) pelo app"/>
    <x v="3"/>
  </r>
  <r>
    <s v="0734"/>
    <d v="2025-05-12T17:06:22"/>
    <s v="Vó Maria Durski - Praça da Espanha"/>
    <x v="0"/>
    <s v="O pedido veio com todos os itens errados"/>
    <s v="SIM"/>
    <n v="26.99"/>
    <n v="26"/>
    <n v="21"/>
    <n v="5"/>
    <s v="REEMBOLSO APROVADO"/>
    <x v="1"/>
    <s v="iFood"/>
    <s v="0e58e669-a9d3-4909-a183-c52c654c734b"/>
    <s v="PIX"/>
    <x v="3"/>
  </r>
  <r>
    <s v="8195"/>
    <d v="2025-05-12T16:35:47"/>
    <s v="Vó Maria Durski - R. Batista"/>
    <x v="1"/>
    <s v="O pedido não cabe na bag"/>
    <s v="SIM"/>
    <n v="5.6"/>
    <n v="35.6"/>
    <n v="28.75"/>
    <n v="6.8500000000000014"/>
    <s v="REEMBOLSO APROVADO"/>
    <x v="1"/>
    <s v="iFood"/>
    <s v="f48c9f89-7b52-4bea-8d48-61e9067fdb8c"/>
    <s v="PIX"/>
    <x v="1"/>
  </r>
  <r>
    <n v="1940"/>
    <d v="2025-05-14T21:39:12"/>
    <s v="Madero - Shopping Patio Paulista"/>
    <x v="1"/>
    <s v="A loja está fechada"/>
    <s v="SIM"/>
    <n v="120.99"/>
    <n v="117"/>
    <n v="0"/>
    <n v="117"/>
    <s v="CONTESTADO"/>
    <x v="0"/>
    <s v="iFood"/>
    <s v="53d36a08-798c-4589-be72-9729a802f203"/>
    <s v="Crédito (Mastercard) pelo app"/>
    <x v="1"/>
  </r>
  <r>
    <n v="8864"/>
    <d v="2025-05-14T21:37:36"/>
    <s v="Madero - Shopping Tiete Plaza"/>
    <x v="1"/>
    <s v="A loja está fechada"/>
    <s v="SIM"/>
    <n v="61.99"/>
    <n v="53"/>
    <n v="0"/>
    <n v="53"/>
    <s v="CONTESTADO"/>
    <x v="0"/>
    <s v="iFood"/>
    <s v="a205a1a1-2e72-4601-a477-f66a501d80a8"/>
    <s v="Crédito (Mastercard) pelo app"/>
    <x v="1"/>
  </r>
  <r>
    <n v="6574"/>
    <d v="2025-05-14T20:38:23"/>
    <s v="Madero &amp; Jeronimo - Park Shop Barueri"/>
    <x v="0"/>
    <s v="Pedido impróprio para consumo/uso"/>
    <s v="SIM"/>
    <n v="150.58000000000001"/>
    <n v="145.6"/>
    <n v="117.57"/>
    <n v="28.03"/>
    <s v="REEMBOLSO APROVADO"/>
    <x v="1"/>
    <s v="iFood"/>
    <s v="c3b23ef4-5897-4bc7-9b91-56ff467768ec"/>
    <s v="PIX"/>
    <x v="3"/>
  </r>
  <r>
    <n v="6921"/>
    <d v="2025-05-14T12:19:36"/>
    <s v="Vó Maria Durski - Cabral"/>
    <x v="0"/>
    <s v="Pedido impróprio para consumo/uso"/>
    <s v="SIM"/>
    <n v="25.99"/>
    <n v="30"/>
    <n v="20.190000000000001"/>
    <n v="9.8099999999999987"/>
    <s v="REEMBOLSO APROVADO"/>
    <x v="1"/>
    <s v="iFood"/>
    <s v="e578e943-c8e5-4ea6-82a0-13fcc4e0a0de"/>
    <s v="Crédito (Mastercard) pelo app"/>
    <x v="3"/>
  </r>
  <r>
    <n v="3752"/>
    <d v="2025-05-16T20:59:17"/>
    <s v="Dundee Chicken - Shopping Pier 21"/>
    <x v="0"/>
    <s v="O pedido veio com todos os itens errados"/>
    <s v="SIM"/>
    <n v="48.38"/>
    <n v="41.4"/>
    <n v="0"/>
    <n v="41.4"/>
    <s v="CONTESTADO"/>
    <x v="0"/>
    <s v="iFood"/>
    <s v="2ab8d1eb-eecc-4e0c-bd8d-4f72288983b8"/>
    <s v="Crédito (Visa) pelo app"/>
    <x v="2"/>
  </r>
  <r>
    <n v="5792"/>
    <d v="2025-05-15T22:11:13"/>
    <s v="Jeronimo - Alecrins"/>
    <x v="0"/>
    <s v="O pedido veio com todos os itens errados"/>
    <s v="SIM"/>
    <n v="102"/>
    <n v="92.99"/>
    <n v="0"/>
    <n v="92.99"/>
    <s v="CONTESTADO"/>
    <x v="0"/>
    <s v="iFood"/>
    <s v="4dc8073a-b20a-46ea-a3cc-3e51da3ad0f5"/>
    <s v="Crédito (Mastercard) pelo app"/>
    <x v="4"/>
  </r>
  <r>
    <n v="782"/>
    <d v="2025-05-17T19:55:32"/>
    <s v="Jeronimo - Alecrins"/>
    <x v="0"/>
    <s v="O pedido veio com todos os itens errados"/>
    <s v="SIM"/>
    <n v="48.43"/>
    <n v="51.45"/>
    <n v="41.55"/>
    <n v="9.9000000000000057"/>
    <s v="REEMBOLSO APROVADO"/>
    <x v="1"/>
    <s v="iFood"/>
    <s v="94359f98-c366-4c3c-9b5b-4c8e273242ba"/>
    <s v="PIX"/>
    <x v="4"/>
  </r>
  <r>
    <n v="302"/>
    <d v="2025-05-16T18:42:33"/>
    <s v="Jeronimo - Alecrins"/>
    <x v="0"/>
    <s v="O pedido veio com todos os itens errados"/>
    <s v="SIM"/>
    <n v="107.14"/>
    <n v="106.15"/>
    <n v="88.93"/>
    <n v="17.22"/>
    <s v="REEMBOLSO APROVADO"/>
    <x v="1"/>
    <s v="iFood"/>
    <s v="6efafa6b-f035-4264-b4bf-45254170f0a1"/>
    <s v="Vale-refeição (Pluxee Refeição (Sodexo Refeição)) pelo app"/>
    <x v="4"/>
  </r>
  <r>
    <n v="5604"/>
    <d v="2025-05-15T18:17:56"/>
    <s v="Jeronimo - Anchieta Garden"/>
    <x v="0"/>
    <s v="O pedido veio com todos os itens errados"/>
    <s v="SIM"/>
    <n v="87.6"/>
    <n v="85.59"/>
    <n v="0"/>
    <n v="85.59"/>
    <s v="CONTESTADO"/>
    <x v="0"/>
    <s v="iFood"/>
    <s v="4c4347bd-bc63-4ebb-a5aa-f347d9815389"/>
    <s v="Pagamento pelo app do Nubank"/>
    <x v="0"/>
  </r>
  <r>
    <n v="1642"/>
    <d v="2025-05-17T18:44:35"/>
    <s v="Jeronimo - Barra Shopping"/>
    <x v="1"/>
    <s v="A loja está passando por dificuldades internas"/>
    <s v="SIM"/>
    <n v="219"/>
    <n v="219"/>
    <n v="176.84"/>
    <n v="42.16"/>
    <s v="REEMBOLSO APROVADO"/>
    <x v="1"/>
    <s v="iFood"/>
    <s v="3cef32d6-da40-49ac-85b9-a565126402c1"/>
    <s v="PIX"/>
    <x v="0"/>
  </r>
  <r>
    <n v="2656"/>
    <d v="2025-05-18T19:34:02"/>
    <s v="Jeronimo - Campo Grande"/>
    <x v="0"/>
    <s v="O pedido veio com todos os itens errados"/>
    <s v="SIM"/>
    <n v="47.78"/>
    <n v="46.8"/>
    <n v="37.799999999999997"/>
    <n v="9"/>
    <s v="REEMBOLSO APROVADO"/>
    <x v="1"/>
    <s v="iFood"/>
    <s v="3f98db3e-3444-493a-a8b1-f72d1904c157"/>
    <s v="Crédito (Visa) pelo app"/>
    <x v="2"/>
  </r>
  <r>
    <n v="3540"/>
    <d v="2025-05-18T18:32:56"/>
    <s v="Jeronimo - Campo Grande"/>
    <x v="0"/>
    <s v="O pedido veio com todos os itens errados"/>
    <s v="SIM"/>
    <n v="36.979999999999997"/>
    <n v="40"/>
    <n v="0"/>
    <n v="40"/>
    <s v="CONTESTADO"/>
    <x v="0"/>
    <s v="iFood"/>
    <s v="95e10994-449f-431c-9a2e-78f5a9bd6955"/>
    <s v="Crédito (Mastercard) pelo app"/>
    <x v="2"/>
  </r>
  <r>
    <n v="9203"/>
    <d v="2025-05-15T12:36:58"/>
    <s v="Jeronimo - Giovanni Gronchi"/>
    <x v="0"/>
    <s v="O pedido veio com todos os itens errados"/>
    <s v="SIM"/>
    <n v="36"/>
    <n v="32.99"/>
    <n v="29.07"/>
    <n v="3.9200000000000017"/>
    <s v="REEMBOLSO APROVADO"/>
    <x v="1"/>
    <s v="iFood"/>
    <s v="c3666939-40c7-4eea-a1f6-45f66f5f403b"/>
    <s v="Crédito (Visa) pelo app"/>
    <x v="4"/>
  </r>
  <r>
    <n v="6745"/>
    <d v="2025-05-15T12:00:33"/>
    <s v="Jeronimo - Giovanni Gronchi"/>
    <x v="2"/>
    <s v="O pedido está duplicado"/>
    <s v="SIM"/>
    <n v="26"/>
    <n v="26.99"/>
    <n v="18.010000000000002"/>
    <n v="8.9799999999999969"/>
    <s v="REEMBOLSO APROVADO"/>
    <x v="1"/>
    <s v="iFood"/>
    <s v="c3c4c968-e8b3-4b3a-9df1-8167bde8a552"/>
    <s v="Pagamento pelo app do Nubank"/>
    <x v="4"/>
  </r>
  <r>
    <n v="9772"/>
    <d v="2025-05-17T21:01:41"/>
    <s v="Jeronimo - Giovanni Gronchi"/>
    <x v="0"/>
    <s v="O pedido veio com todos os itens errados"/>
    <s v="SIM"/>
    <n v="54.79"/>
    <n v="43.8"/>
    <n v="35.369999999999997"/>
    <n v="8.43"/>
    <s v="REEMBOLSO APROVADO"/>
    <x v="1"/>
    <s v="iFood"/>
    <s v="4eb004f9-b5df-45df-9e8c-9f40bc2bdc5f"/>
    <s v="Apple Pay (Visa)"/>
    <x v="4"/>
  </r>
  <r>
    <n v="6498"/>
    <d v="2025-05-16T21:07:49"/>
    <s v="Jeronimo - Giovanni Gronchi"/>
    <x v="0"/>
    <s v="Pedido impróprio para consumo/uso"/>
    <s v="SIM"/>
    <n v="51.99"/>
    <n v="51"/>
    <n v="0"/>
    <n v="51"/>
    <s v="CONTESTADO"/>
    <x v="0"/>
    <s v="iFood"/>
    <s v="b6e63814-9883-4ff6-a797-4b01d65c0bf0"/>
    <s v="Crédito (Mastercard) pelo app"/>
    <x v="4"/>
  </r>
  <r>
    <n v="8692"/>
    <d v="2025-05-15T19:29:56"/>
    <s v="Jeronimo - Goiania T10"/>
    <x v="0"/>
    <s v="O pedido veio com todos os itens errados"/>
    <s v="SIM"/>
    <n v="45.6"/>
    <n v="46.59"/>
    <n v="36.82"/>
    <n v="9.7700000000000031"/>
    <s v="REEMBOLSO APROVADO"/>
    <x v="1"/>
    <s v="iFood"/>
    <s v="b1154435-9f7e-44b8-a595-1645f7755a22"/>
    <s v="Crédito (Mastercard) pelo app"/>
    <x v="2"/>
  </r>
  <r>
    <n v="624"/>
    <d v="2025-05-16T11:27:04"/>
    <s v="Jeronimo - Goiania T10"/>
    <x v="0"/>
    <s v="O pedido veio com todos os itens errados"/>
    <s v="SIM"/>
    <n v="34.79"/>
    <n v="43.8"/>
    <n v="0"/>
    <n v="43.8"/>
    <s v="CONTESTADO"/>
    <x v="0"/>
    <s v="iFood"/>
    <s v="0cdc95b5-ec68-4891-af66-7b071e23d292"/>
    <s v="Apple Pay (Mastercard)"/>
    <x v="2"/>
  </r>
  <r>
    <n v="2812"/>
    <d v="2025-05-17T19:19:25"/>
    <s v="Jeronimo - Maringa"/>
    <x v="0"/>
    <s v="O pedido veio com todos os itens errados"/>
    <s v="SIM"/>
    <n v="87.58"/>
    <n v="80.599999999999994"/>
    <n v="65.680000000000007"/>
    <n v="14.919999999999987"/>
    <s v="REEMBOLSO APROVADO"/>
    <x v="1"/>
    <s v="iFood"/>
    <s v="fe8828c2-7bfa-40b0-8dbc-95e45d13da28"/>
    <s v="Crédito (Mastercard) pelo app"/>
    <x v="4"/>
  </r>
  <r>
    <n v="7040"/>
    <d v="2025-05-18T20:16:19"/>
    <s v="Jeronimo - Millenium (atlântica)"/>
    <x v="0"/>
    <s v="O pedido veio com todos os itens errados"/>
    <s v="SIM"/>
    <n v="88.59"/>
    <n v="87.6"/>
    <n v="70.73"/>
    <n v="16.86999999999999"/>
    <s v="REEMBOLSO APROVADO"/>
    <x v="1"/>
    <s v="iFood"/>
    <s v="4472d425-8fde-4398-976c-c99077eaca3f"/>
    <s v="PIX"/>
    <x v="3"/>
  </r>
  <r>
    <n v="5074"/>
    <d v="2025-05-16T20:05:48"/>
    <s v="Jeronimo - Panamby"/>
    <x v="0"/>
    <s v="O pedido veio com todos os itens errados"/>
    <s v="SIM"/>
    <n v="86.59"/>
    <n v="87.6"/>
    <n v="70.73"/>
    <n v="16.86999999999999"/>
    <s v="REEMBOLSO APROVADO"/>
    <x v="1"/>
    <s v="iFood"/>
    <s v="4c888482-244e-4cc0-bacd-7652fabd90e6"/>
    <s v="Vale-refeição (iFood refeição) pelo app"/>
    <x v="4"/>
  </r>
  <r>
    <n v="5550"/>
    <d v="2025-05-17T21:56:25"/>
    <s v="Jeronimo - Ponta Grossa"/>
    <x v="0"/>
    <s v="O pedido veio com todos os itens errados"/>
    <s v="SIM"/>
    <n v="88.59"/>
    <n v="87.6"/>
    <n v="70.73"/>
    <n v="16.86999999999999"/>
    <s v="REEMBOLSO APROVADO"/>
    <x v="1"/>
    <s v="iFood"/>
    <s v="ed733c35-f8b2-47aa-90a8-991ac25cec87"/>
    <s v="Pagamento pelo app do Nubank"/>
    <x v="3"/>
  </r>
  <r>
    <n v="3275"/>
    <d v="2025-05-15T21:15:39"/>
    <s v="Jeronimo - Ramos Batista"/>
    <x v="0"/>
    <s v="O pedido veio com todos os itens errados"/>
    <s v="SIM"/>
    <n v="79.55"/>
    <n v="102.54"/>
    <n v="64.23"/>
    <n v="38.31"/>
    <s v="REEMBOLSO APROVADO"/>
    <x v="1"/>
    <s v="iFood"/>
    <s v="957c5340-6fbf-4f2a-89f5-9e1168b7be72"/>
    <s v="PIX"/>
    <x v="1"/>
  </r>
  <r>
    <n v="6557"/>
    <d v="2025-05-15T19:21:43"/>
    <s v="Jeronimo - Ramos Batista"/>
    <x v="0"/>
    <s v="Pedido cancelado apesar de recusa da loja"/>
    <s v="SIM"/>
    <n v="43.8"/>
    <n v="33.799999999999997"/>
    <n v="31.88"/>
    <n v="1.9199999999999982"/>
    <s v="REEMBOLSO APROVADO"/>
    <x v="1"/>
    <s v="iFood"/>
    <s v="491dde59-9917-4d5b-93d4-3c25d8d99673"/>
    <s v="Outros vales"/>
    <x v="1"/>
  </r>
  <r>
    <n v="679"/>
    <d v="2025-05-16T20:12:37"/>
    <s v="Jeronimo - Shopping del Rey"/>
    <x v="0"/>
    <s v="O pedido veio revirado/violado"/>
    <s v="SIM"/>
    <n v="107.04"/>
    <n v="103.05"/>
    <n v="83.21"/>
    <n v="19.840000000000003"/>
    <s v="REEMBOLSO APROVADO"/>
    <x v="1"/>
    <s v="iFood"/>
    <s v="48ff8360-018b-45c8-b45a-2c686e2770a1"/>
    <s v="PIX"/>
    <x v="0"/>
  </r>
  <r>
    <n v="1744"/>
    <d v="2025-05-16T15:38:34"/>
    <s v="Jeronimo - Shopping Flamboyant"/>
    <x v="0"/>
    <s v="Pedido impróprio para consumo/uso"/>
    <s v="SIM"/>
    <n v="24.39"/>
    <n v="31.2"/>
    <n v="25.19"/>
    <n v="6.009999999999998"/>
    <s v="REEMBOLSO APROVADO"/>
    <x v="1"/>
    <s v="iFood"/>
    <s v="3b81b553-18c5-43f8-8880-af01a83dba91"/>
    <s v="Crédito (Mastercard) pelo app"/>
    <x v="2"/>
  </r>
  <r>
    <n v="6802"/>
    <d v="2025-05-16T19:34:28"/>
    <s v="Jeronimo - Shopping Light"/>
    <x v="1"/>
    <s v="O endereço da loja está errado"/>
    <s v="SIM"/>
    <n v="47.44"/>
    <n v="48.45"/>
    <n v="39.130000000000003"/>
    <n v="9.32"/>
    <s v="REEMBOLSO APROVADO"/>
    <x v="1"/>
    <s v="iFood"/>
    <s v="5eb52066-ad5c-4f98-9f79-3f92b6063d08"/>
    <s v="Google Pay (Mastercard)"/>
    <x v="1"/>
  </r>
  <r>
    <n v="8993"/>
    <d v="2025-05-16T19:31:16"/>
    <s v="Jeronimo - Shopping Light"/>
    <x v="1"/>
    <s v="O endereço da loja está errado"/>
    <s v="SIM"/>
    <n v="35.99"/>
    <n v="36"/>
    <n v="29.07"/>
    <n v="6.93"/>
    <s v="REEMBOLSO APROVADO"/>
    <x v="1"/>
    <s v="iFood"/>
    <s v="aa9ed9b7-9164-4ed1-8144-c2fb41d57478"/>
    <s v="Apple Pay (Mastercard)"/>
    <x v="1"/>
  </r>
  <r>
    <n v="4562"/>
    <d v="2025-05-15T15:16:11"/>
    <s v="Jeronimo - Shopping Metrô Itaquera"/>
    <x v="0"/>
    <s v="Pedido impróprio para consumo/uso"/>
    <s v="SIM"/>
    <n v="34.799999999999997"/>
    <n v="22.78"/>
    <n v="0"/>
    <n v="22.78"/>
    <s v="CONTESTADO"/>
    <x v="0"/>
    <s v="iFood"/>
    <s v="1b8b61f8-22e1-480e-bc36-6536d15457a3"/>
    <s v="Crédito (Visa) pelo app"/>
    <x v="1"/>
  </r>
  <r>
    <n v="6369"/>
    <d v="2025-05-16T13:11:47"/>
    <s v="Jeronimo - Shopping Metrô Itaquera"/>
    <x v="0"/>
    <s v="O pedido veio com todos os itens errados"/>
    <s v="SIM"/>
    <n v="68.989999999999995"/>
    <n v="72"/>
    <n v="62.09"/>
    <n v="9.9099999999999966"/>
    <s v="REEMBOLSO APROVADO"/>
    <x v="1"/>
    <s v="iFood"/>
    <s v="1ae56502-25af-41a9-b07d-18f90262fea9"/>
    <s v="Vale-refeição (Pluxee Refeição (Sodexo Refeição)) pelo app"/>
    <x v="1"/>
  </r>
  <r>
    <n v="5896"/>
    <d v="2025-05-16T13:11:04"/>
    <s v="Jeronimo - Shopping Metrô Itaquera"/>
    <x v="0"/>
    <s v="O pedido veio com todos os itens errados"/>
    <s v="SIM"/>
    <n v="58.69"/>
    <n v="53.7"/>
    <n v="0"/>
    <m/>
    <s v="CONTESTADO"/>
    <x v="0"/>
    <s v="iFood"/>
    <s v="e13b91d5-d493-4543-8050-8dc77f5e132c"/>
    <s v="Vale-refeição (VR refeição) pelo app"/>
    <x v="1"/>
  </r>
  <r>
    <n v="6322"/>
    <d v="2025-05-18T17:15:17"/>
    <s v="Jeronimo - Shopping Novo Salvador"/>
    <x v="0"/>
    <s v="O pedido veio com todos os itens errados"/>
    <s v="ORDER_HS_REJECTED"/>
    <n v="50.7"/>
    <n v="48.7"/>
    <n v="0"/>
    <n v="48.7"/>
    <s v="CONTESTADO"/>
    <x v="0"/>
    <s v="iFood"/>
    <s v="9370f977-7173-4d4f-9697-1f4abfd951b2"/>
    <s v="Crédito (Visa) pelo app"/>
    <x v="0"/>
  </r>
  <r>
    <n v="9131"/>
    <d v="2025-05-18T19:06:32"/>
    <s v="Jeronimo - Shopping Pier 21"/>
    <x v="0"/>
    <s v="O pedido veio com todos os itens errados"/>
    <s v="SIM"/>
    <n v="90.58"/>
    <n v="81.599999999999994"/>
    <n v="0"/>
    <n v="81.599999999999994"/>
    <s v="CONTESTADO"/>
    <x v="0"/>
    <s v="iFood"/>
    <s v="2b163772-06e0-4d41-a75c-21d27acd703a"/>
    <s v="Crédito (Mastercard) pelo app"/>
    <x v="2"/>
  </r>
  <r>
    <n v="1147"/>
    <d v="2025-05-17T19:00:57"/>
    <s v="Jeronimo - Shopping Villa Romana"/>
    <x v="0"/>
    <s v="O pedido veio revirado/violado"/>
    <s v="SIM"/>
    <n v="44.59"/>
    <n v="45.6"/>
    <n v="36.82"/>
    <n v="8.7800000000000011"/>
    <s v="REEMBOLSO APROVADO"/>
    <x v="1"/>
    <s v="iFood"/>
    <s v="dde5c848-963c-422d-b054-658faecf0a38"/>
    <s v="Crédito (Mastercard) pelo app"/>
    <x v="3"/>
  </r>
  <r>
    <n v="7268"/>
    <d v="2025-05-17T18:00:05"/>
    <s v="Jeronimo - Shopping Villa Romana"/>
    <x v="0"/>
    <s v="O pedido veio com todos os itens errados"/>
    <s v="SIM"/>
    <n v="60.98"/>
    <n v="51"/>
    <n v="0"/>
    <n v="51"/>
    <s v="CONTESTADO"/>
    <x v="0"/>
    <s v="iFood"/>
    <s v="62d0c3f1-1c31-46a4-b29b-ab11257dea96"/>
    <s v="Crédito (Mastercard) pelo app"/>
    <x v="3"/>
  </r>
  <r>
    <n v="7788"/>
    <d v="2025-05-16T15:34:13"/>
    <s v="Jeronimo - Shopping Villa Romana"/>
    <x v="0"/>
    <s v="O pedido veio com todos os itens errados"/>
    <s v="SIM"/>
    <n v="95.59"/>
    <n v="87.6"/>
    <n v="70.73"/>
    <n v="16.86999999999999"/>
    <s v="REEMBOLSO APROVADO"/>
    <x v="1"/>
    <s v="iFood"/>
    <s v="a0625d01-c58b-4343-9f44-f187e1d8b1ba"/>
    <s v="PIX"/>
    <x v="3"/>
  </r>
  <r>
    <n v="6422"/>
    <d v="2025-05-18T21:31:33"/>
    <s v="Jeronimo - Shopping Villa Romana"/>
    <x v="0"/>
    <s v="O pedido veio com todos os itens errados"/>
    <s v="SIM"/>
    <n v="71.98"/>
    <n v="72"/>
    <n v="58.14"/>
    <n v="13.86"/>
    <s v="REEMBOLSO APROVADO"/>
    <x v="1"/>
    <s v="iFood"/>
    <s v="0a458938-1f16-474c-955a-f4bebd2eecbb"/>
    <s v="Pagamento pelo app do Nubank"/>
    <x v="3"/>
  </r>
  <r>
    <n v="7154"/>
    <d v="2025-05-18T12:30:53"/>
    <s v="Jeronimo - Tenente Sales"/>
    <x v="0"/>
    <s v="Pedido impróprio para consumo/uso"/>
    <s v="SIM"/>
    <n v="61.44"/>
    <n v="60.45"/>
    <n v="0"/>
    <n v="60.45"/>
    <s v="CONTESTADO"/>
    <x v="0"/>
    <s v="iFood"/>
    <s v="403dbbde-0a4f-40e0-b94b-4e8e576a787c"/>
    <s v="Pagamento pelo app do Nubank"/>
    <x v="1"/>
  </r>
  <r>
    <n v="3974"/>
    <d v="2025-05-16T11:56:36"/>
    <s v="Jeronimo &amp; Madero - 18 do Forte"/>
    <x v="0"/>
    <s v="O pedido veio revirado/violado"/>
    <s v="SIM"/>
    <n v="164.89"/>
    <n v="139.9"/>
    <n v="112.97"/>
    <n v="26.930000000000007"/>
    <s v="REEMBOLSO APROVADO"/>
    <x v="1"/>
    <s v="iFood"/>
    <s v="92646888-d878-4918-8293-4c10a7adde89"/>
    <s v="PIX"/>
    <x v="4"/>
  </r>
  <r>
    <n v="6130"/>
    <d v="2025-05-17T19:35:58"/>
    <s v="Jeronimo &amp; Madero - Av Toaldo Tulio"/>
    <x v="0"/>
    <s v="O pedido veio com todos os itens errados"/>
    <s v="SIM"/>
    <n v="96.78"/>
    <n v="82.8"/>
    <n v="66.86"/>
    <n v="15.939999999999998"/>
    <s v="REEMBOLSO APROVADO"/>
    <x v="1"/>
    <s v="iFood"/>
    <s v="44061bde-f2ee-40d6-b6fd-04126fe4f9dd"/>
    <s v="Crédito (Visa) pelo app"/>
    <x v="3"/>
  </r>
  <r>
    <n v="9912"/>
    <d v="2025-05-17T21:56:06"/>
    <s v="Jeronimo &amp; Madero - Itapema"/>
    <x v="0"/>
    <s v="O pedido veio com todos os itens errados"/>
    <s v="SIM"/>
    <n v="106.59"/>
    <n v="105.6"/>
    <n v="85.27"/>
    <n v="20.329999999999998"/>
    <s v="REEMBOLSO APROVADO"/>
    <x v="1"/>
    <s v="iFood"/>
    <s v="59c06ba3-5a7c-424b-848b-19e17744c2aa"/>
    <s v="Débito (Mastercard Débito) pelo app"/>
    <x v="3"/>
  </r>
  <r>
    <n v="3371"/>
    <d v="2025-05-17T20:18:50"/>
    <s v="Jeronimo &amp; Madero - Litoral Plaza"/>
    <x v="0"/>
    <s v="O pedido veio com todos os itens errados"/>
    <s v="SIM"/>
    <n v="66.98"/>
    <n v="55"/>
    <n v="0"/>
    <n v="55"/>
    <s v="CONTESTADO"/>
    <x v="0"/>
    <s v="iFood"/>
    <s v="fd2af361-3a45-4763-868e-aa2a64a6a1dd"/>
    <s v="Vale-refeição (Ticket) pelo app"/>
    <x v="1"/>
  </r>
  <r>
    <n v="3739"/>
    <d v="2025-05-16T21:13:50"/>
    <s v="Jeronimo &amp; Madero - Litoral Plaza"/>
    <x v="1"/>
    <s v="A loja está fechada"/>
    <s v="SIM"/>
    <n v="133.78"/>
    <n v="112.8"/>
    <n v="0"/>
    <n v="112.8"/>
    <s v="CONTESTADO"/>
    <x v="0"/>
    <s v="iFood"/>
    <s v="8df0f32a-6e3e-4a68-b2c4-52f4bdad7e3d"/>
    <s v="Crédito (Mastercard) pelo app"/>
    <x v="1"/>
  </r>
  <r>
    <n v="6690"/>
    <d v="2025-05-16T22:40:22"/>
    <s v="Jeronimo &amp; Madero Agua Verde"/>
    <x v="0"/>
    <s v="O pedido veio com todos os itens errados"/>
    <s v="SIM"/>
    <n v="243.78"/>
    <n v="215.8"/>
    <n v="0"/>
    <n v="215.8"/>
    <s v="CONTESTADO"/>
    <x v="0"/>
    <s v="iFood"/>
    <s v="4908781b-85db-4f9a-8301-686ab5aa0eba"/>
    <s v="Crédito (Visa) pelo app"/>
    <x v="3"/>
  </r>
  <r>
    <n v="3122"/>
    <d v="2025-05-15T19:37:44"/>
    <s v="Legno - Italiano do Madero (Joinville)"/>
    <x v="0"/>
    <s v="O pedido veio revirado/violado"/>
    <s v="SIM"/>
    <n v="150"/>
    <n v="152.47999999999999"/>
    <n v="117.09"/>
    <n v="35.389999999999986"/>
    <s v="REEMBOLSO APROVADO"/>
    <x v="1"/>
    <s v="iFood"/>
    <s v="86f75d17-fdde-4db1-b2d0-3ffe107db27c"/>
    <s v="Crédito (Visa) pelo app"/>
    <x v="3"/>
  </r>
  <r>
    <n v="936"/>
    <d v="2025-05-15T18:32:56"/>
    <s v="Madero -  Av Washington Luis"/>
    <x v="0"/>
    <s v="Cancelamento excepcional por característica de qualidade"/>
    <s v="SIM"/>
    <n v="53"/>
    <n v="49.99"/>
    <n v="42.8"/>
    <n v="7.1900000000000048"/>
    <s v="REEMBOLSO APROVADO"/>
    <x v="1"/>
    <s v="iFood"/>
    <s v="14664687-4af6-4e77-b534-37c7f6678a2d"/>
    <s v="Crédito (Visa) pelo app"/>
    <x v="4"/>
  </r>
  <r>
    <n v="5195"/>
    <d v="2025-05-18T21:45:32"/>
    <s v="Madero -  Av Washington Luis"/>
    <x v="0"/>
    <s v="O pedido veio com todos os itens errados"/>
    <s v="SIM"/>
    <n v="175.99"/>
    <n v="168"/>
    <n v="135.66"/>
    <n v="32.340000000000003"/>
    <s v="REEMBOLSO APROVADO"/>
    <x v="1"/>
    <s v="iFood"/>
    <s v="f578a6aa-851f-4e2a-8fb0-025a5f283517"/>
    <s v="PIX"/>
    <x v="4"/>
  </r>
  <r>
    <n v="9649"/>
    <d v="2025-05-18T11:46:19"/>
    <s v="Madero -  Av Washington Luis"/>
    <x v="0"/>
    <s v="O pedido veio com todos os itens errados"/>
    <s v="SIM"/>
    <n v="68"/>
    <n v="68"/>
    <n v="0"/>
    <n v="68"/>
    <s v="CONTESTADO"/>
    <x v="0"/>
    <s v="iFood"/>
    <s v="90f9e42c-42d3-4631-b895-6363512fb585"/>
    <s v="Crédito (Elo) pelo app"/>
    <x v="4"/>
  </r>
  <r>
    <n v="7774"/>
    <d v="2025-05-18T11:41:05"/>
    <s v="Madero -  Av Washington Luis"/>
    <x v="0"/>
    <s v="O pedido veio com todos os itens errados"/>
    <s v="SIM"/>
    <n v="82.99"/>
    <n v="74"/>
    <n v="0"/>
    <n v="74"/>
    <s v="CONTESTADO"/>
    <x v="0"/>
    <s v="iFood"/>
    <s v="a3e2f622-8c4b-41a1-9e3a-2107457ca369"/>
    <s v="Vale-refeição (Alelo refeição) pelo app"/>
    <x v="4"/>
  </r>
  <r>
    <n v="9626"/>
    <d v="2025-05-18T21:49:11"/>
    <s v="Madero - Aerotown"/>
    <x v="0"/>
    <s v="O pedido veio com todos os itens errados"/>
    <s v="SIM"/>
    <n v="134.99"/>
    <n v="124"/>
    <n v="0"/>
    <n v="124"/>
    <s v="CONTESTADO"/>
    <x v="0"/>
    <s v="iFood"/>
    <s v="8cdd0f1a-4193-422c-94b0-f148b278544f"/>
    <s v="PIX"/>
    <x v="0"/>
  </r>
  <r>
    <n v="4327"/>
    <d v="2025-05-18T20:44:50"/>
    <s v="Madero - Aerotown"/>
    <x v="0"/>
    <s v="O pedido veio revirado/violado"/>
    <s v="SIM"/>
    <n v="185.99"/>
    <n v="173"/>
    <n v="0"/>
    <n v="173"/>
    <s v="CONTESTADO"/>
    <x v="0"/>
    <s v="iFood"/>
    <s v="930dabcb-fbf5-4aeb-b7b1-c49dc02df6f1"/>
    <s v="PIX"/>
    <x v="0"/>
  </r>
  <r>
    <n v="8334"/>
    <d v="2025-05-16T19:18:02"/>
    <s v="Madero - Alphaville (Amazonia)"/>
    <x v="0"/>
    <s v="O pedido veio com todos os itens errados"/>
    <s v="SIM"/>
    <n v="88.98"/>
    <n v="84"/>
    <n v="0"/>
    <n v="84"/>
    <s v="CONTESTADO"/>
    <x v="0"/>
    <s v="iFood"/>
    <s v="eded5333-eb40-42dc-a383-91e73668d42a"/>
    <s v="PIX"/>
    <x v="4"/>
  </r>
  <r>
    <n v="130"/>
    <d v="2025-05-15T21:12:41"/>
    <s v="Madero - Azevedo Soares"/>
    <x v="0"/>
    <s v="O pedido veio com todos os itens errados"/>
    <s v="SIM"/>
    <n v="74"/>
    <n v="80.989999999999995"/>
    <n v="59.76"/>
    <n v="21.229999999999997"/>
    <s v="REEMBOLSO APROVADO"/>
    <x v="1"/>
    <s v="iFood"/>
    <s v="132d8e1d-f6f6-408f-be0f-885d9f7936dc"/>
    <s v="Crédito (Mastercard) pelo app"/>
    <x v="1"/>
  </r>
  <r>
    <n v="5887"/>
    <d v="2025-05-17T19:53:29"/>
    <s v="Madero - Azevedo Soares"/>
    <x v="0"/>
    <s v="O pedido veio com todos os itens errados"/>
    <s v="SIM"/>
    <n v="324.99"/>
    <n v="316"/>
    <n v="255.17"/>
    <n v="60.830000000000013"/>
    <s v="REEMBOLSO APROVADO"/>
    <x v="1"/>
    <s v="iFood"/>
    <s v="03139c95-2a86-4976-8563-2d00afeb59b3"/>
    <s v="Crédito (Mastercard) pelo app"/>
    <x v="1"/>
  </r>
  <r>
    <n v="3610"/>
    <d v="2025-05-18T19:57:09"/>
    <s v="Madero - Azevedo Soares"/>
    <x v="0"/>
    <s v="O pedido veio com todos os itens errados"/>
    <s v="SIM"/>
    <n v="65"/>
    <n v="65"/>
    <n v="0"/>
    <n v="65"/>
    <s v="CONTESTADO"/>
    <x v="0"/>
    <s v="iFood"/>
    <s v="16de2d38-5bbb-4928-9e4f-59e114b6f5d3"/>
    <s v="Google Pay (Mastercard)"/>
    <x v="1"/>
  </r>
  <r>
    <s v="4328"/>
    <d v="2025-05-15T15:06:56"/>
    <s v="Jeronimo - Anchieta Garden"/>
    <x v="0"/>
    <s v="O pedido está atrasado"/>
    <s v="Reembolso aprovado, confira o pagamento no seu próximo repasse"/>
    <n v="64.8"/>
    <n v="56.79"/>
    <n v="52.33"/>
    <n v="4.4600000000000009"/>
    <s v="REEMBOLSO APROVADO"/>
    <x v="1"/>
    <s v="iFood"/>
    <s v="36b32cc8-833c-4f55-ada1-b82f3f40519f"/>
    <s v="Crédito (Mastercard) pelo app"/>
    <x v="0"/>
  </r>
  <r>
    <n v="7697"/>
    <d v="2025-05-17T22:07:08"/>
    <s v="Madero - Batel"/>
    <x v="0"/>
    <s v="O pedido veio com todos os itens errados"/>
    <s v="SIM"/>
    <n v="83.98"/>
    <n v="84"/>
    <n v="0"/>
    <n v="84"/>
    <s v="CONTESTADO"/>
    <x v="0"/>
    <s v="iFood"/>
    <s v="1544938a-b6e9-44b2-af6c-562232c68260"/>
    <s v="Pagamento pelo app do Nubank"/>
    <x v="3"/>
  </r>
  <r>
    <s v="9488"/>
    <d v="2025-05-15T19:11:47"/>
    <s v="Jeronimo - Barão de Penedo"/>
    <x v="1"/>
    <s v="Problemas no veículo"/>
    <s v="Reembolso aprovado, confira o pagamento no seu próximo repasse"/>
    <n v="122.4"/>
    <n v="112.4"/>
    <n v="99.02"/>
    <n v="13.38000000000001"/>
    <s v="REEMBOLSO APROVADO"/>
    <x v="1"/>
    <s v="iFood"/>
    <s v="f7ccaff5-bbf2-4be7-9ba5-d1e9059ce957"/>
    <s v="Vale-refeição (Pluxee Refeição (Sodexo Refeição)) pelo app"/>
    <x v="1"/>
  </r>
  <r>
    <s v="1224"/>
    <d v="2025-05-15T18:41:40"/>
    <s v="Jeronimo - Barra Shopping"/>
    <x v="0"/>
    <s v="Pedido impróprio para consumo/uso"/>
    <s v="HAS_CREDIT_PROACTIVE"/>
    <n v="73.05"/>
    <n v="80.040000000000006"/>
    <n v="61.18"/>
    <n v="18.860000000000007"/>
    <s v="REEMBOLSO APROVADO"/>
    <x v="1"/>
    <s v="iFood"/>
    <s v="8241c1e5-6307-4137-879a-28710cd14317"/>
    <s v="Vale-refeição (Alelo refeição) pelo app"/>
    <x v="0"/>
  </r>
  <r>
    <s v="6738"/>
    <d v="2025-05-15T19:13:36"/>
    <s v="Jeronimo - Bh Shopping"/>
    <x v="1"/>
    <s v="Cliente não localizado"/>
    <s v="Reembolso aprovado, confira o pagamento no seu próximo repasse"/>
    <n v="112.8"/>
    <n v="116.79"/>
    <n v="91.09"/>
    <n v="25.700000000000003"/>
    <s v="REEMBOLSO APROVADO"/>
    <x v="1"/>
    <s v="iFood"/>
    <s v="e941fe53-2252-4417-a114-6eddac059770"/>
    <s v="Crédito (Mastercard) pelo app"/>
    <x v="0"/>
  </r>
  <r>
    <s v="6410"/>
    <d v="2025-05-15T17:38:44"/>
    <s v="Jeronimo - Campo Grande"/>
    <x v="1"/>
    <s v="Cliente não localizado"/>
    <s v="Reembolso aprovado, confira o pagamento no seu próximo repasse"/>
    <n v="43.2"/>
    <n v="34.19"/>
    <n v="32.39"/>
    <n v="1.7999999999999972"/>
    <s v="REEMBOLSO APROVADO"/>
    <x v="1"/>
    <s v="iFood"/>
    <s v="952f4a4f-17dc-4051-a335-6b2cd5508939"/>
    <s v="Crédito (Visa) pelo app"/>
    <x v="2"/>
  </r>
  <r>
    <s v="5188"/>
    <d v="2025-05-15T21:09:33"/>
    <s v="Jeronimo - Giovanni Gronchi"/>
    <x v="0"/>
    <s v="O pedido está atrasado"/>
    <s v="Reembolso aprovado, confira o pagamento no seu próximo repasse"/>
    <n v="80.400000000000006"/>
    <n v="84.39"/>
    <n v="64.930000000000007"/>
    <n v="19.459999999999994"/>
    <s v="REEMBOLSO APROVADO"/>
    <x v="1"/>
    <s v="iFood"/>
    <s v="8d7cf3e3-eef2-40ca-b5b7-b4eed4dfec71"/>
    <s v="Apple Pay (Mastercard)"/>
    <x v="4"/>
  </r>
  <r>
    <s v="8716"/>
    <d v="2025-05-15T19:42:55"/>
    <s v="Jeronimo - Goiânia Shopping"/>
    <x v="0"/>
    <s v="O pedido está atrasado"/>
    <s v="Reembolso aprovado, confira o pagamento no seu próximo repasse"/>
    <n v="62.4"/>
    <n v="65.38"/>
    <n v="50.39"/>
    <n v="14.989999999999995"/>
    <s v="REEMBOLSO APROVADO"/>
    <x v="1"/>
    <s v="iFood"/>
    <s v="8945fbca-4a95-477c-8c68-203a711f9341"/>
    <s v="Crédito (Mastercard) pelo app"/>
    <x v="2"/>
  </r>
  <r>
    <s v="5125"/>
    <d v="2025-05-15T12:12:07"/>
    <s v="Legno - Italiano do Madero (anchieta Garten)"/>
    <x v="2"/>
    <s v="Problemas de sistema na loja"/>
    <s v="Cancelamento aceito pela sua loja"/>
    <n v="68"/>
    <n v="68.989999999999995"/>
    <n v="0"/>
    <n v="68.989999999999995"/>
    <s v="CANCELADO"/>
    <x v="2"/>
    <s v="iFood"/>
    <s v="49d60a55-e090-4250-b8c9-fc8174a7facd"/>
    <s v="PIX"/>
    <x v="0"/>
  </r>
  <r>
    <s v="2643"/>
    <d v="2025-05-15T18:59:05"/>
    <s v="Vó Maria Durski - Ponta Grossa"/>
    <x v="2"/>
    <s v="Item indisponível"/>
    <s v="NÃO"/>
    <n v="26"/>
    <n v="33.979999999999997"/>
    <n v="0"/>
    <n v="33.979999999999997"/>
    <s v="CANCELADO"/>
    <x v="2"/>
    <s v="iFood"/>
    <s v="cc227543-1502-4a27-ad50-97165869177d"/>
    <s v="Vale-refeição (VR refeição) pelo app"/>
    <x v="3"/>
  </r>
  <r>
    <s v="8517"/>
    <d v="2025-05-15T21:53:18"/>
    <s v="Jeronimo - Habitat Bradesco"/>
    <x v="1"/>
    <s v="Problemas no veículo"/>
    <s v="Reembolso aprovado, confira o pagamento no seu próximo repasse"/>
    <n v="94.65"/>
    <n v="109.64"/>
    <n v="76.430000000000007"/>
    <n v="33.209999999999994"/>
    <s v="REEMBOLSO APROVADO"/>
    <x v="1"/>
    <s v="iFood"/>
    <s v="a8931ae6-8c5a-4af8-b11d-bc26e8ea1f5d"/>
    <s v="Crédito (Visa) pelo app"/>
    <x v="1"/>
  </r>
  <r>
    <s v="7298"/>
    <d v="2025-05-15T21:50:35"/>
    <s v="Jeronimo - Paineiras"/>
    <x v="1"/>
    <s v="Problemas no veículo"/>
    <s v="Reembolso aprovado, confira o pagamento no seu próximo repasse"/>
    <n v="103.2"/>
    <n v="102.18"/>
    <n v="83.33"/>
    <n v="18.850000000000009"/>
    <s v="REEMBOLSO APROVADO"/>
    <x v="1"/>
    <s v="iFood"/>
    <s v="10b698be-aefa-498a-926e-24b896bf89e3"/>
    <s v="Crédito (Mastercard) pelo app"/>
    <x v="1"/>
  </r>
  <r>
    <s v="8337"/>
    <d v="2025-05-15T21:38:53"/>
    <s v="Madero - Shopping Anália Franco"/>
    <x v="3"/>
    <s v="Item indisponível"/>
    <s v="UNAVAILABLE_ITEM"/>
    <n v="164"/>
    <n v="173.99"/>
    <n v="0"/>
    <n v="173.99"/>
    <s v="CANCELADO"/>
    <x v="2"/>
    <s v="iFood"/>
    <s v="f0294c20-43e7-465d-9e37-94d2268ea80f"/>
    <s v="Débito (Mastercard Débito) pelo app"/>
    <x v="1"/>
  </r>
  <r>
    <s v="8452"/>
    <d v="2025-05-15T21:20:53"/>
    <s v="Madero - Shopping Anália Franco"/>
    <x v="3"/>
    <s v="Item indisponível"/>
    <s v="UNAVAILABLE_ITEM"/>
    <n v="184"/>
    <n v="193.99"/>
    <n v="0"/>
    <n v="193.99"/>
    <s v="CANCELADO"/>
    <x v="2"/>
    <s v="iFood"/>
    <s v="083d5dde-f9b7-4484-92b2-d46090e8a0fb"/>
    <s v="Débito (Mastercard Débito) pelo app"/>
    <x v="1"/>
  </r>
  <r>
    <s v="3447"/>
    <d v="2025-05-15T12:49:57"/>
    <s v="Madero &amp; Jeronimo - Novo Salvador"/>
    <x v="4"/>
    <s v="O pedido não foi confirmado pela loja"/>
    <s v="CANCELLED_BEFORE_CONFIRMED"/>
    <n v="81.8"/>
    <n v="92.78"/>
    <n v="0"/>
    <n v="92.78"/>
    <s v="CANCELADO"/>
    <x v="2"/>
    <s v="iFood"/>
    <s v="21add1df-3c27-415f-afb4-60542ae16608"/>
    <s v="********"/>
    <x v="0"/>
  </r>
  <r>
    <s v="1077"/>
    <d v="2025-05-15T12:34:20"/>
    <s v="Madero &amp; Jeronimo - Novo Salvador"/>
    <x v="4"/>
    <s v="O pedido não foi confirmado pela loja"/>
    <s v="CANCELLED_BEFORE_CONFIRMED"/>
    <n v="69.8"/>
    <n v="59.78"/>
    <n v="0"/>
    <n v="59.78"/>
    <s v="CANCELADO"/>
    <x v="2"/>
    <s v="iFood"/>
    <s v="924ebfec-0897-434f-8292-8e4ee10750b9"/>
    <s v="********"/>
    <x v="0"/>
  </r>
  <r>
    <s v="2790"/>
    <d v="2025-05-15T21:36:06"/>
    <s v="Jeronimo - Paineiras"/>
    <x v="1"/>
    <s v="A entrega é em uma área de risco"/>
    <s v="Reembolso aprovado, confira o pagamento no seu próximo repasse"/>
    <n v="60.35"/>
    <n v="49.34"/>
    <n v="48.08"/>
    <n v="1.2600000000000051"/>
    <s v="REEMBOLSO APROVADO"/>
    <x v="1"/>
    <s v="iFood"/>
    <s v="7cb7cdec-f551-4099-971f-a854f1b7c506"/>
    <s v="Vale-refeição (Ticket) pelo app"/>
    <x v="1"/>
  </r>
  <r>
    <s v="1721"/>
    <d v="2025-05-15T20:21:16"/>
    <s v="Jeronimo - Paineiras"/>
    <x v="1"/>
    <s v="Cliente não localizado"/>
    <s v="Reembolso aprovado, confira o pagamento no seu próximo repasse"/>
    <n v="112.35"/>
    <n v="113.34"/>
    <n v="87.23"/>
    <n v="26.11"/>
    <s v="REEMBOLSO APROVADO"/>
    <x v="1"/>
    <s v="iFood"/>
    <s v="ca4ae53e-5594-46be-a4dd-09710cbe7e87"/>
    <s v="Apple Pay (Mastercard)"/>
    <x v="1"/>
  </r>
  <r>
    <s v="0365"/>
    <d v="2025-05-15T19:17:59"/>
    <s v="Jeronimo - São José dos Campos"/>
    <x v="0"/>
    <s v="Pedido impróprio para consumo/uso"/>
    <s v="HAS_CREDIT_PROACTIVE"/>
    <n v="43.8"/>
    <n v="34.79"/>
    <n v="35.369999999999997"/>
    <n v="-0.57999999999999829"/>
    <s v="REEMBOLSO APROVADO"/>
    <x v="1"/>
    <s v="iFood"/>
    <s v="b0347f47-92c5-4c0d-8771-c1aad630923b"/>
    <s v="Crédito (Mastercard) pelo app"/>
    <x v="1"/>
  </r>
  <r>
    <s v="6365"/>
    <d v="2025-05-15T19:11:16"/>
    <s v="Jeronimo - Shopping Anália Franco"/>
    <x v="0"/>
    <s v="O pedido está atrasado"/>
    <s v="Reembolso aprovado, confira o pagamento no seu próximo repasse"/>
    <n v="49.2"/>
    <n v="48.19"/>
    <n v="39.72"/>
    <n v="8.4699999999999989"/>
    <s v="REEMBOLSO APROVADO"/>
    <x v="1"/>
    <s v="iFood"/>
    <s v="8ea9bb48-0d6a-491c-9bb9-3208f842ce6f"/>
    <s v="Crédito (Visa) pelo app"/>
    <x v="1"/>
  </r>
  <r>
    <s v="1780"/>
    <d v="2025-05-15T11:33:39"/>
    <s v="Madero - Boulevard Belem"/>
    <x v="2"/>
    <s v="Item indisponível"/>
    <s v="UNAVAILABLE_ITEM"/>
    <n v="30"/>
    <n v="30.48"/>
    <n v="0"/>
    <n v="30.48"/>
    <s v="CANCELADO"/>
    <x v="2"/>
    <s v="iFood"/>
    <s v="ee69cbbd-b74f-49dd-ba33-6ca74290cf38"/>
    <s v="Crédito (Visa) pelo app"/>
    <x v="0"/>
  </r>
  <r>
    <s v="0580"/>
    <d v="2025-05-15T15:23:58"/>
    <s v="Jeronimo - Shopping Center Norte"/>
    <x v="0"/>
    <s v="O pedido está atrasado"/>
    <s v="Reembolso aprovado, confira o pagamento no seu próximo repasse"/>
    <n v="43.8"/>
    <n v="45.79"/>
    <n v="31.34"/>
    <n v="14.45"/>
    <s v="REEMBOLSO APROVADO"/>
    <x v="1"/>
    <s v="iFood"/>
    <s v="e8ef4b4c-c842-4a35-b169-5847a51916b0"/>
    <s v="Crédito (Mastercard) pelo app"/>
    <x v="1"/>
  </r>
  <r>
    <n v="1732"/>
    <d v="2025-05-17T21:14:51"/>
    <s v="Madero - Boulevard Belem"/>
    <x v="1"/>
    <s v="A loja está fechada"/>
    <s v="SIM"/>
    <n v="83.99"/>
    <n v="83"/>
    <n v="0"/>
    <n v="83"/>
    <s v="CONTESTADO"/>
    <x v="0"/>
    <s v="iFood"/>
    <s v="47198de0-5a96-4f1d-889b-b4eeeb07c77a"/>
    <s v="Débito (Visa Débito) pelo app"/>
    <x v="0"/>
  </r>
  <r>
    <n v="2808"/>
    <d v="2025-05-18T21:16:29"/>
    <s v="Madero - Boulevard Belem"/>
    <x v="1"/>
    <s v="A loja está fechada"/>
    <s v="SIM"/>
    <n v="150.99"/>
    <n v="150"/>
    <n v="125.65"/>
    <n v="24.349999999999994"/>
    <s v="REEMBOLSO APROVADO"/>
    <x v="1"/>
    <s v="iFood"/>
    <s v="d309832f-82f1-45bd-b770-7b4b31d6aaad"/>
    <s v="Vale-refeição (Pluxee Refeição (Sodexo Refeição)) pelo app"/>
    <x v="0"/>
  </r>
  <r>
    <s v="5464"/>
    <d v="2025-05-15T18:39:02"/>
    <s v="Jeronimo &amp; Madero - Cambui"/>
    <x v="4"/>
    <s v="O pedido não foi enviado para a Loja"/>
    <s v="ORDER_NOT_SENT_TO_MERCHANT"/>
    <n v="45.2"/>
    <n v="43.18"/>
    <n v="0"/>
    <n v="43.18"/>
    <s v="CANCELADO"/>
    <x v="2"/>
    <s v="iFood"/>
    <s v="56ef1f12-df58-48a3-ac4c-c3541a987147"/>
    <s v="********"/>
    <x v="4"/>
  </r>
  <r>
    <s v="9465"/>
    <d v="2025-05-15T18:33:37"/>
    <s v="Jeronimo &amp; Madero - Cambui"/>
    <x v="4"/>
    <s v="O pedido não foi enviado para a Loja"/>
    <s v="ORDER_NOT_SENT_TO_MERCHANT"/>
    <n v="57.2"/>
    <n v="77.180000000000007"/>
    <n v="0"/>
    <n v="77.180000000000007"/>
    <s v="CANCELADO"/>
    <x v="2"/>
    <s v="iFood"/>
    <s v="88d2b8fb-ef5b-4a41-8ba1-7dd5f2561782"/>
    <s v="********"/>
    <x v="4"/>
  </r>
  <r>
    <n v="8622"/>
    <d v="2025-05-16T21:42:10"/>
    <s v="Madero - Buritis"/>
    <x v="0"/>
    <s v="O pedido veio com todos os itens errados"/>
    <s v="SIM"/>
    <n v="138.99"/>
    <n v="133"/>
    <n v="107.4"/>
    <n v="25.599999999999994"/>
    <s v="REEMBOLSO APROVADO"/>
    <x v="1"/>
    <s v="iFood"/>
    <s v="7b7a9295-6569-4d75-9572-4ba8e1851ce1"/>
    <s v="Crédito (Mastercard) pelo app, Saldo da carteira"/>
    <x v="0"/>
  </r>
  <r>
    <s v="6410"/>
    <d v="2025-05-15T13:11:50"/>
    <s v="Jeronimo - Shopping Flamboyant"/>
    <x v="1"/>
    <s v="O pedido não cabe na bag"/>
    <s v="Reembolso aprovado, confira o pagamento no seu próximo repasse"/>
    <n v="87.6"/>
    <n v="91.59"/>
    <n v="70.73"/>
    <n v="20.86"/>
    <s v="REEMBOLSO APROVADO"/>
    <x v="1"/>
    <s v="iFood"/>
    <s v="070e7810-c5e7-476d-b9cb-9182b740fffd"/>
    <s v="PIX"/>
    <x v="2"/>
  </r>
  <r>
    <s v="7743"/>
    <d v="2025-05-15T12:08:07"/>
    <s v="Jeronimo - Anchieta Garden"/>
    <x v="2"/>
    <s v="Problemas de sistema na loja"/>
    <s v="Cancelamento aceito pela sua loja"/>
    <n v="87.6"/>
    <n v="79.59"/>
    <n v="0"/>
    <n v="79.59"/>
    <s v="CANCELADO"/>
    <x v="2"/>
    <s v="iFood"/>
    <s v="e56b2e88-807a-43fd-ab45-e211561c2b8e"/>
    <s v="PIX"/>
    <x v="0"/>
  </r>
  <r>
    <s v="7885"/>
    <d v="2025-05-15T11:55:03"/>
    <s v="Jeronimo - Anchieta Garden"/>
    <x v="2"/>
    <s v="Problemas de sistema na loja"/>
    <s v="Cancelamento aceito pela sua loja"/>
    <n v="91.2"/>
    <n v="81.2"/>
    <n v="0"/>
    <n v="81.2"/>
    <s v="CANCELADO"/>
    <x v="2"/>
    <s v="iFood"/>
    <s v="f677165e-6698-4bc0-9377-b9d223ecdc33"/>
    <s v="Google Pay (Visa)"/>
    <x v="0"/>
  </r>
  <r>
    <n v="5349"/>
    <d v="2025-05-16T21:16:31"/>
    <s v="Madero - Buritis"/>
    <x v="0"/>
    <s v="O pedido veio com todos os itens errados"/>
    <s v="SIM"/>
    <n v="179.99"/>
    <n v="168"/>
    <n v="0"/>
    <n v="168"/>
    <s v="CONTESTADO"/>
    <x v="0"/>
    <s v="iFood"/>
    <s v="915b07ce-80a5-482f-ae1d-ca01d66ee881"/>
    <s v="Vale-refeição (Ticket) pelo app"/>
    <x v="0"/>
  </r>
  <r>
    <s v="7395"/>
    <d v="2025-05-15T11:45:41"/>
    <s v="Jeronimo - Shopping Grand Plaza"/>
    <x v="1"/>
    <s v="Cliente não localizado pedido em atraso"/>
    <s v="Reembolso aprovado, confira o pagamento no seu próximo repasse"/>
    <n v="24"/>
    <n v="4.99"/>
    <n v="11.86"/>
    <n v="-6.8699999999999992"/>
    <s v="REEMBOLSO APROVADO"/>
    <x v="1"/>
    <s v="iFood"/>
    <s v="8cb9f23d-3582-414f-83ca-d04244670ce7"/>
    <s v="Crédito (Mastercard) pelo app"/>
    <x v="1"/>
  </r>
  <r>
    <n v="3067"/>
    <d v="2025-05-18T12:58:20"/>
    <s v="Madero - Buritis"/>
    <x v="0"/>
    <s v="O pedido veio com todos os itens errados"/>
    <s v="SIM"/>
    <n v="65.989999999999995"/>
    <n v="74"/>
    <n v="59.76"/>
    <n v="14.240000000000002"/>
    <s v="REEMBOLSO APROVADO"/>
    <x v="1"/>
    <s v="iFood"/>
    <s v="d998dcc8-e861-4872-a95b-f41814fe7284"/>
    <s v="Crédito (Visa) pelo app"/>
    <x v="0"/>
  </r>
  <r>
    <s v="9899"/>
    <d v="2025-05-15T15:32:43"/>
    <s v="Jeronimo - Shopping Metrô Itaquera"/>
    <x v="1"/>
    <s v="Problemas no veículo"/>
    <s v="Reembolso aprovado, confira o pagamento no seu próximo repasse"/>
    <n v="43.8"/>
    <n v="43.8"/>
    <n v="32.880000000000003"/>
    <n v="10.919999999999995"/>
    <s v="REEMBOLSO APROVADO"/>
    <x v="1"/>
    <s v="iFood"/>
    <s v="cfd93e5b-47ab-45a8-b0a0-88ce43fab1da"/>
    <s v="Crédito (Mastercard) pelo app"/>
    <x v="1"/>
  </r>
  <r>
    <s v="4133"/>
    <d v="2025-05-15T15:58:44"/>
    <s v="Jeronimo - Shopping Nova America"/>
    <x v="0"/>
    <s v="O pedido está atrasado"/>
    <s v="Reembolso aprovado, confira o pagamento no seu próximo repasse"/>
    <n v="33.6"/>
    <n v="43.58"/>
    <n v="28.17"/>
    <n v="15.409999999999997"/>
    <s v="REEMBOLSO APROVADO"/>
    <x v="1"/>
    <s v="iFood"/>
    <s v="44a1863a-b2eb-4a84-a40f-b5026c067e53"/>
    <s v="Vale-refeição (Alelo refeição) pelo app"/>
    <x v="0"/>
  </r>
  <r>
    <s v="3322"/>
    <d v="2025-05-15T19:25:38"/>
    <s v="Madero - Goiania T10"/>
    <x v="2"/>
    <s v="O pedido está fora da área de entrega"/>
    <s v="SIM"/>
    <n v="82"/>
    <n v="70.989999999999995"/>
    <n v="0"/>
    <n v="70.989999999999995"/>
    <s v="CANCELADO"/>
    <x v="2"/>
    <s v="iFood"/>
    <s v="e2764ef2-7e0b-4d9f-be04-a95399b86a27"/>
    <s v="Apple Pay (Visa)"/>
    <x v="2"/>
  </r>
  <r>
    <s v="5490"/>
    <d v="2025-05-15T19:08:51"/>
    <s v="Jeronimo - Shopping Palladium"/>
    <x v="1"/>
    <s v="Problemas no veículo"/>
    <s v="Reembolso aprovado, confira o pagamento no seu próximo repasse"/>
    <n v="60"/>
    <n v="60.99"/>
    <n v="48.45"/>
    <n v="12.54"/>
    <s v="REEMBOLSO APROVADO"/>
    <x v="1"/>
    <s v="iFood"/>
    <s v="344547df-4c4d-414a-85c8-0557c9e32482"/>
    <s v="Apple Pay (Visa Débito)"/>
    <x v="3"/>
  </r>
  <r>
    <s v="5500"/>
    <d v="2025-05-15T12:12:33"/>
    <s v="Jeronimo - Shopping Tamboré"/>
    <x v="0"/>
    <s v="Pedido impróprio para consumo/uso"/>
    <s v="HAS_CREDIT_PROACTIVE"/>
    <n v="87.6"/>
    <n v="32.6"/>
    <n v="70.73"/>
    <n v="-38.130000000000003"/>
    <s v="REEMBOLSO APROVADO"/>
    <x v="1"/>
    <s v="iFood"/>
    <s v="59a4b1fd-2e97-4af5-8241-5493bcdc2cb3"/>
    <s v="Crédito (Visa) pelo app"/>
    <x v="4"/>
  </r>
  <r>
    <s v="7671"/>
    <d v="2025-05-15T20:12:51"/>
    <s v="Jeronimo - Taquari"/>
    <x v="1"/>
    <s v="Cliente não localizado"/>
    <s v="Reembolso aprovado, confira o pagamento no seu próximo repasse"/>
    <n v="51"/>
    <n v="53.98"/>
    <n v="41.18"/>
    <n v="12.799999999999997"/>
    <s v="REEMBOLSO APROVADO"/>
    <x v="1"/>
    <s v="iFood"/>
    <s v="2ca65b9f-629a-4a73-9341-8da7dc69eb3f"/>
    <s v="Crédito (Visa) pelo app"/>
    <x v="2"/>
  </r>
  <r>
    <s v="7281"/>
    <d v="2025-05-15T11:56:47"/>
    <s v="Jeronimo &amp; Madero - Alphaville"/>
    <x v="1"/>
    <s v="Problemas no veículo"/>
    <s v="Reembolso aprovado, confira o pagamento no seu próximo repasse"/>
    <n v="96.2"/>
    <n v="92.19"/>
    <n v="77.680000000000007"/>
    <n v="14.509999999999991"/>
    <s v="REEMBOLSO APROVADO"/>
    <x v="1"/>
    <s v="iFood"/>
    <s v="9f7cbc7a-66f2-44a8-a39b-ad48b085f268"/>
    <s v="PIX"/>
    <x v="4"/>
  </r>
  <r>
    <s v="9138"/>
    <d v="2025-05-15T11:10:20"/>
    <s v="Madero - Av das Torres"/>
    <x v="1"/>
    <s v="O pedido não cabe na bag"/>
    <s v="Reembolso aprovado, confira o pagamento no seu próximo repasse"/>
    <n v="296"/>
    <n v="296.99"/>
    <n v="219.04"/>
    <n v="77.950000000000017"/>
    <s v="REEMBOLSO APROVADO"/>
    <x v="1"/>
    <s v="iFood"/>
    <s v="6553213b-8989-49e9-b4d5-6a2e7d8e3669"/>
    <s v="PIX"/>
    <x v="3"/>
  </r>
  <r>
    <n v="6946"/>
    <d v="2025-05-18T12:57:06"/>
    <s v="Madero - Buritis"/>
    <x v="0"/>
    <s v="O pedido veio com todos os itens errados"/>
    <s v="SIM"/>
    <n v="94.99"/>
    <n v="103"/>
    <n v="83.17"/>
    <n v="19.829999999999998"/>
    <s v="REEMBOLSO APROVADO"/>
    <x v="1"/>
    <s v="iFood"/>
    <s v="34cad825-5d56-4dc9-969f-44f2e88690f6"/>
    <s v="Crédito (Mastercard) pelo app"/>
    <x v="0"/>
  </r>
  <r>
    <s v="5780"/>
    <d v="2025-05-15T22:25:23"/>
    <s v="Madero - Azevedo Soares"/>
    <x v="0"/>
    <s v="O pedido está atrasado"/>
    <s v="Reembolso aprovado, confira o pagamento no seu próximo repasse"/>
    <n v="121"/>
    <n v="125.99"/>
    <n v="97.71"/>
    <n v="28.28"/>
    <s v="REEMBOLSO APROVADO"/>
    <x v="1"/>
    <s v="iFood"/>
    <s v="90c1eb33-deee-4304-bfa7-ac6d92ad1ef1"/>
    <s v="Crédito (Mastercard) pelo app"/>
    <x v="1"/>
  </r>
  <r>
    <s v="3346"/>
    <d v="2025-05-15T22:22:00"/>
    <s v="Madero - Azevedo Soares"/>
    <x v="0"/>
    <s v="O pedido está atrasado"/>
    <s v="Reembolso aprovado, confira o pagamento no seu próximo repasse"/>
    <n v="66"/>
    <n v="70.989999999999995"/>
    <n v="53.3"/>
    <n v="17.689999999999998"/>
    <s v="REEMBOLSO APROVADO"/>
    <x v="1"/>
    <s v="iFood"/>
    <s v="172113e8-d84f-43e0-9229-aa8754396b5e"/>
    <s v="PIX"/>
    <x v="1"/>
  </r>
  <r>
    <s v="4788"/>
    <d v="2025-05-15T20:53:46"/>
    <s v="Madero - Bh Shopping"/>
    <x v="1"/>
    <s v="Cliente não localizado"/>
    <s v="Reembolso aprovado, confira o pagamento no seu próximo repasse"/>
    <n v="80"/>
    <n v="91.99"/>
    <n v="64.599999999999994"/>
    <n v="27.39"/>
    <s v="REEMBOLSO APROVADO"/>
    <x v="1"/>
    <s v="iFood"/>
    <s v="1c6811b9-f5cf-4dad-82ed-b50ff3b74130"/>
    <s v="PIX"/>
    <x v="0"/>
  </r>
  <r>
    <s v="1955"/>
    <d v="2025-05-15T22:32:54"/>
    <s v="Madero - Icarai"/>
    <x v="1"/>
    <s v="Cliente não localizado"/>
    <s v="Reembolso aprovado, confira o pagamento no seu próximo repasse"/>
    <n v="55.01"/>
    <n v="52.99"/>
    <n v="44.42"/>
    <n v="8.57"/>
    <s v="REEMBOLSO APROVADO"/>
    <x v="1"/>
    <s v="iFood"/>
    <s v="c279a55e-1f79-4ce3-a41b-3753f399bc58"/>
    <s v="Débito (Visa Débito) pelo app"/>
    <x v="0"/>
  </r>
  <r>
    <s v="3300"/>
    <d v="2025-05-15T11:48:51"/>
    <s v="Madero - Shopping Estação Cuiabá"/>
    <x v="2"/>
    <s v="O pedido está duplicado"/>
    <s v="SIM"/>
    <n v="79"/>
    <n v="79.989999999999995"/>
    <n v="0"/>
    <n v="79.989999999999995"/>
    <s v="CANCELADO"/>
    <x v="2"/>
    <s v="iFood"/>
    <s v="b744438a-98e7-4f8d-9770-04233a699e2a"/>
    <s v="Pagamento pelo app do Nubank"/>
    <x v="2"/>
  </r>
  <r>
    <s v="9359"/>
    <d v="2025-05-15T15:47:30"/>
    <s v="Madero - Jundiai Shopping"/>
    <x v="0"/>
    <s v="O pedido está atrasado"/>
    <s v="Reembolso aprovado, confira o pagamento no seu próximo repasse"/>
    <n v="35"/>
    <n v="49.98"/>
    <n v="28.26"/>
    <n v="21.719999999999995"/>
    <s v="REEMBOLSO APROVADO"/>
    <x v="1"/>
    <s v="iFood"/>
    <s v="ac745ff3-bed5-4e38-b791-92148ac7375b"/>
    <s v="Crédito (Mastercard) pelo app"/>
    <x v="4"/>
  </r>
  <r>
    <s v="5475"/>
    <d v="2025-05-15T16:21:20"/>
    <s v="Madero - Niteroi Plaza Shopping"/>
    <x v="1"/>
    <s v="Cliente não localizado"/>
    <s v="Reembolso aprovado, confira o pagamento no seu próximo repasse"/>
    <n v="61"/>
    <n v="58.98"/>
    <n v="43.6"/>
    <n v="15.379999999999995"/>
    <s v="REEMBOLSO APROVADO"/>
    <x v="1"/>
    <s v="iFood"/>
    <s v="f360d392-1fb4-4b85-b0d4-517a15cf50bf"/>
    <s v="Crédito (Mastercard) pelo app"/>
    <x v="0"/>
  </r>
  <r>
    <s v="7537"/>
    <d v="2025-05-15T21:47:20"/>
    <s v="Jeronimo - Barra Shopping"/>
    <x v="1"/>
    <s v="Entregador sofreu acidente"/>
    <s v="NÃO"/>
    <n v="86.4"/>
    <n v="101.39"/>
    <n v="69.77"/>
    <n v="31.620000000000005"/>
    <s v="REEMBOLSO APROVADO"/>
    <x v="1"/>
    <s v="iFood"/>
    <s v="5c57f6bc-a758-4992-bf14-560e482c9b22"/>
    <s v="Apple Pay (Mastercard)"/>
    <x v="0"/>
  </r>
  <r>
    <s v="5273"/>
    <d v="2025-05-15T22:21:01"/>
    <s v="Madero - Patio Osasco"/>
    <x v="1"/>
    <s v="Entregador sofreu acidente"/>
    <s v="Reembolso aprovado, confira o pagamento no seu próximo repasse"/>
    <n v="222"/>
    <n v="231.99"/>
    <n v="179.26"/>
    <n v="52.730000000000018"/>
    <s v="REEMBOLSO APROVADO"/>
    <x v="1"/>
    <s v="iFood"/>
    <s v="c6bd1127-20e8-4393-a824-317369803fef"/>
    <s v="Débito (Mastercard Débito) pelo app"/>
    <x v="4"/>
  </r>
  <r>
    <s v="6101"/>
    <d v="2025-05-15T13:39:56"/>
    <s v="Madero - Sakamoto"/>
    <x v="0"/>
    <s v="Pedido impróprio para consumo/uso"/>
    <s v="HAS_CREDIT_PROACTIVE"/>
    <n v="84"/>
    <n v="98.99"/>
    <n v="67.83"/>
    <n v="31.159999999999997"/>
    <s v="REEMBOLSO APROVADO"/>
    <x v="1"/>
    <s v="iFood"/>
    <s v="e29f2729-2c70-406d-a38d-73d79aac66c2"/>
    <s v="Crédito (Mastercard) pelo app"/>
    <x v="1"/>
  </r>
  <r>
    <s v="1075"/>
    <d v="2025-05-15T14:56:49"/>
    <s v="Madero - Shopping Capim Dourado"/>
    <x v="1"/>
    <s v="Cliente não localizado"/>
    <s v="Reembolso aprovado, confira o pagamento no seu próximo repasse"/>
    <n v="54"/>
    <n v="66.98"/>
    <n v="43.6"/>
    <n v="23.380000000000003"/>
    <s v="REEMBOLSO APROVADO"/>
    <x v="1"/>
    <s v="iFood"/>
    <s v="3d83885b-b481-4218-97fe-19032ca07b68"/>
    <s v="PIX"/>
    <x v="2"/>
  </r>
  <r>
    <s v="3900"/>
    <d v="2025-05-15T12:03:03"/>
    <s v="Madero - Shopping Curitiba"/>
    <x v="0"/>
    <s v="O pedido está atrasado"/>
    <s v="Reembolso aprovado, confira o pagamento no seu próximo repasse"/>
    <n v="30"/>
    <n v="23.49"/>
    <n v="24.22"/>
    <n v="-0.73000000000000043"/>
    <s v="REEMBOLSO APROVADO"/>
    <x v="1"/>
    <s v="iFood"/>
    <s v="f46f24ab-e48d-45f9-8f40-d1ea80840a9c"/>
    <s v="Crédito (Mastercard) pelo app"/>
    <x v="3"/>
  </r>
  <r>
    <s v="9612"/>
    <d v="2025-05-15T21:40:33"/>
    <s v="Madero - Shopping Estação Cuiabá"/>
    <x v="5"/>
    <s v="O pedido está atrasado"/>
    <s v="Reembolso aprovado, confira o pagamento no seu próximo repasse"/>
    <n v="182"/>
    <n v="188.98"/>
    <n v="146.96"/>
    <n v="42.019999999999982"/>
    <s v="REEMBOLSO APROVADO"/>
    <x v="1"/>
    <s v="iFood"/>
    <s v="34a76669-43be-44fd-b044-ee75dfc9303f"/>
    <s v="PIX"/>
    <x v="2"/>
  </r>
  <r>
    <n v="3888"/>
    <d v="2025-05-18T20:32:26"/>
    <s v="Madero - Cabral"/>
    <x v="0"/>
    <s v="Pedido impróprio para consumo/uso"/>
    <s v="SIM"/>
    <n v="48.99"/>
    <n v="48"/>
    <n v="38.76"/>
    <n v="9.240000000000002"/>
    <s v="REEMBOLSO APROVADO"/>
    <x v="1"/>
    <s v="iFood"/>
    <s v="45e69beb-d4c6-4ef8-b38b-7501e53ced9b"/>
    <s v="Crédito (Mastercard) pelo app"/>
    <x v="3"/>
  </r>
  <r>
    <s v="7215"/>
    <d v="2025-05-15T18:27:29"/>
    <s v="Madero - Shopping Taboão"/>
    <x v="2"/>
    <s v="O pedido está fora da área de entrega"/>
    <s v="SIM"/>
    <n v="196"/>
    <n v="201.99"/>
    <n v="0"/>
    <n v="201.99"/>
    <s v="CANCELADO"/>
    <x v="2"/>
    <s v="iFood"/>
    <s v="229d0c29-1bc8-4767-97bc-4b30c6b4ea56"/>
    <s v="PIX"/>
    <x v="4"/>
  </r>
  <r>
    <s v="4073"/>
    <d v="2025-05-15T19:39:01"/>
    <s v="Madero - Shopping Maia"/>
    <x v="1"/>
    <s v="Problemas no veículo"/>
    <s v="Reembolso aprovado, confira o pagamento no seu próximo repasse"/>
    <n v="83"/>
    <n v="98.98"/>
    <n v="67.02"/>
    <n v="31.960000000000008"/>
    <s v="REEMBOLSO APROVADO"/>
    <x v="1"/>
    <s v="iFood"/>
    <s v="c4ca949e-527f-4317-93c6-03a1aed49a35"/>
    <s v="PIX"/>
    <x v="1"/>
  </r>
  <r>
    <s v="7598"/>
    <d v="2025-05-15T12:45:02"/>
    <s v="Madero - Shopping Metrópole"/>
    <x v="0"/>
    <s v="O pedido está atrasado"/>
    <s v="Reembolso aprovado, confira o pagamento no seu próximo repasse"/>
    <n v="142"/>
    <n v="157.97999999999999"/>
    <n v="114.66"/>
    <n v="43.319999999999993"/>
    <s v="REEMBOLSO APROVADO"/>
    <x v="1"/>
    <s v="iFood"/>
    <s v="237f0559-950c-4b6e-9e7d-8be8f6bf9f25"/>
    <s v="PIX"/>
    <x v="1"/>
  </r>
  <r>
    <s v="0174"/>
    <d v="2025-05-15T20:13:05"/>
    <s v="Madero - Shopping Novo Salvador"/>
    <x v="0"/>
    <s v="O pedido não foi entregue"/>
    <s v="Reembolso aprovado, confira o pagamento no seu próximo repasse"/>
    <n v="66"/>
    <n v="63.98"/>
    <n v="53.3"/>
    <n v="10.68"/>
    <s v="REEMBOLSO APROVADO"/>
    <x v="1"/>
    <s v="iFood"/>
    <s v="e3c1e0e0-20e2-401b-8abb-bc9288b0d80a"/>
    <s v="Crédito (Visa) pelo app"/>
    <x v="0"/>
  </r>
  <r>
    <s v="7720"/>
    <d v="2025-05-15T20:36:26"/>
    <s v="Madero - Shopping Palladium"/>
    <x v="0"/>
    <s v="Pedido impróprio para consumo/uso"/>
    <s v="HAS_CREDIT_PROACTIVE"/>
    <n v="148"/>
    <n v="145.97999999999999"/>
    <n v="113.86"/>
    <n v="32.11999999999999"/>
    <s v="REEMBOLSO APROVADO"/>
    <x v="1"/>
    <s v="iFood"/>
    <s v="476463eb-63c5-4898-bae4-33e7c654e604"/>
    <s v="PIX"/>
    <x v="3"/>
  </r>
  <r>
    <s v="3740"/>
    <d v="2025-05-15T18:35:14"/>
    <s v="Madero - Shopping Recife"/>
    <x v="0"/>
    <s v="O pedido está atrasado"/>
    <s v="Reembolso aprovado, confira o pagamento no seu próximo repasse"/>
    <n v="120"/>
    <n v="116.98"/>
    <n v="96.9"/>
    <n v="20.079999999999998"/>
    <s v="REEMBOLSO APROVADO"/>
    <x v="1"/>
    <s v="iFood"/>
    <s v="f46bfe66-f16d-4585-a76e-2b42c7b8304f"/>
    <s v="PIX"/>
    <x v="0"/>
  </r>
  <r>
    <s v="1709"/>
    <d v="2025-05-15T21:14:44"/>
    <s v="Madero - Shopping Rio Leblon"/>
    <x v="0"/>
    <s v="O pedido está atrasado"/>
    <s v="Reembolso aprovado, confira o pagamento no seu próximo repasse"/>
    <n v="116"/>
    <n v="127.99"/>
    <n v="93.67"/>
    <n v="34.319999999999993"/>
    <s v="REEMBOLSO APROVADO"/>
    <x v="1"/>
    <s v="iFood"/>
    <s v="63a98c9a-e1ce-4af9-8c8f-ce5538882093"/>
    <s v="Apple Pay (Visa)"/>
    <x v="0"/>
  </r>
  <r>
    <n v="8753"/>
    <d v="2025-05-17T21:27:38"/>
    <s v="Madero - Cidade Administrativa"/>
    <x v="0"/>
    <s v="O pedido veio com todos os itens errados"/>
    <s v="SIM"/>
    <n v="142.99"/>
    <n v="128"/>
    <n v="103.36"/>
    <n v="24.64"/>
    <s v="REEMBOLSO APROVADO"/>
    <x v="1"/>
    <s v="iFood"/>
    <s v="30f4592f-c6a7-4876-9bb0-039822810f81"/>
    <s v="Débito (Visa Débito) pelo app"/>
    <x v="0"/>
  </r>
  <r>
    <s v="5318"/>
    <d v="2025-05-15T20:33:47"/>
    <s v="Madero - Shopping Rio Leblon"/>
    <x v="1"/>
    <s v="Problemas no veículo"/>
    <s v="Reembolso aprovado, confira o pagamento no seu próximo repasse"/>
    <n v="137"/>
    <n v="144.99"/>
    <n v="110.63"/>
    <n v="34.360000000000014"/>
    <s v="REEMBOLSO APROVADO"/>
    <x v="1"/>
    <s v="iFood"/>
    <s v="2820634d-52fe-4be2-a800-1497bbf192a0"/>
    <s v="PIX"/>
    <x v="0"/>
  </r>
  <r>
    <n v="329"/>
    <d v="2025-05-17T19:25:44"/>
    <s v="Madero - Comendador"/>
    <x v="0"/>
    <s v="O pedido veio com todos os itens errados"/>
    <s v="SIM"/>
    <n v="74.989999999999995"/>
    <n v="74"/>
    <n v="59.76"/>
    <n v="14.240000000000002"/>
    <s v="REEMBOLSO APROVADO"/>
    <x v="1"/>
    <s v="iFood"/>
    <s v="ac4fd90f-2042-4a80-902f-79da8fdc4e46"/>
    <s v="Crédito (Elo) pelo app"/>
    <x v="3"/>
  </r>
  <r>
    <s v="1101"/>
    <d v="2025-05-15T20:27:35"/>
    <s v="Madero - Shopping Rio Leblon"/>
    <x v="1"/>
    <s v="Entregador sofreu acidente"/>
    <s v="Reembolso aprovado, confira o pagamento no seu próximo repasse"/>
    <n v="81"/>
    <n v="77.989999999999995"/>
    <n v="65.41"/>
    <n v="12.579999999999998"/>
    <s v="REEMBOLSO APROVADO"/>
    <x v="1"/>
    <s v="iFood"/>
    <s v="fb5aeec9-78e5-42a2-b890-2904dc5adf8f"/>
    <s v="Crédito (Visa) pelo app"/>
    <x v="0"/>
  </r>
  <r>
    <s v="3309"/>
    <d v="2025-05-15T20:25:21"/>
    <s v="Madero - Shopping Rio Leblon"/>
    <x v="1"/>
    <s v="Entregador sofreu acidente"/>
    <s v="Reembolso aprovado, confira o pagamento no seu próximo repasse"/>
    <n v="148"/>
    <n v="144.99"/>
    <n v="119.51"/>
    <n v="25.480000000000004"/>
    <s v="REEMBOLSO APROVADO"/>
    <x v="1"/>
    <s v="iFood"/>
    <s v="2e9bc364-b00c-43d6-b9a2-d855178fc292"/>
    <s v="Crédito (Visa) pelo app"/>
    <x v="0"/>
  </r>
  <r>
    <s v="9521"/>
    <d v="2025-05-15T20:21:35"/>
    <s v="Madero - Shopping Rio Leblon"/>
    <x v="1"/>
    <s v="Entregador sofreu acidente"/>
    <s v="Reembolso aprovado, confira o pagamento no seu próximo repasse"/>
    <n v="65"/>
    <n v="76.989999999999995"/>
    <n v="52.49"/>
    <n v="24.499999999999993"/>
    <s v="REEMBOLSO APROVADO"/>
    <x v="1"/>
    <s v="iFood"/>
    <s v="0157a52f-7cd7-4071-b41a-bb9e8506f560"/>
    <s v="PIX"/>
    <x v="0"/>
  </r>
  <r>
    <s v="7732"/>
    <d v="2025-05-15T19:12:08"/>
    <s v="Madero - Shopping Rio Sul"/>
    <x v="0"/>
    <s v="O pedido está atrasado"/>
    <s v="Reembolso aprovado, confira o pagamento no seu próximo repasse"/>
    <n v="81"/>
    <n v="79.989999999999995"/>
    <n v="65.41"/>
    <n v="14.579999999999998"/>
    <s v="REEMBOLSO APROVADO"/>
    <x v="1"/>
    <s v="iFood"/>
    <s v="ba72e51f-586d-4256-9a73-31c7a28d088e"/>
    <s v="Crédito (Visa) pelo app"/>
    <x v="0"/>
  </r>
  <r>
    <s v="5133"/>
    <d v="2025-05-15T18:52:21"/>
    <s v="Madero - Shopping Rio Sul"/>
    <x v="1"/>
    <s v="Cliente não localizado"/>
    <s v="Reembolso aprovado, confira o pagamento no seu próximo repasse"/>
    <n v="147.80000000000001"/>
    <n v="145.79"/>
    <n v="119.35"/>
    <n v="26.439999999999998"/>
    <s v="REEMBOLSO APROVADO"/>
    <x v="1"/>
    <s v="iFood"/>
    <s v="304cff2a-b64e-44e2-9543-a11314001c22"/>
    <s v="Crédito (Visa) pelo app"/>
    <x v="0"/>
  </r>
  <r>
    <s v="5172"/>
    <d v="2025-05-15T20:08:19"/>
    <s v="Madero - Shopping Vitória"/>
    <x v="1"/>
    <s v="Problemas no veículo"/>
    <s v="Reembolso aprovado, confira o pagamento no seu próximo repasse"/>
    <n v="70"/>
    <n v="80.98"/>
    <n v="56.52"/>
    <n v="24.46"/>
    <s v="REEMBOLSO APROVADO"/>
    <x v="1"/>
    <s v="iFood"/>
    <s v="b1c85333-b329-4a74-b388-8f608b0d6fe8"/>
    <s v="Pagamento pelo app do Nubank"/>
    <x v="0"/>
  </r>
  <r>
    <s v="1278"/>
    <d v="2025-05-15T19:46:13"/>
    <s v="Madero - Shopping West Plaza"/>
    <x v="1"/>
    <s v="Cliente não quer mais receber o pedido"/>
    <s v="Reembolso aprovado, confira o pagamento no seu próximo repasse"/>
    <n v="337"/>
    <n v="349.99"/>
    <n v="272.13"/>
    <n v="77.860000000000014"/>
    <s v="REEMBOLSO APROVADO"/>
    <x v="1"/>
    <s v="iFood"/>
    <s v="8c0bae0d-f895-4244-a7f8-66292d8ea3e9"/>
    <s v="Crédito (Mastercard) pelo app"/>
    <x v="1"/>
  </r>
  <r>
    <s v="0604"/>
    <d v="2025-05-15T11:18:50"/>
    <s v="Madero - Shopping Santa Ursula"/>
    <x v="2"/>
    <s v="A loja está passando por dificuldades internas"/>
    <s v="NÃO"/>
    <n v="126"/>
    <n v="120.99"/>
    <n v="0"/>
    <n v="120.99"/>
    <s v="CANCELADO"/>
    <x v="2"/>
    <s v="iFood"/>
    <s v="6bf519a7-57ff-4467-9aae-066dfcb6fb08"/>
    <s v="Crédito (Mastercard) pelo app"/>
    <x v="2"/>
  </r>
  <r>
    <s v="2210"/>
    <d v="2025-05-15T11:06:02"/>
    <s v="Madero - Shopping Santa Ursula"/>
    <x v="2"/>
    <s v="A loja está passando por dificuldades internas"/>
    <s v="NÃO"/>
    <n v="48"/>
    <n v="45.98"/>
    <n v="0"/>
    <n v="45.98"/>
    <s v="CANCELADO"/>
    <x v="2"/>
    <s v="iFood"/>
    <s v="18fe6d2e-63c5-4452-a3b2-8bb071bd9ecb"/>
    <s v="Crédito (Mastercard) pelo app"/>
    <x v="2"/>
  </r>
  <r>
    <s v="6365"/>
    <d v="2025-05-15T17:21:48"/>
    <s v="Jeronimo &amp; Madero - Caxias do Sul"/>
    <x v="4"/>
    <s v="O pedido não foi enviado para a Loja"/>
    <s v="ORDER_NOT_SENT_TO_MERCHANT"/>
    <n v="45.2"/>
    <n v="38.18"/>
    <n v="0"/>
    <n v="38.18"/>
    <s v="CANCELADO"/>
    <x v="2"/>
    <s v="iFood"/>
    <s v="8dd6e524-67bf-4f3d-abee-56474ff05559"/>
    <s v="********"/>
    <x v="3"/>
  </r>
  <r>
    <s v="3518"/>
    <d v="2025-05-15T21:48:36"/>
    <s v="Madero - Goiania T4"/>
    <x v="3"/>
    <s v="Item indisponível"/>
    <s v="UNAVAILABLE_ITEM"/>
    <n v="52.4"/>
    <n v="41.39"/>
    <n v="0"/>
    <n v="41.39"/>
    <s v="CANCELADO"/>
    <x v="2"/>
    <s v="iFood"/>
    <s v="ddb76770-192e-43df-87c6-6f183b0c0b49"/>
    <s v="PIX"/>
    <x v="2"/>
  </r>
  <r>
    <s v="3719"/>
    <d v="2025-05-15T16:14:39"/>
    <s v="Madero - Shopping West Plaza"/>
    <x v="5"/>
    <s v="O pedido está atrasado"/>
    <s v="Reembolso aprovado, confira o pagamento no seu próximo repasse"/>
    <n v="99.8"/>
    <n v="96.79"/>
    <n v="74.94"/>
    <n v="21.850000000000009"/>
    <s v="REEMBOLSO APROVADO"/>
    <x v="1"/>
    <s v="iFood"/>
    <s v="69f5dea8-ebf5-472b-b678-ff6c70438651"/>
    <s v="Pagamento pelo app do Nubank"/>
    <x v="1"/>
  </r>
  <r>
    <n v="4429"/>
    <d v="2025-05-17T19:38:21"/>
    <s v="Madero - Francisco Morato"/>
    <x v="2"/>
    <s v="O pedido está duplicado"/>
    <s v="SIM"/>
    <n v="123"/>
    <n v="121.01"/>
    <n v="0"/>
    <n v="121.01"/>
    <s v="CONTESTADO"/>
    <x v="0"/>
    <s v="iFood"/>
    <s v="afd79d62-17e4-4753-b32f-06bdfb196c16"/>
    <s v="Vale-refeição (iFood refeição) pelo app"/>
    <x v="4"/>
  </r>
  <r>
    <n v="492"/>
    <d v="2025-05-17T19:15:31"/>
    <s v="Madero - Francisco Morato"/>
    <x v="2"/>
    <s v="O pedido está duplicado"/>
    <s v="SIM"/>
    <n v="105.99"/>
    <n v="97"/>
    <n v="0"/>
    <n v="97"/>
    <s v="CONTESTADO"/>
    <x v="0"/>
    <s v="iFood"/>
    <s v="c6ebd373-7a89-48c8-b994-e76517c6c541"/>
    <s v="Crédito (Mastercard) pelo app"/>
    <x v="4"/>
  </r>
  <r>
    <n v="9044"/>
    <d v="2025-05-18T21:23:43"/>
    <s v="Madero - Goiania Shopping"/>
    <x v="1"/>
    <s v="A loja está fechada"/>
    <s v="SIM"/>
    <n v="176"/>
    <n v="179"/>
    <n v="0"/>
    <n v="179"/>
    <s v="CONTESTADO"/>
    <x v="0"/>
    <s v="iFood"/>
    <s v="657e40c5-e7b9-4b9f-8f3b-b40b473cb6ea"/>
    <s v="PIX"/>
    <x v="2"/>
  </r>
  <r>
    <s v="0662"/>
    <d v="2025-05-15T13:24:21"/>
    <s v="Madero - Villa Lobos"/>
    <x v="0"/>
    <s v="O pedido não foi entregue"/>
    <s v="Reembolso aprovado, confira o pagamento no seu próximo repasse"/>
    <n v="74"/>
    <n v="69.989999999999995"/>
    <n v="59.76"/>
    <n v="10.229999999999997"/>
    <s v="REEMBOLSO APROVADO"/>
    <x v="1"/>
    <s v="iFood"/>
    <s v="4f89ab5f-2319-49e7-b039-5aae96e98a5f"/>
    <s v="Vale-refeição (iFood refeição) pelo app"/>
    <x v="4"/>
  </r>
  <r>
    <n v="3093"/>
    <d v="2025-05-17T21:27:17"/>
    <s v="Madero - Goiania T4"/>
    <x v="0"/>
    <s v="O pedido veio com todos os itens errados"/>
    <s v="SIM"/>
    <n v="190.98"/>
    <n v="168"/>
    <n v="0"/>
    <n v="168"/>
    <s v="CONTESTADO"/>
    <x v="0"/>
    <s v="iFood"/>
    <s v="a2804f33-0d46-45fa-934c-ec45d0fc568d"/>
    <s v="Vale-refeição (Alelo refeição) pelo app"/>
    <x v="2"/>
  </r>
  <r>
    <s v="8941"/>
    <d v="2025-05-15T16:32:24"/>
    <s v="Madero &amp; Jeronimo - Alphaville"/>
    <x v="1"/>
    <s v="Entregador sofreu acidente"/>
    <s v="Reembolso aprovado, confira o pagamento no seu próximo repasse"/>
    <n v="106.65"/>
    <n v="129.63999999999999"/>
    <n v="86.12"/>
    <n v="43.519999999999982"/>
    <s v="REEMBOLSO APROVADO"/>
    <x v="1"/>
    <s v="iFood"/>
    <s v="a331d92e-f52e-45b2-9035-253d85f2cf9e"/>
    <s v="Apple Pay (Visa)"/>
    <x v="4"/>
  </r>
  <r>
    <s v="7481"/>
    <d v="2025-05-15T20:37:33"/>
    <s v="Madero &amp; Jeronimo - Canoas"/>
    <x v="0"/>
    <s v="O pedido não foi entregue"/>
    <s v="Reembolso aprovado, confira o pagamento no seu próximo repasse"/>
    <n v="145.44999999999999"/>
    <n v="144.43"/>
    <n v="117.45"/>
    <n v="26.980000000000004"/>
    <s v="REEMBOLSO APROVADO"/>
    <x v="1"/>
    <s v="iFood"/>
    <s v="922d0452-b756-43b1-8816-fd73cfe28a81"/>
    <s v="Crédito (Visa) pelo app"/>
    <x v="3"/>
  </r>
  <r>
    <n v="5923"/>
    <d v="2025-05-16T20:20:22"/>
    <s v="Madero - Iguatemi Esplanada"/>
    <x v="0"/>
    <s v="O pedido veio com todos os itens errados"/>
    <s v="SIM"/>
    <n v="88.98"/>
    <n v="84"/>
    <n v="0"/>
    <n v="84"/>
    <s v="CONTESTADO"/>
    <x v="0"/>
    <s v="iFood"/>
    <s v="866afa70-b7b9-4aa4-8f8f-f7d68b77e190"/>
    <s v="Saldo da carteira, Crédito (Visa) pelo app"/>
    <x v="4"/>
  </r>
  <r>
    <s v="2749"/>
    <d v="2025-05-15T19:35:12"/>
    <s v="Madero &amp; Jeronimo - Canoas"/>
    <x v="5"/>
    <s v="O pedido está atrasado"/>
    <s v="Reembolso aprovado, confira o pagamento no seu próximo repasse"/>
    <n v="188.6"/>
    <n v="197.58"/>
    <n v="152.29"/>
    <n v="45.29000000000002"/>
    <s v="REEMBOLSO APROVADO"/>
    <x v="1"/>
    <s v="iFood"/>
    <s v="f60e7cbd-5003-43be-8b21-f534e16dc5d5"/>
    <s v="Pagamento pelo app do Nubank"/>
    <x v="3"/>
  </r>
  <r>
    <n v="8478"/>
    <d v="2025-05-16T22:29:38"/>
    <s v="Madero - Inês Pereira"/>
    <x v="0"/>
    <s v="O pedido veio com todos os itens errados"/>
    <s v="SIM"/>
    <n v="81.99"/>
    <n v="84"/>
    <n v="0"/>
    <n v="84"/>
    <s v="CONTESTADO"/>
    <x v="0"/>
    <s v="iFood"/>
    <s v="49a9c31c-515c-40ec-a6d3-d2462a4623dd"/>
    <s v="Apple Pay (Visa)"/>
    <x v="1"/>
  </r>
  <r>
    <n v="5087"/>
    <d v="2025-05-17T19:21:48"/>
    <s v="Madero - Novo Hamburgo"/>
    <x v="0"/>
    <s v="O pedido veio com todos os itens errados"/>
    <s v="SIM"/>
    <n v="186.98"/>
    <n v="182"/>
    <n v="0"/>
    <n v="182"/>
    <s v="CONTESTADO"/>
    <x v="0"/>
    <s v="iFood"/>
    <s v="5d52838e-bd96-4ff3-b2de-90df448c8bf1"/>
    <s v="Crédito (Mastercard) pelo app, Saldo da carteira"/>
    <x v="3"/>
  </r>
  <r>
    <n v="1137"/>
    <d v="2025-05-18T20:00:04"/>
    <s v="Madero - Novo Hamburgo"/>
    <x v="0"/>
    <s v="Pedido impróprio para consumo/uso"/>
    <s v="ORDER_HS_REJECTED"/>
    <n v="213.99"/>
    <n v="208"/>
    <n v="167.96"/>
    <n v="40.039999999999992"/>
    <s v="REEMBOLSO APROVADO"/>
    <x v="1"/>
    <s v="iFood"/>
    <s v="b80309da-12de-4cfa-80b4-56d9cc1e9330"/>
    <s v="PIX"/>
    <x v="3"/>
  </r>
  <r>
    <s v="9018"/>
    <d v="2025-05-15T22:30:27"/>
    <s v="Madero &amp; Jeronimo - Santo Amaro"/>
    <x v="1"/>
    <s v="Cliente não localizado pedido em atraso"/>
    <s v="Reembolso aprovado, confira o pagamento no seu próximo repasse"/>
    <n v="145.6"/>
    <n v="152.59"/>
    <n v="117.57"/>
    <n v="35.02000000000001"/>
    <s v="REEMBOLSO APROVADO"/>
    <x v="1"/>
    <s v="iFood"/>
    <s v="e91eb015-2e24-4d2a-b078-f0d8c185fa2b"/>
    <s v="PIX"/>
    <x v="1"/>
  </r>
  <r>
    <s v="0507"/>
    <d v="2025-05-15T13:16:52"/>
    <s v="Madero &amp; Jeronimo - Sarandi"/>
    <x v="0"/>
    <s v="O pedido está atrasado"/>
    <s v="Reembolso aprovado, confira o pagamento no seu próximo repasse"/>
    <n v="46.8"/>
    <n v="64.790000000000006"/>
    <n v="37.799999999999997"/>
    <n v="26.990000000000009"/>
    <s v="REEMBOLSO APROVADO"/>
    <x v="1"/>
    <s v="iFood"/>
    <s v="c9b3903d-c248-4589-8ffd-f9d7ebe8e6b4"/>
    <s v="Crédito (Visa) pelo app"/>
    <x v="3"/>
  </r>
  <r>
    <s v="3062"/>
    <d v="2025-05-15T17:50:44"/>
    <s v="Vó Maria Durski - Shopping Capim Dourado"/>
    <x v="1"/>
    <s v="A entrega é em uma área de risco"/>
    <s v="Reembolso aprovado, confira o pagamento no seu próximo repasse"/>
    <n v="55.2"/>
    <n v="61.18"/>
    <n v="39.57"/>
    <n v="21.61"/>
    <s v="REEMBOLSO APROVADO"/>
    <x v="1"/>
    <s v="iFood"/>
    <s v="f06f1372-d638-456e-bc12-419df0881fb3"/>
    <s v="PIX"/>
    <x v="2"/>
  </r>
  <r>
    <s v="6160"/>
    <d v="2025-05-15T13:26:01"/>
    <s v="Jeronimo - Paineiras"/>
    <x v="2"/>
    <s v="Item indisponível"/>
    <s v="UNAVAILABLE_ITEM"/>
    <n v="30"/>
    <n v="23.49"/>
    <n v="0"/>
    <n v="23.49"/>
    <s v="CANCELADO"/>
    <x v="2"/>
    <s v="iFood"/>
    <s v="c2a422ee-2963-4bc0-9837-388a961d79df"/>
    <s v="Vale-refeição (Ticket) pelo app"/>
    <x v="1"/>
  </r>
  <r>
    <s v="4014"/>
    <d v="2025-05-15T21:06:19"/>
    <s v="Vó Maria Durski - Shopping Flamboyant"/>
    <x v="1"/>
    <s v="O pedido não cabe na bag"/>
    <s v="Reembolso aprovado, confira o pagamento no seu próximo repasse"/>
    <n v="56"/>
    <n v="49.99"/>
    <n v="41.18"/>
    <n v="8.8100000000000023"/>
    <s v="REEMBOLSO APROVADO"/>
    <x v="1"/>
    <s v="iFood"/>
    <s v="3f9581f2-320f-4a71-a9aa-a42ebbaa43e5"/>
    <s v="Pagamento pelo app do Nubank"/>
    <x v="2"/>
  </r>
  <r>
    <n v="7752"/>
    <d v="2025-05-17T21:47:05"/>
    <s v="Jeronimo - Alecrins"/>
    <x v="1"/>
    <s v="Problemas no veículo"/>
    <s v="Reembolso aprovado, confira o pagamento no seu próximo repasse"/>
    <n v="106.89"/>
    <n v="86.9"/>
    <n v="70.17"/>
    <n v="16.730000000000004"/>
    <s v="REEMBOLSO APROVADO"/>
    <x v="1"/>
    <s v="iFood"/>
    <s v="c9005bfe-dba5-4cf1-8c8f-642c53bedef8"/>
    <s v="Apple Pay (Mastercard)"/>
    <x v="4"/>
  </r>
  <r>
    <s v="0646"/>
    <d v="2025-05-16T19:52:11"/>
    <s v="Legno - Italiano do Madero (Cidade BH)"/>
    <x v="2"/>
    <s v="Item indisponível"/>
    <s v="UNAVAILABLE_ITEM"/>
    <n v="55.98"/>
    <n v="57"/>
    <n v="0"/>
    <n v="57"/>
    <s v="CANCELADO"/>
    <x v="2"/>
    <s v="iFood"/>
    <s v="be1fe8c9-daee-4dc4-8e56-1fd92342c3a9"/>
    <s v="Crédito (Visa) pelo app"/>
    <x v="0"/>
  </r>
  <r>
    <s v="4858"/>
    <d v="2025-05-17T20:29:53"/>
    <s v="Vó Maria Durski - Riomar Fortaleza"/>
    <x v="2"/>
    <s v="Item indisponível"/>
    <s v="UNAVAILABLE_ITEM"/>
    <n v="20.79"/>
    <n v="26.8"/>
    <n v="0"/>
    <n v="26.8"/>
    <s v="CANCELADO"/>
    <x v="2"/>
    <s v="iFood"/>
    <s v="e5fbd95f-56dc-4c3a-b901-a55995851715"/>
    <s v="Crédito (Visa) pelo app"/>
    <x v="0"/>
  </r>
  <r>
    <n v="6194"/>
    <d v="2025-05-17T19:43:52"/>
    <s v="Jeronimo - Alecrins"/>
    <x v="1"/>
    <s v="A entrega é em uma área de risco"/>
    <s v="Reembolso aprovado, confira o pagamento no seu próximo repasse"/>
    <n v="47.79"/>
    <n v="46.8"/>
    <n v="37.799999999999997"/>
    <n v="9"/>
    <s v="REEMBOLSO APROVADO"/>
    <x v="1"/>
    <s v="iFood"/>
    <s v="e2ee0abb-b88c-4ed7-95fd-eee7ba005afd"/>
    <s v="Débito (Visa Débito) pelo app"/>
    <x v="4"/>
  </r>
  <r>
    <s v="3522"/>
    <d v="2025-05-16T19:17:28"/>
    <s v="Madero - Riomar Aracaju"/>
    <x v="3"/>
    <s v="Problemas de sistema na loja"/>
    <s v="Cancelamento aceito pela sua loja"/>
    <n v="205.99"/>
    <n v="193.01"/>
    <n v="0"/>
    <n v="193.01"/>
    <s v="CANCELADO"/>
    <x v="2"/>
    <s v="iFood"/>
    <s v="f00902fc-7123-4134-b367-126af01efe73"/>
    <s v="Crédito (Mastercard) pelo app"/>
    <x v="0"/>
  </r>
  <r>
    <s v="5893"/>
    <d v="2025-05-16T18:58:09"/>
    <s v="Madero - Riomar Aracaju"/>
    <x v="4"/>
    <s v="O pedido não foi confirmado pela loja"/>
    <s v="CANCELLED_BEFORE_CONFIRMED"/>
    <n v="122.98"/>
    <n v="106"/>
    <n v="0"/>
    <n v="106"/>
    <s v="CANCELADO"/>
    <x v="2"/>
    <s v="iFood"/>
    <s v="f445bd29-d8b0-4118-aeab-5feef181f4d2"/>
    <s v="********"/>
    <x v="0"/>
  </r>
  <r>
    <n v="3206"/>
    <d v="2025-05-16T18:45:14"/>
    <s v="Jeronimo - Alecrins"/>
    <x v="1"/>
    <s v="Cliente não localizado pedido em atraso"/>
    <s v="Reembolso aprovado, confira o pagamento no seu próximo repasse"/>
    <n v="67.78"/>
    <n v="70.8"/>
    <n v="57.18"/>
    <n v="13.619999999999997"/>
    <s v="REEMBOLSO APROVADO"/>
    <x v="1"/>
    <s v="iFood"/>
    <s v="dec741fd-7864-4c6e-a304-b8947917986a"/>
    <s v="PIX"/>
    <x v="4"/>
  </r>
  <r>
    <n v="5257"/>
    <d v="2025-05-17T18:33:29"/>
    <s v="Jeronimo - Barão de Penedo"/>
    <x v="1"/>
    <s v="Entregador sofreu acidente"/>
    <s v="Reembolso aprovado, confira o pagamento no seu próximo repasse"/>
    <n v="144.58000000000001"/>
    <n v="135.6"/>
    <n v="109.49"/>
    <n v="26.11"/>
    <s v="REEMBOLSO APROVADO"/>
    <x v="1"/>
    <s v="iFood"/>
    <s v="6e30b198-a6be-4fa2-a5a8-f53ec5509d11"/>
    <s v="PIX"/>
    <x v="1"/>
  </r>
  <r>
    <n v="6704"/>
    <d v="2025-05-17T19:40:45"/>
    <s v="Jeronimo - Barra Shopping"/>
    <x v="3"/>
    <s v="A loja está sem entregadores disponíveis"/>
    <s v="Reembolso aprovado, confira o pagamento no seu próximo repasse"/>
    <n v="47.74"/>
    <n v="38.75"/>
    <n v="31.29"/>
    <n v="7.4600000000000009"/>
    <s v="REEMBOLSO APROVADO"/>
    <x v="1"/>
    <s v="iFood"/>
    <s v="5227b68e-3449-4dd7-99c1-8828a924b669"/>
    <s v="Crédito (Mastercard) pelo app"/>
    <x v="0"/>
  </r>
  <r>
    <s v="5462"/>
    <d v="2025-05-17T19:39:16"/>
    <s v="Madero - Santos Dumont"/>
    <x v="3"/>
    <s v="Item indisponível"/>
    <s v="UNAVAILABLE_ITEM"/>
    <n v="110.99"/>
    <n v="98"/>
    <n v="0"/>
    <n v="98"/>
    <s v="CANCELADO"/>
    <x v="2"/>
    <s v="iFood"/>
    <s v="4221ea2f-e1ef-4582-bf8b-e366b7b66e56"/>
    <s v="Crédito (Mastercard) pelo app"/>
    <x v="0"/>
  </r>
  <r>
    <s v="7553"/>
    <d v="2025-05-17T19:35:47"/>
    <s v="Madero - Santos Dumont"/>
    <x v="2"/>
    <s v="Problema com o pagamento do cliente"/>
    <s v="Cancelamento aceito pela sua loja"/>
    <n v="110.99"/>
    <n v="98"/>
    <n v="0"/>
    <n v="98"/>
    <s v="CANCELADO"/>
    <x v="2"/>
    <s v="iFood"/>
    <s v="f8127f2f-a5d5-4f87-822d-8cee1793666b"/>
    <s v="Crédito (Mastercard) pelo app"/>
    <x v="0"/>
  </r>
  <r>
    <n v="6829"/>
    <d v="2025-05-16T19:50:31"/>
    <s v="Jeronimo - Barra Shopping"/>
    <x v="1"/>
    <s v="Cliente não localizado"/>
    <s v="Reembolso aprovado, confira o pagamento no seu próximo repasse"/>
    <n v="58.78"/>
    <n v="34.799999999999997"/>
    <n v="28.1"/>
    <n v="6.6999999999999957"/>
    <s v="REEMBOLSO APROVADO"/>
    <x v="1"/>
    <s v="iFood"/>
    <s v="e93ee56b-2688-4ea0-9f3e-31090a270e2e"/>
    <s v="PIX"/>
    <x v="0"/>
  </r>
  <r>
    <n v="189"/>
    <d v="2025-05-17T19:42:59"/>
    <s v="Jeronimo - Bela Vista"/>
    <x v="1"/>
    <s v="Problemas no veículo"/>
    <s v="Reembolso aprovado, confira o pagamento no seu próximo repasse"/>
    <n v="182.58"/>
    <n v="183.6"/>
    <n v="148.25"/>
    <n v="35.349999999999994"/>
    <s v="REEMBOLSO APROVADO"/>
    <x v="1"/>
    <s v="iFood"/>
    <s v="d965fef5-6a15-4a84-b0dc-3dff4aa7ff5b"/>
    <s v="Crédito (Mastercard) pelo app"/>
    <x v="3"/>
  </r>
  <r>
    <n v="3956"/>
    <d v="2025-05-16T12:49:06"/>
    <s v="Jeronimo - Bela Vista"/>
    <x v="0"/>
    <s v="O pedido veio com todos os itens errados"/>
    <s v="HAS_CREDIT_PROACTIVE"/>
    <n v="39.78"/>
    <n v="43.8"/>
    <n v="35.369999999999997"/>
    <n v="8.43"/>
    <s v="REEMBOLSO APROVADO"/>
    <x v="1"/>
    <s v="iFood"/>
    <s v="58faa794-b220-4feb-8d19-7d8e0bc30ce4"/>
    <s v="Débito (Mastercard Débito) pelo app"/>
    <x v="3"/>
  </r>
  <r>
    <s v="4210"/>
    <d v="2025-05-17T22:34:12"/>
    <s v="Vó Maria Durski - Iguatemi Brasilia"/>
    <x v="2"/>
    <s v="O pedido foi feito fora do horário de funcionamento da loja"/>
    <s v="Cancelamento aceito pela sua loja"/>
    <n v="21.99"/>
    <n v="28"/>
    <n v="0"/>
    <n v="28"/>
    <s v="CANCELADO"/>
    <x v="2"/>
    <s v="iFood"/>
    <s v="e7aead86-7a65-467a-a504-d7ed3de82f08"/>
    <s v="Débito (Visa Débito) pelo app"/>
    <x v="2"/>
  </r>
  <r>
    <s v="6145"/>
    <d v="2025-05-17T22:33:08"/>
    <s v="Vó Maria Durski - Iguatemi Brasilia"/>
    <x v="2"/>
    <s v="O pedido foi feito fora do horário de funcionamento da loja"/>
    <s v="Cancelamento aceito pela sua loja"/>
    <n v="26.99"/>
    <n v="26"/>
    <n v="0"/>
    <n v="26"/>
    <s v="CANCELADO"/>
    <x v="2"/>
    <s v="iFood"/>
    <s v="81ddae00-ede5-47b4-9e9e-b038a41b687a"/>
    <s v="PIX"/>
    <x v="2"/>
  </r>
  <r>
    <s v="0343"/>
    <d v="2025-05-16T13:26:22"/>
    <s v="Vó Maria Durski - Iguatemi Brasilia"/>
    <x v="2"/>
    <s v="Item indisponível"/>
    <s v="UNAVAILABLE_ITEM"/>
    <n v="27.99"/>
    <n v="27"/>
    <n v="0"/>
    <n v="27"/>
    <s v="CANCELADO"/>
    <x v="2"/>
    <s v="iFood"/>
    <s v="52e40016-b8cc-42ec-9d76-28044d5372b4"/>
    <s v="Vale-refeição (Pluxee Refeição (Sodexo Refeição)) pelo app"/>
    <x v="2"/>
  </r>
  <r>
    <n v="9585"/>
    <d v="2025-05-15T19:41:48"/>
    <s v="Madero - Padre Anchieta"/>
    <x v="0"/>
    <s v="O pedido veio com todos os itens errados"/>
    <s v="SIM"/>
    <n v="99"/>
    <n v="112.98"/>
    <n v="79.94"/>
    <n v="33.040000000000006"/>
    <s v="REEMBOLSO APROVADO"/>
    <x v="1"/>
    <s v="iFood"/>
    <s v="4702d5e0-c5ce-4d1f-a9e0-c24e8a4d8b5f"/>
    <s v="Débito (Visa Débito) pelo app"/>
    <x v="1"/>
  </r>
  <r>
    <n v="3471"/>
    <d v="2025-05-16T20:20:14"/>
    <s v="Jeronimo - Bh Shopping"/>
    <x v="1"/>
    <s v="Problemas no veículo"/>
    <s v="Reembolso aprovado, confira o pagamento no seu próximo repasse"/>
    <n v="49.79"/>
    <n v="43.8"/>
    <n v="36.68"/>
    <n v="7.1199999999999974"/>
    <s v="REEMBOLSO APROVADO"/>
    <x v="1"/>
    <s v="iFood"/>
    <s v="887be924-62f8-42d2-921e-180e7efd3ff6"/>
    <s v="Vale-refeição (Alelo refeição) pelo app"/>
    <x v="0"/>
  </r>
  <r>
    <s v="2795"/>
    <d v="2025-05-16T18:17:46"/>
    <s v="Vó Maria Durski - São Jose dos Campos"/>
    <x v="2"/>
    <s v="Problema com o pagamento do cliente"/>
    <s v="Cancelamento aceito pela sua loja"/>
    <n v="958.98"/>
    <n v="937"/>
    <n v="0"/>
    <n v="937"/>
    <s v="CANCELADO"/>
    <x v="2"/>
    <s v="iFood"/>
    <s v="39d11bca-8c4f-4e35-91f0-2accc8ae1235"/>
    <s v="Pagamento pelo app do Nubank"/>
    <x v="1"/>
  </r>
  <r>
    <s v="0235"/>
    <d v="2025-05-17T19:15:34"/>
    <s v="Jeronimo - Munhoz da Rocha"/>
    <x v="3"/>
    <s v="O pedido está fora da área de entrega"/>
    <s v="SIM"/>
    <n v="20.79"/>
    <n v="26.4"/>
    <n v="0"/>
    <n v="26.4"/>
    <s v="CANCELADO"/>
    <x v="2"/>
    <s v="iFood"/>
    <s v="9d15aa24-ec4e-4eba-a424-590c99b045f1"/>
    <s v="Crédito (Mastercard) pelo app"/>
    <x v="3"/>
  </r>
  <r>
    <n v="6930"/>
    <d v="2025-05-17T18:28:25"/>
    <s v="Jeronimo - Buritis"/>
    <x v="0"/>
    <s v="O pedido está atrasado"/>
    <s v="Reembolso aprovado, confira o pagamento no seu próximo repasse"/>
    <n v="36.99"/>
    <n v="36"/>
    <n v="29.07"/>
    <n v="6.93"/>
    <s v="REEMBOLSO APROVADO"/>
    <x v="1"/>
    <s v="iFood"/>
    <s v="e4477872-5e2a-43f9-a80e-c9da0af113de"/>
    <s v="PIX"/>
    <x v="0"/>
  </r>
  <r>
    <n v="412"/>
    <d v="2025-05-16T22:38:32"/>
    <s v="Jeronimo - Buritis"/>
    <x v="1"/>
    <s v="Problemas no veículo"/>
    <s v="Reembolso aprovado, confira o pagamento no seu próximo repasse"/>
    <n v="104.39"/>
    <n v="107.4"/>
    <n v="86.73"/>
    <n v="20.67"/>
    <s v="REEMBOLSO APROVADO"/>
    <x v="1"/>
    <s v="iFood"/>
    <s v="92405800-9239-49ff-838a-e2273c6efb71"/>
    <s v="Apple Pay (Mastercard)"/>
    <x v="0"/>
  </r>
  <r>
    <n v="324"/>
    <d v="2025-05-16T22:35:26"/>
    <s v="Jeronimo - Buritis"/>
    <x v="1"/>
    <s v="Cliente não localizado"/>
    <s v="Reembolso aprovado, confira o pagamento no seu próximo repasse"/>
    <n v="87.79"/>
    <n v="76.8"/>
    <n v="62.02"/>
    <n v="14.779999999999994"/>
    <s v="REEMBOLSO APROVADO"/>
    <x v="1"/>
    <s v="iFood"/>
    <s v="45c5c8c4-8814-4559-9b5b-94728ccff488"/>
    <s v="Crédito (Visa) pelo app"/>
    <x v="0"/>
  </r>
  <r>
    <n v="7611"/>
    <d v="2025-05-16T22:34:24"/>
    <s v="Jeronimo - Buritis"/>
    <x v="0"/>
    <s v="O pedido está atrasado"/>
    <s v="Reembolso aprovado, confira o pagamento no seu próximo repasse"/>
    <n v="92.39"/>
    <n v="86.4"/>
    <n v="69.77"/>
    <n v="16.63000000000001"/>
    <s v="REEMBOLSO APROVADO"/>
    <x v="1"/>
    <s v="iFood"/>
    <s v="32d6ef2d-55fe-4f3b-b0ca-0e2b216af6c1"/>
    <s v="Crédito (Mastercard) pelo app"/>
    <x v="0"/>
  </r>
  <r>
    <n v="5666"/>
    <d v="2025-05-17T18:20:28"/>
    <s v="Jeronimo - Campo Grande"/>
    <x v="0"/>
    <s v="O pedido está atrasado"/>
    <s v="Reembolso aprovado, confira o pagamento no seu próximo repasse"/>
    <n v="49.48"/>
    <n v="41.5"/>
    <n v="33.520000000000003"/>
    <n v="7.9799999999999969"/>
    <s v="REEMBOLSO APROVADO"/>
    <x v="1"/>
    <s v="iFood"/>
    <s v="6063f8c9-d211-4d31-af85-51b0155580ae"/>
    <s v="Crédito (Visa) pelo app"/>
    <x v="2"/>
  </r>
  <r>
    <n v="2814"/>
    <d v="2025-05-17T18:14:28"/>
    <s v="Jeronimo - Campo Grande"/>
    <x v="0"/>
    <s v="Pedido cancelado apesar de recusa da loja"/>
    <s v="Reembolso aprovado, confira o pagamento no seu próximo repasse"/>
    <n v="45.88"/>
    <n v="37.200000000000003"/>
    <n v="30.04"/>
    <n v="7.1600000000000037"/>
    <s v="REEMBOLSO APROVADO"/>
    <x v="1"/>
    <s v="iFood"/>
    <s v="9e1da4e6-207b-4a94-80f7-66997cd384a2"/>
    <s v="Crédito (Visa) pelo app"/>
    <x v="2"/>
  </r>
  <r>
    <n v="6574"/>
    <d v="2025-05-16T22:42:42"/>
    <s v="Jeronimo - Campo Grande"/>
    <x v="1"/>
    <s v="O pedido não cabe na bag"/>
    <s v="Reembolso aprovado, confira o pagamento no seu próximo repasse"/>
    <n v="38.979999999999997"/>
    <n v="30"/>
    <n v="24.22"/>
    <n v="5.7800000000000011"/>
    <s v="REEMBOLSO APROVADO"/>
    <x v="1"/>
    <s v="iFood"/>
    <s v="02d77772-5716-4f21-b928-4da3d4cc4296"/>
    <s v="Crédito (Mastercard) pelo app"/>
    <x v="2"/>
  </r>
  <r>
    <n v="1042"/>
    <d v="2025-05-17T13:31:24"/>
    <s v="Madero - Park Shopping Brasilia"/>
    <x v="0"/>
    <s v="Pedido impróprio para consumo/uso"/>
    <s v="SIM"/>
    <n v="133.97999999999999"/>
    <n v="130"/>
    <n v="104.98"/>
    <n v="25.019999999999996"/>
    <s v="REEMBOLSO APROVADO"/>
    <x v="1"/>
    <s v="iFood"/>
    <s v="b530c5ef-ac48-4696-947f-eee910b31b04"/>
    <s v="Crédito (Visa) pelo app"/>
    <x v="2"/>
  </r>
  <r>
    <n v="2741"/>
    <d v="2025-05-18T18:09:16"/>
    <s v="Madero - Park Shopping Campo Grande"/>
    <x v="0"/>
    <s v="Pedido impróprio para consumo/uso"/>
    <s v="SIM"/>
    <n v="150.99"/>
    <n v="130"/>
    <n v="104.98"/>
    <n v="25.019999999999996"/>
    <s v="REEMBOLSO APROVADO"/>
    <x v="1"/>
    <s v="iFood"/>
    <s v="b33f0d6e-8262-4db7-993e-7d139dc05b22"/>
    <s v="PIX"/>
    <x v="0"/>
  </r>
  <r>
    <n v="8182"/>
    <d v="2025-05-17T19:41:18"/>
    <s v="Madero - Park Shopping Maringá"/>
    <x v="3"/>
    <s v="O pedido está fora da área de entrega"/>
    <s v="SIM"/>
    <n v="148.97999999999999"/>
    <n v="139"/>
    <n v="0"/>
    <n v="139"/>
    <s v="CONTESTADO"/>
    <x v="0"/>
    <s v="iFood"/>
    <s v="66eccabb-11c8-415b-83df-0e5d2f872ccf"/>
    <s v="Crédito (Visa) pelo app"/>
    <x v="4"/>
  </r>
  <r>
    <n v="2682"/>
    <d v="2025-05-17T18:15:14"/>
    <s v="Jeronimo - Cuiaba"/>
    <x v="0"/>
    <s v="O pedido está atrasado"/>
    <s v="Reembolso aprovado, confira o pagamento no seu próximo repasse"/>
    <n v="119.78"/>
    <n v="106.8"/>
    <n v="86.24"/>
    <n v="20.560000000000002"/>
    <s v="REEMBOLSO APROVADO"/>
    <x v="1"/>
    <s v="iFood"/>
    <s v="79ab1691-5b21-44dc-96f0-df484ae0e415"/>
    <s v="Crédito (Visa) pelo app"/>
    <x v="2"/>
  </r>
  <r>
    <n v="5425"/>
    <d v="2025-05-17T20:01:51"/>
    <s v="Jeronimo - Giovanni Gronchi"/>
    <x v="1"/>
    <s v="Problemas no veículo"/>
    <s v="Reembolso aprovado, confira o pagamento no seu próximo repasse"/>
    <n v="86.39"/>
    <n v="80.400000000000006"/>
    <n v="64.930000000000007"/>
    <n v="15.469999999999999"/>
    <s v="REEMBOLSO APROVADO"/>
    <x v="1"/>
    <s v="iFood"/>
    <s v="df186894-f93a-4bf2-836b-3e5b6d9eeb8d"/>
    <s v="Vale-refeição (iFood refeição) pelo app"/>
    <x v="4"/>
  </r>
  <r>
    <n v="5028"/>
    <d v="2025-05-17T19:26:46"/>
    <s v="Jeronimo - Giovanni Gronchi"/>
    <x v="0"/>
    <s v="O pedido não foi entregue"/>
    <s v="Reembolso aprovado, confira o pagamento no seu próximo repasse"/>
    <n v="37.380000000000003"/>
    <n v="26.4"/>
    <n v="21.32"/>
    <n v="5.0799999999999983"/>
    <s v="REEMBOLSO APROVADO"/>
    <x v="1"/>
    <s v="iFood"/>
    <s v="239e41a7-ad08-4fb0-ad11-3ab997e164ae"/>
    <s v="Crédito (Visa) pelo app"/>
    <x v="4"/>
  </r>
  <r>
    <n v="1483"/>
    <d v="2025-05-17T15:29:45"/>
    <s v="Jeronimo - Giovanni Gronchi"/>
    <x v="0"/>
    <s v="O pedido está atrasado"/>
    <s v="Reembolso aprovado, confira o pagamento no seu próximo repasse"/>
    <n v="44.58"/>
    <n v="27.6"/>
    <n v="22.29"/>
    <n v="5.3100000000000023"/>
    <s v="REEMBOLSO APROVADO"/>
    <x v="1"/>
    <s v="iFood"/>
    <s v="9322340c-fd7e-4f1b-af2f-257e53a252e6"/>
    <s v="PIX"/>
    <x v="4"/>
  </r>
  <r>
    <n v="1997"/>
    <d v="2025-05-16T21:19:49"/>
    <s v="Jeronimo - Giovanni Gronchi"/>
    <x v="1"/>
    <s v="Problemas no veículo"/>
    <s v="Reembolso aprovado, confira o pagamento no seu próximo repasse"/>
    <n v="47.79"/>
    <n v="40.799999999999997"/>
    <n v="32.950000000000003"/>
    <n v="7.8499999999999943"/>
    <s v="REEMBOLSO APROVADO"/>
    <x v="1"/>
    <s v="iFood"/>
    <s v="296c31aa-09c4-4113-82e6-43ef5497378b"/>
    <s v="PIX"/>
    <x v="4"/>
  </r>
  <r>
    <n v="4415"/>
    <d v="2025-05-16T20:24:05"/>
    <s v="Jeronimo - Giovanni Gronchi"/>
    <x v="0"/>
    <s v="O pedido está atrasado"/>
    <s v="Reembolso aprovado, confira o pagamento no seu próximo repasse"/>
    <n v="40.950000000000003"/>
    <n v="39.950000000000003"/>
    <n v="32.26"/>
    <n v="7.6900000000000048"/>
    <s v="REEMBOLSO APROVADO"/>
    <x v="1"/>
    <s v="iFood"/>
    <s v="25181ee2-c61d-4f81-9952-c7a8db4cc253"/>
    <s v="Crédito (Elo) pelo app"/>
    <x v="4"/>
  </r>
  <r>
    <n v="3046"/>
    <d v="2025-05-16T13:25:05"/>
    <s v="Jeronimo - Giovanni Gronchi"/>
    <x v="1"/>
    <s v="Cliente não localizado"/>
    <s v="Reembolso aprovado, confira o pagamento no seu próximo repasse"/>
    <n v="93.94"/>
    <n v="91.95"/>
    <n v="74.25"/>
    <n v="17.700000000000003"/>
    <s v="REEMBOLSO APROVADO"/>
    <x v="1"/>
    <s v="iFood"/>
    <s v="927cf086-391c-4c01-8c76-a4926eab774a"/>
    <s v="Crédito (Mastercard) pelo app"/>
    <x v="4"/>
  </r>
  <r>
    <n v="6066"/>
    <d v="2025-05-17T20:39:10"/>
    <s v="Jeronimo - Goiania T10"/>
    <x v="0"/>
    <s v="O pedido está atrasado"/>
    <s v="Reembolso aprovado, confira o pagamento no seu próximo repasse"/>
    <n v="27.39"/>
    <n v="26.4"/>
    <n v="21.32"/>
    <n v="5.0799999999999983"/>
    <s v="REEMBOLSO APROVADO"/>
    <x v="1"/>
    <s v="iFood"/>
    <s v="44a9f225-0d01-4d28-a9b7-9eb90e59377c"/>
    <s v="PIX"/>
    <x v="2"/>
  </r>
  <r>
    <n v="4091"/>
    <d v="2025-05-16T17:52:55"/>
    <s v="Jeronimo - Habitat Bradesco"/>
    <x v="1"/>
    <s v="A entrega é em uma área de risco"/>
    <s v="Reembolso aprovado, confira o pagamento no seu próximo repasse"/>
    <n v="95.99"/>
    <n v="90"/>
    <n v="72.680000000000007"/>
    <n v="17.319999999999993"/>
    <s v="REEMBOLSO APROVADO"/>
    <x v="1"/>
    <s v="iFood"/>
    <s v="cffa649c-5a1f-4b75-805a-0da4767f2a54"/>
    <s v="PIX"/>
    <x v="1"/>
  </r>
  <r>
    <n v="290"/>
    <d v="2025-05-17T19:40:08"/>
    <s v="Madero - Park Shopping Maringá"/>
    <x v="3"/>
    <s v="O pedido está fora da área de entrega"/>
    <s v="SIM"/>
    <n v="148.97999999999999"/>
    <n v="139"/>
    <n v="112.24"/>
    <n v="26.760000000000005"/>
    <s v="REEMBOLSO APROVADO"/>
    <x v="1"/>
    <s v="iFood"/>
    <s v="87f20cfe-606c-44cd-a642-4c859663daa6"/>
    <s v="Crédito (Visa) pelo app"/>
    <x v="4"/>
  </r>
  <r>
    <n v="491"/>
    <d v="2025-05-16T12:08:32"/>
    <s v="Jeronimo - Indaiatuba"/>
    <x v="0"/>
    <s v="O pedido está atrasado"/>
    <s v="Reembolso aprovado, confira o pagamento no seu próximo repasse"/>
    <n v="165.98"/>
    <n v="168"/>
    <n v="135.66"/>
    <n v="32.340000000000003"/>
    <s v="REEMBOLSO APROVADO"/>
    <x v="1"/>
    <s v="iFood"/>
    <s v="bd48600e-cae1-43cb-af50-8b8468e68d9d"/>
    <s v="Crédito (Mastercard) pelo app"/>
    <x v="4"/>
  </r>
  <r>
    <n v="9149"/>
    <d v="2025-05-17T19:39:36"/>
    <s v="Madero - Park Shopping Maringá"/>
    <x v="3"/>
    <s v="O pedido está fora da área de entrega"/>
    <s v="SIM"/>
    <n v="148.97999999999999"/>
    <n v="139"/>
    <n v="112.24"/>
    <n v="26.760000000000005"/>
    <s v="REEMBOLSO APROVADO"/>
    <x v="1"/>
    <s v="iFood"/>
    <s v="4403b316-9992-4b97-b2df-4f1253399474"/>
    <s v="Crédito (Visa) pelo app"/>
    <x v="4"/>
  </r>
  <r>
    <n v="7029"/>
    <d v="2025-05-16T23:00:37"/>
    <s v="Jeronimo - Maringa"/>
    <x v="1"/>
    <s v="Cliente não localizado"/>
    <s v="Reembolso aprovado, confira o pagamento no seu próximo repasse"/>
    <n v="63.39"/>
    <n v="62.4"/>
    <n v="50.39"/>
    <n v="12.009999999999998"/>
    <s v="REEMBOLSO APROVADO"/>
    <x v="1"/>
    <s v="iFood"/>
    <s v="10b2984b-80fb-493b-8768-f7e0207dd782"/>
    <s v="Apple Pay (Mastercard)"/>
    <x v="4"/>
  </r>
  <r>
    <n v="289"/>
    <d v="2025-05-17T20:06:58"/>
    <s v="Jeronimo - Millenium (atlântica)"/>
    <x v="1"/>
    <s v="Cliente não localizado"/>
    <s v="Reembolso aprovado, confira o pagamento no seu próximo repasse"/>
    <n v="55.99"/>
    <n v="51"/>
    <n v="41.18"/>
    <n v="9.82"/>
    <s v="REEMBOLSO APROVADO"/>
    <x v="1"/>
    <s v="iFood"/>
    <s v="c266ae38-4c0c-4d66-9768-cb3ea6acf365"/>
    <s v="Pagamento pelo app do Nubank"/>
    <x v="3"/>
  </r>
  <r>
    <n v="1763"/>
    <d v="2025-05-16T21:22:23"/>
    <s v="Jeronimo - Millenium (atlântica)"/>
    <x v="1"/>
    <s v="Cliente não localizado"/>
    <s v="Reembolso aprovado, confira o pagamento no seu próximo repasse"/>
    <n v="46.18"/>
    <n v="37.200000000000003"/>
    <n v="30.04"/>
    <n v="7.1600000000000037"/>
    <s v="REEMBOLSO APROVADO"/>
    <x v="1"/>
    <s v="iFood"/>
    <s v="7574d125-5c50-4f4e-8235-8e03ab1221df"/>
    <s v="PIX"/>
    <x v="3"/>
  </r>
  <r>
    <n v="791"/>
    <d v="2025-05-17T19:20:20"/>
    <s v="Jeronimo - Munhoz da Rocha"/>
    <x v="0"/>
    <s v="O pedido não foi entregue"/>
    <s v="Reembolso aprovado, confira o pagamento no seu próximo repasse"/>
    <n v="71.239999999999995"/>
    <n v="80.25"/>
    <n v="64.8"/>
    <n v="15.450000000000003"/>
    <s v="REEMBOLSO APROVADO"/>
    <x v="1"/>
    <s v="iFood"/>
    <s v="a7fd054e-8cb2-4368-82a3-b3e74bee46a5"/>
    <s v="Crédito (Visa) pelo app"/>
    <x v="3"/>
  </r>
  <r>
    <n v="2414"/>
    <d v="2025-05-17T11:01:37"/>
    <s v="Madero - Prestes Maia"/>
    <x v="0"/>
    <s v="O pedido veio com todos os itens errados"/>
    <s v="SIM"/>
    <n v="88.88"/>
    <n v="85.9"/>
    <n v="69.36"/>
    <n v="16.540000000000006"/>
    <s v="REEMBOLSO APROVADO"/>
    <x v="1"/>
    <s v="iFood"/>
    <s v="bbaad6e4-8f47-4c74-9d22-58b115f0e1f0"/>
    <s v="Crédito (Visa) pelo app"/>
    <x v="1"/>
  </r>
  <r>
    <s v="8403"/>
    <d v="2025-05-17T22:12:41"/>
    <s v="Vó Maria Durski - Av Toaldo Tulio"/>
    <x v="1"/>
    <s v="A loja está fechada"/>
    <s v="NÃO"/>
    <n v="24.24"/>
    <n v="31"/>
    <n v="12.01"/>
    <n v="18.990000000000002"/>
    <s v="REEMBOLSO APROVADO"/>
    <x v="1"/>
    <s v="iFood"/>
    <s v="788fb182-b538-4900-96c7-00da522a2add"/>
    <s v="Pagamento pelo app do Nubank"/>
    <x v="3"/>
  </r>
  <r>
    <n v="2054"/>
    <d v="2025-05-16T14:45:32"/>
    <s v="Jeronimo - Munhoz da Rocha"/>
    <x v="1"/>
    <s v="Cliente não localizado"/>
    <s v="Reembolso aprovado, confira o pagamento no seu próximo repasse"/>
    <n v="51.99"/>
    <n v="51"/>
    <n v="41.18"/>
    <n v="9.82"/>
    <s v="REEMBOLSO APROVADO"/>
    <x v="1"/>
    <s v="iFood"/>
    <s v="b70520e9-4e45-4d35-adbc-e9e65aa2a52f"/>
    <s v="Crédito (Visa) pelo app"/>
    <x v="3"/>
  </r>
  <r>
    <n v="7124"/>
    <d v="2025-05-17T19:00:53"/>
    <s v="Jeronimo - Paineiras"/>
    <x v="1"/>
    <s v="Problemas no veículo"/>
    <s v="Reembolso aprovado, confira o pagamento no seu próximo repasse"/>
    <n v="26.78"/>
    <n v="26.4"/>
    <n v="21.32"/>
    <n v="5.0799999999999983"/>
    <s v="REEMBOLSO APROVADO"/>
    <x v="1"/>
    <s v="iFood"/>
    <s v="bb128b34-2037-4232-95d0-6f788944a964"/>
    <s v="PIX"/>
    <x v="1"/>
  </r>
  <r>
    <n v="3520"/>
    <d v="2025-05-17T14:33:38"/>
    <s v="Jeronimo - Paineiras"/>
    <x v="0"/>
    <s v="O pedido está atrasado"/>
    <s v="Reembolso aprovado, confira o pagamento no seu próximo repasse"/>
    <n v="52.78"/>
    <n v="43.8"/>
    <n v="36.71"/>
    <n v="7.0899999999999963"/>
    <s v="REEMBOLSO APROVADO"/>
    <x v="1"/>
    <s v="iFood"/>
    <s v="d610f46e-c276-42fd-b556-1b06f36c6256"/>
    <s v="Vale-refeição (Alelo refeição) pelo app"/>
    <x v="1"/>
  </r>
  <r>
    <n v="3516"/>
    <d v="2025-05-16T13:47:58"/>
    <s v="Jeronimo - Panamby"/>
    <x v="1"/>
    <s v="Entregador sofreu acidente"/>
    <s v="Reembolso aprovado, confira o pagamento no seu próximo repasse"/>
    <n v="99.79"/>
    <n v="94.8"/>
    <n v="76.56"/>
    <n v="18.239999999999995"/>
    <s v="REEMBOLSO APROVADO"/>
    <x v="1"/>
    <s v="iFood"/>
    <s v="3308ff82-82b1-45a1-9c66-53c91f50850d"/>
    <s v="PIX"/>
    <x v="4"/>
  </r>
  <r>
    <n v="8485"/>
    <d v="2025-05-16T13:45:19"/>
    <s v="Jeronimo - Panamby"/>
    <x v="1"/>
    <s v="Entregador sofreu acidente"/>
    <s v="Reembolso aprovado, confira o pagamento no seu próximo repasse"/>
    <n v="65.39"/>
    <n v="62.4"/>
    <n v="50.39"/>
    <n v="12.009999999999998"/>
    <s v="REEMBOLSO APROVADO"/>
    <x v="1"/>
    <s v="iFood"/>
    <s v="da9240ef-56a0-4d6c-8e8b-5bfc48797781"/>
    <s v="Débito (Mastercard Débito) pelo app"/>
    <x v="4"/>
  </r>
  <r>
    <s v="2458"/>
    <d v="2025-05-16T20:22:04"/>
    <s v="Madero - Shopping del Rey"/>
    <x v="2"/>
    <s v="A loja só abrirá mais tarde"/>
    <s v="Cancelamento aceito pela sua loja"/>
    <n v="69.989999999999995"/>
    <n v="53"/>
    <n v="0"/>
    <n v="53"/>
    <s v="CANCELADO"/>
    <x v="2"/>
    <s v="iFood"/>
    <s v="4151142b-2f62-4546-9d72-8c8dcfedf7f2"/>
    <s v="Saldo da carteira, Crédito (Visa) pelo app"/>
    <x v="0"/>
  </r>
  <r>
    <n v="3461"/>
    <d v="2025-05-17T13:16:23"/>
    <s v="Jeronimo - Ponta Grossa"/>
    <x v="1"/>
    <s v="Cliente não localizado"/>
    <s v="Reembolso aprovado, confira o pagamento no seu próximo repasse"/>
    <n v="39.58"/>
    <n v="33.6"/>
    <n v="27.13"/>
    <n v="6.4700000000000024"/>
    <s v="REEMBOLSO APROVADO"/>
    <x v="1"/>
    <s v="iFood"/>
    <s v="f9604ea4-3cc0-4872-8a05-4c522d988720"/>
    <s v="PIX"/>
    <x v="3"/>
  </r>
  <r>
    <n v="9473"/>
    <d v="2025-05-16T22:06:50"/>
    <s v="Jeronimo - Praça da Espanha"/>
    <x v="1"/>
    <s v="A entrega é em uma área de risco"/>
    <s v="Reembolso aprovado, confira o pagamento no seu próximo repasse"/>
    <n v="35.39"/>
    <n v="44.4"/>
    <n v="35.85"/>
    <n v="8.5499999999999972"/>
    <s v="REEMBOLSO APROVADO"/>
    <x v="1"/>
    <s v="iFood"/>
    <s v="15c5bbdd-143c-4279-9c6a-6a1db5c39dbe"/>
    <s v="PIX"/>
    <x v="3"/>
  </r>
  <r>
    <n v="1425"/>
    <d v="2025-05-16T20:33:19"/>
    <s v="Jeronimo - Praça da Espanha"/>
    <x v="1"/>
    <s v="Problemas no veículo"/>
    <s v="Reembolso aprovado, confira o pagamento no seu próximo repasse"/>
    <n v="138.69"/>
    <n v="137.69999999999999"/>
    <n v="111.19"/>
    <n v="26.509999999999991"/>
    <s v="REEMBOLSO APROVADO"/>
    <x v="1"/>
    <s v="iFood"/>
    <s v="60722fb2-3c98-45b4-90d8-d7f1dda56787"/>
    <s v="Crédito (Visa) pelo app"/>
    <x v="3"/>
  </r>
  <r>
    <n v="251"/>
    <d v="2025-05-16T20:32:27"/>
    <s v="Jeronimo - Praça da Espanha"/>
    <x v="1"/>
    <s v="Problemas no veículo"/>
    <s v="Reembolso aprovado, confira o pagamento no seu próximo repasse"/>
    <n v="44.38"/>
    <n v="44.4"/>
    <n v="35.85"/>
    <n v="8.5499999999999972"/>
    <s v="REEMBOLSO APROVADO"/>
    <x v="1"/>
    <s v="iFood"/>
    <s v="5dd5e856-5551-4b61-94d5-83986058cd76"/>
    <s v="Crédito (Mastercard) pelo app"/>
    <x v="3"/>
  </r>
  <r>
    <n v="8970"/>
    <d v="2025-05-16T19:26:19"/>
    <s v="Jeronimo - Praça da Espanha"/>
    <x v="1"/>
    <s v="Problemas no veículo"/>
    <s v="Reembolso aprovado, confira o pagamento no seu próximo repasse"/>
    <n v="120.38"/>
    <n v="116.4"/>
    <n v="93.99"/>
    <n v="22.410000000000011"/>
    <s v="REEMBOLSO APROVADO"/>
    <x v="1"/>
    <s v="iFood"/>
    <s v="8d679044-557c-4259-9821-36b4ea8d4c53"/>
    <s v="Crédito (Mastercard) pelo app"/>
    <x v="3"/>
  </r>
  <r>
    <n v="7363"/>
    <d v="2025-05-16T21:18:25"/>
    <s v="Jeronimo - Puc Poa"/>
    <x v="1"/>
    <s v="Problemas no veículo"/>
    <s v="Reembolso aprovado, confira o pagamento no seu próximo repasse"/>
    <n v="51.78"/>
    <n v="43.8"/>
    <n v="35.369999999999997"/>
    <n v="8.43"/>
    <s v="REEMBOLSO APROVADO"/>
    <x v="1"/>
    <s v="iFood"/>
    <s v="4b60fc53-1ef6-4ac6-80a0-ecc750df1eba"/>
    <s v="PIX"/>
    <x v="3"/>
  </r>
  <r>
    <n v="5853"/>
    <d v="2025-05-16T18:40:48"/>
    <s v="Jeronimo - Puc Poa"/>
    <x v="0"/>
    <s v="O pedido está atrasado"/>
    <s v="Reembolso aprovado, confira o pagamento no seu próximo repasse"/>
    <n v="66.38"/>
    <n v="44.4"/>
    <n v="35.85"/>
    <n v="8.5499999999999972"/>
    <s v="REEMBOLSO APROVADO"/>
    <x v="1"/>
    <s v="iFood"/>
    <s v="713297f1-e72c-455a-827f-d355b7e68082"/>
    <s v="Crédito (Mastercard) pelo app"/>
    <x v="3"/>
  </r>
  <r>
    <n v="4391"/>
    <d v="2025-05-16T18:46:34"/>
    <s v="Jeronimo - Ramos Batista"/>
    <x v="0"/>
    <s v="O pedido está atrasado"/>
    <s v="Reembolso aprovado, confira o pagamento no seu próximo repasse"/>
    <n v="83.5"/>
    <n v="83.5"/>
    <n v="67.430000000000007"/>
    <n v="16.069999999999993"/>
    <s v="REEMBOLSO APROVADO"/>
    <x v="1"/>
    <s v="iFood"/>
    <s v="123329f8-79df-4a12-beb4-3b247d7479f3"/>
    <s v="Apple Pay (Visa)"/>
    <x v="1"/>
  </r>
  <r>
    <n v="1906"/>
    <d v="2025-05-16T18:41:47"/>
    <s v="Jeronimo - Ramos Batista"/>
    <x v="1"/>
    <s v="Pedido danificado no transporte"/>
    <s v="Reembolso aprovado, confira o pagamento no seu próximo repasse"/>
    <n v="63.6"/>
    <n v="63.6"/>
    <n v="51.35"/>
    <n v="12.25"/>
    <s v="REEMBOLSO APROVADO"/>
    <x v="1"/>
    <s v="iFood"/>
    <s v="9d37b96f-6b99-4e9a-a39a-013baf877e65"/>
    <s v="Crédito (Mastercard) pelo app"/>
    <x v="1"/>
  </r>
  <r>
    <n v="2361"/>
    <d v="2025-05-17T16:31:35"/>
    <s v="Jeronimo - Santos Dumont"/>
    <x v="1"/>
    <s v="Cliente não localizado"/>
    <s v="Reembolso aprovado, confira o pagamento no seu próximo repasse"/>
    <n v="86.79"/>
    <n v="76.8"/>
    <n v="62.02"/>
    <n v="14.779999999999994"/>
    <s v="REEMBOLSO APROVADO"/>
    <x v="1"/>
    <s v="iFood"/>
    <s v="f983b459-74eb-47ab-ba72-731f82a91691"/>
    <s v="Apple Pay (Visa)"/>
    <x v="0"/>
  </r>
  <r>
    <n v="941"/>
    <d v="2025-05-17T19:53:21"/>
    <s v="Madero - Puc Poa"/>
    <x v="2"/>
    <s v="O pedido está duplicado"/>
    <s v="SIM"/>
    <n v="223.98"/>
    <n v="214"/>
    <n v="172.8"/>
    <n v="41.199999999999989"/>
    <s v="REEMBOLSO APROVADO"/>
    <x v="1"/>
    <s v="iFood"/>
    <s v="c52b2671-10af-478a-97cd-b743aa8bc00b"/>
    <s v="Crédito (Visa) pelo app"/>
    <x v="3"/>
  </r>
  <r>
    <s v="4813"/>
    <d v="2025-05-16T13:24:09"/>
    <s v="Madero &amp; Jeronimo - Novo Salvador"/>
    <x v="4"/>
    <s v="O pedido não foi confirmado pela loja"/>
    <s v="CANCELLED_BEFORE_CONFIRMED"/>
    <n v="14.18"/>
    <n v="21"/>
    <n v="0"/>
    <n v="21"/>
    <s v="CANCELADO"/>
    <x v="2"/>
    <s v="iFood"/>
    <s v="769fc763-842c-4aef-aab4-2f8c58ab7629"/>
    <s v="********"/>
    <x v="0"/>
  </r>
  <r>
    <n v="2086"/>
    <d v="2025-05-17T17:15:40"/>
    <s v="Jeronimo - Shopping Abc"/>
    <x v="0"/>
    <s v="O pedido está atrasado"/>
    <s v="Reembolso aprovado, confira o pagamento no seu próximo repasse"/>
    <n v="47.43"/>
    <n v="48.45"/>
    <n v="39.130000000000003"/>
    <n v="9.32"/>
    <s v="REEMBOLSO APROVADO"/>
    <x v="1"/>
    <s v="iFood"/>
    <s v="efdc07c4-8992-40ae-84a0-2fbb7b3aa410"/>
    <s v="Apple Pay (Visa)"/>
    <x v="1"/>
  </r>
  <r>
    <n v="6042"/>
    <d v="2025-05-17T19:21:55"/>
    <s v="Jeronimo - Shopping Anália Franco"/>
    <x v="0"/>
    <s v="O pedido não foi entregue"/>
    <s v="Reembolso aprovado, confira o pagamento no seu próximo repasse"/>
    <n v="105.54"/>
    <n v="97.55"/>
    <n v="78.77"/>
    <n v="18.78"/>
    <s v="REEMBOLSO APROVADO"/>
    <x v="1"/>
    <s v="iFood"/>
    <s v="eccee320-cd16-4a6c-af77-610bfd228da9"/>
    <s v="Crédito (Mastercard) pelo app"/>
    <x v="1"/>
  </r>
  <r>
    <n v="6032"/>
    <d v="2025-05-17T11:34:10"/>
    <s v="Jeronimo - Shopping Balneario"/>
    <x v="1"/>
    <s v="Problemas no veículo"/>
    <s v="Reembolso aprovado, confira o pagamento no seu próximo repasse"/>
    <n v="101.18"/>
    <n v="102.2"/>
    <n v="82.52"/>
    <n v="19.680000000000007"/>
    <s v="REEMBOLSO APROVADO"/>
    <x v="1"/>
    <s v="iFood"/>
    <s v="8fe9a52a-7d5e-42a3-b384-1caa191bc36b"/>
    <s v="Débito (Visa Débito) pelo app"/>
    <x v="3"/>
  </r>
  <r>
    <n v="6739"/>
    <d v="2025-05-16T20:18:44"/>
    <s v="Jeronimo - Shopping Center Norte"/>
    <x v="0"/>
    <s v="O pedido está atrasado"/>
    <s v="Reembolso aprovado, confira o pagamento no seu próximo repasse"/>
    <n v="71.989999999999995"/>
    <n v="66"/>
    <n v="53.3"/>
    <n v="12.700000000000003"/>
    <s v="REEMBOLSO APROVADO"/>
    <x v="1"/>
    <s v="iFood"/>
    <s v="505a804f-8412-4a75-bf30-3604ec565a59"/>
    <s v="Apple Pay (Mastercard)"/>
    <x v="1"/>
  </r>
  <r>
    <n v="9114"/>
    <d v="2025-05-16T21:08:54"/>
    <s v="Jeronimo - Shopping Estação Bh"/>
    <x v="1"/>
    <s v="Problemas no veículo"/>
    <s v="Reembolso aprovado, confira o pagamento no seu próximo repasse"/>
    <n v="96.99"/>
    <n v="84"/>
    <n v="67.83"/>
    <n v="16.170000000000002"/>
    <s v="REEMBOLSO APROVADO"/>
    <x v="1"/>
    <s v="iFood"/>
    <s v="04783915-1f08-49c2-a751-f2e64f0e4128"/>
    <s v="Apple Pay (Mastercard)"/>
    <x v="0"/>
  </r>
  <r>
    <n v="447"/>
    <d v="2025-05-17T19:42:55"/>
    <s v="Madero - Puc Poa"/>
    <x v="2"/>
    <s v="O pedido está duplicado"/>
    <s v="SIM"/>
    <n v="74.989999999999995"/>
    <n v="74"/>
    <n v="59.76"/>
    <m/>
    <s v="CONTESTADO"/>
    <x v="0"/>
    <s v="iFood"/>
    <s v="001c7357-3b2c-497d-a1a9-cc30e1823b33"/>
    <s v="PIX"/>
    <x v="3"/>
  </r>
  <r>
    <n v="8946"/>
    <d v="2025-05-17T19:42:29"/>
    <s v="Madero - Puc Poa"/>
    <x v="2"/>
    <s v="O pedido está duplicado"/>
    <s v="SIM"/>
    <n v="348.98"/>
    <n v="336"/>
    <n v="271.32"/>
    <n v="64.680000000000007"/>
    <s v="REEMBOLSO APROVADO"/>
    <x v="1"/>
    <s v="iFood"/>
    <s v="ce178397-9701-4fbe-8dd2-5635407b8292"/>
    <s v="PIX"/>
    <x v="3"/>
  </r>
  <r>
    <s v="6001"/>
    <d v="2025-05-16T22:12:29"/>
    <s v="Madero - Francisco Morato"/>
    <x v="1"/>
    <s v="A entrega é em uma área de risco"/>
    <s v="NÃO"/>
    <n v="89.99"/>
    <n v="90"/>
    <n v="72.599999999999994"/>
    <n v="17.400000000000006"/>
    <s v="REEMBOLSO APROVADO"/>
    <x v="1"/>
    <s v="iFood"/>
    <s v="84b71587-fc30-4b7c-a9b7-0e93b45c937e"/>
    <s v="Crédito (Mastercard) pelo app"/>
    <x v="4"/>
  </r>
  <r>
    <n v="2806"/>
    <d v="2025-05-17T20:44:34"/>
    <s v="Jeronimo - Shopping Flamboyant"/>
    <x v="0"/>
    <s v="O pedido está atrasado"/>
    <s v="Reembolso aprovado, confira o pagamento no seu próximo repasse"/>
    <n v="49.44"/>
    <n v="48.45"/>
    <n v="39.130000000000003"/>
    <n v="9.32"/>
    <s v="REEMBOLSO APROVADO"/>
    <x v="1"/>
    <s v="iFood"/>
    <s v="d453aa71-7b68-48a7-8cdf-1d25a768ab79"/>
    <s v="Crédito (Mastercard) pelo app"/>
    <x v="2"/>
  </r>
  <r>
    <n v="9283"/>
    <d v="2025-05-17T19:38:28"/>
    <s v="Jeronimo - Shopping Flamboyant"/>
    <x v="0"/>
    <s v="O pedido veio com todos os itens errados"/>
    <s v="HAS_CREDIT_PROACTIVE"/>
    <n v="72.44"/>
    <n v="81.45"/>
    <n v="65.77"/>
    <n v="15.680000000000007"/>
    <s v="REEMBOLSO APROVADO"/>
    <x v="1"/>
    <s v="iFood"/>
    <s v="16d36d80-531f-4683-af01-9184474535d5"/>
    <s v="Crédito (Visa) pelo app"/>
    <x v="2"/>
  </r>
  <r>
    <n v="1965"/>
    <d v="2025-05-16T14:17:30"/>
    <s v="Jeronimo - Shopping Guarulhos"/>
    <x v="0"/>
    <s v="O pedido está atrasado"/>
    <s v="Reembolso aprovado, confira o pagamento no seu próximo repasse"/>
    <n v="44.99"/>
    <n v="36"/>
    <n v="24.07"/>
    <n v="11.93"/>
    <s v="REEMBOLSO APROVADO"/>
    <x v="1"/>
    <s v="iFood"/>
    <s v="1a28bed2-11c3-42f1-9a79-112d53e1ed64"/>
    <s v="Débito (Mastercard Débito) pelo app"/>
    <x v="1"/>
  </r>
  <r>
    <n v="8328"/>
    <d v="2025-05-17T19:40:40"/>
    <s v="Madero - Puc Poa"/>
    <x v="2"/>
    <s v="O pedido está duplicado"/>
    <s v="SIM"/>
    <n v="348.98"/>
    <n v="336"/>
    <n v="271.32"/>
    <n v="64.680000000000007"/>
    <s v="REEMBOLSO APROVADO"/>
    <x v="1"/>
    <s v="iFood"/>
    <s v="b59baade-66a5-4592-ae28-45bfb339f295"/>
    <s v="Crédito (Visa) pelo app"/>
    <x v="3"/>
  </r>
  <r>
    <n v="7173"/>
    <d v="2025-05-17T19:19:32"/>
    <s v="Madero - Quata"/>
    <x v="2"/>
    <s v="O pedido está duplicado"/>
    <s v="SIM"/>
    <n v="97.99"/>
    <n v="90"/>
    <n v="72.680000000000007"/>
    <n v="17.319999999999993"/>
    <s v="REEMBOLSO APROVADO"/>
    <x v="1"/>
    <s v="iFood"/>
    <s v="ed2cba8e-a28c-4036-b89d-ef85ddae42a2"/>
    <s v="Crédito (Mastercard) pelo app"/>
    <x v="1"/>
  </r>
  <r>
    <n v="867"/>
    <d v="2025-05-16T12:58:57"/>
    <s v="Jeronimo - Shopping Light"/>
    <x v="0"/>
    <s v="O pedido está atrasado"/>
    <s v="Reembolso aprovado, confira o pagamento no seu próximo repasse"/>
    <n v="203.24"/>
    <n v="194.25"/>
    <n v="156.85"/>
    <n v="37.400000000000006"/>
    <s v="REEMBOLSO APROVADO"/>
    <x v="1"/>
    <s v="iFood"/>
    <s v="1c2d0916-f85e-4962-ba33-2eb233b8b785"/>
    <s v="PIX"/>
    <x v="1"/>
  </r>
  <r>
    <n v="9072"/>
    <d v="2025-05-16T19:03:38"/>
    <s v="Jeronimo - Shopping Mueller"/>
    <x v="1"/>
    <s v="Problemas no veículo"/>
    <s v="Reembolso aprovado, confira o pagamento no seu próximo repasse"/>
    <n v="247.78"/>
    <n v="247.8"/>
    <n v="200.1"/>
    <n v="47.700000000000017"/>
    <s v="REEMBOLSO APROVADO"/>
    <x v="1"/>
    <s v="iFood"/>
    <s v="8d911e6c-9d48-40f1-aa46-4e6ab9d2a7fc"/>
    <s v="PIX"/>
    <x v="3"/>
  </r>
  <r>
    <n v="4228"/>
    <d v="2025-05-16T15:58:48"/>
    <s v="Madero - Quata"/>
    <x v="0"/>
    <s v="O pedido veio com todos os itens errados"/>
    <s v="SIM"/>
    <n v="73.989999999999995"/>
    <n v="77"/>
    <n v="0"/>
    <n v="77"/>
    <s v="CONTESTADO"/>
    <x v="0"/>
    <s v="iFood"/>
    <s v="08389417-fbec-4b2e-9ec6-1252f47af8bd"/>
    <s v="Crédito (Visa) pelo app"/>
    <x v="1"/>
  </r>
  <r>
    <n v="960"/>
    <d v="2025-05-16T12:35:02"/>
    <s v="Jeronimo - Shopping Pier 21"/>
    <x v="1"/>
    <s v="Cliente não localizado pedido em atraso"/>
    <s v="Reembolso aprovado, confira o pagamento no seu próximo repasse"/>
    <n v="91.78"/>
    <n v="70.8"/>
    <n v="57.18"/>
    <n v="13.619999999999997"/>
    <s v="REEMBOLSO APROVADO"/>
    <x v="1"/>
    <s v="iFood"/>
    <s v="023f769b-311f-44d3-9291-ef56ac0f0795"/>
    <s v="Pagamento pelo app do Nubank"/>
    <x v="2"/>
  </r>
  <r>
    <n v="1031"/>
    <d v="2025-05-16T19:21:12"/>
    <s v="Jeronimo - Shopping Sp Market"/>
    <x v="0"/>
    <s v="O pedido está atrasado"/>
    <s v="Reembolso aprovado, confira o pagamento no seu próximo repasse"/>
    <n v="88.59"/>
    <n v="81.599999999999994"/>
    <n v="68.34"/>
    <n v="13.259999999999991"/>
    <s v="REEMBOLSO APROVADO"/>
    <x v="1"/>
    <s v="iFood"/>
    <s v="558ad281-dfa2-4916-94f3-411392cdb20d"/>
    <s v="Vale-refeição (Ticket) pelo app"/>
    <x v="4"/>
  </r>
  <r>
    <n v="1708"/>
    <d v="2025-05-16T19:19:26"/>
    <s v="Jeronimo - Shopping Sp Market"/>
    <x v="0"/>
    <s v="O pedido está atrasado"/>
    <s v="Reembolso aprovado, confira o pagamento no seu próximo repasse"/>
    <n v="73.84"/>
    <n v="71.849999999999994"/>
    <n v="58.01"/>
    <n v="13.839999999999996"/>
    <s v="REEMBOLSO APROVADO"/>
    <x v="1"/>
    <s v="iFood"/>
    <s v="49767b40-a55a-4fe0-8c51-49eae435b446"/>
    <s v="PIX"/>
    <x v="4"/>
  </r>
  <r>
    <n v="4522"/>
    <d v="2025-05-17T21:47:25"/>
    <s v="Jeronimo - Shopping Tiete Plaza"/>
    <x v="1"/>
    <s v="A entrega é em uma área de risco"/>
    <s v="Reembolso aprovado, confira o pagamento no seu próximo repasse"/>
    <n v="93.44"/>
    <n v="87.45"/>
    <n v="70.62"/>
    <n v="16.829999999999998"/>
    <s v="REEMBOLSO APROVADO"/>
    <x v="1"/>
    <s v="iFood"/>
    <s v="83f8e39e-eeb9-4219-82ca-e2e272cdade1"/>
    <s v="Saldo da carteira"/>
    <x v="1"/>
  </r>
  <r>
    <n v="8801"/>
    <d v="2025-05-17T22:22:04"/>
    <s v="Jeronimo - Tenente Sales"/>
    <x v="0"/>
    <s v="O pedido está atrasado"/>
    <s v="Reembolso aprovado, confira o pagamento no seu próximo repasse"/>
    <n v="63.39"/>
    <n v="62.4"/>
    <n v="50.39"/>
    <n v="12.009999999999998"/>
    <s v="REEMBOLSO APROVADO"/>
    <x v="1"/>
    <s v="iFood"/>
    <s v="705f26d8-ac53-4a48-b326-a8bd96400d45"/>
    <s v="Crédito (Mastercard) pelo app"/>
    <x v="1"/>
  </r>
  <r>
    <n v="4212"/>
    <d v="2025-05-16T21:54:45"/>
    <s v="Jeronimo - Tenente Sales"/>
    <x v="1"/>
    <s v="Cliente não localizado"/>
    <s v="Reembolso aprovado, confira o pagamento no seu próximo repasse"/>
    <n v="95.18"/>
    <n v="85.2"/>
    <n v="71.39"/>
    <n v="13.810000000000002"/>
    <s v="REEMBOLSO APROVADO"/>
    <x v="1"/>
    <s v="iFood"/>
    <s v="e874742f-2f50-4a3c-94ad-65f2660c3e0f"/>
    <s v="Vale-refeição (Ticket) pelo app"/>
    <x v="1"/>
  </r>
  <r>
    <n v="5788"/>
    <d v="2025-05-16T19:07:32"/>
    <s v="Jeronimo - Tenente Sales"/>
    <x v="0"/>
    <s v="O pedido está atrasado"/>
    <s v="Reembolso aprovado, confira o pagamento no seu próximo repasse"/>
    <n v="108.98"/>
    <n v="101"/>
    <n v="81.56"/>
    <n v="19.439999999999998"/>
    <s v="REEMBOLSO APROVADO"/>
    <x v="1"/>
    <s v="iFood"/>
    <s v="cd1e05be-ea78-4df8-8e20-4061a4780be0"/>
    <s v="Apple Pay (Mastercard Débito)"/>
    <x v="1"/>
  </r>
  <r>
    <n v="3025"/>
    <d v="2025-05-17T21:00:12"/>
    <s v="Jeronimo - Uberlândia"/>
    <x v="0"/>
    <s v="O pedido está atrasado"/>
    <s v="Reembolso aprovado, confira o pagamento no seu próximo repasse"/>
    <n v="76.58"/>
    <n v="63.6"/>
    <n v="51.35"/>
    <n v="12.25"/>
    <s v="REEMBOLSO APROVADO"/>
    <x v="1"/>
    <s v="iFood"/>
    <s v="bcf0dca6-7695-430f-96dc-e02dd0784f70"/>
    <s v="PIX"/>
    <x v="2"/>
  </r>
  <r>
    <n v="354"/>
    <d v="2025-05-18T20:06:55"/>
    <s v="Madero - Quata"/>
    <x v="2"/>
    <s v="O pedido está duplicado"/>
    <s v="SIM"/>
    <n v="153.99"/>
    <n v="140"/>
    <n v="0"/>
    <n v="140"/>
    <s v="CONTESTADO"/>
    <x v="0"/>
    <s v="iFood"/>
    <s v="6e0cbe5f-fdac-4149-94d7-f11d5e3574fa"/>
    <s v="Pagamento pelo app do Nubank"/>
    <x v="1"/>
  </r>
  <r>
    <n v="8502"/>
    <d v="2025-05-16T19:59:50"/>
    <s v="Jeronimo - Uberlândia"/>
    <x v="1"/>
    <s v="Cliente não localizado pedido em atraso"/>
    <s v="Reembolso aprovado, confira o pagamento no seu próximo repasse"/>
    <n v="273.98"/>
    <n v="264"/>
    <n v="213.18"/>
    <n v="50.819999999999993"/>
    <s v="REEMBOLSO APROVADO"/>
    <x v="1"/>
    <s v="iFood"/>
    <s v="5244ef1a-306f-42c3-ae9e-b45a76b68c28"/>
    <s v="Crédito (Visa) pelo app"/>
    <x v="2"/>
  </r>
  <r>
    <n v="2963"/>
    <d v="2025-05-17T19:38:21"/>
    <s v="Jeronimo - West Plaza"/>
    <x v="3"/>
    <s v="A loja está sem entregadores disponíveis"/>
    <s v="Reembolso aprovado, confira o pagamento no seu próximo repasse"/>
    <n v="117.99"/>
    <n v="102"/>
    <n v="82.36"/>
    <n v="19.64"/>
    <s v="REEMBOLSO APROVADO"/>
    <x v="1"/>
    <s v="iFood"/>
    <s v="3387f1ad-5841-4532-acdf-885edee08b7d"/>
    <s v="Crédito (Mastercard) pelo app"/>
    <x v="1"/>
  </r>
  <r>
    <n v="7838"/>
    <d v="2025-05-17T13:41:41"/>
    <s v="Jeronimo - West Plaza"/>
    <x v="0"/>
    <s v="O pedido está atrasado"/>
    <s v="Reembolso aprovado, confira o pagamento no seu próximo repasse"/>
    <n v="112.39"/>
    <n v="108.4"/>
    <n v="87.53"/>
    <n v="20.870000000000005"/>
    <s v="REEMBOLSO APROVADO"/>
    <x v="1"/>
    <s v="iFood"/>
    <s v="f5755b1f-b318-4324-bedc-f810d4160116"/>
    <s v="Crédito (Visa) pelo app"/>
    <x v="1"/>
  </r>
  <r>
    <n v="1043"/>
    <d v="2025-05-16T11:56:47"/>
    <s v="Jeronimo &amp; Madero - 18 do Forte"/>
    <x v="5"/>
    <s v="O pedido está atrasado"/>
    <s v="Reembolso aprovado, confira o pagamento no seu próximo repasse"/>
    <n v="6.99"/>
    <n v="26"/>
    <n v="21"/>
    <n v="5"/>
    <s v="REEMBOLSO APROVADO"/>
    <x v="1"/>
    <s v="iFood"/>
    <s v="9dbbe7a0-24da-4bfd-8f94-24ba09670131"/>
    <s v="Crédito (Visa) pelo app"/>
    <x v="4"/>
  </r>
  <r>
    <n v="9998"/>
    <d v="2025-05-16T20:17:07"/>
    <s v="Jeronimo &amp; Madero - Alphaville"/>
    <x v="0"/>
    <s v="O pedido está atrasado"/>
    <s v="Reembolso aprovado, confira o pagamento no seu próximo repasse"/>
    <n v="112.38"/>
    <n v="104.4"/>
    <n v="84.31"/>
    <n v="20.090000000000003"/>
    <s v="REEMBOLSO APROVADO"/>
    <x v="1"/>
    <s v="iFood"/>
    <s v="7c9948fa-3121-4ff8-a016-0c0a01c12b55"/>
    <s v="PIX"/>
    <x v="4"/>
  </r>
  <r>
    <n v="9686"/>
    <d v="2025-05-17T18:03:42"/>
    <s v="Jeronimo &amp; Madero - Av Toaldo Tulio"/>
    <x v="1"/>
    <s v="Cliente não quer mais receber o pedido"/>
    <s v="Reembolso aprovado, confira o pagamento no seu próximo repasse"/>
    <n v="161.58000000000001"/>
    <n v="145.6"/>
    <n v="117.57"/>
    <n v="28.03"/>
    <s v="REEMBOLSO APROVADO"/>
    <x v="1"/>
    <s v="iFood"/>
    <s v="196e322d-b6c2-41cc-b70a-8a602a4c48db"/>
    <s v="PIX"/>
    <x v="3"/>
  </r>
  <r>
    <n v="9474"/>
    <d v="2025-05-16T19:35:41"/>
    <s v="Jeronimo &amp; Madero - Av Toaldo Tulio"/>
    <x v="0"/>
    <s v="O pedido está atrasado"/>
    <s v="Reembolso aprovado, confira o pagamento no seu próximo repasse"/>
    <n v="156.18"/>
    <n v="145.19999999999999"/>
    <n v="117.24"/>
    <n v="27.959999999999994"/>
    <s v="REEMBOLSO APROVADO"/>
    <x v="1"/>
    <s v="iFood"/>
    <s v="3187be88-6fc6-4b40-bdfd-e207bf321823"/>
    <s v="Crédito (Amex) pelo app"/>
    <x v="3"/>
  </r>
  <r>
    <n v="1171"/>
    <d v="2025-05-18T14:57:52"/>
    <s v="Madero - Quata"/>
    <x v="0"/>
    <s v="O pedido veio com todos os itens errados"/>
    <s v="SIM"/>
    <n v="87.99"/>
    <n v="91"/>
    <n v="0"/>
    <n v="91"/>
    <s v="CONTESTADO"/>
    <x v="0"/>
    <s v="iFood"/>
    <s v="f2ecad2e-c6c6-44b3-b1b3-15f385e7368d"/>
    <s v="Apple Pay (Mastercard)"/>
    <x v="1"/>
  </r>
  <r>
    <n v="8283"/>
    <d v="2025-05-17T19:41:34"/>
    <s v="Jeronimo &amp; Madero - Foz do Iguaçu"/>
    <x v="1"/>
    <s v="Problemas no veículo"/>
    <s v="Reembolso aprovado, confira o pagamento no seu próximo repasse"/>
    <n v="92.98"/>
    <n v="72"/>
    <n v="58.14"/>
    <n v="13.86"/>
    <s v="REEMBOLSO APROVADO"/>
    <x v="1"/>
    <s v="iFood"/>
    <s v="3f0f2cc3-24e7-42f2-9fd0-14db72aeb79c"/>
    <s v="PIX"/>
    <x v="4"/>
  </r>
  <r>
    <n v="9917"/>
    <d v="2025-05-17T20:38:23"/>
    <s v="Jeronimo &amp; Madero - Joinville"/>
    <x v="0"/>
    <s v="Pedido impróprio para consumo/uso"/>
    <s v="HAS_CREDIT_PROACTIVE"/>
    <n v="45.18"/>
    <n v="45.2"/>
    <n v="36.5"/>
    <n v="8.7000000000000028"/>
    <s v="REEMBOLSO APROVADO"/>
    <x v="1"/>
    <s v="iFood"/>
    <s v="9c24e267-797d-466e-9a10-184ce95e5f94"/>
    <s v="PIX"/>
    <x v="3"/>
  </r>
  <r>
    <n v="4349"/>
    <d v="2025-05-17T21:56:21"/>
    <s v="Madero - Ribeirão Shopping"/>
    <x v="1"/>
    <s v="A loja está fechada"/>
    <s v="SIM"/>
    <n v="211.98"/>
    <n v="193"/>
    <n v="0"/>
    <n v="193"/>
    <s v="CONTESTADO"/>
    <x v="0"/>
    <s v="iFood"/>
    <s v="72523ea2-1f7a-42ac-a9ea-17a1ee6e1ecb"/>
    <s v="Crédito (Visa) pelo app"/>
    <x v="2"/>
  </r>
  <r>
    <n v="5908"/>
    <d v="2025-05-16T13:07:16"/>
    <s v="Jeronimo &amp; Madero - Joinville"/>
    <x v="1"/>
    <s v="Problemas no veículo"/>
    <s v="Reembolso aprovado, confira o pagamento no seu próximo repasse"/>
    <n v="44.18"/>
    <n v="37.200000000000003"/>
    <n v="30.04"/>
    <n v="7.1600000000000037"/>
    <s v="REEMBOLSO APROVADO"/>
    <x v="1"/>
    <s v="iFood"/>
    <s v="ddf5994f-a481-4ee2-a48a-b5719405c321"/>
    <s v="Crédito (Visa) pelo app"/>
    <x v="3"/>
  </r>
  <r>
    <n v="1343"/>
    <d v="2025-05-16T13:05:31"/>
    <s v="Jeronimo &amp; Madero - Joinville"/>
    <x v="1"/>
    <s v="Problemas no veículo"/>
    <s v="Reembolso aprovado, confira o pagamento no seu próximo repasse"/>
    <n v="52.18"/>
    <n v="45.2"/>
    <n v="36.5"/>
    <n v="8.7000000000000028"/>
    <s v="REEMBOLSO APROVADO"/>
    <x v="1"/>
    <s v="iFood"/>
    <s v="fc3c140f-d73e-4d2a-b100-017553c761c0"/>
    <s v="Pagamento pelo app do Nubank"/>
    <x v="3"/>
  </r>
  <r>
    <n v="115"/>
    <d v="2025-05-16T21:35:17"/>
    <s v="Jeronimo &amp; Madero - Marilia"/>
    <x v="1"/>
    <s v="Cliente não localizado"/>
    <s v="Reembolso aprovado, confira o pagamento no seu próximo repasse"/>
    <n v="76.38"/>
    <n v="52.4"/>
    <n v="42.31"/>
    <n v="10.089999999999996"/>
    <s v="REEMBOLSO APROVADO"/>
    <x v="1"/>
    <s v="iFood"/>
    <s v="fabca332-71ed-42e3-a485-73e14f128f95"/>
    <s v="PIX"/>
    <x v="2"/>
  </r>
  <r>
    <n v="9290"/>
    <d v="2025-05-17T19:16:35"/>
    <s v="Madero - Riomar Aracaju"/>
    <x v="0"/>
    <s v="O pedido veio com todos os itens errados"/>
    <s v="SIM"/>
    <n v="181.98"/>
    <n v="168"/>
    <n v="135.66"/>
    <n v="32.340000000000003"/>
    <s v="REEMBOLSO APROVADO"/>
    <x v="1"/>
    <s v="iFood"/>
    <s v="cd3ea1f1-563f-4164-b96f-734a308e2951"/>
    <s v="Crédito (Mastercard) pelo app"/>
    <x v="0"/>
  </r>
  <r>
    <n v="3104"/>
    <d v="2025-05-17T20:05:49"/>
    <s v="Jeronimo &amp; Madero - Maua Plaza"/>
    <x v="0"/>
    <s v="O pedido está atrasado"/>
    <s v="Reembolso aprovado, confira o pagamento no seu próximo repasse"/>
    <n v="174.59"/>
    <n v="165.6"/>
    <n v="133.72"/>
    <n v="31.879999999999995"/>
    <s v="REEMBOLSO APROVADO"/>
    <x v="1"/>
    <s v="iFood"/>
    <s v="c7fbf982-44a1-4e96-8bf6-1a6d54afe89d"/>
    <s v="Google Pay (Visa)"/>
    <x v="1"/>
  </r>
  <r>
    <n v="5308"/>
    <d v="2025-05-16T19:22:48"/>
    <s v="Jeronimo &amp; Madero - Maua Plaza"/>
    <x v="0"/>
    <s v="O pedido está atrasado"/>
    <s v="Reembolso aprovado, confira o pagamento no seu próximo repasse"/>
    <n v="47.79"/>
    <n v="40.799999999999997"/>
    <n v="32.950000000000003"/>
    <n v="7.8499999999999943"/>
    <s v="REEMBOLSO APROVADO"/>
    <x v="1"/>
    <s v="iFood"/>
    <s v="d53f50ef-5ed8-4bca-9bff-ccea9f1ea565"/>
    <s v="Crédito (Visa) pelo app"/>
    <x v="1"/>
  </r>
  <r>
    <s v="5416"/>
    <d v="2025-05-17T19:51:09"/>
    <s v="Madero &amp; Jeronimo - Cascavel"/>
    <x v="2"/>
    <s v="Item indisponível"/>
    <s v="UNAVAILABLE_ITEM"/>
    <n v="183.98"/>
    <n v="164"/>
    <n v="0"/>
    <n v="164"/>
    <s v="CANCELADO"/>
    <x v="2"/>
    <s v="iFood"/>
    <s v="3106d056-cb66-46f2-b518-932cfd30beb1"/>
    <s v="Crédito (Mastercard) pelo app"/>
    <x v="4"/>
  </r>
  <r>
    <n v="9584"/>
    <d v="2025-05-17T21:41:02"/>
    <s v="Jeronimo &amp; Madero - Piracicaba"/>
    <x v="1"/>
    <s v="Problemas no veículo"/>
    <s v="Reembolso aprovado, confira o pagamento no seu próximo repasse"/>
    <n v="139.38"/>
    <n v="128.4"/>
    <n v="103.69"/>
    <n v="24.710000000000008"/>
    <s v="REEMBOLSO APROVADO"/>
    <x v="1"/>
    <s v="iFood"/>
    <s v="718467c1-3ae0-4d97-8b1b-595261ee933c"/>
    <s v="Crédito (Mastercard) pelo app"/>
    <x v="2"/>
  </r>
  <r>
    <n v="2924"/>
    <d v="2025-05-16T11:41:49"/>
    <s v="Jeronimo &amp; Madero - Piracicaba"/>
    <x v="1"/>
    <s v="Cliente não localizado pedido em atraso"/>
    <s v="Reembolso aprovado, confira o pagamento no seu próximo repasse"/>
    <n v="40.380000000000003"/>
    <n v="33.4"/>
    <n v="26.97"/>
    <n v="6.43"/>
    <s v="REEMBOLSO APROVADO"/>
    <x v="1"/>
    <s v="iFood"/>
    <s v="7cdadbf1-2009-4870-98ce-8f8dbb4e9ef8"/>
    <s v="PIX"/>
    <x v="2"/>
  </r>
  <r>
    <n v="3958"/>
    <d v="2025-05-16T23:29:01"/>
    <s v="Jeronimo &amp; Madero Agua Verde"/>
    <x v="1"/>
    <s v="Problemas no veículo"/>
    <s v="Reembolso aprovado, confira o pagamento no seu próximo repasse"/>
    <n v="93.98"/>
    <n v="90"/>
    <n v="72.680000000000007"/>
    <n v="17.319999999999993"/>
    <s v="REEMBOLSO APROVADO"/>
    <x v="1"/>
    <s v="iFood"/>
    <s v="94702282-61ad-403b-b782-74cbc758fb87"/>
    <s v="Google Pay (Mastercard)"/>
    <x v="3"/>
  </r>
  <r>
    <n v="8088"/>
    <d v="2025-05-17T19:39:05"/>
    <s v="Jeronimo &amp; Madero Itajai"/>
    <x v="1"/>
    <s v="Cliente não localizado"/>
    <s v="Reembolso aprovado, confira o pagamento no seu próximo repasse"/>
    <n v="73.34"/>
    <n v="66.349999999999994"/>
    <n v="53.58"/>
    <n v="12.769999999999996"/>
    <s v="REEMBOLSO APROVADO"/>
    <x v="1"/>
    <s v="iFood"/>
    <s v="f032072a-f7d2-4279-9b57-d0ad17a99b17"/>
    <s v="Crédito (Visa) pelo app"/>
    <x v="3"/>
  </r>
  <r>
    <n v="2394"/>
    <d v="2025-05-16T21:40:36"/>
    <s v="Legno - Italiano do Madero (Eldorado)"/>
    <x v="0"/>
    <s v="O pedido não foi entregue"/>
    <s v="Reembolso aprovado, confira o pagamento no seu próximo repasse"/>
    <n v="120.99"/>
    <n v="113"/>
    <n v="91.25"/>
    <n v="21.75"/>
    <s v="REEMBOLSO APROVADO"/>
    <x v="1"/>
    <s v="iFood"/>
    <s v="dbcd4386-5da4-4f08-9dcc-9f18cbee07b8"/>
    <s v="Crédito (Visa) pelo app"/>
    <x v="4"/>
  </r>
  <r>
    <n v="1988"/>
    <d v="2025-05-16T19:25:56"/>
    <s v="Madero - Açocê"/>
    <x v="0"/>
    <s v="O pedido está atrasado"/>
    <s v="Reembolso aprovado, confira o pagamento no seu próximo repasse"/>
    <n v="79.989999999999995"/>
    <n v="74"/>
    <n v="59.76"/>
    <n v="14.240000000000002"/>
    <s v="REEMBOLSO APROVADO"/>
    <x v="1"/>
    <s v="iFood"/>
    <s v="02c5716a-fb2e-4ea6-bd75-9a606fb99f9d"/>
    <s v="Crédito (Visa) pelo app"/>
    <x v="1"/>
  </r>
  <r>
    <s v="6005"/>
    <d v="2025-05-16T21:04:09"/>
    <s v="Madero - Natal Shopping"/>
    <x v="2"/>
    <s v="Item indisponível"/>
    <s v="UNAVAILABLE_ITEM"/>
    <n v="109.98"/>
    <n v="95"/>
    <n v="0"/>
    <n v="95"/>
    <s v="CANCELADO"/>
    <x v="2"/>
    <s v="iFood"/>
    <s v="90515334-9cf9-42f8-a058-250df6cb4d79"/>
    <s v="PIX"/>
    <x v="0"/>
  </r>
  <r>
    <n v="2817"/>
    <d v="2025-05-16T19:11:06"/>
    <s v="Madero - Açocê"/>
    <x v="0"/>
    <s v="O pedido está atrasado"/>
    <s v="Reembolso aprovado, confira o pagamento no seu próximo repasse"/>
    <n v="146.99"/>
    <n v="137"/>
    <n v="114.74"/>
    <n v="22.260000000000005"/>
    <s v="REEMBOLSO APROVADO"/>
    <x v="1"/>
    <s v="iFood"/>
    <s v="829bffe2-a7f3-4475-b32d-ad8baca68e01"/>
    <s v="Vale-refeição (Alelo refeição) pelo app"/>
    <x v="1"/>
  </r>
  <r>
    <n v="5083"/>
    <d v="2025-05-16T14:12:16"/>
    <s v="Madero - Afonso Pena"/>
    <x v="1"/>
    <s v="Cliente não localizado"/>
    <s v="Reembolso aprovado, confira o pagamento no seu próximo repasse"/>
    <n v="11.98"/>
    <n v="13"/>
    <n v="10.5"/>
    <n v="2.5"/>
    <s v="REEMBOLSO APROVADO"/>
    <x v="1"/>
    <s v="iFood"/>
    <s v="af8b8209-18a7-4705-896b-cfa5dbd6dff1"/>
    <s v="Crédito (Visa) pelo app"/>
    <x v="3"/>
  </r>
  <r>
    <n v="58"/>
    <d v="2025-05-16T22:39:21"/>
    <s v="Madero - Augusto Tolle"/>
    <x v="1"/>
    <s v="Entregador sofreu acidente"/>
    <s v="Reembolso aprovado, confira o pagamento no seu próximo repasse"/>
    <n v="131.99"/>
    <n v="117"/>
    <n v="94.48"/>
    <n v="22.519999999999996"/>
    <s v="REEMBOLSO APROVADO"/>
    <x v="1"/>
    <s v="iFood"/>
    <s v="9142c631-5f43-4cab-8ef6-c427dfe815a7"/>
    <s v="Crédito (Mastercard) pelo app"/>
    <x v="1"/>
  </r>
  <r>
    <n v="2432"/>
    <d v="2025-05-17T19:58:09"/>
    <s v="Madero - Azevedo Soares"/>
    <x v="0"/>
    <s v="O pedido está atrasado"/>
    <s v="Reembolso aprovado, confira o pagamento no seu próximo repasse"/>
    <n v="234.99"/>
    <n v="216"/>
    <n v="174.42"/>
    <n v="41.580000000000013"/>
    <s v="REEMBOLSO APROVADO"/>
    <x v="1"/>
    <s v="iFood"/>
    <s v="6a623723-57a6-4d52-b9d6-68c19f17c6e4"/>
    <s v="PIX"/>
    <x v="1"/>
  </r>
  <r>
    <n v="6808"/>
    <d v="2025-05-17T21:25:40"/>
    <s v="Madero - Riomar Fortaleza"/>
    <x v="1"/>
    <s v="A loja está fechada"/>
    <s v="SIM"/>
    <n v="39.229999999999997"/>
    <n v="35"/>
    <n v="0"/>
    <n v="35"/>
    <s v="CONTESTADO"/>
    <x v="0"/>
    <s v="iFood"/>
    <s v="6ac973c3-37f2-42e6-88f7-d2a2909cdeb4"/>
    <s v="Crédito (Visa) pelo app"/>
    <x v="0"/>
  </r>
  <r>
    <n v="920"/>
    <d v="2025-05-17T19:19:06"/>
    <s v="Madero - Azevedo Soares"/>
    <x v="1"/>
    <s v="Cliente não localizado pedido em atraso"/>
    <s v="Reembolso aprovado, confira o pagamento no seu próximo repasse"/>
    <n v="104.99"/>
    <n v="92"/>
    <n v="74.290000000000006"/>
    <n v="17.709999999999994"/>
    <s v="REEMBOLSO APROVADO"/>
    <x v="1"/>
    <s v="iFood"/>
    <s v="6093c43b-fa37-404b-b68f-29955df67fc7"/>
    <s v="Crédito (Mastercard) pelo app"/>
    <x v="1"/>
  </r>
  <r>
    <n v="8063"/>
    <d v="2025-05-16T19:14:07"/>
    <s v="Madero - Azevedo Soares"/>
    <x v="0"/>
    <s v="O pedido não foi entregue"/>
    <s v="Reembolso aprovado, confira o pagamento no seu próximo repasse"/>
    <n v="197.99"/>
    <n v="197"/>
    <n v="159.08000000000001"/>
    <n v="37.919999999999987"/>
    <s v="REEMBOLSO APROVADO"/>
    <x v="1"/>
    <s v="iFood"/>
    <s v="fa8e54f2-55bf-47ac-b18a-dee0adeaad1b"/>
    <s v="Vale-refeição (iFood refeição) pelo app"/>
    <x v="1"/>
  </r>
  <r>
    <n v="2015"/>
    <d v="2025-05-17T19:24:03"/>
    <s v="Madero - Batel"/>
    <x v="3"/>
    <s v="A loja está sem entregadores disponíveis"/>
    <s v="Reembolso aprovado, confira o pagamento no seu próximo repasse"/>
    <n v="225.99"/>
    <n v="220"/>
    <n v="177.65"/>
    <n v="42.349999999999994"/>
    <s v="REEMBOLSO APROVADO"/>
    <x v="1"/>
    <s v="iFood"/>
    <s v="c99de230-f084-47ff-aa97-6f96cac8694f"/>
    <s v="Apple Pay (Visa)"/>
    <x v="3"/>
  </r>
  <r>
    <s v="5864"/>
    <d v="2025-05-16T18:54:10"/>
    <s v="Jeronimo &amp; Madero - Cambui"/>
    <x v="4"/>
    <s v="O pedido não foi enviado para a Loja"/>
    <s v="ORDER_NOT_SENT_TO_MERCHANT"/>
    <n v="61.14"/>
    <n v="55.15"/>
    <n v="0"/>
    <n v="55.15"/>
    <s v="CANCELADO"/>
    <x v="2"/>
    <s v="iFood"/>
    <s v="2ba6042e-cf11-4393-bf66-0039c88777f4"/>
    <s v="********"/>
    <x v="4"/>
  </r>
  <r>
    <s v="8881"/>
    <d v="2025-05-16T18:50:31"/>
    <s v="Jeronimo &amp; Madero - Cambui"/>
    <x v="4"/>
    <s v="O pedido não foi enviado para a Loja"/>
    <s v="ORDER_NOT_SENT_TO_MERCHANT"/>
    <n v="73.78"/>
    <n v="82.8"/>
    <n v="0"/>
    <n v="82.8"/>
    <s v="CANCELADO"/>
    <x v="2"/>
    <s v="iFood"/>
    <s v="753be9b7-955b-47d0-99e2-cc5b7d273790"/>
    <s v="********"/>
    <x v="4"/>
  </r>
  <r>
    <n v="9338"/>
    <d v="2025-05-17T19:19:58"/>
    <s v="Madero - Batel"/>
    <x v="3"/>
    <s v="A loja está sem entregadores disponíveis"/>
    <s v="Reembolso aprovado, confira o pagamento no seu próximo repasse"/>
    <n v="220.99"/>
    <n v="220"/>
    <n v="177.65"/>
    <n v="42.349999999999994"/>
    <s v="REEMBOLSO APROVADO"/>
    <x v="1"/>
    <s v="iFood"/>
    <s v="73d0ea78-dc37-472b-8bfc-2af43131773f"/>
    <s v="Apple Pay (Visa)"/>
    <x v="3"/>
  </r>
  <r>
    <s v="6051"/>
    <d v="2025-05-17T19:56:15"/>
    <s v="Madero - Ribeirão Shopping"/>
    <x v="1"/>
    <s v="Dificuldades na Plataforma Logística"/>
    <s v="NÃO"/>
    <n v="327.98"/>
    <n v="313"/>
    <n v="252.75"/>
    <n v="60.25"/>
    <s v="REEMBOLSO APROVADO"/>
    <x v="1"/>
    <s v="iFood"/>
    <s v="fefa26a8-7de1-47fc-846a-5a4c5c41067d"/>
    <s v="Crédito (Elo) pelo app"/>
    <x v="2"/>
  </r>
  <r>
    <s v="0435"/>
    <d v="2025-05-17T19:43:02"/>
    <s v="Madero - Ribeirão Shopping"/>
    <x v="3"/>
    <s v="Item indisponível"/>
    <s v="UNAVAILABLE_ITEM"/>
    <n v="306.98"/>
    <n v="292"/>
    <n v="0"/>
    <n v="292"/>
    <s v="CANCELADO"/>
    <x v="2"/>
    <s v="iFood"/>
    <s v="22fcc976-519a-441c-a022-5d2ec21f2a19"/>
    <s v="Crédito (Elo) pelo app"/>
    <x v="2"/>
  </r>
  <r>
    <s v="5823"/>
    <d v="2025-05-16T17:34:35"/>
    <s v="Madero - Ribeirão Shopping"/>
    <x v="2"/>
    <s v="Problemas de sistema na loja"/>
    <s v="Cancelamento aceito pela sua loja"/>
    <n v="136.99"/>
    <n v="136"/>
    <n v="0"/>
    <n v="136"/>
    <s v="CANCELADO"/>
    <x v="2"/>
    <s v="iFood"/>
    <s v="2729f81d-e881-46f9-82d1-b686a066ca3b"/>
    <s v="Crédito (Mastercard) pelo app"/>
    <x v="2"/>
  </r>
  <r>
    <s v="2187"/>
    <d v="2025-05-16T21:30:12"/>
    <s v="Jeronimo - Anchieta Garden"/>
    <x v="2"/>
    <s v="Problemas de sistema na loja"/>
    <s v="Cancelamento aceito pela sua loja"/>
    <n v="92.69"/>
    <n v="72.7"/>
    <n v="0"/>
    <n v="72.7"/>
    <s v="CANCELADO"/>
    <x v="2"/>
    <s v="iFood"/>
    <s v="12e5e0e3-803d-45bb-87e3-a8c409fb6c11"/>
    <s v="Crédito (Visa) pelo app"/>
    <x v="0"/>
  </r>
  <r>
    <s v="7766"/>
    <d v="2025-05-16T21:22:16"/>
    <s v="Jeronimo - Anchieta Garden"/>
    <x v="2"/>
    <s v="Problemas de sistema na loja"/>
    <s v="Cancelamento aceito pela sua loja"/>
    <n v="131.24"/>
    <n v="122.25"/>
    <n v="0"/>
    <n v="122.25"/>
    <s v="CANCELADO"/>
    <x v="2"/>
    <s v="iFood"/>
    <s v="ccf75993-3357-4cd2-95e3-c01e85347bc1"/>
    <s v="PIX"/>
    <x v="0"/>
  </r>
  <r>
    <s v="6594"/>
    <d v="2025-05-16T21:21:41"/>
    <s v="Jeronimo - Anchieta Garden"/>
    <x v="2"/>
    <s v="Problemas de sistema na loja"/>
    <s v="Cancelamento aceito pela sua loja"/>
    <n v="76.489999999999995"/>
    <n v="83.5"/>
    <n v="0"/>
    <n v="83.5"/>
    <s v="CANCELADO"/>
    <x v="2"/>
    <s v="iFood"/>
    <s v="ac49c3bb-cd0f-4352-8692-b979525e81ee"/>
    <s v="Crédito (Mastercard) pelo app"/>
    <x v="0"/>
  </r>
  <r>
    <n v="8934"/>
    <d v="2025-05-16T18:39:12"/>
    <s v="Madero - Batel"/>
    <x v="0"/>
    <s v="O pedido não foi entregue"/>
    <s v="Reembolso aprovado, confira o pagamento no seu próximo repasse"/>
    <n v="124.99"/>
    <n v="134"/>
    <n v="108.2"/>
    <n v="25.799999999999997"/>
    <s v="REEMBOLSO APROVADO"/>
    <x v="1"/>
    <s v="iFood"/>
    <s v="c2e5fecb-5859-4765-bb23-1c564214335e"/>
    <s v="Apple Pay (Visa)"/>
    <x v="3"/>
  </r>
  <r>
    <n v="7023"/>
    <d v="2025-05-17T19:02:28"/>
    <s v="Madero - Bauru"/>
    <x v="1"/>
    <s v="Cliente não localizado"/>
    <s v="Reembolso aprovado, confira o pagamento no seu próximo repasse"/>
    <n v="57.99"/>
    <n v="53"/>
    <n v="38.76"/>
    <n v="14.240000000000002"/>
    <s v="REEMBOLSO APROVADO"/>
    <x v="1"/>
    <s v="iFood"/>
    <s v="bc16419e-f8c2-4753-8e98-c1e350ecfe95"/>
    <s v="Apple Pay (Visa)"/>
    <x v="2"/>
  </r>
  <r>
    <n v="8819"/>
    <d v="2025-05-17T19:35:36"/>
    <s v="Madero - Boulevard Belem"/>
    <x v="0"/>
    <s v="O pedido está atrasado"/>
    <s v="Reembolso aprovado, confira o pagamento no seu próximo repasse"/>
    <n v="83.98"/>
    <n v="74"/>
    <n v="59.76"/>
    <n v="14.240000000000002"/>
    <s v="REEMBOLSO APROVADO"/>
    <x v="1"/>
    <s v="iFood"/>
    <s v="dfaa59f1-981f-43d9-93a4-5c26018578f1"/>
    <s v="Crédito (Visa) pelo app"/>
    <x v="0"/>
  </r>
  <r>
    <s v="8830"/>
    <d v="2025-05-16T12:32:21"/>
    <s v="Vó Maria Durski - Shopping Flamboyant"/>
    <x v="2"/>
    <s v="Item indisponível"/>
    <s v="UNAVAILABLE_ITEM"/>
    <n v="15.99"/>
    <n v="30"/>
    <n v="0"/>
    <n v="30"/>
    <s v="CANCELADO"/>
    <x v="2"/>
    <s v="iFood"/>
    <s v="9218510d-c4fe-43ff-945d-125f414dcb86"/>
    <s v="Apple Pay (Mastercard)"/>
    <x v="2"/>
  </r>
  <r>
    <n v="750"/>
    <d v="2025-05-16T12:54:22"/>
    <s v="Madero - Boulevard Belem"/>
    <x v="0"/>
    <s v="O pedido está atrasado"/>
    <s v="Reembolso aprovado, confira o pagamento no seu próximo repasse"/>
    <n v="94.98"/>
    <n v="79"/>
    <n v="63.79"/>
    <n v="15.21"/>
    <s v="REEMBOLSO APROVADO"/>
    <x v="1"/>
    <s v="iFood"/>
    <s v="1542fb5a-8eed-42c9-bb4e-9ba3ec687f34"/>
    <s v="Crédito (Visa) pelo app"/>
    <x v="0"/>
  </r>
  <r>
    <n v="5535"/>
    <d v="2025-05-16T19:23:16"/>
    <s v="Madero - Brascan"/>
    <x v="1"/>
    <s v="Cliente não localizado"/>
    <s v="Reembolso aprovado, confira o pagamento no seu próximo repasse"/>
    <n v="60.99"/>
    <n v="53"/>
    <n v="42.8"/>
    <n v="10.200000000000003"/>
    <s v="REEMBOLSO APROVADO"/>
    <x v="1"/>
    <s v="iFood"/>
    <s v="c9ed4b73-ba6b-4c75-a097-9e625911427c"/>
    <s v="Apple Pay (Mastercard)"/>
    <x v="1"/>
  </r>
  <r>
    <n v="3446"/>
    <d v="2025-05-16T12:37:29"/>
    <s v="Madero - Brascan"/>
    <x v="0"/>
    <s v="O pedido não foi entregue"/>
    <s v="Reembolso aprovado, confira o pagamento no seu próximo repasse"/>
    <n v="71.989999999999995"/>
    <n v="58"/>
    <n v="48.58"/>
    <n v="9.4200000000000017"/>
    <s v="REEMBOLSO APROVADO"/>
    <x v="1"/>
    <s v="iFood"/>
    <s v="b018a098-b119-4c7c-b51c-417d650d5e36"/>
    <s v="Vale-refeição (Ticket) pelo app"/>
    <x v="1"/>
  </r>
  <r>
    <n v="1066"/>
    <d v="2025-05-16T21:22:40"/>
    <s v="Madero - Buritis"/>
    <x v="0"/>
    <s v="O pedido está atrasado"/>
    <s v="Reembolso aprovado, confira o pagamento no seu próximo repasse"/>
    <n v="100.99"/>
    <n v="89"/>
    <n v="71.87"/>
    <n v="17.129999999999995"/>
    <s v="REEMBOLSO APROVADO"/>
    <x v="1"/>
    <s v="iFood"/>
    <s v="c3707aac-bfbd-48f0-b37d-fbad253cf694"/>
    <s v="PIX"/>
    <x v="0"/>
  </r>
  <r>
    <n v="9657"/>
    <d v="2025-05-16T12:10:05"/>
    <s v="Madero - Cabral"/>
    <x v="0"/>
    <s v="O pedido está atrasado"/>
    <s v="Reembolso aprovado, confira o pagamento no seu próximo repasse"/>
    <n v="145.99"/>
    <n v="155"/>
    <n v="125.16"/>
    <n v="29.840000000000003"/>
    <s v="REEMBOLSO APROVADO"/>
    <x v="1"/>
    <s v="iFood"/>
    <s v="476b55cb-534c-4952-a742-5d5994d2e99b"/>
    <s v="Apple Pay (Visa)"/>
    <x v="3"/>
  </r>
  <r>
    <n v="9234"/>
    <d v="2025-05-16T20:26:40"/>
    <s v="Madero - Cambui"/>
    <x v="1"/>
    <s v="Cliente não localizado"/>
    <s v="Reembolso aprovado, confira o pagamento no seu próximo repasse"/>
    <n v="76"/>
    <n v="77"/>
    <n v="62.18"/>
    <n v="14.82"/>
    <s v="REEMBOLSO APROVADO"/>
    <x v="1"/>
    <s v="iFood"/>
    <s v="1af11eb9-af8b-44d8-b9b5-6ee01190f1ce"/>
    <s v="Apple Pay (Mastercard)"/>
    <x v="4"/>
  </r>
  <r>
    <n v="9150"/>
    <d v="2025-05-17T19:41:14"/>
    <s v="Madero - Caxias do Sul"/>
    <x v="0"/>
    <s v="O pedido está atrasado"/>
    <s v="Reembolso aprovado, confira o pagamento no seu próximo repasse"/>
    <n v="105.98"/>
    <n v="85"/>
    <n v="68.64"/>
    <n v="16.36"/>
    <s v="REEMBOLSO APROVADO"/>
    <x v="1"/>
    <s v="iFood"/>
    <s v="291be25e-4d02-4b3c-a9e0-8aaf9006ec77"/>
    <s v="Crédito (Visa) pelo app"/>
    <x v="3"/>
  </r>
  <r>
    <n v="9455"/>
    <d v="2025-05-17T13:48:43"/>
    <s v="Madero - Center Shopping Uberlandia"/>
    <x v="0"/>
    <s v="O pedido está atrasado"/>
    <s v="Reembolso aprovado, confira o pagamento no seu próximo repasse"/>
    <n v="74.98"/>
    <n v="63"/>
    <n v="50.87"/>
    <n v="12.130000000000003"/>
    <s v="REEMBOLSO APROVADO"/>
    <x v="1"/>
    <s v="iFood"/>
    <s v="8f17ca9e-35e9-4f63-b2b5-82fb20787c09"/>
    <s v="PIX"/>
    <x v="2"/>
  </r>
  <r>
    <n v="7963"/>
    <d v="2025-05-18T20:28:46"/>
    <s v="Madero - Riomar Recife"/>
    <x v="1"/>
    <s v="A loja está fechada"/>
    <s v="SIM"/>
    <n v="193.98"/>
    <n v="182"/>
    <n v="0"/>
    <n v="182"/>
    <s v="CONTESTADO"/>
    <x v="0"/>
    <s v="iFood"/>
    <s v="811b9fc7-f2b6-4cec-b4b3-1ca322613512"/>
    <s v="PIX"/>
    <x v="0"/>
  </r>
  <r>
    <n v="2373"/>
    <d v="2025-05-17T19:36:10"/>
    <s v="Madero - Champagnat"/>
    <x v="0"/>
    <s v="O pedido está atrasado"/>
    <s v="Reembolso aprovado, confira o pagamento no seu próximo repasse"/>
    <n v="326.99"/>
    <n v="326"/>
    <n v="263.24"/>
    <n v="62.759999999999991"/>
    <s v="REEMBOLSO APROVADO"/>
    <x v="1"/>
    <s v="iFood"/>
    <s v="41707375-abea-4bfd-b7ca-fd3868c238f7"/>
    <s v="Crédito (Mastercard) pelo app"/>
    <x v="3"/>
  </r>
  <r>
    <s v="1760"/>
    <d v="2025-05-17T14:56:55"/>
    <s v="Madero - Norte Shopping"/>
    <x v="3"/>
    <s v="Item indisponível"/>
    <s v="UNAVAILABLE_ITEM"/>
    <n v="221.99"/>
    <n v="212"/>
    <n v="0"/>
    <n v="212"/>
    <s v="CANCELADO"/>
    <x v="2"/>
    <s v="iFood"/>
    <s v="1f26b2e9-cfd7-4063-b9d0-a87709defd3c"/>
    <s v="Crédito (Mastercard) pelo app"/>
    <x v="0"/>
  </r>
  <r>
    <n v="5904"/>
    <d v="2025-05-16T18:26:55"/>
    <s v="Madero - Criciuma"/>
    <x v="1"/>
    <s v="Entregador sofreu acidente"/>
    <s v="Reembolso aprovado, confira o pagamento no seu próximo repasse"/>
    <n v="237.99"/>
    <n v="215"/>
    <n v="173.61"/>
    <n v="41.389999999999986"/>
    <s v="REEMBOLSO APROVADO"/>
    <x v="1"/>
    <s v="iFood"/>
    <s v="567b8ebf-71bb-44be-b449-2212ebd12567"/>
    <s v="PIX"/>
    <x v="3"/>
  </r>
  <r>
    <n v="3438"/>
    <d v="2025-05-18T20:21:45"/>
    <s v="Madero - Riomar Recife"/>
    <x v="1"/>
    <s v="A loja está fechada"/>
    <s v="SIM"/>
    <n v="129.97999999999999"/>
    <n v="126"/>
    <n v="0"/>
    <n v="126"/>
    <s v="CONTESTADO"/>
    <x v="0"/>
    <s v="iFood"/>
    <s v="6c154e0c-6e0c-4aa2-8b88-f17b9317faa3"/>
    <s v="Apple Pay (Mastercard)"/>
    <x v="0"/>
  </r>
  <r>
    <n v="2920"/>
    <d v="2025-05-18T20:20:22"/>
    <s v="Madero - Riomar Recife"/>
    <x v="1"/>
    <s v="A loja está fechada"/>
    <s v="SIM"/>
    <n v="80.989999999999995"/>
    <n v="61"/>
    <n v="0"/>
    <n v="61"/>
    <s v="CONTESTADO"/>
    <x v="0"/>
    <s v="iFood"/>
    <s v="bd6e0ed9-990d-4de3-96ba-4fcf85825c9a"/>
    <s v="Crédito (Elo) pelo app"/>
    <x v="0"/>
  </r>
  <r>
    <n v="2158"/>
    <d v="2025-05-18T12:51:56"/>
    <s v="Madero - Salvador Shopping Barra"/>
    <x v="0"/>
    <s v="O pedido veio com todos os itens errados"/>
    <s v="SIM"/>
    <n v="153.97999999999999"/>
    <n v="145"/>
    <n v="117.09"/>
    <n v="27.909999999999997"/>
    <s v="REEMBOLSO APROVADO"/>
    <x v="1"/>
    <s v="iFood"/>
    <s v="55af47c4-a4ee-4735-92c3-6701107dbe16"/>
    <s v="Crédito (Mastercard) pelo app"/>
    <x v="0"/>
  </r>
  <r>
    <n v="1410"/>
    <d v="2025-05-18T14:00:33"/>
    <s v="Madero - Santo André"/>
    <x v="0"/>
    <s v="Pedido impróprio para consumo/uso"/>
    <s v="ORDER_HS_REJECTED"/>
    <n v="90.98"/>
    <n v="81"/>
    <n v="65.41"/>
    <n v="15.590000000000003"/>
    <s v="REEMBOLSO APROVADO"/>
    <x v="1"/>
    <s v="iFood"/>
    <s v="3d41d990-1a58-4664-b3ba-1560fccf4712"/>
    <s v="Pagamento pelo app do Nubank"/>
    <x v="1"/>
  </r>
  <r>
    <n v="5115"/>
    <d v="2025-05-16T22:03:53"/>
    <s v="Madero - Francisco Morato"/>
    <x v="1"/>
    <s v="Cliente não localizado pedido em atraso"/>
    <s v="Reembolso aprovado, confira o pagamento no seu próximo repasse"/>
    <n v="176.99"/>
    <n v="164"/>
    <n v="132.43"/>
    <n v="31.569999999999993"/>
    <s v="REEMBOLSO APROVADO"/>
    <x v="1"/>
    <s v="iFood"/>
    <s v="6abbb904-9f1d-4a22-8259-e29d868ba15f"/>
    <s v="Pagamento pelo app do Nubank"/>
    <x v="4"/>
  </r>
  <r>
    <n v="2075"/>
    <d v="2025-05-17T17:48:28"/>
    <s v="Madero - Goiania Shopping"/>
    <x v="1"/>
    <s v="Cliente não localizado"/>
    <s v="Reembolso aprovado, confira o pagamento no seu próximo repasse"/>
    <n v="66.989999999999995"/>
    <n v="76"/>
    <n v="61.37"/>
    <n v="14.630000000000003"/>
    <s v="REEMBOLSO APROVADO"/>
    <x v="1"/>
    <s v="iFood"/>
    <s v="f197d50e-62ce-476d-ae15-46e3636e0a68"/>
    <s v="Débito (Mastercard Débito) pelo app"/>
    <x v="2"/>
  </r>
  <r>
    <n v="9771"/>
    <d v="2025-05-17T19:54:51"/>
    <s v="Madero - Goiania T10"/>
    <x v="1"/>
    <s v="Cliente não quer mais receber o pedido"/>
    <s v="Reembolso aprovado, confira o pagamento no seu próximo repasse"/>
    <n v="89.98"/>
    <n v="76"/>
    <n v="61.37"/>
    <n v="14.630000000000003"/>
    <s v="REEMBOLSO APROVADO"/>
    <x v="1"/>
    <s v="iFood"/>
    <s v="a4eefcf8-7a11-4238-9d73-d9e3d59e75ae"/>
    <s v="Crédito (Visa) pelo app"/>
    <x v="2"/>
  </r>
  <r>
    <s v="2215"/>
    <d v="2025-05-16T16:13:18"/>
    <s v="Madero - Aguas Claras"/>
    <x v="2"/>
    <s v="Item indisponível"/>
    <s v="UNAVAILABLE_ITEM"/>
    <n v="94.59"/>
    <n v="93.6"/>
    <n v="0"/>
    <n v="93.6"/>
    <s v="CANCELADO"/>
    <x v="2"/>
    <s v="iFood"/>
    <s v="8c154ee7-7b90-418c-8abf-1465032c27aa"/>
    <s v="Crédito (Mastercard) pelo app"/>
    <x v="2"/>
  </r>
  <r>
    <n v="6780"/>
    <d v="2025-05-18T13:12:28"/>
    <s v="Madero - São José dos Campos"/>
    <x v="0"/>
    <s v="O pedido veio com todos os itens errados"/>
    <s v="SIM"/>
    <n v="122.99"/>
    <n v="122"/>
    <n v="0"/>
    <n v="122"/>
    <s v="CONTESTADO"/>
    <x v="0"/>
    <s v="iFood"/>
    <s v="d613ff0a-7f6c-40a0-a745-a11273189c8a"/>
    <s v="PIX"/>
    <x v="1"/>
  </r>
  <r>
    <n v="473"/>
    <d v="2025-05-16T22:18:13"/>
    <s v="Madero - Goiania T10"/>
    <x v="1"/>
    <s v="A entrega é em uma área de risco"/>
    <s v="Reembolso aprovado, confira o pagamento no seu próximo repasse"/>
    <n v="68.98"/>
    <n v="66"/>
    <n v="53.3"/>
    <n v="12.700000000000003"/>
    <s v="REEMBOLSO APROVADO"/>
    <x v="1"/>
    <s v="iFood"/>
    <s v="8dc01d30-9481-4729-8cfb-797d361b4e08"/>
    <s v="Crédito (Visa) pelo app"/>
    <x v="2"/>
  </r>
  <r>
    <s v="8439"/>
    <d v="2025-05-16T18:48:17"/>
    <s v="Legno - Italiano  do Madero (P da Costa)"/>
    <x v="2"/>
    <s v="Item indisponível"/>
    <s v="UNAVAILABLE_ITEM"/>
    <n v="121.98"/>
    <n v="106"/>
    <n v="0"/>
    <n v="106"/>
    <s v="CANCELADO"/>
    <x v="2"/>
    <s v="iFood"/>
    <s v="c31a3703-fa50-4438-8513-dac41b8435ea"/>
    <s v="PIX"/>
    <x v="0"/>
  </r>
  <r>
    <s v="8046"/>
    <d v="2025-05-16T14:23:07"/>
    <s v="Madero - Shopping Grão Pará"/>
    <x v="2"/>
    <s v="O cliente cancelou o pedido pelo restaurante"/>
    <s v="MERCHANT_CANCELLED_BY_CUSTOMER"/>
    <n v="86.99"/>
    <n v="74"/>
    <n v="0"/>
    <n v="74"/>
    <s v="CANCELADO"/>
    <x v="2"/>
    <s v="iFood"/>
    <s v="6a1a303f-9c11-456c-99a9-c9c682420ff3"/>
    <s v="PIX"/>
    <x v="0"/>
  </r>
  <r>
    <n v="3708"/>
    <d v="2025-05-17T12:31:04"/>
    <s v="Madero - Goiania T4"/>
    <x v="0"/>
    <s v="Pedido impróprio para consumo/uso"/>
    <s v="HAS_CREDIT_PROACTIVE"/>
    <n v="96.99"/>
    <n v="106"/>
    <n v="85.6"/>
    <n v="20.400000000000006"/>
    <s v="REEMBOLSO APROVADO"/>
    <x v="1"/>
    <s v="iFood"/>
    <s v="70de5696-f27a-4e8b-9ee6-b85ec02fbc30"/>
    <s v="Apple Pay (Visa Débito)"/>
    <x v="2"/>
  </r>
  <r>
    <n v="6975"/>
    <d v="2025-05-16T18:53:19"/>
    <s v="Madero - Goiania T4"/>
    <x v="0"/>
    <s v="O pedido está atrasado"/>
    <s v="Reembolso aprovado, confira o pagamento no seu próximo repasse"/>
    <n v="62.98"/>
    <n v="60"/>
    <n v="48.45"/>
    <n v="11.549999999999997"/>
    <s v="REEMBOLSO APROVADO"/>
    <x v="1"/>
    <s v="iFood"/>
    <s v="b36b4218-e218-4593-b342-fc9ba43b9f8b"/>
    <s v="Crédito (Elo) pelo app"/>
    <x v="2"/>
  </r>
  <r>
    <s v="3874"/>
    <d v="2025-05-17T19:23:41"/>
    <s v="Madero - Shopping Rio Leblon"/>
    <x v="2"/>
    <s v="O pedido está duplicado"/>
    <s v="SIM"/>
    <n v="124.99"/>
    <n v="118"/>
    <n v="0"/>
    <n v="118"/>
    <s v="CANCELADO"/>
    <x v="2"/>
    <s v="iFood"/>
    <s v="6b20d9c6-f945-4bbb-946e-470c7a68c78f"/>
    <s v="Crédito (Mastercard) pelo app"/>
    <x v="0"/>
  </r>
  <r>
    <n v="2270"/>
    <d v="2025-05-16T18:51:38"/>
    <s v="Madero - Goiania T4"/>
    <x v="0"/>
    <s v="O pedido está atrasado"/>
    <s v="Reembolso aprovado, confira o pagamento no seu próximo repasse"/>
    <n v="53.99"/>
    <n v="53"/>
    <n v="42.8"/>
    <n v="10.200000000000003"/>
    <s v="REEMBOLSO APROVADO"/>
    <x v="1"/>
    <s v="iFood"/>
    <s v="4b654d51-1082-4e99-af63-0bf571b6f539"/>
    <s v="Crédito (Visa) pelo app"/>
    <x v="2"/>
  </r>
  <r>
    <n v="5534"/>
    <d v="2025-05-17T21:43:09"/>
    <s v="Madero - Gramado"/>
    <x v="1"/>
    <s v="Cliente não localizado"/>
    <s v="Reembolso aprovado, confira o pagamento no seu próximo repasse"/>
    <n v="142.99"/>
    <n v="142"/>
    <n v="110.63"/>
    <n v="31.370000000000005"/>
    <s v="REEMBOLSO APROVADO"/>
    <x v="1"/>
    <s v="iFood"/>
    <s v="9e6efab6-98b9-43dd-afda-c66b16389445"/>
    <s v="Crédito (Mastercard) pelo app"/>
    <x v="3"/>
  </r>
  <r>
    <n v="3651"/>
    <d v="2025-05-17T19:43:11"/>
    <s v="Madero - Gramado"/>
    <x v="1"/>
    <s v="Cliente não localizado pedido em atraso"/>
    <s v="Reembolso aprovado, confira o pagamento no seu próximo repasse"/>
    <n v="56"/>
    <n v="56"/>
    <n v="40.22"/>
    <n v="15.780000000000001"/>
    <s v="REEMBOLSO APROVADO"/>
    <x v="1"/>
    <s v="iFood"/>
    <s v="0ba0eaa3-5a1b-4bc5-93dc-4cb2af8426d9"/>
    <s v="Crédito (Visa) pelo app"/>
    <x v="3"/>
  </r>
  <r>
    <n v="7827"/>
    <d v="2025-05-17T19:32:10"/>
    <s v="Madero - Icarai"/>
    <x v="1"/>
    <s v="Cliente se recusa a fornecer código de recebimento"/>
    <s v="Reembolso aprovado, confira o pagamento no seu próximo repasse"/>
    <n v="266.98"/>
    <n v="253"/>
    <n v="204.3"/>
    <n v="48.699999999999989"/>
    <s v="REEMBOLSO APROVADO"/>
    <x v="1"/>
    <s v="iFood"/>
    <s v="9d86ce53-009f-4012-801c-334c0b6ef635"/>
    <s v="Apple Pay (Visa)"/>
    <x v="0"/>
  </r>
  <r>
    <n v="3368"/>
    <d v="2025-05-17T19:28:59"/>
    <s v="Madero - Icarai"/>
    <x v="0"/>
    <s v="Pedido cancelado apesar de recusa da loja"/>
    <s v="Reembolso aprovado, confira o pagamento no seu próximo repasse"/>
    <n v="305.98"/>
    <n v="292"/>
    <n v="235.79"/>
    <n v="56.210000000000008"/>
    <s v="REEMBOLSO APROVADO"/>
    <x v="1"/>
    <s v="iFood"/>
    <s v="976cd65d-d7ae-4755-9462-572f21d652cc"/>
    <s v="Apple Pay (Visa)"/>
    <x v="0"/>
  </r>
  <r>
    <n v="3238"/>
    <d v="2025-05-17T19:15:28"/>
    <s v="Madero - Icarai"/>
    <x v="0"/>
    <s v="O pedido está atrasado"/>
    <s v="Reembolso aprovado, confira o pagamento no seu próximo repasse"/>
    <n v="88.98"/>
    <n v="80"/>
    <n v="64.599999999999994"/>
    <n v="15.400000000000006"/>
    <s v="REEMBOLSO APROVADO"/>
    <x v="1"/>
    <s v="iFood"/>
    <s v="b1b0b8fb-9053-4d1d-95b4-d90985328be4"/>
    <s v="Crédito (Mastercard) pelo app"/>
    <x v="0"/>
  </r>
  <r>
    <n v="6614"/>
    <d v="2025-05-16T18:05:52"/>
    <s v="Madero - Iguatemi Campinas"/>
    <x v="0"/>
    <s v="O pedido está atrasado"/>
    <s v="Reembolso aprovado, confira o pagamento no seu próximo repasse"/>
    <n v="59"/>
    <n v="58.01"/>
    <n v="46.84"/>
    <n v="11.169999999999995"/>
    <s v="REEMBOLSO APROVADO"/>
    <x v="1"/>
    <s v="iFood"/>
    <s v="2a55ee32-30da-46db-a307-8e9d7fe411a3"/>
    <s v="PIX"/>
    <x v="4"/>
  </r>
  <r>
    <n v="5186"/>
    <d v="2025-05-17T22:06:43"/>
    <s v="Madero - Iguatemi Esplanada"/>
    <x v="1"/>
    <s v="Problemas no veículo"/>
    <s v="Reembolso aprovado, confira o pagamento no seu próximo repasse"/>
    <n v="336.99"/>
    <n v="327"/>
    <n v="264.05"/>
    <n v="62.949999999999989"/>
    <s v="REEMBOLSO APROVADO"/>
    <x v="1"/>
    <s v="iFood"/>
    <s v="3648dbf7-f7fa-464c-b634-4d3e9d742306"/>
    <s v="Apple Pay (Visa)"/>
    <x v="4"/>
  </r>
  <r>
    <n v="6438"/>
    <d v="2025-05-16T20:52:28"/>
    <s v="Madero - Iguatemi Esplanada"/>
    <x v="1"/>
    <s v="Problemas no veículo"/>
    <s v="Reembolso aprovado, confira o pagamento no seu próximo repasse"/>
    <n v="251.98"/>
    <n v="239"/>
    <n v="192.99"/>
    <n v="46.009999999999991"/>
    <s v="REEMBOLSO APROVADO"/>
    <x v="1"/>
    <s v="iFood"/>
    <s v="398c4bfa-cdcc-4b89-ad6f-92754c1f3086"/>
    <s v="Apple Pay (Mastercard)"/>
    <x v="4"/>
  </r>
  <r>
    <n v="8721"/>
    <d v="2025-05-16T20:44:03"/>
    <s v="Madero - Iguatemi Esplanada"/>
    <x v="1"/>
    <s v="Problemas no veículo"/>
    <s v="Reembolso aprovado, confira o pagamento no seu próximo repasse"/>
    <n v="191.98"/>
    <n v="166"/>
    <n v="134.04"/>
    <n v="31.960000000000008"/>
    <s v="REEMBOLSO APROVADO"/>
    <x v="1"/>
    <s v="iFood"/>
    <s v="b025bf72-5d9d-44a0-862c-0f30a9d95ce0"/>
    <s v="PIX"/>
    <x v="4"/>
  </r>
  <r>
    <n v="3594"/>
    <d v="2025-05-15T19:48:13"/>
    <s v="Madero - Shopping Anália Franco"/>
    <x v="0"/>
    <s v="Pedido impróprio para consumo/uso"/>
    <s v="SIM"/>
    <n v="53"/>
    <n v="50.99"/>
    <n v="0"/>
    <n v="50.99"/>
    <s v="CONTESTADO"/>
    <x v="0"/>
    <s v="iFood"/>
    <s v="cef466fc-baa6-48fa-b360-c521e45e390c"/>
    <s v="Crédito (Mastercard) pelo app"/>
    <x v="1"/>
  </r>
  <r>
    <n v="7267"/>
    <d v="2025-05-16T16:52:36"/>
    <s v="Madero - Iguatemi Fortaleza"/>
    <x v="0"/>
    <s v="O pedido está atrasado"/>
    <s v="Reembolso aprovado, confira o pagamento no seu próximo repasse"/>
    <n v="107.98"/>
    <n v="91"/>
    <n v="73.48"/>
    <n v="17.519999999999996"/>
    <s v="REEMBOLSO APROVADO"/>
    <x v="1"/>
    <s v="iFood"/>
    <s v="cfbd9735-c8f0-471f-8c4c-cdd705ba1398"/>
    <s v="Apple Pay (Visa)"/>
    <x v="0"/>
  </r>
  <r>
    <n v="4487"/>
    <d v="2025-05-17T16:13:46"/>
    <s v="Madero - Jabaquara"/>
    <x v="0"/>
    <s v="Pedido impróprio para consumo/uso"/>
    <s v="HAS_CREDIT_PROACTIVE"/>
    <n v="102.99"/>
    <n v="101"/>
    <n v="81.56"/>
    <n v="19.439999999999998"/>
    <s v="REEMBOLSO APROVADO"/>
    <x v="1"/>
    <s v="iFood"/>
    <s v="8e75eba9-5b2f-4587-a44f-4d093bde9bcf"/>
    <s v="Crédito (Mastercard) pelo app"/>
    <x v="4"/>
  </r>
  <r>
    <n v="9224"/>
    <d v="2025-05-17T19:18:21"/>
    <s v="Madero - Jk  São José do Rio Preto"/>
    <x v="3"/>
    <s v="A loja está sem entregadores disponíveis"/>
    <s v="Reembolso aprovado, confira o pagamento no seu próximo repasse"/>
    <n v="71.98"/>
    <n v="63"/>
    <n v="50.87"/>
    <n v="12.130000000000003"/>
    <s v="REEMBOLSO APROVADO"/>
    <x v="1"/>
    <s v="iFood"/>
    <s v="b499ab76-e85c-49ff-82df-bbb2784e34d8"/>
    <s v="Crédito (Visa) pelo app"/>
    <x v="2"/>
  </r>
  <r>
    <s v="3780"/>
    <d v="2025-05-16T17:58:25"/>
    <s v="Jeronimo &amp; Madero - Cascavel"/>
    <x v="2"/>
    <s v="Item indisponível"/>
    <s v="UNAVAILABLE_ITEM"/>
    <n v="86.78"/>
    <n v="68.8"/>
    <n v="0"/>
    <n v="68.8"/>
    <s v="CANCELADO"/>
    <x v="2"/>
    <s v="iFood"/>
    <s v="cdf1b6fb-ef09-4742-91a4-53105292c709"/>
    <s v="Apple Pay (Mastercard Débito)"/>
    <x v="4"/>
  </r>
  <r>
    <n v="6786"/>
    <d v="2025-05-16T21:18:07"/>
    <s v="Madero - Jk  São José do Rio Preto"/>
    <x v="0"/>
    <s v="O pedido está atrasado"/>
    <s v="Reembolso aprovado, confira o pagamento no seu próximo repasse"/>
    <n v="90.98"/>
    <n v="78"/>
    <n v="54.91"/>
    <n v="23.090000000000003"/>
    <s v="REEMBOLSO APROVADO"/>
    <x v="1"/>
    <s v="iFood"/>
    <s v="73b0d644-0c7b-4da4-873e-8dc5dcc3cd47"/>
    <s v="Apple Pay (Visa)"/>
    <x v="2"/>
  </r>
  <r>
    <n v="3029"/>
    <d v="2025-05-16T16:55:49"/>
    <s v="Madero - Jk  São José do Rio Preto"/>
    <x v="0"/>
    <s v="O pedido está atrasado"/>
    <s v="Reembolso aprovado, confira o pagamento no seu próximo repasse"/>
    <n v="110.98"/>
    <n v="93"/>
    <n v="75.099999999999994"/>
    <n v="17.900000000000006"/>
    <s v="REEMBOLSO APROVADO"/>
    <x v="1"/>
    <s v="iFood"/>
    <s v="c8f63b5a-1266-4140-afd7-b03bd6253b6d"/>
    <s v="PIX"/>
    <x v="2"/>
  </r>
  <r>
    <n v="6144"/>
    <d v="2025-05-17T19:23:55"/>
    <s v="Madero - Joinville Garten Shopping"/>
    <x v="0"/>
    <s v="O pedido está atrasado"/>
    <s v="Reembolso aprovado, confira o pagamento no seu próximo repasse"/>
    <n v="176.98"/>
    <n v="163"/>
    <n v="131.62"/>
    <n v="31.379999999999995"/>
    <s v="REEMBOLSO APROVADO"/>
    <x v="1"/>
    <s v="iFood"/>
    <s v="3bf55570-076c-4cde-9a56-7f0ea371ca40"/>
    <s v="Apple Pay (Mastercard)"/>
    <x v="3"/>
  </r>
  <r>
    <n v="7322"/>
    <d v="2025-05-17T19:18:13"/>
    <s v="Madero - Joinville Garten Shopping"/>
    <x v="0"/>
    <s v="O pedido está atrasado"/>
    <s v="Reembolso aprovado, confira o pagamento no seu próximo repasse"/>
    <n v="637.98"/>
    <n v="629"/>
    <n v="507.92"/>
    <n v="121.07999999999998"/>
    <s v="REEMBOLSO APROVADO"/>
    <x v="1"/>
    <s v="iFood"/>
    <s v="921494e5-2d77-4937-b2f2-4ae38dbf31f6"/>
    <s v="Crédito (Visa) pelo app"/>
    <x v="3"/>
  </r>
  <r>
    <s v="8902"/>
    <d v="2025-05-17T21:21:59"/>
    <s v="Madero - Jundiai Shopping"/>
    <x v="2"/>
    <s v="Item indisponível"/>
    <s v="UNAVAILABLE_ITEM"/>
    <n v="194.98"/>
    <n v="179"/>
    <n v="0"/>
    <n v="179"/>
    <s v="CANCELADO"/>
    <x v="2"/>
    <s v="iFood"/>
    <s v="e941ee36-b109-4c8c-8bbe-f0546434894a"/>
    <s v="Crédito (Mastercard) pelo app"/>
    <x v="4"/>
  </r>
  <r>
    <n v="9951"/>
    <d v="2025-05-16T20:14:38"/>
    <s v="Madero - Jundiai Shopping"/>
    <x v="1"/>
    <s v="A entrega é em uma área de risco"/>
    <s v="Reembolso aprovado, confira o pagamento no seu próximo repasse"/>
    <n v="157.97999999999999"/>
    <n v="146"/>
    <n v="117.9"/>
    <n v="28.099999999999994"/>
    <s v="REEMBOLSO APROVADO"/>
    <x v="1"/>
    <s v="iFood"/>
    <s v="903c7d4b-0021-4873-acd3-a90665e51e7e"/>
    <s v="Apple Pay (Mastercard)"/>
    <x v="4"/>
  </r>
  <r>
    <n v="7467"/>
    <d v="2025-05-17T14:55:31"/>
    <s v="Madero - Shopping Anália Franco"/>
    <x v="0"/>
    <s v="Pedido impróprio para consumo/uso"/>
    <s v="SIM"/>
    <n v="165.99"/>
    <n v="148"/>
    <n v="0"/>
    <n v="148"/>
    <s v="CONTESTADO"/>
    <x v="0"/>
    <s v="iFood"/>
    <s v="3ac214d9-53d4-437c-8c05-7278bf87a946"/>
    <s v="PIX"/>
    <x v="1"/>
  </r>
  <r>
    <n v="6801"/>
    <d v="2025-05-17T19:41:17"/>
    <s v="Madero - Londrina (shopping Catuai)"/>
    <x v="0"/>
    <s v="Pedido cancelado apesar de recusa da loja"/>
    <s v="Reembolso aprovado, confira o pagamento no seu próximo repasse"/>
    <n v="256.98"/>
    <n v="247"/>
    <n v="199.45"/>
    <n v="47.550000000000011"/>
    <s v="REEMBOLSO APROVADO"/>
    <x v="1"/>
    <s v="iFood"/>
    <s v="e3d5c145-c8a4-440f-9b00-3204591ca9c3"/>
    <s v="Crédito (Mastercard) pelo app"/>
    <x v="4"/>
  </r>
  <r>
    <n v="4250"/>
    <d v="2025-05-17T19:33:10"/>
    <s v="Madero - Londrina (shopping Catuai)"/>
    <x v="1"/>
    <s v="Pedido danificado no transporte"/>
    <s v="Reembolso aprovado, confira o pagamento no seu próximo repasse"/>
    <n v="321.98"/>
    <n v="306"/>
    <n v="247.1"/>
    <n v="58.900000000000006"/>
    <s v="REEMBOLSO APROVADO"/>
    <x v="1"/>
    <s v="iFood"/>
    <s v="04e9f6e9-2157-49d8-8e90-fadfbd1d7d42"/>
    <s v="Crédito (Visa) pelo app"/>
    <x v="4"/>
  </r>
  <r>
    <n v="7205"/>
    <d v="2025-05-17T20:45:48"/>
    <s v="Madero - Minas Shopping"/>
    <x v="1"/>
    <s v="Problemas no veículo"/>
    <s v="Reembolso aprovado, confira o pagamento no seu próximo repasse"/>
    <n v="61.99"/>
    <n v="60"/>
    <n v="48.45"/>
    <n v="11.549999999999997"/>
    <s v="REEMBOLSO APROVADO"/>
    <x v="1"/>
    <s v="iFood"/>
    <s v="6ba6cfe2-2fbb-436d-8b91-5e61205fe2ec"/>
    <s v="Crédito (Mastercard) pelo app"/>
    <x v="0"/>
  </r>
  <r>
    <n v="3661"/>
    <d v="2025-05-17T19:39:42"/>
    <s v="Madero - Morumbi"/>
    <x v="0"/>
    <s v="O pedido está atrasado"/>
    <s v="Reembolso aprovado, confira o pagamento no seu próximo repasse"/>
    <n v="131.99"/>
    <n v="126"/>
    <n v="101.74"/>
    <n v="24.260000000000005"/>
    <s v="REEMBOLSO APROVADO"/>
    <x v="1"/>
    <s v="iFood"/>
    <s v="c59a8f8f-680c-4d28-930c-056b9e3cb471"/>
    <s v="Crédito (Mastercard) pelo app"/>
    <x v="4"/>
  </r>
  <r>
    <n v="5840"/>
    <d v="2025-05-17T19:56:18"/>
    <s v="Madero - Morumbi Shopping"/>
    <x v="0"/>
    <s v="O pedido está atrasado"/>
    <s v="Reembolso aprovado, confira o pagamento no seu próximo repasse"/>
    <n v="68.989999999999995"/>
    <n v="61"/>
    <n v="49.26"/>
    <n v="11.740000000000002"/>
    <s v="REEMBOLSO APROVADO"/>
    <x v="1"/>
    <s v="iFood"/>
    <s v="346eb562-8434-4939-9480-66f03ec2b804"/>
    <s v="Crédito (Mastercard) pelo app"/>
    <x v="4"/>
  </r>
  <r>
    <n v="9523"/>
    <d v="2025-05-18T21:33:18"/>
    <s v="Madero - Shopping Anália Franco"/>
    <x v="1"/>
    <s v="A loja está fechada"/>
    <s v="SIM"/>
    <n v="225"/>
    <n v="225"/>
    <n v="0"/>
    <n v="225"/>
    <s v="CONTESTADO"/>
    <x v="0"/>
    <s v="iFood"/>
    <s v="fcfd0142-215b-4e7e-aeb1-ed97d4575667"/>
    <s v="PIX"/>
    <x v="1"/>
  </r>
  <r>
    <n v="1472"/>
    <d v="2025-05-17T17:10:10"/>
    <s v="Madero - Morumbi Shopping"/>
    <x v="1"/>
    <s v="Cliente não localizado"/>
    <s v="Reembolso aprovado, confira o pagamento no seu próximo repasse"/>
    <n v="71.98"/>
    <n v="74"/>
    <n v="59.76"/>
    <n v="14.240000000000002"/>
    <s v="REEMBOLSO APROVADO"/>
    <x v="1"/>
    <s v="iFood"/>
    <s v="32d68dd8-7197-4d48-baa5-2fca6b3afdf4"/>
    <s v="Pagamento pelo app do Nubank"/>
    <x v="4"/>
  </r>
  <r>
    <n v="8265"/>
    <d v="2025-05-16T21:03:51"/>
    <s v="Madero - Natal Shopping"/>
    <x v="1"/>
    <s v="Cliente não localizado"/>
    <s v="Reembolso aprovado, confira o pagamento no seu próximo repasse"/>
    <n v="81.99"/>
    <n v="71"/>
    <n v="57.33"/>
    <n v="13.670000000000002"/>
    <s v="REEMBOLSO APROVADO"/>
    <x v="1"/>
    <s v="iFood"/>
    <s v="018a1664-f231-4555-ac21-4727cb2a49ac"/>
    <s v="PIX"/>
    <x v="0"/>
  </r>
  <r>
    <n v="8733"/>
    <d v="2025-05-18T15:57:08"/>
    <s v="Madero - Shopping Aricanduva"/>
    <x v="0"/>
    <s v="O pedido veio com todos os itens errados"/>
    <s v="SIM"/>
    <n v="265.99"/>
    <n v="256"/>
    <n v="0"/>
    <n v="256"/>
    <s v="CONTESTADO"/>
    <x v="0"/>
    <s v="iFood"/>
    <s v="5b8e8a01-f76c-45ce-a53c-9278a79efd9d"/>
    <s v="Crédito (Visa) pelo app"/>
    <x v="1"/>
  </r>
  <r>
    <s v="3975"/>
    <d v="2025-05-17T19:10:52"/>
    <s v="Madero - Shopping Jardim das Americas"/>
    <x v="1"/>
    <s v="Pedido já foi retirado pelo entregador"/>
    <s v="NÃO"/>
    <n v="148.97999999999999"/>
    <n v="148"/>
    <n v="107.52"/>
    <n v="40.480000000000004"/>
    <s v="REEMBOLSO APROVADO"/>
    <x v="1"/>
    <s v="iFood"/>
    <s v="7bf16e7d-0b48-4886-bb94-18e7ff595b03"/>
    <s v="Crédito (Visa) pelo app"/>
    <x v="3"/>
  </r>
  <r>
    <n v="5208"/>
    <d v="2025-05-17T14:30:45"/>
    <s v="Madero - Nazaret"/>
    <x v="0"/>
    <s v="O pedido está atrasado"/>
    <s v="Reembolso aprovado, confira o pagamento no seu próximo repasse"/>
    <n v="206.98"/>
    <n v="198"/>
    <n v="159.88"/>
    <n v="38.120000000000005"/>
    <s v="REEMBOLSO APROVADO"/>
    <x v="1"/>
    <s v="iFood"/>
    <s v="87b20e88-985a-41ff-b6b9-f5dba4e812b7"/>
    <s v="Crédito (Mastercard) pelo app"/>
    <x v="1"/>
  </r>
  <r>
    <n v="8803"/>
    <d v="2025-05-17T19:43:12"/>
    <s v="Madero - Niteroi Plaza Shopping"/>
    <x v="1"/>
    <s v="O pedido não cabe na bag"/>
    <s v="Reembolso aprovado, confira o pagamento no seu próximo repasse"/>
    <n v="33.229999999999997"/>
    <n v="31"/>
    <n v="13.04"/>
    <n v="17.96"/>
    <s v="REEMBOLSO APROVADO"/>
    <x v="1"/>
    <s v="iFood"/>
    <s v="051e72cd-0f8d-4635-83ad-ee27f560d639"/>
    <s v="Crédito (Mastercard) pelo app"/>
    <x v="0"/>
  </r>
  <r>
    <n v="9666"/>
    <d v="2025-05-17T19:39:54"/>
    <s v="Madero - Niteroi Plaza Shopping"/>
    <x v="0"/>
    <s v="O pedido está atrasado"/>
    <s v="Reembolso aprovado, confira o pagamento no seu próximo repasse"/>
    <n v="131.97999999999999"/>
    <n v="123"/>
    <n v="99.32"/>
    <n v="23.680000000000007"/>
    <s v="REEMBOLSO APROVADO"/>
    <x v="1"/>
    <s v="iFood"/>
    <s v="386f67a1-6481-4014-b954-354ac1e17841"/>
    <s v="Crédito (Mastercard) pelo app"/>
    <x v="0"/>
  </r>
  <r>
    <n v="1318"/>
    <d v="2025-05-17T19:35:02"/>
    <s v="Madero - Niteroi Plaza Shopping"/>
    <x v="3"/>
    <s v="A loja está sem entregadores disponíveis"/>
    <s v="Reembolso aprovado, confira o pagamento no seu próximo repasse"/>
    <n v="131.97999999999999"/>
    <n v="123"/>
    <n v="99.32"/>
    <n v="23.680000000000007"/>
    <s v="REEMBOLSO APROVADO"/>
    <x v="1"/>
    <s v="iFood"/>
    <s v="97366ca1-a844-4c17-91bf-d0f6f4da725e"/>
    <s v="Crédito (Mastercard) pelo app"/>
    <x v="0"/>
  </r>
  <r>
    <s v="3067"/>
    <d v="2025-05-17T19:37:34"/>
    <s v="Madero - Shopping Rio Leblon"/>
    <x v="3"/>
    <s v="Item indisponível"/>
    <s v="UNAVAILABLE_ITEM"/>
    <n v="335.99"/>
    <n v="323"/>
    <n v="0"/>
    <n v="323"/>
    <s v="CANCELADO"/>
    <x v="2"/>
    <s v="iFood"/>
    <s v="bbd1a121-9f98-4bd1-8e5b-ce0d4ef585b0"/>
    <s v="Crédito (Visa) pelo app"/>
    <x v="0"/>
  </r>
  <r>
    <s v="2407"/>
    <d v="2025-05-17T19:25:06"/>
    <s v="Madero - Shopping Jardim das Americas"/>
    <x v="2"/>
    <s v="O pedido está duplicado"/>
    <s v="SIM"/>
    <n v="207.98"/>
    <n v="198"/>
    <n v="0"/>
    <n v="198"/>
    <s v="CANCELADO"/>
    <x v="2"/>
    <s v="iFood"/>
    <s v="b0101cd3-bfed-4fd2-8ab2-0e723e051d11"/>
    <s v="PIX"/>
    <x v="3"/>
  </r>
  <r>
    <n v="4289"/>
    <d v="2025-05-17T19:30:36"/>
    <s v="Madero - Shopping Beiramar"/>
    <x v="0"/>
    <s v="O pedido veio com todos os itens errados"/>
    <s v="SIM"/>
    <n v="84.98"/>
    <n v="77"/>
    <n v="62.18"/>
    <n v="14.82"/>
    <s v="REEMBOLSO APROVADO"/>
    <x v="1"/>
    <s v="iFood"/>
    <s v="59c42ffc-bc2e-4f5f-96da-4bb2a3bca973"/>
    <s v="Apple Pay (Mastercard)"/>
    <x v="3"/>
  </r>
  <r>
    <n v="971"/>
    <d v="2025-05-16T12:18:03"/>
    <s v="Madero - Park Shopping Campo Grande"/>
    <x v="1"/>
    <s v="O pedido não cabe na bag"/>
    <s v="Reembolso aprovado, confira o pagamento no seu próximo repasse"/>
    <n v="66"/>
    <n v="66"/>
    <n v="53.3"/>
    <n v="12.700000000000003"/>
    <s v="REEMBOLSO APROVADO"/>
    <x v="1"/>
    <s v="iFood"/>
    <s v="ea167a4d-349b-45ca-baee-bdd1adeaa6fe"/>
    <s v="Crédito (Visa) pelo app"/>
    <x v="0"/>
  </r>
  <r>
    <n v="1312"/>
    <d v="2025-05-17T19:45:50"/>
    <s v="Madero - Park Shopping Maringá"/>
    <x v="3"/>
    <s v="A loja está sem entregadores disponíveis"/>
    <s v="Reembolso aprovado, confira o pagamento no seu próximo repasse"/>
    <n v="104.98"/>
    <n v="94"/>
    <n v="75.900000000000006"/>
    <n v="18.099999999999994"/>
    <s v="REEMBOLSO APROVADO"/>
    <x v="1"/>
    <s v="iFood"/>
    <s v="f7ec23da-3b28-4ad1-8afa-87e08f9cc01c"/>
    <s v="Crédito (Visa) pelo app"/>
    <x v="4"/>
  </r>
  <r>
    <n v="8912"/>
    <d v="2025-05-17T19:31:02"/>
    <s v="Madero - Park Shopping Maringá"/>
    <x v="3"/>
    <s v="A loja está sem entregadores disponíveis"/>
    <s v="Reembolso aprovado, confira o pagamento no seu próximo repasse"/>
    <n v="112.98"/>
    <n v="102"/>
    <n v="82.36"/>
    <n v="19.64"/>
    <s v="REEMBOLSO APROVADO"/>
    <x v="1"/>
    <s v="iFood"/>
    <s v="d4739d42-7166-4178-ace7-6538c3ef3dfa"/>
    <s v="Crédito (Visa) pelo app"/>
    <x v="4"/>
  </r>
  <r>
    <n v="6740"/>
    <d v="2025-05-17T19:27:42"/>
    <s v="Madero - Park Shopping Maringá"/>
    <x v="3"/>
    <s v="A loja está sem entregadores disponíveis"/>
    <s v="Reembolso aprovado, confira o pagamento no seu próximo repasse"/>
    <n v="112.98"/>
    <n v="102"/>
    <n v="82.36"/>
    <n v="19.64"/>
    <s v="REEMBOLSO APROVADO"/>
    <x v="1"/>
    <s v="iFood"/>
    <s v="c02d40cd-932d-4d56-bf83-3f26ec204c31"/>
    <s v="Crédito (Visa) pelo app"/>
    <x v="4"/>
  </r>
  <r>
    <n v="539"/>
    <d v="2025-05-17T19:19:01"/>
    <s v="Madero - Pinheiros"/>
    <x v="1"/>
    <s v="Cliente não localizado"/>
    <s v="Reembolso aprovado, confira o pagamento no seu próximo repasse"/>
    <n v="121.99"/>
    <n v="109"/>
    <n v="88.02"/>
    <n v="20.980000000000004"/>
    <s v="REEMBOLSO APROVADO"/>
    <x v="1"/>
    <s v="iFood"/>
    <s v="8c48ec5e-d41b-4daf-80d2-0f4af0440d1f"/>
    <s v="Saldo da carteira, Crédito (Mastercard) pelo app"/>
    <x v="4"/>
  </r>
  <r>
    <n v="8126"/>
    <d v="2025-05-17T19:16:31"/>
    <s v="Madero - Pinheiros"/>
    <x v="1"/>
    <s v="Cliente não quer mais receber o pedido"/>
    <s v="Reembolso aprovado, confira o pagamento no seu próximo repasse"/>
    <n v="111.99"/>
    <n v="109"/>
    <n v="88.02"/>
    <n v="20.980000000000004"/>
    <s v="REEMBOLSO APROVADO"/>
    <x v="1"/>
    <s v="iFood"/>
    <s v="c01d1b22-85e7-47ce-951b-0895c75cb89f"/>
    <s v="Crédito (Mastercard) pelo app"/>
    <x v="4"/>
  </r>
  <r>
    <s v="5916"/>
    <d v="2025-05-17T20:55:07"/>
    <s v="Jeronimo - Uberlândia"/>
    <x v="1"/>
    <s v="Pedido já foi retirado pelo entregador"/>
    <s v="CHECKOUT_HANDSHAKE_DECIDED"/>
    <n v="158.99"/>
    <n v="168"/>
    <n v="0"/>
    <n v="168"/>
    <s v="CANCELADO"/>
    <x v="2"/>
    <s v="iFood"/>
    <s v="58f507df-a145-4da1-8025-fbdbeceb620d"/>
    <s v="Crédito (Visa) pelo app"/>
    <x v="2"/>
  </r>
  <r>
    <n v="7210"/>
    <d v="2025-05-17T19:27:47"/>
    <s v="Madero - Primavera"/>
    <x v="0"/>
    <s v="O pedido não foi entregue"/>
    <s v="Reembolso aprovado, confira o pagamento no seu próximo repasse"/>
    <n v="225.98"/>
    <n v="211"/>
    <n v="170.38"/>
    <n v="40.620000000000005"/>
    <s v="REEMBOLSO APROVADO"/>
    <x v="1"/>
    <s v="iFood"/>
    <s v="c4cab8d0-cc3e-481a-a9d0-055b00cea270"/>
    <s v="Crédito (Visa) pelo app"/>
    <x v="3"/>
  </r>
  <r>
    <s v="1654"/>
    <d v="2025-05-16T19:38:11"/>
    <s v="Jeronimo &amp; Madero - Americana"/>
    <x v="2"/>
    <s v="Item indisponível"/>
    <s v="UNAVAILABLE_ITEM"/>
    <n v="69.78"/>
    <n v="72.8"/>
    <n v="0"/>
    <n v="72.8"/>
    <s v="CANCELADO"/>
    <x v="2"/>
    <s v="iFood"/>
    <s v="b86bc460-4337-4263-b079-e9be28ffebb8"/>
    <s v="Crédito (Mastercard) pelo app"/>
    <x v="2"/>
  </r>
  <r>
    <n v="9556"/>
    <d v="2025-05-16T20:55:15"/>
    <s v="Madero - Primavera"/>
    <x v="1"/>
    <s v="Cliente não quer mais receber o pedido"/>
    <s v="Reembolso aprovado, confira o pagamento no seu próximo repasse"/>
    <n v="70.989999999999995"/>
    <n v="74"/>
    <n v="59.76"/>
    <n v="14.240000000000002"/>
    <s v="REEMBOLSO APROVADO"/>
    <x v="1"/>
    <s v="iFood"/>
    <s v="cf94f6e3-4a1c-465a-be12-ca21e871c99c"/>
    <s v="Pagamento pelo app do Nubank"/>
    <x v="3"/>
  </r>
  <r>
    <n v="9433"/>
    <d v="2025-05-17T19:56:51"/>
    <s v="Madero - Ribeirão Shopping"/>
    <x v="0"/>
    <s v="O pedido está atrasado"/>
    <s v="Reembolso aprovado, confira o pagamento no seu próximo repasse"/>
    <n v="108.98"/>
    <n v="106"/>
    <n v="85.6"/>
    <n v="20.400000000000006"/>
    <s v="REEMBOLSO APROVADO"/>
    <x v="1"/>
    <s v="iFood"/>
    <s v="c4d707de-c78b-4278-ac2e-db4c6911936b"/>
    <s v="Crédito (Visa) pelo app"/>
    <x v="2"/>
  </r>
  <r>
    <s v="6445"/>
    <d v="2025-05-16T18:32:45"/>
    <s v="Madero - Park Shopping Brasilia"/>
    <x v="2"/>
    <s v="Item indisponível"/>
    <s v="UNAVAILABLE_ITEM"/>
    <n v="128.97999999999999"/>
    <n v="113"/>
    <n v="0"/>
    <n v="113"/>
    <s v="CANCELADO"/>
    <x v="2"/>
    <s v="iFood"/>
    <s v="9f5b39d8-61e0-473c-a8f0-b9d9fb2966f9"/>
    <s v="PIX"/>
    <x v="2"/>
  </r>
  <r>
    <n v="2737"/>
    <d v="2025-05-17T21:01:37"/>
    <s v="Madero - Riomar Aracaju"/>
    <x v="1"/>
    <s v="Problemas no veículo"/>
    <s v="Reembolso aprovado, confira o pagamento no seu próximo repasse"/>
    <n v="242.98"/>
    <n v="223"/>
    <n v="180.07"/>
    <n v="42.930000000000007"/>
    <s v="REEMBOLSO APROVADO"/>
    <x v="1"/>
    <s v="iFood"/>
    <s v="db3d808e-33b4-4446-aa5a-06f41e9388aa"/>
    <s v="Apple Pay (Visa)"/>
    <x v="0"/>
  </r>
  <r>
    <n v="4731"/>
    <d v="2025-05-17T14:31:53"/>
    <s v="Madero - Riomar Recife"/>
    <x v="0"/>
    <s v="O pedido está atrasado"/>
    <s v="Reembolso aprovado, confira o pagamento no seu próximo repasse"/>
    <n v="103.98"/>
    <n v="93"/>
    <n v="71.06"/>
    <n v="21.939999999999998"/>
    <s v="REEMBOLSO APROVADO"/>
    <x v="1"/>
    <s v="iFood"/>
    <s v="c9d7c9e4-061b-475c-b0dc-577f10bc0d75"/>
    <s v="Crédito (Visa) pelo app"/>
    <x v="0"/>
  </r>
  <r>
    <n v="7"/>
    <d v="2025-05-16T12:08:50"/>
    <s v="Madero - Shopping Beiramar"/>
    <x v="0"/>
    <s v="O pedido veio com todos os itens errados"/>
    <s v="SIM"/>
    <n v="78.98"/>
    <n v="84"/>
    <n v="0"/>
    <n v="84"/>
    <s v="CONTESTADO"/>
    <x v="0"/>
    <s v="iFood"/>
    <s v="5a4f4027-55d5-4b17-85ce-a472c3abaabe"/>
    <s v="Crédito (Elo) pelo app"/>
    <x v="3"/>
  </r>
  <r>
    <n v="7624"/>
    <d v="2025-05-18T21:14:04"/>
    <s v="Madero - Shopping Boulevard Bh"/>
    <x v="1"/>
    <s v="A loja está fechada"/>
    <s v="SIM"/>
    <n v="69.989999999999995"/>
    <n v="74"/>
    <n v="59.76"/>
    <n v="14.240000000000002"/>
    <s v="REEMBOLSO APROVADO"/>
    <x v="1"/>
    <s v="iFood"/>
    <s v="0236a5c7-456a-4b08-a735-5f7c5f391780"/>
    <s v="Apple Pay (Mastercard)"/>
    <x v="0"/>
  </r>
  <r>
    <s v="7877"/>
    <d v="2025-05-17T19:22:43"/>
    <s v="Madero - Villa Lobos"/>
    <x v="2"/>
    <s v="Problema com o pagamento do cliente"/>
    <s v="Cancelamento aceito pela sua loja"/>
    <n v="255.99"/>
    <n v="246"/>
    <n v="0"/>
    <n v="246"/>
    <s v="CANCELADO"/>
    <x v="2"/>
    <s v="iFood"/>
    <s v="b42ddff9-b26e-4d5a-9d1e-092280e17f9d"/>
    <s v="Crédito (Mastercard) pelo app"/>
    <x v="4"/>
  </r>
  <r>
    <n v="2052"/>
    <d v="2025-05-16T22:45:59"/>
    <s v="Madero - Sakamoto"/>
    <x v="1"/>
    <s v="Cliente não localizado pedido em atraso"/>
    <s v="Reembolso aprovado, confira o pagamento no seu próximo repasse"/>
    <n v="173.98"/>
    <n v="168"/>
    <n v="135.66"/>
    <n v="32.340000000000003"/>
    <s v="REEMBOLSO APROVADO"/>
    <x v="1"/>
    <s v="iFood"/>
    <s v="9dfd3cbe-86f8-4e66-9a62-dedc44c6ebf9"/>
    <s v="PIX"/>
    <x v="1"/>
  </r>
  <r>
    <n v="9594"/>
    <d v="2025-05-17T19:56:16"/>
    <s v="Madero - Salvador Shopping Barra"/>
    <x v="1"/>
    <s v="Cliente não localizado"/>
    <s v="Reembolso aprovado, confira o pagamento no seu próximo repasse"/>
    <n v="86.98"/>
    <n v="84"/>
    <n v="67.83"/>
    <n v="16.170000000000002"/>
    <s v="REEMBOLSO APROVADO"/>
    <x v="1"/>
    <s v="iFood"/>
    <s v="85a34fd3-194c-4510-a18a-417be1d969f7"/>
    <s v="Crédito (Mastercard) pelo app"/>
    <x v="0"/>
  </r>
  <r>
    <n v="2390"/>
    <d v="2025-05-17T13:43:03"/>
    <s v="Madero - Santo André"/>
    <x v="1"/>
    <s v="Cliente não quer mais receber o pedido"/>
    <s v="Reembolso aprovado, confira o pagamento no seu próximo repasse"/>
    <n v="205.98"/>
    <n v="198"/>
    <n v="159.88"/>
    <n v="38.120000000000005"/>
    <s v="REEMBOLSO APROVADO"/>
    <x v="1"/>
    <s v="iFood"/>
    <s v="517520da-ba5a-49aa-9900-21d6ddb32738"/>
    <s v="Crédito (Mastercard) pelo app"/>
    <x v="1"/>
  </r>
  <r>
    <n v="8848"/>
    <d v="2025-05-17T19:32:32"/>
    <s v="Madero - Santos Dumont"/>
    <x v="1"/>
    <s v="O pedido não cabe na bag"/>
    <s v="Reembolso aprovado, confira o pagamento no seu próximo repasse"/>
    <n v="100.99"/>
    <n v="98"/>
    <n v="79.14"/>
    <n v="18.86"/>
    <s v="REEMBOLSO APROVADO"/>
    <x v="1"/>
    <s v="iFood"/>
    <s v="d3664bff-b599-477e-85d1-0d6222b3c23f"/>
    <s v="Crédito (Mastercard) pelo app"/>
    <x v="0"/>
  </r>
  <r>
    <s v="2356"/>
    <d v="2025-05-16T18:27:21"/>
    <s v="Madero - Augusto Tolle"/>
    <x v="2"/>
    <s v="Problemas de sistema na loja"/>
    <s v="CANCELLED_BEFORE_CONFIRMED"/>
    <n v="214.99"/>
    <n v="209"/>
    <n v="0"/>
    <n v="209"/>
    <s v="CANCELADO"/>
    <x v="2"/>
    <s v="iFood"/>
    <s v="f454d992-d5d4-4da6-b2e6-9ae91f47aea3"/>
    <s v="********"/>
    <x v="1"/>
  </r>
  <r>
    <n v="6759"/>
    <d v="2025-05-16T18:15:40"/>
    <s v="Madero - Santos Dumont"/>
    <x v="5"/>
    <s v="O pedido está atrasado"/>
    <s v="Reembolso aprovado, confira o pagamento no seu próximo repasse"/>
    <n v="101"/>
    <n v="101"/>
    <n v="84.59"/>
    <n v="16.409999999999997"/>
    <s v="REEMBOLSO APROVADO"/>
    <x v="1"/>
    <s v="iFood"/>
    <s v="b8987123-a5d9-4802-a330-2c01f698515c"/>
    <s v="Vale-refeição (Pluxee Refeição (Sodexo Refeição)) pelo app"/>
    <x v="0"/>
  </r>
  <r>
    <n v="75"/>
    <d v="2025-05-16T19:23:47"/>
    <s v="Madero - Shopping Barigui"/>
    <x v="0"/>
    <s v="O pedido está atrasado"/>
    <s v="Reembolso aprovado, confira o pagamento no seu próximo repasse"/>
    <n v="124.99"/>
    <n v="134"/>
    <n v="108.2"/>
    <n v="25.799999999999997"/>
    <s v="REEMBOLSO APROVADO"/>
    <x v="1"/>
    <s v="iFood"/>
    <s v="9e6d7e70-e8fb-4d2f-a459-bf5246ec074b"/>
    <s v="PIX"/>
    <x v="3"/>
  </r>
  <r>
    <s v="5959"/>
    <d v="2025-05-16T12:50:24"/>
    <s v="Jeronimo - Barão de Penedo"/>
    <x v="2"/>
    <s v="Problemas de sistema na loja"/>
    <s v="Cancelamento aceito pela sua loja"/>
    <n v="131.63"/>
    <n v="136.65"/>
    <n v="0"/>
    <n v="136.65"/>
    <s v="CANCELADO"/>
    <x v="2"/>
    <s v="iFood"/>
    <s v="1374b390-1506-46ac-8670-ef2251ee02b5"/>
    <s v="Crédito (Mastercard) pelo app"/>
    <x v="1"/>
  </r>
  <r>
    <n v="6234"/>
    <d v="2025-05-18T18:26:18"/>
    <s v="Madero - Shopping Boulevard Bh"/>
    <x v="0"/>
    <s v="O pedido veio com todos os itens errados"/>
    <s v="SIM"/>
    <n v="143.99"/>
    <n v="137"/>
    <n v="0"/>
    <n v="137"/>
    <s v="CONTESTADO"/>
    <x v="0"/>
    <s v="iFood"/>
    <s v="f01e599b-cef7-4d4e-87b5-fd5b70b2de7d"/>
    <s v="Crédito (Mastercard) pelo app"/>
    <x v="0"/>
  </r>
  <r>
    <n v="3606"/>
    <d v="2025-05-16T17:47:45"/>
    <s v="Madero - Shopping Barigui"/>
    <x v="1"/>
    <s v="O pedido não cabe na bag"/>
    <s v="Reembolso aprovado, confira o pagamento no seu próximo repasse"/>
    <n v="31.99"/>
    <n v="31"/>
    <n v="25.03"/>
    <n v="5.9699999999999989"/>
    <s v="REEMBOLSO APROVADO"/>
    <x v="1"/>
    <s v="iFood"/>
    <s v="472a3309-0139-49f3-a8c0-78c7c741966f"/>
    <s v="Pagamento pelo app do Nubank"/>
    <x v="3"/>
  </r>
  <r>
    <n v="4957"/>
    <d v="2025-05-16T21:34:39"/>
    <s v="Madero - Shopping Boulevard Bh"/>
    <x v="1"/>
    <s v="A entrega é em uma área de risco"/>
    <s v="Reembolso aprovado, confira o pagamento no seu próximo repasse"/>
    <n v="148.99"/>
    <n v="139"/>
    <n v="112.24"/>
    <n v="26.760000000000005"/>
    <s v="REEMBOLSO APROVADO"/>
    <x v="1"/>
    <s v="iFood"/>
    <s v="180d02f2-08e5-49c2-95b9-af0d2ade0842"/>
    <s v="Pagamento pelo app do Nubank"/>
    <x v="0"/>
  </r>
  <r>
    <n v="8334"/>
    <d v="2025-05-16T19:13:35"/>
    <s v="Madero - Shopping Campo Grande"/>
    <x v="1"/>
    <s v="Cliente não quer mais receber o pedido"/>
    <s v="Reembolso aprovado, confira o pagamento no seu próximo repasse"/>
    <n v="158.97999999999999"/>
    <n v="149"/>
    <n v="120.32"/>
    <n v="28.680000000000007"/>
    <s v="REEMBOLSO APROVADO"/>
    <x v="1"/>
    <s v="iFood"/>
    <s v="45857d4a-1c6a-4c7d-8483-aed5c2c453d7"/>
    <s v="Apple Pay (Visa)"/>
    <x v="2"/>
  </r>
  <r>
    <s v="6257"/>
    <d v="2025-05-17T14:09:44"/>
    <s v="Madero Barra Velha"/>
    <x v="2"/>
    <s v="Item indisponível"/>
    <s v="UNAVAILABLE_ITEM"/>
    <n v="34.299999999999997"/>
    <n v="34.299999999999997"/>
    <n v="0"/>
    <n v="34.299999999999997"/>
    <s v="CANCELADO"/>
    <x v="2"/>
    <s v="iFood"/>
    <s v="edfcbb5e-4c07-4f5c-93db-18442f00f7ff"/>
    <s v="PIX"/>
    <x v="3"/>
  </r>
  <r>
    <n v="5050"/>
    <d v="2025-05-16T22:07:36"/>
    <s v="Madero - Shopping Cidade São Paulo"/>
    <x v="1"/>
    <s v="Problemas no veículo"/>
    <s v="Reembolso aprovado, confira o pagamento no seu próximo repasse"/>
    <n v="189.99"/>
    <n v="175"/>
    <n v="141.31"/>
    <n v="33.69"/>
    <s v="REEMBOLSO APROVADO"/>
    <x v="1"/>
    <s v="iFood"/>
    <s v="f140dc6f-4c38-4d2a-93b3-59516408a6e1"/>
    <s v="Apple Pay (Mastercard)"/>
    <x v="1"/>
  </r>
  <r>
    <n v="5809"/>
    <d v="2025-05-17T19:27:52"/>
    <s v="Madero - Shopping Continente"/>
    <x v="0"/>
    <s v="Pedido cancelado apesar de recusa da loja"/>
    <s v="Reembolso aprovado, confira o pagamento no seu próximo repasse"/>
    <n v="253.98"/>
    <n v="242"/>
    <n v="195.42"/>
    <n v="46.580000000000013"/>
    <s v="REEMBOLSO APROVADO"/>
    <x v="1"/>
    <s v="iFood"/>
    <s v="3b999f91-a05a-4d97-b0ac-586c271927bf"/>
    <s v="Crédito (Visa) pelo app"/>
    <x v="3"/>
  </r>
  <r>
    <n v="2586"/>
    <d v="2025-05-16T19:36:54"/>
    <s v="Madero - Shopping Curitiba"/>
    <x v="5"/>
    <s v="O pedido está atrasado"/>
    <s v="Reembolso aprovado, confira o pagamento no seu próximo repasse"/>
    <n v="134.99"/>
    <n v="144"/>
    <n v="116.28"/>
    <n v="27.72"/>
    <s v="REEMBOLSO APROVADO"/>
    <x v="1"/>
    <s v="iFood"/>
    <s v="64346424-08e5-4793-81a3-ec773cacfd70"/>
    <s v="Apple Pay (Visa)"/>
    <x v="3"/>
  </r>
  <r>
    <n v="6078"/>
    <d v="2025-05-17T17:12:37"/>
    <s v="Madero - Shopping Flamboyant"/>
    <x v="1"/>
    <s v="Cliente não localizado"/>
    <s v="Reembolso aprovado, confira o pagamento no seu próximo repasse"/>
    <n v="69.98"/>
    <n v="68"/>
    <n v="54.91"/>
    <n v="13.090000000000003"/>
    <s v="REEMBOLSO APROVADO"/>
    <x v="1"/>
    <s v="iFood"/>
    <s v="a29ab84f-d2a4-4545-ac17-39a2c73a4232"/>
    <s v="Crédito (Visa) pelo app"/>
    <x v="2"/>
  </r>
  <r>
    <n v="9550"/>
    <d v="2025-05-16T21:28:28"/>
    <s v="Madero - Shopping Galleria Campinas"/>
    <x v="1"/>
    <s v="Cliente não localizado"/>
    <s v="Reembolso aprovado, confira o pagamento no seu próximo repasse"/>
    <n v="130.97999999999999"/>
    <n v="122"/>
    <n v="98.52"/>
    <n v="23.480000000000004"/>
    <s v="REEMBOLSO APROVADO"/>
    <x v="1"/>
    <s v="iFood"/>
    <s v="b4b52dcc-7f74-4269-bbb2-667b2f90887b"/>
    <s v="PIX"/>
    <x v="4"/>
  </r>
  <r>
    <n v="741"/>
    <d v="2025-05-17T18:52:42"/>
    <s v="Madero - Shopping Granja Vianna"/>
    <x v="1"/>
    <s v="Problemas no veículo"/>
    <s v="Reembolso aprovado, confira o pagamento no seu próximo repasse"/>
    <n v="156.97999999999999"/>
    <n v="147"/>
    <n v="118.7"/>
    <n v="28.299999999999997"/>
    <s v="REEMBOLSO APROVADO"/>
    <x v="1"/>
    <s v="iFood"/>
    <s v="f52c0253-7a05-4d11-8597-147479773f80"/>
    <s v="Crédito (Mastercard) pelo app"/>
    <x v="4"/>
  </r>
  <r>
    <n v="8453"/>
    <d v="2025-05-17T18:34:59"/>
    <s v="Madero - Shopping Iguatemi Poa"/>
    <x v="1"/>
    <s v="Entregador sofreu acidente"/>
    <s v="Reembolso aprovado, confira o pagamento no seu próximo repasse"/>
    <n v="65.989999999999995"/>
    <n v="65"/>
    <n v="52.49"/>
    <n v="12.509999999999998"/>
    <s v="REEMBOLSO APROVADO"/>
    <x v="1"/>
    <s v="iFood"/>
    <s v="e2cc88c0-ccb4-44b8-b3d1-b30e5be088a9"/>
    <s v="Crédito (Elo) pelo app, Saldo da carteira"/>
    <x v="3"/>
  </r>
  <r>
    <n v="762"/>
    <d v="2025-05-18T18:08:05"/>
    <s v="Madero - Shopping Boulevard Bh"/>
    <x v="0"/>
    <s v="Pedido impróprio para consumo/uso"/>
    <s v="SIM"/>
    <n v="58.99"/>
    <n v="63"/>
    <n v="50.87"/>
    <n v="12.130000000000003"/>
    <s v="REEMBOLSO APROVADO"/>
    <x v="1"/>
    <s v="iFood"/>
    <s v="473cd6d7-dcc0-41f3-9f55-03ef3356765d"/>
    <s v="PIX"/>
    <x v="0"/>
  </r>
  <r>
    <n v="9649"/>
    <d v="2025-05-17T15:27:32"/>
    <s v="Madero - Shopping Iguatemi Poa"/>
    <x v="1"/>
    <s v="Cliente se recusa a fornecer código de recebimento"/>
    <s v="Reembolso aprovado, confira o pagamento no seu próximo repasse"/>
    <n v="68.98"/>
    <n v="62"/>
    <n v="50.06"/>
    <n v="11.939999999999998"/>
    <s v="REEMBOLSO APROVADO"/>
    <x v="1"/>
    <s v="iFood"/>
    <s v="cbe2e01e-836a-4ea3-8a1e-a0362ef0aca3"/>
    <s v="PIX"/>
    <x v="3"/>
  </r>
  <r>
    <n v="7302"/>
    <d v="2025-05-16T19:55:59"/>
    <s v="Madero - Shopping Jardim Sul"/>
    <x v="0"/>
    <s v="O pedido está atrasado"/>
    <s v="Reembolso aprovado, confira o pagamento no seu próximo repasse"/>
    <n v="85.99"/>
    <n v="74"/>
    <n v="59.76"/>
    <n v="14.240000000000002"/>
    <s v="REEMBOLSO APROVADO"/>
    <x v="1"/>
    <s v="iFood"/>
    <s v="f32f08af-8e00-4c20-957f-f97032433fbb"/>
    <s v="Crédito (Mastercard) pelo app"/>
    <x v="4"/>
  </r>
  <r>
    <n v="8548"/>
    <d v="2025-05-16T19:55:17"/>
    <s v="Madero - Shopping Jardim Sul"/>
    <x v="0"/>
    <s v="O pedido está atrasado"/>
    <s v="Reembolso aprovado, confira o pagamento no seu próximo repasse"/>
    <n v="136.99"/>
    <n v="129"/>
    <n v="104.17"/>
    <n v="24.83"/>
    <s v="REEMBOLSO APROVADO"/>
    <x v="1"/>
    <s v="iFood"/>
    <s v="f95b4895-4f3f-4f3a-ab4b-cafe71e8923e"/>
    <s v="Crédito (Visa) pelo app"/>
    <x v="4"/>
  </r>
  <r>
    <n v="1540"/>
    <d v="2025-05-17T21:53:12"/>
    <s v="Madero - Shopping Maia"/>
    <x v="1"/>
    <s v="Problemas no veículo"/>
    <s v="Reembolso aprovado, confira o pagamento no seu próximo repasse"/>
    <n v="165.98"/>
    <n v="148"/>
    <n v="119.51"/>
    <n v="28.489999999999995"/>
    <s v="REEMBOLSO APROVADO"/>
    <x v="1"/>
    <s v="iFood"/>
    <s v="df5f374a-5029-44cb-a362-2edf659f334d"/>
    <s v="PIX"/>
    <x v="1"/>
  </r>
  <r>
    <n v="941"/>
    <d v="2025-05-16T20:55:57"/>
    <s v="Madero - Shopping Maia"/>
    <x v="0"/>
    <s v="O pedido não foi entregue"/>
    <s v="Reembolso aprovado, confira o pagamento no seu próximo repasse"/>
    <n v="193.58"/>
    <n v="185.6"/>
    <n v="28.74"/>
    <n v="156.85999999999999"/>
    <s v="REEMBOLSO APROVADO"/>
    <x v="1"/>
    <s v="iFood"/>
    <s v="c8c80469-274c-46be-8024-0a01797a2c79"/>
    <s v="Vale-refeição (Alelo refeição) pelo app"/>
    <x v="1"/>
  </r>
  <r>
    <n v="3494"/>
    <d v="2025-05-16T20:45:06"/>
    <s v="Madero - Shopping Maia"/>
    <x v="1"/>
    <s v="A entrega é em uma área de risco"/>
    <s v="Reembolso aprovado, confira o pagamento no seu próximo repasse"/>
    <n v="76.98"/>
    <n v="74"/>
    <n v="59.76"/>
    <n v="14.240000000000002"/>
    <s v="REEMBOLSO APROVADO"/>
    <x v="1"/>
    <s v="iFood"/>
    <s v="ae5af05c-1c24-42c1-9164-0bbd55074fb8"/>
    <s v="Crédito (Mastercard) pelo app"/>
    <x v="1"/>
  </r>
  <r>
    <n v="8805"/>
    <d v="2025-05-17T20:32:25"/>
    <s v="Madero - Shopping Metrópole"/>
    <x v="0"/>
    <s v="O pedido está atrasado"/>
    <s v="Reembolso aprovado, confira o pagamento no seu próximo repasse"/>
    <n v="60.98"/>
    <n v="53"/>
    <n v="42.8"/>
    <n v="10.200000000000003"/>
    <s v="REEMBOLSO APROVADO"/>
    <x v="1"/>
    <s v="iFood"/>
    <s v="3a1ca6ef-e737-437c-b3e6-a39e702a511d"/>
    <s v="Apple Pay (Mastercard)"/>
    <x v="1"/>
  </r>
  <r>
    <s v="4295"/>
    <d v="2025-05-17T19:42:20"/>
    <s v="Jeronimo - Shopping del Rey"/>
    <x v="5"/>
    <s v="O pedido foi acidental"/>
    <s v="Cancelado pelo cliente antes da confirmação"/>
    <n v="39.78"/>
    <n v="28.8"/>
    <n v="0"/>
    <n v="28.8"/>
    <s v="CANCELADO"/>
    <x v="2"/>
    <s v="iFood"/>
    <s v="4f3e8117-4bf6-4645-8044-1c7742e0206f"/>
    <s v="********"/>
    <x v="0"/>
  </r>
  <r>
    <n v="7776"/>
    <d v="2025-05-17T22:35:32"/>
    <s v="Madero - Shopping Campo Grande"/>
    <x v="1"/>
    <s v="A loja está fechada"/>
    <s v="SIM"/>
    <n v="129.97999999999999"/>
    <n v="121"/>
    <n v="97.71"/>
    <n v="23.290000000000006"/>
    <s v="REEMBOLSO APROVADO"/>
    <x v="1"/>
    <s v="iFood"/>
    <s v="2529c6f2-02df-4cf1-9b7c-d0e9f8ff800a"/>
    <s v="Pagamento pelo app do Nubank"/>
    <x v="2"/>
  </r>
  <r>
    <n v="2546"/>
    <d v="2025-05-17T18:49:15"/>
    <s v="Madero - Shopping Mooca"/>
    <x v="0"/>
    <s v="O pedido está atrasado"/>
    <s v="Reembolso aprovado, confira o pagamento no seu próximo repasse"/>
    <n v="116.99"/>
    <n v="118"/>
    <n v="95.28"/>
    <n v="22.72"/>
    <s v="REEMBOLSO APROVADO"/>
    <x v="1"/>
    <s v="iFood"/>
    <s v="58741fbd-b097-4753-9d5d-47a54472c9cd"/>
    <s v="Crédito (Visa) pelo app"/>
    <x v="1"/>
  </r>
  <r>
    <n v="1602"/>
    <d v="2025-05-16T13:25:59"/>
    <s v="Madero - Shopping Capim Dourado"/>
    <x v="0"/>
    <s v="O pedido veio com todos os itens errados"/>
    <s v="SIM"/>
    <n v="24.48"/>
    <n v="30"/>
    <n v="0"/>
    <n v="30"/>
    <s v="CONTESTADO"/>
    <x v="0"/>
    <s v="iFood"/>
    <s v="b1f44de4-d439-4a88-b419-883179ccda79"/>
    <s v="Pagamento pelo app do Nubank"/>
    <x v="2"/>
  </r>
  <r>
    <n v="7862"/>
    <d v="2025-05-18T18:38:42"/>
    <s v="Madero - Shopping Capim Dourado"/>
    <x v="0"/>
    <s v="Pedido impróprio para consumo/uso"/>
    <s v="SIM"/>
    <n v="64.989999999999995"/>
    <n v="74"/>
    <n v="59.76"/>
    <n v="14.240000000000002"/>
    <s v="REEMBOLSO APROVADO"/>
    <x v="1"/>
    <s v="iFood"/>
    <s v="d37999e1-9156-4cfd-b464-2b4ea72b67a3"/>
    <s v="PIX"/>
    <x v="2"/>
  </r>
  <r>
    <n v="5858"/>
    <d v="2025-05-17T18:47:28"/>
    <s v="Madero - Shopping Mooca"/>
    <x v="5"/>
    <s v="O pedido está atrasado"/>
    <s v="Reembolso aprovado, confira o pagamento no seu próximo repasse"/>
    <n v="116.99"/>
    <n v="118"/>
    <n v="95.28"/>
    <n v="22.72"/>
    <s v="REEMBOLSO APROVADO"/>
    <x v="1"/>
    <s v="iFood"/>
    <s v="708e264d-db4d-4aa2-80d7-6b0d966858b4"/>
    <s v="Débito (Visa Débito) pelo app"/>
    <x v="1"/>
  </r>
  <r>
    <n v="3397"/>
    <d v="2025-05-17T18:37:49"/>
    <s v="Madero - Shopping Mooca"/>
    <x v="1"/>
    <s v="Problemas no veículo"/>
    <s v="Reembolso aprovado, confira o pagamento no seu próximo repasse"/>
    <n v="198.99"/>
    <n v="185"/>
    <n v="149.38999999999999"/>
    <n v="35.610000000000014"/>
    <s v="REEMBOLSO APROVADO"/>
    <x v="1"/>
    <s v="iFood"/>
    <s v="f10ec141-eb44-44ef-9557-8411b02b492a"/>
    <s v="Crédito (Mastercard) pelo app"/>
    <x v="1"/>
  </r>
  <r>
    <n v="7238"/>
    <d v="2025-05-17T21:01:00"/>
    <s v="Madero - Shopping Mueller Joinville"/>
    <x v="1"/>
    <s v="Problemas no veículo"/>
    <s v="Reembolso aprovado, confira o pagamento no seu próximo repasse"/>
    <n v="48.98"/>
    <n v="53"/>
    <n v="42.8"/>
    <n v="10.200000000000003"/>
    <s v="REEMBOLSO APROVADO"/>
    <x v="1"/>
    <s v="iFood"/>
    <s v="1edb7b3b-413e-4c9c-83a2-be8d7e8af1f3"/>
    <s v="Crédito (Visa) pelo app"/>
    <x v="3"/>
  </r>
  <r>
    <n v="6457"/>
    <d v="2025-05-17T19:58:40"/>
    <s v="Madero - Shopping New York"/>
    <x v="0"/>
    <s v="O pedido está atrasado"/>
    <s v="Reembolso aprovado, confira o pagamento no seu próximo repasse"/>
    <n v="62.99"/>
    <n v="53"/>
    <n v="42.8"/>
    <n v="10.200000000000003"/>
    <s v="REEMBOLSO APROVADO"/>
    <x v="1"/>
    <s v="iFood"/>
    <s v="193084a2-8da3-46ce-a683-e179b20eee62"/>
    <s v="Apple Pay (Mastercard)"/>
    <x v="0"/>
  </r>
  <r>
    <n v="1204"/>
    <d v="2025-05-18T14:20:10"/>
    <s v="Madero - Shopping Capim Dourado"/>
    <x v="0"/>
    <s v="O pedido veio revirado/violado"/>
    <s v="SIM"/>
    <n v="23.49"/>
    <n v="30"/>
    <n v="0"/>
    <n v="30"/>
    <s v="CONTESTADO"/>
    <x v="0"/>
    <s v="iFood"/>
    <s v="7ec47a37-6418-4087-8e37-b9c1a0f9be52"/>
    <s v="Apple Pay (Mastercard)"/>
    <x v="2"/>
  </r>
  <r>
    <n v="7096"/>
    <d v="2025-05-16T21:49:18"/>
    <s v="Madero - Shopping New York"/>
    <x v="0"/>
    <s v="O pedido está atrasado"/>
    <s v="Reembolso aprovado, confira o pagamento no seu próximo repasse"/>
    <n v="197.99"/>
    <n v="187"/>
    <n v="151"/>
    <n v="36"/>
    <s v="REEMBOLSO APROVADO"/>
    <x v="1"/>
    <s v="iFood"/>
    <s v="3a42e609-1bbf-453c-9f97-ae21bac94465"/>
    <s v="PIX"/>
    <x v="0"/>
  </r>
  <r>
    <n v="3660"/>
    <d v="2025-05-17T13:12:26"/>
    <s v="Madero - Shopping Novo Salvador"/>
    <x v="0"/>
    <s v="O pedido está atrasado"/>
    <s v="Reembolso aprovado, confira o pagamento no seu próximo repasse"/>
    <n v="134.97999999999999"/>
    <n v="132"/>
    <n v="110.58"/>
    <n v="21.42"/>
    <s v="REEMBOLSO APROVADO"/>
    <x v="1"/>
    <s v="iFood"/>
    <s v="274e86e6-55e5-4563-aa5a-3201b4425f32"/>
    <s v="Vale-refeição (Alelo refeição) pelo app"/>
    <x v="0"/>
  </r>
  <r>
    <n v="2065"/>
    <d v="2025-05-17T12:41:59"/>
    <s v="Madero - Shopping Novo Salvador"/>
    <x v="0"/>
    <s v="O pedido está atrasado"/>
    <s v="Reembolso aprovado, confira o pagamento no seu próximo repasse"/>
    <n v="74.989999999999995"/>
    <n v="74"/>
    <n v="59.76"/>
    <n v="14.240000000000002"/>
    <s v="REEMBOLSO APROVADO"/>
    <x v="1"/>
    <s v="iFood"/>
    <s v="1f9d92a5-b551-48da-95cb-8a5437789917"/>
    <s v="Crédito (Visa) pelo app"/>
    <x v="0"/>
  </r>
  <r>
    <n v="5652"/>
    <d v="2025-05-16T19:57:08"/>
    <s v="Madero - Shopping Novo Salvador"/>
    <x v="1"/>
    <s v="Problemas no veículo"/>
    <s v="Reembolso aprovado, confira o pagamento no seu próximo repasse"/>
    <n v="126.98"/>
    <n v="134"/>
    <n v="126.98"/>
    <n v="7.019999999999996"/>
    <s v="REEMBOLSO APROVADO"/>
    <x v="1"/>
    <s v="iFood"/>
    <s v="b0428b19-1749-46fc-a9fd-e37bf4972e08"/>
    <s v="Crédito (Visa) pelo app"/>
    <x v="0"/>
  </r>
  <r>
    <n v="9806"/>
    <d v="2025-05-16T20:54:21"/>
    <s v="Madero - Shopping Patio Paulista"/>
    <x v="1"/>
    <s v="Cliente não localizado pedido em atraso"/>
    <s v="Reembolso aprovado, confira o pagamento no seu próximo repasse"/>
    <n v="36.99"/>
    <n v="34"/>
    <n v="27.46"/>
    <n v="6.5399999999999991"/>
    <s v="REEMBOLSO APROVADO"/>
    <x v="1"/>
    <s v="iFood"/>
    <s v="1ad87094-294d-4068-ab6e-a9175669c631"/>
    <s v="Crédito (Visa) pelo app"/>
    <x v="1"/>
  </r>
  <r>
    <n v="269"/>
    <d v="2025-05-17T19:31:20"/>
    <s v="Madero - Shopping Piracicaba"/>
    <x v="0"/>
    <s v="O pedido está atrasado"/>
    <s v="Reembolso aprovado, confira o pagamento no seu próximo repasse"/>
    <n v="472.98"/>
    <n v="462"/>
    <n v="373.06"/>
    <n v="88.94"/>
    <s v="REEMBOLSO APROVADO"/>
    <x v="1"/>
    <s v="iFood"/>
    <s v="b71f6150-10f5-45ed-bcbc-c48b2bf9b9da"/>
    <s v="Crédito (Visa) pelo app"/>
    <x v="2"/>
  </r>
  <r>
    <n v="2819"/>
    <d v="2025-05-17T21:13:52"/>
    <s v="Madero - Shopping Praia da Costa"/>
    <x v="1"/>
    <s v="Entregador sofreu acidente"/>
    <s v="Reembolso aprovado, confira o pagamento no seu próximo repasse"/>
    <n v="90.98"/>
    <n v="81"/>
    <n v="65.41"/>
    <n v="15.590000000000003"/>
    <s v="REEMBOLSO APROVADO"/>
    <x v="1"/>
    <s v="iFood"/>
    <s v="5bb15937-e238-407c-acd1-bb5da3ad9fa0"/>
    <s v="PIX"/>
    <x v="0"/>
  </r>
  <r>
    <n v="4324"/>
    <d v="2025-05-17T21:03:56"/>
    <s v="Madero - Shopping Praia da Costa"/>
    <x v="1"/>
    <s v="Entregador sofreu acidente"/>
    <s v="Reembolso aprovado, confira o pagamento no seu próximo repasse"/>
    <n v="187.98"/>
    <n v="178"/>
    <n v="143.74"/>
    <n v="34.259999999999991"/>
    <s v="REEMBOLSO APROVADO"/>
    <x v="1"/>
    <s v="iFood"/>
    <s v="c1f8e109-2fb9-4e28-add7-85bb7c7f62cd"/>
    <s v="PIX"/>
    <x v="0"/>
  </r>
  <r>
    <n v="5146"/>
    <d v="2025-05-16T21:29:41"/>
    <s v="Madero - Shopping Praia da Costa"/>
    <x v="1"/>
    <s v="Problemas no veículo"/>
    <s v="Reembolso aprovado, confira o pagamento no seu próximo repasse"/>
    <n v="79.98"/>
    <n v="74"/>
    <n v="59.76"/>
    <n v="14.240000000000002"/>
    <s v="REEMBOLSO APROVADO"/>
    <x v="1"/>
    <s v="iFood"/>
    <s v="20cfb784-ac56-4afb-91b8-714795fc6354"/>
    <s v="Apple Pay (Visa)"/>
    <x v="0"/>
  </r>
  <r>
    <n v="9464"/>
    <d v="2025-05-17T19:43:16"/>
    <s v="Madero - Shopping Cidade Bh"/>
    <x v="1"/>
    <s v="A loja está passando por dificuldades internas"/>
    <s v="SIM"/>
    <n v="92.99"/>
    <n v="83"/>
    <n v="69.510000000000005"/>
    <n v="13.489999999999995"/>
    <s v="REEMBOLSO APROVADO"/>
    <x v="1"/>
    <s v="iFood"/>
    <s v="12b9089c-0020-4bd9-bbdf-46ffbcd4d5ec"/>
    <s v="Vale-refeição (Pluxee Refeição (Sodexo Refeição)) pelo app"/>
    <x v="0"/>
  </r>
  <r>
    <n v="578"/>
    <d v="2025-05-17T11:38:50"/>
    <s v="Madero - Shopping Recife"/>
    <x v="0"/>
    <s v="O pedido não foi entregue"/>
    <s v="Reembolso aprovado, confira o pagamento no seu próximo repasse"/>
    <n v="132.38"/>
    <n v="108.4"/>
    <n v="87.53"/>
    <n v="20.870000000000005"/>
    <s v="REEMBOLSO APROVADO"/>
    <x v="1"/>
    <s v="iFood"/>
    <s v="a98416fb-8d8b-4275-828c-146d12dc7e14"/>
    <s v="PIX"/>
    <x v="0"/>
  </r>
  <r>
    <n v="2256"/>
    <d v="2025-05-17T20:56:17"/>
    <s v="Madero - Shopping Rio Leblon"/>
    <x v="0"/>
    <s v="O pedido está atrasado"/>
    <s v="Reembolso aprovado, confira o pagamento no seu próximo repasse"/>
    <n v="145.99"/>
    <n v="133"/>
    <n v="107.4"/>
    <n v="25.599999999999994"/>
    <s v="REEMBOLSO APROVADO"/>
    <x v="1"/>
    <s v="iFood"/>
    <s v="433c5765-c3aa-4b54-8cda-97a4fb135273"/>
    <s v="Crédito (Amex) pelo app"/>
    <x v="0"/>
  </r>
  <r>
    <s v="0270"/>
    <d v="2025-05-16T18:59:17"/>
    <s v="Madero - São José dos Campos"/>
    <x v="3"/>
    <s v="Item indisponível"/>
    <s v="UNAVAILABLE_ITEM"/>
    <n v="329.58"/>
    <n v="320.60000000000002"/>
    <n v="0"/>
    <n v="320.60000000000002"/>
    <s v="CANCELADO"/>
    <x v="2"/>
    <s v="iFood"/>
    <s v="4711c439-0455-4c34-9750-fedf19372b9f"/>
    <s v="Apple Pay (Mastercard)"/>
    <x v="1"/>
  </r>
  <r>
    <s v="6053"/>
    <d v="2025-05-16T17:23:47"/>
    <s v="Madero - São José dos Campos"/>
    <x v="3"/>
    <s v="Item indisponível"/>
    <s v="UNAVAILABLE_ITEM"/>
    <n v="1154.98"/>
    <n v="1134"/>
    <n v="0"/>
    <n v="1134"/>
    <s v="CANCELADO"/>
    <x v="2"/>
    <s v="iFood"/>
    <s v="edc39cbe-7b62-4d98-bd48-55878d3317e5"/>
    <s v="Pagamento pelo app do Nubank"/>
    <x v="1"/>
  </r>
  <r>
    <n v="3266"/>
    <d v="2025-05-17T19:43:20"/>
    <s v="Madero - Shopping Rio Leblon"/>
    <x v="0"/>
    <s v="Pedido impróprio para consumo/uso"/>
    <s v="HAS_CREDIT_PROACTIVE"/>
    <n v="65"/>
    <n v="65"/>
    <n v="52.49"/>
    <n v="12.509999999999998"/>
    <s v="REEMBOLSO APROVADO"/>
    <x v="1"/>
    <s v="iFood"/>
    <s v="9222d94f-fcff-4c5a-bb8e-64dd1764b1d5"/>
    <s v="Crédito (Mastercard) pelo app"/>
    <x v="0"/>
  </r>
  <r>
    <n v="4688"/>
    <d v="2025-05-17T19:16:07"/>
    <s v="Madero - Shopping Rio Leblon"/>
    <x v="1"/>
    <s v="Problemas no veículo"/>
    <s v="Reembolso aprovado, confira o pagamento no seu próximo repasse"/>
    <n v="164.99"/>
    <n v="156"/>
    <n v="125.97"/>
    <n v="30.03"/>
    <s v="REEMBOLSO APROVADO"/>
    <x v="1"/>
    <s v="iFood"/>
    <s v="3077b5a2-7c51-437d-8a9a-3a4f3f5635b8"/>
    <s v="Crédito (Visa) pelo app"/>
    <x v="0"/>
  </r>
  <r>
    <n v="3188"/>
    <d v="2025-05-17T18:16:07"/>
    <s v="Madero - Shopping Rio Leblon"/>
    <x v="0"/>
    <s v="O pedido está atrasado"/>
    <s v="Reembolso aprovado, confira o pagamento no seu próximo repasse"/>
    <n v="253.99"/>
    <n v="239"/>
    <n v="192.99"/>
    <n v="46.009999999999991"/>
    <s v="REEMBOLSO APROVADO"/>
    <x v="1"/>
    <s v="iFood"/>
    <s v="4b3b28d9-6e67-4c4b-b509-f5c2d46eafe1"/>
    <s v="Crédito (Mastercard) pelo app"/>
    <x v="0"/>
  </r>
  <r>
    <n v="3812"/>
    <d v="2025-05-16T20:05:29"/>
    <s v="Madero - Shopping Cidade Bh"/>
    <x v="0"/>
    <s v="O pedido veio revirado/violado"/>
    <s v="SIM"/>
    <n v="261.99"/>
    <n v="258"/>
    <n v="208.34"/>
    <n v="49.66"/>
    <s v="REEMBOLSO APROVADO"/>
    <x v="1"/>
    <s v="iFood"/>
    <s v="489ee21d-d507-4e83-b1c9-47d1c72edb15"/>
    <s v="Crédito (Mastercard) pelo app"/>
    <x v="0"/>
  </r>
  <r>
    <n v="4755"/>
    <d v="2025-05-16T21:05:05"/>
    <s v="Madero - Shopping Rio Leblon"/>
    <x v="0"/>
    <s v="O pedido está atrasado"/>
    <s v="Reembolso aprovado, confira o pagamento no seu próximo repasse"/>
    <n v="168"/>
    <n v="168"/>
    <n v="135.66"/>
    <n v="32.340000000000003"/>
    <s v="REEMBOLSO APROVADO"/>
    <x v="1"/>
    <s v="iFood"/>
    <s v="1469a47a-4e6c-4aad-992d-724d188dbfda"/>
    <s v="Crédito (Mastercard) pelo app"/>
    <x v="0"/>
  </r>
  <r>
    <n v="1973"/>
    <d v="2025-05-16T19:36:20"/>
    <s v="Madero - Shopping Rio Sul"/>
    <x v="1"/>
    <s v="Problemas no veículo"/>
    <s v="Reembolso aprovado, confira o pagamento no seu próximo repasse"/>
    <n v="202.99"/>
    <n v="195"/>
    <n v="157.46"/>
    <n v="37.539999999999992"/>
    <s v="REEMBOLSO APROVADO"/>
    <x v="1"/>
    <s v="iFood"/>
    <s v="a14e2b49-16ac-4fa3-a9a5-1952d71172c6"/>
    <s v="Crédito (Mastercard) pelo app"/>
    <x v="0"/>
  </r>
  <r>
    <n v="4049"/>
    <d v="2025-05-16T20:04:56"/>
    <s v="Madero - Shopping Cidade Bh"/>
    <x v="0"/>
    <s v="Pedido impróprio para consumo/uso"/>
    <s v="SIM"/>
    <n v="75.989999999999995"/>
    <n v="74"/>
    <n v="59.76"/>
    <n v="14.240000000000002"/>
    <s v="REEMBOLSO APROVADO"/>
    <x v="1"/>
    <s v="iFood"/>
    <s v="7393d6ab-3415-48f8-bc34-5fbca0b3bb98"/>
    <s v="Apple Pay (Mastercard)"/>
    <x v="0"/>
  </r>
  <r>
    <n v="9555"/>
    <d v="2025-05-16T13:11:48"/>
    <s v="Madero - Shopping Rio Sul"/>
    <x v="1"/>
    <s v="Cliente não localizado"/>
    <s v="Reembolso aprovado, confira o pagamento no seu próximo repasse"/>
    <n v="99.99"/>
    <n v="94"/>
    <n v="75.900000000000006"/>
    <n v="18.099999999999994"/>
    <s v="REEMBOLSO APROVADO"/>
    <x v="1"/>
    <s v="iFood"/>
    <s v="818b226d-b8c5-4fa8-9aa4-029599cfc21a"/>
    <s v="PIX"/>
    <x v="0"/>
  </r>
  <r>
    <s v="4657"/>
    <d v="2025-05-16T19:16:38"/>
    <s v="Madero - Shopping Estação Cuiabá"/>
    <x v="2"/>
    <s v="Item indisponível"/>
    <s v="UNAVAILABLE_ITEM"/>
    <n v="95.98"/>
    <n v="87"/>
    <n v="0"/>
    <n v="87"/>
    <s v="CANCELADO"/>
    <x v="2"/>
    <s v="iFood"/>
    <s v="3e2dadb8-5be8-4697-bb13-98569d25b2ed"/>
    <s v="Crédito (Visa) pelo app"/>
    <x v="2"/>
  </r>
  <r>
    <n v="9468"/>
    <d v="2025-05-17T16:10:12"/>
    <s v="Madero - Shopping Tamboré"/>
    <x v="1"/>
    <s v="Cliente não localizado"/>
    <s v="Reembolso aprovado, confira o pagamento no seu próximo repasse"/>
    <n v="125"/>
    <n v="125"/>
    <n v="100.94"/>
    <n v="24.060000000000002"/>
    <s v="REEMBOLSO APROVADO"/>
    <x v="1"/>
    <s v="iFood"/>
    <s v="073b3356-5d52-4e93-a705-b37b7b8e01f2"/>
    <s v="Crédito (Mastercard) pelo app"/>
    <x v="4"/>
  </r>
  <r>
    <s v="1947"/>
    <d v="2025-05-17T19:28:45"/>
    <s v="Jeronimo - Tenente Sales"/>
    <x v="3"/>
    <s v="O pedido foi feito fora do horário de funcionamento da loja"/>
    <s v="Cancelamento aceito pela sua loja"/>
    <n v="78.180000000000007"/>
    <n v="70.2"/>
    <n v="0"/>
    <n v="70.2"/>
    <s v="CANCELADO"/>
    <x v="2"/>
    <s v="iFood"/>
    <s v="eaaff953-9ea3-42e3-9553-5ef84cc117b1"/>
    <s v="Crédito (Mastercard) pelo app"/>
    <x v="1"/>
  </r>
  <r>
    <n v="4602"/>
    <d v="2025-05-16T18:48:28"/>
    <s v="Madero - Shopping Tamboré"/>
    <x v="0"/>
    <s v="O pedido está atrasado"/>
    <s v="Reembolso aprovado, confira o pagamento no seu próximo repasse"/>
    <n v="42.98"/>
    <n v="31"/>
    <n v="25.03"/>
    <n v="5.9699999999999989"/>
    <s v="REEMBOLSO APROVADO"/>
    <x v="1"/>
    <s v="iFood"/>
    <s v="3ce2f796-7786-492a-981b-0d63d90e8d4d"/>
    <s v="Crédito (Visa) pelo app"/>
    <x v="4"/>
  </r>
  <r>
    <n v="520"/>
    <d v="2025-05-17T18:14:49"/>
    <s v="Madero - Shopping Tiete Plaza"/>
    <x v="0"/>
    <s v="Pedido impróprio para consumo/uso"/>
    <s v="HAS_CREDIT_PROACTIVE"/>
    <n v="93.99"/>
    <n v="97"/>
    <n v="78.33"/>
    <n v="18.670000000000002"/>
    <s v="REEMBOLSO APROVADO"/>
    <x v="1"/>
    <s v="iFood"/>
    <s v="bfc7d268-7813-4658-8c70-ba105f82bb10"/>
    <s v="PIX, Saldo da carteira"/>
    <x v="1"/>
  </r>
  <r>
    <n v="2420"/>
    <d v="2025-05-16T21:05:05"/>
    <s v="Madero - Shopping Tiete Plaza"/>
    <x v="0"/>
    <s v="Pedido impróprio para consumo/uso"/>
    <s v="HAS_CREDIT_PROACTIVE"/>
    <n v="81"/>
    <n v="81"/>
    <n v="65.41"/>
    <n v="15.590000000000003"/>
    <s v="REEMBOLSO APROVADO"/>
    <x v="1"/>
    <s v="iFood"/>
    <s v="c11a505e-2ffc-4735-adb0-58b8fc91c665"/>
    <s v="PIX"/>
    <x v="1"/>
  </r>
  <r>
    <n v="2352"/>
    <d v="2025-05-16T17:53:10"/>
    <s v="Madero - Shopping Tiete Plaza"/>
    <x v="1"/>
    <s v="Cliente não localizado pedido em atraso"/>
    <s v="Reembolso aprovado, confira o pagamento no seu próximo repasse"/>
    <n v="91.99"/>
    <n v="84"/>
    <n v="67.83"/>
    <n v="16.170000000000002"/>
    <s v="REEMBOLSO APROVADO"/>
    <x v="1"/>
    <s v="iFood"/>
    <s v="9c0b2678-2d42-42cf-af5e-2253edbfb181"/>
    <s v="PIX"/>
    <x v="1"/>
  </r>
  <r>
    <n v="3813"/>
    <d v="2025-05-17T21:00:54"/>
    <s v="Madero - Shopping Tijuca"/>
    <x v="0"/>
    <s v="Pedido impróprio para consumo/uso"/>
    <s v="HAS_CREDIT_PROACTIVE"/>
    <n v="74"/>
    <n v="74"/>
    <n v="59.76"/>
    <n v="14.240000000000002"/>
    <s v="REEMBOLSO APROVADO"/>
    <x v="1"/>
    <s v="iFood"/>
    <s v="356ded09-af51-48bb-817d-86b5c1e85bb4"/>
    <s v="PIX"/>
    <x v="0"/>
  </r>
  <r>
    <s v="4601"/>
    <d v="2025-05-17T13:35:28"/>
    <s v="Madero &amp; Jeronimo - Itapema"/>
    <x v="2"/>
    <s v="Item indisponível"/>
    <s v="UNAVAILABLE_ITEM"/>
    <n v="208.59"/>
    <n v="191.6"/>
    <n v="0"/>
    <n v="191.6"/>
    <s v="CANCELADO"/>
    <x v="2"/>
    <s v="iFood"/>
    <s v="a7f5b012-1044-4e17-9bc7-57467afe69a6"/>
    <s v="Apple Pay (Mastercard)"/>
    <x v="3"/>
  </r>
  <r>
    <n v="1069"/>
    <d v="2025-05-17T20:11:44"/>
    <s v="Madero - Shopping Uberaba"/>
    <x v="0"/>
    <s v="O pedido está atrasado"/>
    <s v="Reembolso aprovado, confira o pagamento no seu próximo repasse"/>
    <n v="67.98"/>
    <n v="65"/>
    <n v="52.49"/>
    <n v="12.509999999999998"/>
    <s v="REEMBOLSO APROVADO"/>
    <x v="1"/>
    <s v="iFood"/>
    <s v="cfdcf00f-c016-48cb-8ab2-ede77d23b331"/>
    <s v="Débito (Mastercard Débito) pelo app"/>
    <x v="2"/>
  </r>
  <r>
    <n v="2397"/>
    <d v="2025-05-17T14:49:43"/>
    <s v="Madero - Shopping União Osasco"/>
    <x v="1"/>
    <s v="Problemas no veículo"/>
    <s v="Reembolso aprovado, confira o pagamento no seu próximo repasse"/>
    <n v="175.99"/>
    <n v="168"/>
    <n v="135.66"/>
    <n v="32.340000000000003"/>
    <s v="REEMBOLSO APROVADO"/>
    <x v="1"/>
    <s v="iFood"/>
    <s v="ff2ef57b-2a78-4fab-8051-8652ae1f3413"/>
    <s v="Crédito (Mastercard) pelo app"/>
    <x v="4"/>
  </r>
  <r>
    <n v="1345"/>
    <d v="2025-05-15T21:48:32"/>
    <s v="Madero - Shopping Estação Cuiabá"/>
    <x v="1"/>
    <s v="A loja está fechada"/>
    <s v="SIM"/>
    <n v="222"/>
    <n v="222"/>
    <n v="0"/>
    <n v="222"/>
    <s v="CONTESTADO"/>
    <x v="0"/>
    <s v="iFood"/>
    <s v="ee06e8b7-b634-4eba-bbe3-d03821438228"/>
    <s v="Apple Pay (Visa)"/>
    <x v="2"/>
  </r>
  <r>
    <n v="932"/>
    <d v="2025-05-17T19:26:39"/>
    <s v="Madero - Shopping Village Mall"/>
    <x v="1"/>
    <s v="Cliente não quer mais receber o pedido"/>
    <s v="Reembolso aprovado, confira o pagamento no seu próximo repasse"/>
    <n v="104.99"/>
    <n v="96"/>
    <n v="77.52"/>
    <n v="18.480000000000004"/>
    <s v="REEMBOLSO APROVADO"/>
    <x v="1"/>
    <s v="iFood"/>
    <s v="5dc397f4-e142-4e36-b756-5b6708b569a1"/>
    <s v="Crédito (Visa) pelo app"/>
    <x v="0"/>
  </r>
  <r>
    <n v="5233"/>
    <d v="2025-05-15T16:56:13"/>
    <s v="Madero - Shopping Grand Plaza"/>
    <x v="0"/>
    <s v="O pedido veio com todos os itens errados"/>
    <s v="SIM"/>
    <n v="58"/>
    <n v="55.98"/>
    <n v="46.84"/>
    <n v="9.1399999999999935"/>
    <s v="REEMBOLSO APROVADO"/>
    <x v="1"/>
    <s v="iFood"/>
    <s v="66893842-1210-4fcb-806f-682829461155"/>
    <s v="Vale-refeição (iFood refeição) pelo app"/>
    <x v="1"/>
  </r>
  <r>
    <n v="3269"/>
    <d v="2025-05-16T19:02:20"/>
    <s v="Madero - Shopping West Plaza"/>
    <x v="0"/>
    <s v="O pedido está atrasado"/>
    <s v="Reembolso aprovado, confira o pagamento no seu próximo repasse"/>
    <n v="74.989999999999995"/>
    <n v="66"/>
    <n v="53.3"/>
    <n v="12.700000000000003"/>
    <s v="REEMBOLSO APROVADO"/>
    <x v="1"/>
    <s v="iFood"/>
    <s v="ff45cb4a-6d91-4a45-ab47-29eec8570ee7"/>
    <s v="Crédito (Mastercard) pelo app"/>
    <x v="1"/>
  </r>
  <r>
    <n v="3856"/>
    <d v="2025-05-17T12:05:14"/>
    <s v="Madero - Valinhos"/>
    <x v="1"/>
    <s v="A entrega é em uma área de risco"/>
    <s v="Reembolso aprovado, confira o pagamento no seu próximo repasse"/>
    <n v="88.98"/>
    <n v="63"/>
    <n v="50.87"/>
    <n v="12.130000000000003"/>
    <s v="REEMBOLSO APROVADO"/>
    <x v="1"/>
    <s v="iFood"/>
    <s v="c16d894e-bd41-486f-b772-fd15ada746c0"/>
    <s v="Crédito (Visa) pelo app"/>
    <x v="4"/>
  </r>
  <r>
    <n v="3953"/>
    <d v="2025-05-17T19:55:21"/>
    <s v="Madero - Shopping Iguatemi Poa"/>
    <x v="0"/>
    <s v="Pedido impróprio para consumo/uso"/>
    <s v="SIM"/>
    <n v="121.99"/>
    <n v="116"/>
    <n v="0"/>
    <n v="116"/>
    <s v="CONTESTADO"/>
    <x v="0"/>
    <s v="iFood"/>
    <s v="06e79395-3aff-4983-b2f0-4208c96457a6"/>
    <s v="Crédito (Mastercard) pelo app"/>
    <x v="3"/>
  </r>
  <r>
    <n v="2526"/>
    <d v="2025-05-17T19:40:48"/>
    <s v="Madero - Vila Andrade"/>
    <x v="1"/>
    <s v="Cliente não localizado"/>
    <s v="Reembolso aprovado, confira o pagamento no seu próximo repasse"/>
    <n v="103.99"/>
    <n v="96"/>
    <n v="77.52"/>
    <n v="18.480000000000004"/>
    <s v="REEMBOLSO APROVADO"/>
    <x v="1"/>
    <s v="iFood"/>
    <s v="a693c3a8-ca31-45e7-8db7-0ea20897ca50"/>
    <s v="Apple Pay (Mastercard)"/>
    <x v="4"/>
  </r>
  <r>
    <n v="1047"/>
    <d v="2025-05-16T22:34:46"/>
    <s v="Madero - Villa Lobos"/>
    <x v="1"/>
    <s v="Cliente não localizado pedido em atraso"/>
    <s v="Reembolso aprovado, confira o pagamento no seu próximo repasse"/>
    <n v="79.989999999999995"/>
    <n v="84"/>
    <n v="67.83"/>
    <n v="16.170000000000002"/>
    <s v="REEMBOLSO APROVADO"/>
    <x v="1"/>
    <s v="iFood"/>
    <s v="66f332c1-9ddc-4feb-9f35-d9cecc690a9e"/>
    <s v="PIX"/>
    <x v="4"/>
  </r>
  <r>
    <n v="8467"/>
    <d v="2025-05-16T18:54:37"/>
    <s v="Madero - Shopping Iguatemi Poa"/>
    <x v="0"/>
    <s v="Pedido impróprio para consumo/uso"/>
    <s v="SIM"/>
    <n v="63.99"/>
    <n v="63"/>
    <n v="0"/>
    <n v="62"/>
    <s v="CONTESTADO"/>
    <x v="0"/>
    <s v="iFood"/>
    <s v="bf2bcace-5255-4490-96c0-dd9fdcfa0dce"/>
    <s v="Crédito (Visa) pelo app"/>
    <x v="3"/>
  </r>
  <r>
    <n v="7570"/>
    <d v="2025-05-18T20:55:52"/>
    <s v="Madero - Shopping Novo Salvador"/>
    <x v="1"/>
    <s v="A loja está fechada"/>
    <s v="SIM"/>
    <n v="67.989999999999995"/>
    <n v="76"/>
    <n v="53.3"/>
    <n v="22.700000000000003"/>
    <s v="REEMBOLSO APROVADO"/>
    <x v="1"/>
    <s v="iFood"/>
    <s v="d436479d-8faf-4575-a1e0-3ff3a8e62309"/>
    <s v="PIX"/>
    <x v="0"/>
  </r>
  <r>
    <n v="19"/>
    <d v="2025-05-16T22:37:30"/>
    <s v="Madero &amp; Jeronimo - Alphaville"/>
    <x v="0"/>
    <s v="O pedido não foi entregue"/>
    <s v="Reembolso aprovado, confira o pagamento no seu próximo repasse"/>
    <n v="93.78"/>
    <n v="82.8"/>
    <n v="66.86"/>
    <n v="15.939999999999998"/>
    <s v="REEMBOLSO APROVADO"/>
    <x v="1"/>
    <s v="iFood"/>
    <s v="453af17a-cf32-47e8-8f81-ff81cedcf7bc"/>
    <s v="Crédito (Mastercard) pelo app"/>
    <x v="4"/>
  </r>
  <r>
    <n v="5719"/>
    <d v="2025-05-16T19:01:18"/>
    <s v="Madero &amp; Jeronimo - Canoas"/>
    <x v="0"/>
    <s v="O pedido está atrasado"/>
    <s v="Reembolso aprovado, confira o pagamento no seu próximo repasse"/>
    <n v="73.98"/>
    <n v="64"/>
    <n v="51.68"/>
    <n v="12.32"/>
    <s v="REEMBOLSO APROVADO"/>
    <x v="1"/>
    <s v="iFood"/>
    <s v="8aee8e85-f220-481c-924a-d84c0195e377"/>
    <s v="PIX"/>
    <x v="3"/>
  </r>
  <r>
    <n v="8987"/>
    <d v="2025-05-17T20:25:29"/>
    <s v="Madero &amp; Jeronimo - Foz do Iguaçu"/>
    <x v="1"/>
    <s v="A entrega é em uma área de risco"/>
    <s v="Reembolso aprovado, confira o pagamento no seu próximo repasse"/>
    <n v="372.38"/>
    <n v="364.4"/>
    <n v="294.25"/>
    <n v="70.149999999999977"/>
    <s v="REEMBOLSO APROVADO"/>
    <x v="1"/>
    <s v="iFood"/>
    <s v="37b7143a-9002-47f3-b8bb-a8830f1f3159"/>
    <s v="PIX"/>
    <x v="4"/>
  </r>
  <r>
    <n v="8684"/>
    <d v="2025-05-17T19:38:51"/>
    <s v="Madero - Shopping Palladium"/>
    <x v="0"/>
    <s v="Pedido impróprio para consumo/uso"/>
    <s v="SIM"/>
    <n v="209.98"/>
    <n v="214"/>
    <n v="42.79"/>
    <n v="171.21"/>
    <s v="REEMBOLSO APROVADO"/>
    <x v="1"/>
    <s v="iFood"/>
    <s v="5e43d9e6-eea5-4970-9977-b4517c1b6426"/>
    <s v="PIX"/>
    <x v="3"/>
  </r>
  <r>
    <n v="3867"/>
    <d v="2025-05-18T21:47:55"/>
    <s v="Madero - Shopping Palladium"/>
    <x v="1"/>
    <s v="A loja está fechada"/>
    <s v="SIM"/>
    <n v="113.98"/>
    <n v="104"/>
    <n v="0"/>
    <n v="104"/>
    <s v="CONTESTADO"/>
    <x v="0"/>
    <s v="iFood"/>
    <s v="541d12fc-7ca5-461b-9f6a-694cc1566284"/>
    <s v="PIX"/>
    <x v="3"/>
  </r>
  <r>
    <n v="6124"/>
    <d v="2025-05-17T19:16:31"/>
    <s v="Madero &amp; Jeronimo - Foz do Iguaçu"/>
    <x v="1"/>
    <s v="Cliente não quer mais receber o pedido"/>
    <s v="Reembolso aprovado, confira o pagamento no seu próximo repasse"/>
    <n v="103.98"/>
    <n v="90"/>
    <n v="72.680000000000007"/>
    <n v="17.319999999999993"/>
    <s v="REEMBOLSO APROVADO"/>
    <x v="1"/>
    <s v="iFood"/>
    <s v="6ea3112f-9220-4f35-baf9-3b81370dde9e"/>
    <s v="Apple Pay (Visa)"/>
    <x v="4"/>
  </r>
  <r>
    <s v="5316"/>
    <d v="2025-05-17T20:26:51"/>
    <s v="Madero - Shopping Metrópole"/>
    <x v="1"/>
    <s v="Entregador sofreu acidente"/>
    <s v="NÃO"/>
    <n v="88.98"/>
    <n v="83"/>
    <n v="69.540000000000006"/>
    <n v="13.459999999999994"/>
    <s v="REEMBOLSO APROVADO"/>
    <x v="1"/>
    <s v="iFood"/>
    <s v="291d08a4-916d-465a-9dca-d95250304514"/>
    <s v="Vale-refeição (Ticket) pelo app"/>
    <x v="1"/>
  </r>
  <r>
    <n v="5778"/>
    <d v="2025-05-16T19:45:53"/>
    <s v="Madero &amp; Jeronimo - Itajai"/>
    <x v="1"/>
    <s v="Cliente não localizado"/>
    <s v="Reembolso aprovado, confira o pagamento no seu próximo repasse"/>
    <n v="67.2"/>
    <n v="67.2"/>
    <n v="54.26"/>
    <n v="12.940000000000005"/>
    <s v="REEMBOLSO APROVADO"/>
    <x v="1"/>
    <s v="iFood"/>
    <s v="45b3c4b4-a3ed-48e7-b9d2-3dea356700b3"/>
    <s v="Crédito (Mastercard) pelo app"/>
    <x v="3"/>
  </r>
  <r>
    <s v="2894"/>
    <d v="2025-05-17T11:32:14"/>
    <s v="Vó Maria Durski - Alphaville"/>
    <x v="2"/>
    <s v="Item indisponível"/>
    <s v="UNAVAILABLE_ITEM"/>
    <n v="13.59"/>
    <n v="27.6"/>
    <n v="0"/>
    <n v="27.6"/>
    <s v="CANCELADO"/>
    <x v="2"/>
    <s v="iFood"/>
    <s v="ef88005f-2f4a-4ac5-b357-9294412dc169"/>
    <s v="********"/>
    <x v="4"/>
  </r>
  <r>
    <s v="9592"/>
    <d v="2025-05-16T11:19:49"/>
    <s v="Vó Maria Durski - Alphaville"/>
    <x v="2"/>
    <s v="Item indisponível"/>
    <s v="UNAVAILABLE_ITEM"/>
    <n v="13.59"/>
    <n v="27.6"/>
    <n v="0"/>
    <n v="27.6"/>
    <s v="CANCELADO"/>
    <x v="2"/>
    <s v="iFood"/>
    <s v="1d17a2a7-114b-46b6-8a55-393b802ecfe1"/>
    <s v="PIX"/>
    <x v="4"/>
  </r>
  <r>
    <s v="9615"/>
    <d v="2025-05-16T11:18:48"/>
    <s v="Vó Maria Durski - Alphaville"/>
    <x v="2"/>
    <s v="Item indisponível"/>
    <s v="UNAVAILABLE_ITEM"/>
    <n v="13.59"/>
    <n v="27.6"/>
    <n v="0"/>
    <n v="27.6"/>
    <s v="CANCELADO"/>
    <x v="2"/>
    <s v="iFood"/>
    <s v="a169b072-5068-4498-a50e-672ac9ba3911"/>
    <s v="Apple Pay (Mastercard Débito)"/>
    <x v="4"/>
  </r>
  <r>
    <s v="4485"/>
    <d v="2025-05-16T11:11:35"/>
    <s v="Vó Maria Durski - Alphaville"/>
    <x v="2"/>
    <s v="Item indisponível"/>
    <s v="UNAVAILABLE_ITEM"/>
    <n v="13.59"/>
    <n v="27.6"/>
    <n v="0"/>
    <n v="27.6"/>
    <s v="CANCELADO"/>
    <x v="2"/>
    <s v="iFood"/>
    <s v="0cee9e59-b924-4336-9b19-6a49536c3457"/>
    <s v="PIX"/>
    <x v="4"/>
  </r>
  <r>
    <s v="4830"/>
    <d v="2025-05-16T11:08:59"/>
    <s v="Vó Maria Durski - Alphaville"/>
    <x v="2"/>
    <s v="Item indisponível"/>
    <s v="UNAVAILABLE_ITEM"/>
    <n v="13.59"/>
    <n v="27.6"/>
    <n v="0"/>
    <n v="27.6"/>
    <s v="CANCELADO"/>
    <x v="2"/>
    <s v="iFood"/>
    <s v="431cca56-e0bd-45d1-b83b-75b792fc9ad6"/>
    <s v="PIX"/>
    <x v="4"/>
  </r>
  <r>
    <n v="6681"/>
    <d v="2025-05-16T22:04:48"/>
    <s v="Madero &amp; Jeronimo - Itapema"/>
    <x v="0"/>
    <s v="O pedido está atrasado"/>
    <s v="Reembolso aprovado, confira o pagamento no seu próximo repasse"/>
    <n v="88.79"/>
    <n v="88.8"/>
    <n v="71.709999999999994"/>
    <n v="17.090000000000003"/>
    <s v="REEMBOLSO APROVADO"/>
    <x v="1"/>
    <s v="iFood"/>
    <s v="a16427e1-7378-47c2-bdf0-ab6e6c82a483"/>
    <s v="Crédito (Mastercard) pelo app"/>
    <x v="3"/>
  </r>
  <r>
    <n v="8845"/>
    <d v="2025-05-16T19:22:09"/>
    <s v="Madero &amp; Jeronimo - Itapema"/>
    <x v="0"/>
    <s v="O pedido está atrasado"/>
    <s v="Reembolso aprovado, confira o pagamento no seu próximo repasse"/>
    <n v="141.79"/>
    <n v="131.80000000000001"/>
    <n v="106.43"/>
    <n v="25.370000000000005"/>
    <s v="REEMBOLSO APROVADO"/>
    <x v="1"/>
    <s v="iFood"/>
    <s v="0797db3a-b2ab-410c-9f39-dd6dad69b532"/>
    <s v="PIX"/>
    <x v="3"/>
  </r>
  <r>
    <n v="2502"/>
    <d v="2025-05-16T18:46:47"/>
    <s v="Madero &amp; Jeronimo - Joinville"/>
    <x v="0"/>
    <s v="O pedido está atrasado"/>
    <s v="Reembolso aprovado, confira o pagamento no seu próximo repasse"/>
    <n v="193.03"/>
    <n v="179.05"/>
    <n v="144.58000000000001"/>
    <n v="34.47"/>
    <s v="REEMBOLSO APROVADO"/>
    <x v="1"/>
    <s v="iFood"/>
    <s v="f8e20435-bc62-45ac-b347-88c1b60f31e0"/>
    <s v="PIX"/>
    <x v="3"/>
  </r>
  <r>
    <n v="1898"/>
    <d v="2025-05-17T19:23:20"/>
    <s v="Madero &amp; Jeronimo - Oscar Freire"/>
    <x v="0"/>
    <s v="O pedido está atrasado"/>
    <s v="Reembolso aprovado, confira o pagamento no seu próximo repasse"/>
    <n v="143.59"/>
    <n v="129.6"/>
    <n v="104.65"/>
    <n v="24.949999999999989"/>
    <s v="REEMBOLSO APROVADO"/>
    <x v="1"/>
    <s v="iFood"/>
    <s v="4611fba9-a82c-4dac-9a82-8e27c6b75b97"/>
    <s v="Crédito (Visa) pelo app"/>
    <x v="1"/>
  </r>
  <r>
    <n v="3679"/>
    <d v="2025-05-17T19:20:15"/>
    <s v="Madero &amp; Jeronimo - Oscar Freire"/>
    <x v="0"/>
    <s v="O pedido está atrasado"/>
    <s v="Reembolso aprovado, confira o pagamento no seu próximo repasse"/>
    <n v="143.59"/>
    <n v="129.6"/>
    <n v="104.65"/>
    <n v="24.949999999999989"/>
    <s v="REEMBOLSO APROVADO"/>
    <x v="1"/>
    <s v="iFood"/>
    <s v="7046d0d9-98ba-4941-8482-88f5d4378dc4"/>
    <s v="Crédito (Visa) pelo app"/>
    <x v="1"/>
  </r>
  <r>
    <n v="6957"/>
    <d v="2025-05-16T14:09:29"/>
    <s v="Madero &amp; Jeronimo - Oscar Freire"/>
    <x v="0"/>
    <s v="O pedido está atrasado"/>
    <s v="Reembolso aprovado, confira o pagamento no seu próximo repasse"/>
    <n v="60.99"/>
    <n v="54"/>
    <n v="43.6"/>
    <n v="10.399999999999999"/>
    <s v="REEMBOLSO APROVADO"/>
    <x v="1"/>
    <s v="iFood"/>
    <s v="31f90958-3663-404d-b626-169087cd8b9e"/>
    <s v="Crédito (Mastercard) pelo app"/>
    <x v="1"/>
  </r>
  <r>
    <n v="9847"/>
    <d v="2025-05-17T19:55:26"/>
    <s v="Madero &amp; Jeronimo - Park Shop Barueri"/>
    <x v="0"/>
    <s v="O pedido está atrasado"/>
    <s v="Reembolso aprovado, confira o pagamento no seu próximo repasse"/>
    <n v="186.58"/>
    <n v="169.6"/>
    <n v="136.94999999999999"/>
    <n v="32.650000000000006"/>
    <s v="REEMBOLSO APROVADO"/>
    <x v="1"/>
    <s v="iFood"/>
    <s v="d08c6856-df32-4327-bf95-0dfd57e4d4e4"/>
    <s v="PIX"/>
    <x v="3"/>
  </r>
  <r>
    <n v="3069"/>
    <d v="2025-05-17T21:44:23"/>
    <s v="Madero &amp; Jeronimo - Santo Amaro"/>
    <x v="1"/>
    <s v="A entrega é em uma área de risco"/>
    <s v="Reembolso aprovado, confira o pagamento no seu próximo repasse"/>
    <n v="49.99"/>
    <n v="54"/>
    <n v="43.6"/>
    <n v="10.399999999999999"/>
    <s v="REEMBOLSO APROVADO"/>
    <x v="1"/>
    <s v="iFood"/>
    <s v="f811fa32-3adc-4553-872c-b7c431e924ff"/>
    <s v="PIX"/>
    <x v="1"/>
  </r>
  <r>
    <s v="3432"/>
    <d v="2025-05-16T11:54:36"/>
    <s v="Madero - Shopping Sp Market"/>
    <x v="2"/>
    <s v="O cliente cancelou o pedido pelo restaurante"/>
    <s v="MERCHANT_CANCELLED_BY_CUSTOMER"/>
    <n v="84.99"/>
    <n v="74"/>
    <n v="0"/>
    <n v="74"/>
    <s v="CANCELADO"/>
    <x v="2"/>
    <s v="iFood"/>
    <s v="8e034098-12d3-40a5-8cf9-c1d9eda8c97d"/>
    <s v="Crédito (Mastercard) pelo app"/>
    <x v="4"/>
  </r>
  <r>
    <n v="5170"/>
    <d v="2025-05-17T18:26:16"/>
    <s v="Madero &amp; Jeronimo - Santo Amaro"/>
    <x v="1"/>
    <s v="Problemas no veículo"/>
    <s v="Reembolso aprovado, confira o pagamento no seu próximo repasse"/>
    <n v="418.39"/>
    <n v="410.4"/>
    <n v="331.4"/>
    <n v="79"/>
    <s v="REEMBOLSO APROVADO"/>
    <x v="1"/>
    <s v="iFood"/>
    <s v="d9833e3a-06b6-42d8-97f4-961842ec15ca"/>
    <s v="Apple Pay (Mastercard)"/>
    <x v="1"/>
  </r>
  <r>
    <n v="4934"/>
    <d v="2025-05-17T19:32:04"/>
    <s v="Madero - Shopping Plaza Sul"/>
    <x v="0"/>
    <s v="Pedido impróprio para consumo/uso"/>
    <s v="SIM"/>
    <n v="169.99"/>
    <n v="168"/>
    <n v="0"/>
    <n v="168"/>
    <s v="CONTESTADO"/>
    <x v="0"/>
    <s v="iFood"/>
    <s v="2e4858c3-a63f-46fb-96dd-b1c6c21d1902"/>
    <s v="Crédito (Mastercard) pelo app"/>
    <x v="1"/>
  </r>
  <r>
    <n v="5534"/>
    <d v="2025-05-18T21:41:55"/>
    <s v="Madero - Shopping Plaza Sul"/>
    <x v="1"/>
    <s v="A loja está fechada"/>
    <s v="SIM"/>
    <n v="164.99"/>
    <n v="166"/>
    <n v="0"/>
    <n v="166"/>
    <s v="CONTESTADO"/>
    <x v="0"/>
    <s v="iFood"/>
    <s v="305e92b6-da4f-463a-8b1d-5364a7771428"/>
    <s v="Vale-refeição (Pluxee Refeição (Sodexo Refeição)) pelo app"/>
    <x v="1"/>
  </r>
  <r>
    <n v="2721"/>
    <d v="2025-05-17T19:44:23"/>
    <s v="Madero &amp; Jeronimo - Sarandi"/>
    <x v="1"/>
    <s v="A entrega é em uma área de risco"/>
    <s v="Reembolso aprovado, confira o pagamento no seu próximo repasse"/>
    <n v="97.38"/>
    <n v="80.400000000000006"/>
    <n v="64.930000000000007"/>
    <n v="15.469999999999999"/>
    <s v="REEMBOLSO APROVADO"/>
    <x v="1"/>
    <s v="iFood"/>
    <s v="0c85fd69-e230-4e4d-b3b7-da3a8c3bf901"/>
    <s v="PIX"/>
    <x v="3"/>
  </r>
  <r>
    <n v="9761"/>
    <d v="2025-05-17T19:30:50"/>
    <s v="Vó Maria Durski - Praia de Belas"/>
    <x v="0"/>
    <s v="O pedido está atrasado"/>
    <s v="Reembolso aprovado, confira o pagamento no seu próximo repasse"/>
    <n v="26.98"/>
    <n v="26"/>
    <n v="16.93"/>
    <n v="9.07"/>
    <s v="REEMBOLSO APROVADO"/>
    <x v="1"/>
    <s v="iFood"/>
    <s v="a73db141-48aa-4da3-a5be-40086dd171a1"/>
    <s v="Saldo da carteira, Crédito (Mastercard) pelo app"/>
    <x v="3"/>
  </r>
  <r>
    <s v="7643"/>
    <d v="2025-05-16T19:52:18"/>
    <s v="Madero - Park Shopping Maringá"/>
    <x v="1"/>
    <s v="A loja está fechada"/>
    <s v="NÃO"/>
    <n v="457.98"/>
    <n v="440"/>
    <n v="346.31"/>
    <n v="93.69"/>
    <s v="REEMBOLSO APROVADO"/>
    <x v="1"/>
    <s v="iFood"/>
    <s v="dcd7c440-acc7-40aa-a856-ed333c064c0a"/>
    <s v="Crédito (Mastercard) pelo app"/>
    <x v="4"/>
  </r>
  <r>
    <s v="4264"/>
    <d v="2025-05-16T18:42:08"/>
    <s v="Madero - Anita"/>
    <x v="2"/>
    <s v="Problemas de sistema na loja"/>
    <s v="Cancelamento aceito pela sua loja"/>
    <n v="127.99"/>
    <n v="130.01"/>
    <n v="0"/>
    <n v="130.01"/>
    <s v="CANCELADO"/>
    <x v="2"/>
    <s v="iFood"/>
    <s v="4217b982-ad83-4aab-b494-d3dd01ac0d57"/>
    <s v="Apple Pay (Visa)"/>
    <x v="3"/>
  </r>
  <r>
    <s v="2760"/>
    <d v="2025-05-16T18:19:24"/>
    <s v="Madero - Anita"/>
    <x v="3"/>
    <s v="A loja está sem entregadores disponíveis"/>
    <s v="NÃO"/>
    <n v="129.78"/>
    <n v="99.8"/>
    <n v="0"/>
    <n v="99.8"/>
    <s v="CANCELADO"/>
    <x v="2"/>
    <s v="iFood"/>
    <s v="48831ea5-5df1-4177-890c-db274af2bfef"/>
    <s v="Crédito (Mastercard) pelo app"/>
    <x v="3"/>
  </r>
  <r>
    <s v="1044"/>
    <d v="2025-05-18T21:58:51"/>
    <s v="Dundee Chicken - Bauru"/>
    <x v="0"/>
    <s v="Pedido impróprio para consumo/uso"/>
    <s v="HAS_CREDIT_PROACTIVE"/>
    <n v="43.34"/>
    <n v="42.35"/>
    <n v="34.200000000000003"/>
    <n v="8.1499999999999986"/>
    <s v="REEMBOLSO APROVADO"/>
    <x v="1"/>
    <s v="iFood"/>
    <s v="001a4ffe-a695-4de7-b805-7b7f96988200"/>
    <s v="Pagamento pelo app do Nubank"/>
    <x v="2"/>
  </r>
  <r>
    <s v="7248"/>
    <d v="2025-05-18T21:28:55"/>
    <s v="Jeronimo - Alecrins"/>
    <x v="1"/>
    <s v="Problemas no veículo"/>
    <s v="Reembolso aprovado, confira o pagamento no seu próximo repasse"/>
    <n v="45.79"/>
    <n v="43.8"/>
    <n v="35.369999999999997"/>
    <n v="8.43"/>
    <s v="REEMBOLSO APROVADO"/>
    <x v="1"/>
    <s v="iFood"/>
    <s v="b823a288-ea2a-4588-b1e0-80fe27f1650a"/>
    <s v="Crédito (Mastercard) pelo app"/>
    <x v="4"/>
  </r>
  <r>
    <s v="1187"/>
    <d v="2025-05-18T21:22:39"/>
    <s v="Jeronimo - Alecrins"/>
    <x v="1"/>
    <s v="Cliente não localizado"/>
    <s v="Reembolso aprovado, confira o pagamento no seu próximo repasse"/>
    <n v="95.03"/>
    <n v="82.05"/>
    <n v="66.260000000000005"/>
    <n v="15.789999999999992"/>
    <s v="REEMBOLSO APROVADO"/>
    <x v="1"/>
    <s v="iFood"/>
    <s v="206f7c92-5312-4327-8bb8-b9bd91d084ff"/>
    <s v="Crédito (Mastercard) pelo app"/>
    <x v="4"/>
  </r>
  <r>
    <n v="7175"/>
    <d v="2025-05-16T20:25:11"/>
    <s v="Madero - Shopping Praia da Costa"/>
    <x v="1"/>
    <s v="O endereço da loja está errado"/>
    <s v="SIM"/>
    <n v="176.98"/>
    <n v="162"/>
    <n v="130.82"/>
    <n v="31.180000000000007"/>
    <s v="REEMBOLSO APROVADO"/>
    <x v="1"/>
    <s v="iFood"/>
    <s v="4b9c2052-767e-4b83-a6a4-2910a46ad83b"/>
    <s v="PIX"/>
    <x v="0"/>
  </r>
  <r>
    <s v="9425"/>
    <d v="2025-05-18T21:43:01"/>
    <s v="Madero &amp; Jeronimo - 18 do Forte"/>
    <x v="1"/>
    <s v="Entregador sofreu acidente"/>
    <s v="NÃO"/>
    <n v="182.59"/>
    <n v="165.6"/>
    <n v="133.72"/>
    <n v="31.879999999999995"/>
    <s v="REEMBOLSO APROVADO"/>
    <x v="1"/>
    <s v="iFood"/>
    <s v="f529dc44-816a-40ff-861f-b7b32676da43"/>
    <s v="Apple Pay (Visa)"/>
    <x v="4"/>
  </r>
  <r>
    <s v="1553"/>
    <d v="2025-05-18T15:33:05"/>
    <s v="Jeronimo - Av Washington Luis"/>
    <x v="0"/>
    <s v="O pedido está atrasado"/>
    <s v="Reembolso aprovado, confira o pagamento no seu próximo repasse"/>
    <n v="60.59"/>
    <n v="63.6"/>
    <n v="51.35"/>
    <n v="12.25"/>
    <s v="REEMBOLSO APROVADO"/>
    <x v="1"/>
    <s v="iFood"/>
    <s v="3d83cb85-4ddd-4189-b491-a13e9aeea5bb"/>
    <s v="PIX"/>
    <x v="4"/>
  </r>
  <r>
    <s v="9017"/>
    <d v="2025-05-18T15:47:09"/>
    <s v="Jeronimo - Barão de Penedo"/>
    <x v="0"/>
    <s v="O pedido está atrasado"/>
    <s v="Reembolso aprovado, confira o pagamento no seu próximo repasse"/>
    <n v="112.59"/>
    <n v="111.6"/>
    <n v="90.11"/>
    <n v="21.489999999999995"/>
    <s v="REEMBOLSO APROVADO"/>
    <x v="1"/>
    <s v="iFood"/>
    <s v="457e6455-b686-4660-a79e-dc34dc179a1e"/>
    <s v="Crédito (Mastercard) pelo app"/>
    <x v="1"/>
  </r>
  <r>
    <s v="9416"/>
    <d v="2025-05-18T20:34:40"/>
    <s v="Jeronimo - Buritis"/>
    <x v="0"/>
    <s v="O pedido está atrasado"/>
    <s v="Reembolso aprovado, confira o pagamento no seu próximo repasse"/>
    <n v="73.59"/>
    <n v="63.6"/>
    <n v="51.35"/>
    <n v="12.25"/>
    <s v="REEMBOLSO APROVADO"/>
    <x v="1"/>
    <s v="iFood"/>
    <s v="014f4c1a-2fcf-4cab-8f3f-f942184ee234"/>
    <s v="PIX"/>
    <x v="0"/>
  </r>
  <r>
    <s v="1706"/>
    <d v="2025-05-18T19:51:52"/>
    <s v="Jeronimo - Goiânia Shopping"/>
    <x v="0"/>
    <s v="O pedido está atrasado"/>
    <s v="Reembolso aprovado, confira o pagamento no seu próximo repasse"/>
    <n v="52.83"/>
    <n v="41.85"/>
    <n v="33.79"/>
    <n v="8.0600000000000023"/>
    <s v="REEMBOLSO APROVADO"/>
    <x v="1"/>
    <s v="iFood"/>
    <s v="995f039b-1c3f-4ea8-8c03-67cd206fb05f"/>
    <s v="PIX"/>
    <x v="2"/>
  </r>
  <r>
    <s v="4121"/>
    <d v="2025-05-18T19:32:23"/>
    <s v="Jeronimo - Goiânia Shopping"/>
    <x v="0"/>
    <s v="O pedido está atrasado"/>
    <s v="Reembolso aprovado, confira o pagamento no seu próximo repasse"/>
    <n v="30.99"/>
    <n v="30"/>
    <n v="25.15"/>
    <n v="4.8500000000000014"/>
    <s v="REEMBOLSO APROVADO"/>
    <x v="1"/>
    <s v="iFood"/>
    <s v="eb250f9a-6309-4e46-adf0-04902c7a8990"/>
    <s v="Vale-refeição (Alelo refeição) pelo app"/>
    <x v="2"/>
  </r>
  <r>
    <n v="1312"/>
    <d v="2025-05-18T21:29:16"/>
    <s v="Madero - Shopping Praia da Costa"/>
    <x v="1"/>
    <s v="A loja está fechada"/>
    <s v="SIM"/>
    <n v="74.98"/>
    <n v="75"/>
    <n v="0"/>
    <n v="75"/>
    <s v="CONTESTADO"/>
    <x v="0"/>
    <s v="iFood"/>
    <s v="4d1a15b9-2cbc-4d39-97cf-52d8f2dcbeae"/>
    <s v="Crédito (Mastercard) pelo app"/>
    <x v="0"/>
  </r>
  <r>
    <s v="5563"/>
    <d v="2025-05-18T20:01:35"/>
    <s v="Jeronimo - Shopping Center Norte"/>
    <x v="0"/>
    <s v="O pedido está atrasado"/>
    <s v="Reembolso aprovado, confira o pagamento no seu próximo repasse"/>
    <n v="26.7"/>
    <n v="43.8"/>
    <n v="14.36"/>
    <n v="29.439999999999998"/>
    <s v="REEMBOLSO APROVADO"/>
    <x v="1"/>
    <s v="iFood"/>
    <s v="8f11011c-3f74-4ff8-a153-c4d90344bb22"/>
    <s v="PIX"/>
    <x v="1"/>
  </r>
  <r>
    <n v="928"/>
    <d v="2025-05-16T21:35:09"/>
    <s v="Madero - Shopping Praiamar"/>
    <x v="0"/>
    <s v="Pedido impróprio para consumo/uso"/>
    <s v="SIM"/>
    <n v="158.97999999999999"/>
    <n v="148"/>
    <n v="119.51"/>
    <n v="28.489999999999995"/>
    <s v="REEMBOLSO APROVADO"/>
    <x v="1"/>
    <s v="iFood"/>
    <s v="2027f79a-689e-463f-987d-cecfbc6026cd"/>
    <s v="PIX"/>
    <x v="1"/>
  </r>
  <r>
    <s v="6870"/>
    <d v="2025-05-18T16:42:53"/>
    <s v="Jeronimo - Shopping Center Norte"/>
    <x v="1"/>
    <s v="Cliente não localizado"/>
    <s v="Reembolso aprovado, confira o pagamento no seu próximo repasse"/>
    <n v="5.98"/>
    <n v="16.8"/>
    <n v="1.54"/>
    <n v="15.260000000000002"/>
    <s v="REEMBOLSO APROVADO"/>
    <x v="1"/>
    <s v="iFood"/>
    <s v="cfa3198a-ca50-4bdd-bc99-70701b89ef3c"/>
    <s v="PIX"/>
    <x v="1"/>
  </r>
  <r>
    <s v="1811"/>
    <d v="2025-05-18T13:32:50"/>
    <s v="Jeronimo - Shopping Iguatemi Poa"/>
    <x v="1"/>
    <s v="Cliente não localizado"/>
    <s v="Reembolso aprovado, confira o pagamento no seu próximo repasse"/>
    <n v="45.18"/>
    <n v="37.200000000000003"/>
    <n v="30.04"/>
    <n v="7.1600000000000037"/>
    <s v="REEMBOLSO APROVADO"/>
    <x v="1"/>
    <s v="iFood"/>
    <s v="cdef99e6-2e5c-4b61-aed0-31e1b5f3c4fe"/>
    <s v="Crédito (Mastercard) pelo app"/>
    <x v="3"/>
  </r>
  <r>
    <s v="9812"/>
    <d v="2025-05-18T19:44:49"/>
    <s v="Jeronimo - Shopping Nova America"/>
    <x v="1"/>
    <s v="Cliente não localizado"/>
    <s v="Reembolso aprovado, confira o pagamento no seu próximo repasse"/>
    <n v="56.99"/>
    <n v="51"/>
    <n v="41.18"/>
    <n v="9.82"/>
    <s v="REEMBOLSO APROVADO"/>
    <x v="1"/>
    <s v="iFood"/>
    <s v="04ea6330-a640-4a79-a697-1305296b6240"/>
    <s v="Apple Pay (Visa)"/>
    <x v="0"/>
  </r>
  <r>
    <n v="8349"/>
    <d v="2025-05-17T15:32:52"/>
    <s v="Madero - Shopping Recife"/>
    <x v="0"/>
    <s v="Pedido impróprio para consumo/uso"/>
    <s v="SIM"/>
    <n v="43.99"/>
    <n v="53"/>
    <n v="0"/>
    <n v="53"/>
    <s v="CONTESTADO"/>
    <x v="0"/>
    <s v="iFood"/>
    <s v="399134f6-ef9e-406d-a8a0-77619a1b5f06"/>
    <s v="Apple Pay (Mastercard)"/>
    <x v="0"/>
  </r>
  <r>
    <s v="4104"/>
    <d v="2025-05-18T19:56:26"/>
    <s v="Jeronimo - Shopping Penha"/>
    <x v="1"/>
    <s v="Problemas no veículo"/>
    <s v="Reembolso aprovado, confira o pagamento no seu próximo repasse"/>
    <n v="45.19"/>
    <n v="37.200000000000003"/>
    <n v="30.04"/>
    <n v="7.1600000000000037"/>
    <s v="REEMBOLSO APROVADO"/>
    <x v="1"/>
    <s v="iFood"/>
    <s v="ee5dc6b7-0809-4d2b-81aa-83be01f30301"/>
    <s v="Débito (Visa Débito) pelo app"/>
    <x v="1"/>
  </r>
  <r>
    <s v="5153"/>
    <d v="2025-05-18T19:09:43"/>
    <s v="Jeronimo - Shopping Villa Romana"/>
    <x v="0"/>
    <s v="O pedido está atrasado"/>
    <s v="Reembolso aprovado, confira o pagamento no seu próximo repasse"/>
    <n v="76.180000000000007"/>
    <n v="73.2"/>
    <n v="59.1"/>
    <n v="14.100000000000001"/>
    <s v="REEMBOLSO APROVADO"/>
    <x v="1"/>
    <s v="iFood"/>
    <s v="b7299b11-cf03-4292-a82c-7bfed453617c"/>
    <s v="Crédito (Visa) pelo app"/>
    <x v="3"/>
  </r>
  <r>
    <n v="1618"/>
    <d v="2025-05-17T19:45:44"/>
    <s v="Madero - Shopping Rio Leblon"/>
    <x v="2"/>
    <s v="O pedido está duplicado"/>
    <s v="SIM"/>
    <n v="262.99"/>
    <n v="252"/>
    <n v="0"/>
    <n v="252"/>
    <s v="CONTESTADO"/>
    <x v="0"/>
    <s v="iFood"/>
    <s v="447d412f-8988-4f04-a919-6e9aff3a0e06"/>
    <s v="Crédito (Visa) pelo app"/>
    <x v="0"/>
  </r>
  <r>
    <n v="9463"/>
    <d v="2025-05-17T19:38:35"/>
    <s v="Madero - Shopping Rio Leblon"/>
    <x v="2"/>
    <s v="O pedido está duplicado"/>
    <s v="SIM"/>
    <n v="213.99"/>
    <n v="200"/>
    <n v="0"/>
    <n v="200"/>
    <s v="CONTESTADO"/>
    <x v="0"/>
    <s v="iFood"/>
    <s v="463562ec-c8e1-4540-8fdf-ce80190c9c71"/>
    <s v="Crédito (Mastercard) pelo app"/>
    <x v="0"/>
  </r>
  <r>
    <s v="6769"/>
    <d v="2025-05-18T15:51:14"/>
    <s v="Vó Maria Durski - Shopping Boulevard Bh"/>
    <x v="3"/>
    <s v="Item indisponível"/>
    <s v="UNAVAILABLE_ITEM"/>
    <n v="47.99"/>
    <n v="53"/>
    <n v="0"/>
    <n v="53"/>
    <s v="CANCELADO"/>
    <x v="2"/>
    <s v="iFood"/>
    <s v="c8af7c51-0a2e-471d-be4c-cb4424a5288e"/>
    <s v="Vale-refeição (Alelo refeição) pelo app"/>
    <x v="0"/>
  </r>
  <r>
    <n v="1490"/>
    <d v="2025-05-17T19:35:02"/>
    <s v="Madero - Shopping Rio Leblon"/>
    <x v="2"/>
    <s v="O pedido está duplicado"/>
    <s v="SIM"/>
    <n v="129.99"/>
    <n v="119"/>
    <n v="0"/>
    <n v="119"/>
    <s v="CONTESTADO"/>
    <x v="0"/>
    <s v="iFood"/>
    <s v="c389cb7a-748c-4c1d-a32e-309b2f24727a"/>
    <s v="Crédito (Mastercard) pelo app"/>
    <x v="0"/>
  </r>
  <r>
    <s v="3855"/>
    <d v="2025-05-18T14:27:10"/>
    <s v="Jeronimo - Tenente Sales"/>
    <x v="1"/>
    <s v="Cliente não localizado pedido em atraso"/>
    <s v="Reembolso aprovado, confira o pagamento no seu próximo repasse"/>
    <n v="101.58"/>
    <n v="81.599999999999994"/>
    <n v="65.89"/>
    <n v="15.709999999999994"/>
    <s v="REEMBOLSO APROVADO"/>
    <x v="1"/>
    <s v="iFood"/>
    <s v="b3f32d45-e6d4-422d-b455-64e6533722ce"/>
    <s v="PIX"/>
    <x v="1"/>
  </r>
  <r>
    <s v="7534"/>
    <d v="2025-05-18T19:31:20"/>
    <s v="Jeronimo &amp; Madero - 18 do Forte"/>
    <x v="0"/>
    <s v="O pedido está atrasado"/>
    <s v="Reembolso aprovado, confira o pagamento no seu próximo repasse"/>
    <n v="118.23"/>
    <n v="108.25"/>
    <n v="87.41"/>
    <n v="20.840000000000003"/>
    <s v="REEMBOLSO APROVADO"/>
    <x v="1"/>
    <s v="iFood"/>
    <s v="f2ff81d3-045d-45c1-b920-aa5478cc7604"/>
    <s v="Crédito (Mastercard) pelo app"/>
    <x v="4"/>
  </r>
  <r>
    <s v="8126"/>
    <d v="2025-05-18T19:28:40"/>
    <s v="Jeronimo &amp; Madero - Alphaville"/>
    <x v="0"/>
    <s v="O pedido está atrasado"/>
    <s v="Reembolso aprovado, confira o pagamento no seu próximo repasse"/>
    <n v="108.78"/>
    <n v="100.8"/>
    <n v="81.400000000000006"/>
    <n v="19.399999999999991"/>
    <s v="REEMBOLSO APROVADO"/>
    <x v="1"/>
    <s v="iFood"/>
    <s v="ede65ee7-fc45-462a-8eee-581bac88878a"/>
    <s v="Crédito (Mastercard) pelo app"/>
    <x v="4"/>
  </r>
  <r>
    <s v="6869"/>
    <d v="2025-05-18T19:05:14"/>
    <s v="Jeronimo &amp; Madero - Alphaville"/>
    <x v="0"/>
    <s v="O pedido está atrasado"/>
    <s v="Reembolso aprovado, confira o pagamento no seu próximo repasse"/>
    <n v="40.78"/>
    <n v="40.799999999999997"/>
    <n v="32.950000000000003"/>
    <n v="7.8499999999999943"/>
    <s v="REEMBOLSO APROVADO"/>
    <x v="1"/>
    <s v="iFood"/>
    <s v="6b6c747a-cbc3-46db-816f-f30fb2378369"/>
    <s v="PIX"/>
    <x v="4"/>
  </r>
  <r>
    <s v="4741"/>
    <d v="2025-05-18T20:37:13"/>
    <s v="Jeronimo &amp; Madero - Foz do Iguaçu"/>
    <x v="0"/>
    <s v="O pedido está atrasado"/>
    <s v="Reembolso aprovado, confira o pagamento no seu próximo repasse"/>
    <n v="61.38"/>
    <n v="44.4"/>
    <n v="37.21"/>
    <n v="7.1899999999999977"/>
    <s v="REEMBOLSO APROVADO"/>
    <x v="1"/>
    <s v="iFood"/>
    <s v="3a8a0a8b-052f-4604-a171-487723b57508"/>
    <s v="Vale-refeição (Pluxee Refeição (Sodexo Refeição)) pelo app"/>
    <x v="4"/>
  </r>
  <r>
    <n v="4540"/>
    <d v="2025-05-17T19:35:00"/>
    <s v="Madero - Shopping Rio Leblon"/>
    <x v="2"/>
    <s v="O pedido está duplicado"/>
    <s v="SIM"/>
    <n v="205.99"/>
    <n v="200"/>
    <n v="0"/>
    <n v="200"/>
    <s v="CONTESTADO"/>
    <x v="0"/>
    <s v="iFood"/>
    <s v="8b7d26bd-1fe5-494b-81a1-a28366a3051e"/>
    <s v="Apple Pay (Mastercard)"/>
    <x v="0"/>
  </r>
  <r>
    <s v="0203"/>
    <d v="2025-05-18T20:04:41"/>
    <s v="Jeronimo &amp; Madero - Franca"/>
    <x v="0"/>
    <s v="O pedido está atrasado"/>
    <s v="Reembolso aprovado, confira o pagamento no seu próximo repasse"/>
    <n v="114.98"/>
    <n v="118"/>
    <n v="95.28"/>
    <n v="22.72"/>
    <s v="REEMBOLSO APROVADO"/>
    <x v="1"/>
    <s v="iFood"/>
    <s v="4b71e9c8-b3ac-4f33-917f-891ca5729e2f"/>
    <s v="Google Pay (Visa Débito)"/>
    <x v="2"/>
  </r>
  <r>
    <s v="6726"/>
    <d v="2025-05-18T17:23:18"/>
    <s v="Jeronimo &amp; Madero - Itapema"/>
    <x v="0"/>
    <s v="O pedido está atrasado"/>
    <s v="Reembolso aprovado, confira o pagamento no seu próximo repasse"/>
    <n v="103.2"/>
    <n v="103.2"/>
    <n v="83.33"/>
    <n v="19.870000000000005"/>
    <s v="REEMBOLSO APROVADO"/>
    <x v="1"/>
    <s v="iFood"/>
    <s v="44788895-2aca-4d76-bb6a-a3e1ec309da8"/>
    <s v="Crédito (Visa) pelo app"/>
    <x v="3"/>
  </r>
  <r>
    <s v="0254"/>
    <d v="2025-05-18T20:17:28"/>
    <s v="Jeronimo &amp; Madero - Joinville"/>
    <x v="1"/>
    <s v="Cliente não localizado pedido em atraso"/>
    <s v="Reembolso aprovado, confira o pagamento no seu próximo repasse"/>
    <n v="57.98"/>
    <n v="50"/>
    <n v="40.380000000000003"/>
    <n v="9.6199999999999974"/>
    <s v="REEMBOLSO APROVADO"/>
    <x v="1"/>
    <s v="iFood"/>
    <s v="90f35545-8c95-462b-bfcc-1531f30f40bf"/>
    <s v="Crédito (Mastercard) pelo app"/>
    <x v="3"/>
  </r>
  <r>
    <s v="8932"/>
    <d v="2025-05-18T13:50:02"/>
    <s v="Jeronimo &amp; Madero - Joinville"/>
    <x v="1"/>
    <s v="Cliente não localizado"/>
    <s v="Reembolso aprovado, confira o pagamento no seu próximo repasse"/>
    <n v="48.58"/>
    <n v="39.6"/>
    <n v="31.97"/>
    <n v="7.6300000000000026"/>
    <s v="REEMBOLSO APROVADO"/>
    <x v="1"/>
    <s v="iFood"/>
    <s v="a095ce2e-9e30-4948-a503-106c625c423e"/>
    <s v="PIX"/>
    <x v="3"/>
  </r>
  <r>
    <n v="6300"/>
    <d v="2025-05-17T19:30:21"/>
    <s v="Madero - Shopping Rio Leblon"/>
    <x v="2"/>
    <s v="O pedido está duplicado"/>
    <s v="SIM"/>
    <n v="125.99"/>
    <n v="119"/>
    <n v="0"/>
    <n v="119"/>
    <s v="CONTESTADO"/>
    <x v="0"/>
    <s v="iFood"/>
    <s v="7d74bb67-4670-4ae5-8c4a-b51bc226c91e"/>
    <s v="Crédito (Mastercard) pelo app"/>
    <x v="0"/>
  </r>
  <r>
    <n v="880"/>
    <d v="2025-05-17T19:24:12"/>
    <s v="Madero - Shopping Rio Leblon"/>
    <x v="2"/>
    <s v="O pedido está duplicado"/>
    <s v="SIM"/>
    <n v="262.99"/>
    <n v="252"/>
    <n v="0"/>
    <n v="252"/>
    <s v="CONTESTADO"/>
    <x v="0"/>
    <s v="iFood"/>
    <s v="f32fb219-a269-4a15-9973-ccd7927d3f6a"/>
    <s v="Crédito (Visa) pelo app"/>
    <x v="0"/>
  </r>
  <r>
    <n v="3061"/>
    <d v="2025-05-18T21:56:47"/>
    <s v="Madero - Shopping Rio Leblon"/>
    <x v="1"/>
    <s v="A loja está fechada"/>
    <s v="SIM"/>
    <n v="63"/>
    <n v="63"/>
    <n v="0"/>
    <n v="63"/>
    <s v="CONTESTADO"/>
    <x v="0"/>
    <s v="iFood"/>
    <s v="e93a5280-90e1-458e-9867-4b52a5a5053d"/>
    <s v="Crédito (Mastercard) pelo app"/>
    <x v="0"/>
  </r>
  <r>
    <n v="9560"/>
    <d v="2025-05-18T21:53:04"/>
    <s v="Madero - Shopping Rio Leblon"/>
    <x v="1"/>
    <s v="A loja está fechada"/>
    <s v="SIM"/>
    <n v="83.99"/>
    <n v="81"/>
    <n v="0"/>
    <n v="81"/>
    <s v="CONTESTADO"/>
    <x v="0"/>
    <s v="iFood"/>
    <s v="ac71f586-5bed-4de4-a748-8c5f999ca853"/>
    <s v="PIX"/>
    <x v="0"/>
  </r>
  <r>
    <s v="1098"/>
    <d v="2025-05-18T21:46:52"/>
    <s v="Jeronimo &amp; Madero - Oscar Freire"/>
    <x v="0"/>
    <s v="O pedido está atrasado"/>
    <s v="Reembolso aprovado, confira o pagamento no seu próximo repasse"/>
    <n v="71.39"/>
    <n v="64.400000000000006"/>
    <n v="52.01"/>
    <n v="12.390000000000008"/>
    <s v="REEMBOLSO APROVADO"/>
    <x v="1"/>
    <s v="iFood"/>
    <s v="b863f779-94ec-4be6-9a28-f7208145d568"/>
    <s v="Crédito (Mastercard) pelo app"/>
    <x v="1"/>
  </r>
  <r>
    <s v="1577"/>
    <d v="2025-05-18T14:08:01"/>
    <s v="Madero - Balneario Shopping"/>
    <x v="2"/>
    <s v="Problemas de sistema na loja"/>
    <s v="Cancelamento aceito pela sua loja"/>
    <n v="255.58"/>
    <n v="232.6"/>
    <n v="0"/>
    <n v="232.6"/>
    <s v="CANCELADO"/>
    <x v="2"/>
    <s v="iFood"/>
    <s v="f5dec720-fc9e-463d-a235-b0c7050212c8"/>
    <s v="PIX, Saldo da carteira"/>
    <x v="3"/>
  </r>
  <r>
    <s v="0200"/>
    <d v="2025-05-18T21:37:37"/>
    <s v="Jeronimo &amp; Madero - Oscar Freire"/>
    <x v="0"/>
    <s v="O pedido está atrasado"/>
    <s v="Reembolso aprovado, confira o pagamento no seu próximo repasse"/>
    <n v="44.59"/>
    <n v="45.6"/>
    <n v="36.82"/>
    <n v="8.7800000000000011"/>
    <s v="REEMBOLSO APROVADO"/>
    <x v="1"/>
    <s v="iFood"/>
    <s v="6be2550f-1fb6-45eb-9a87-80545f8606b3"/>
    <s v="PIX"/>
    <x v="1"/>
  </r>
  <r>
    <s v="4115"/>
    <d v="2025-05-18T18:20:09"/>
    <s v="Madero - Açocê"/>
    <x v="0"/>
    <s v="O pedido está atrasado"/>
    <s v="Reembolso aprovado, confira o pagamento no seu próximo repasse"/>
    <n v="261.99"/>
    <n v="266"/>
    <n v="214.8"/>
    <n v="51.199999999999989"/>
    <s v="REEMBOLSO APROVADO"/>
    <x v="1"/>
    <s v="iFood"/>
    <s v="266cf318-fe58-4522-ac9b-54667c8a81f2"/>
    <s v="Crédito (Visa) pelo app"/>
    <x v="1"/>
  </r>
  <r>
    <s v="2800"/>
    <d v="2025-05-18T18:41:46"/>
    <s v="Madero - Araçatuba"/>
    <x v="1"/>
    <s v="Cliente não localizado pedido em atraso"/>
    <s v="Reembolso aprovado, confira o pagamento no seu próximo repasse"/>
    <n v="79.989999999999995"/>
    <n v="66"/>
    <n v="53.3"/>
    <n v="12.700000000000003"/>
    <s v="REEMBOLSO APROVADO"/>
    <x v="1"/>
    <s v="iFood"/>
    <s v="fcf00a7a-dccb-4406-b355-350fd4c4f9d9"/>
    <s v="Crédito (Visa) pelo app"/>
    <x v="2"/>
  </r>
  <r>
    <s v="6919"/>
    <d v="2025-05-18T22:16:53"/>
    <s v="Madero - Augusto Tolle"/>
    <x v="0"/>
    <s v="O pedido não foi entregue"/>
    <s v="Reembolso aprovado, confira o pagamento no seu próximo repasse"/>
    <n v="176.99"/>
    <n v="168"/>
    <n v="135.66"/>
    <n v="32.340000000000003"/>
    <s v="REEMBOLSO APROVADO"/>
    <x v="1"/>
    <s v="iFood"/>
    <s v="3fc20bc8-c0eb-4145-9cad-d94b36f66e14"/>
    <s v="Crédito (Mastercard) pelo app"/>
    <x v="1"/>
  </r>
  <r>
    <s v="9441"/>
    <d v="2025-05-18T21:08:43"/>
    <s v="Jeronimo - Buritis"/>
    <x v="4"/>
    <s v="O pedido não foi confirmado pela loja"/>
    <s v="CANCELLED_BEFORE_CONFIRMED"/>
    <n v="71.19"/>
    <n v="61.2"/>
    <n v="0"/>
    <n v="61.2"/>
    <s v="CANCELADO"/>
    <x v="2"/>
    <s v="iFood"/>
    <s v="ee8f2ed8-77cf-473c-bfb3-72d136748ec8"/>
    <s v="********"/>
    <x v="0"/>
  </r>
  <r>
    <s v="0363"/>
    <d v="2025-05-18T12:30:31"/>
    <s v="Madero - Balneario Camboriú (atlântica)"/>
    <x v="0"/>
    <s v="O pedido não foi entregue"/>
    <s v="Reembolso aprovado, confira o pagamento no seu próximo repasse"/>
    <n v="466.98"/>
    <n v="459"/>
    <n v="370.64"/>
    <n v="88.360000000000014"/>
    <s v="REEMBOLSO APROVADO"/>
    <x v="1"/>
    <s v="iFood"/>
    <s v="42ff623a-2c30-40e7-a104-8860151caecc"/>
    <s v="Crédito (Visa) pelo app"/>
    <x v="3"/>
  </r>
  <r>
    <s v="6258"/>
    <d v="2025-05-18T13:49:33"/>
    <s v="Madero - Cabral"/>
    <x v="1"/>
    <s v="Cliente se recusa a fornecer código de recebimento"/>
    <s v="Reembolso aprovado, confira o pagamento no seu próximo repasse"/>
    <n v="291.98"/>
    <n v="282"/>
    <n v="227.72"/>
    <n v="54.28"/>
    <s v="REEMBOLSO APROVADO"/>
    <x v="1"/>
    <s v="iFood"/>
    <s v="57ca8ca0-6024-451c-82cf-f0272dd66af4"/>
    <s v="Pagamento pelo app do Nubank"/>
    <x v="3"/>
  </r>
  <r>
    <s v="4595"/>
    <d v="2025-05-18T14:52:57"/>
    <s v="Madero - Cambui"/>
    <x v="0"/>
    <s v="O pedido está atrasado"/>
    <s v="Reembolso aprovado, confira o pagamento no seu próximo repasse"/>
    <n v="218.99"/>
    <n v="218"/>
    <n v="176.04"/>
    <n v="41.960000000000008"/>
    <s v="REEMBOLSO APROVADO"/>
    <x v="1"/>
    <s v="iFood"/>
    <s v="38aa26f8-a445-4a90-a710-cbd4690e2f55"/>
    <s v="Vale-refeição (iFood refeição) pelo app"/>
    <x v="4"/>
  </r>
  <r>
    <s v="6042"/>
    <d v="2025-05-18T11:54:20"/>
    <s v="Vó Maria Durski - Aguas Claras"/>
    <x v="2"/>
    <s v="Item indisponível"/>
    <s v="UNAVAILABLE_ITEM"/>
    <n v="32.979999999999997"/>
    <n v="30"/>
    <n v="0"/>
    <n v="30"/>
    <s v="CANCELADO"/>
    <x v="2"/>
    <s v="iFood"/>
    <s v="e97add9b-66fc-400e-a55d-1fb899268dbe"/>
    <s v="Apple Pay (Visa)"/>
    <x v="2"/>
  </r>
  <r>
    <s v="3201"/>
    <d v="2025-05-18T19:29:18"/>
    <s v="Madero - Caxias do Sul"/>
    <x v="0"/>
    <s v="O pedido está atrasado"/>
    <s v="Reembolso aprovado, confira o pagamento no seu próximo repasse"/>
    <n v="137.97999999999999"/>
    <n v="131"/>
    <n v="105.78"/>
    <n v="25.22"/>
    <s v="REEMBOLSO APROVADO"/>
    <x v="1"/>
    <s v="iFood"/>
    <s v="1d70d7be-174e-4b85-b7d0-d97aef35afa3"/>
    <s v="Apple Pay (Visa)"/>
    <x v="3"/>
  </r>
  <r>
    <s v="3840"/>
    <d v="2025-05-18T12:24:04"/>
    <s v="Madero - Champagnat"/>
    <x v="1"/>
    <s v="Enchentes/Alagamentos"/>
    <s v="Reembolso aprovado, confira o pagamento no seu próximo repasse"/>
    <n v="46.99"/>
    <n v="46"/>
    <n v="37.14"/>
    <n v="8.86"/>
    <s v="REEMBOLSO APROVADO"/>
    <x v="1"/>
    <s v="iFood"/>
    <s v="a34d71fd-c021-4ed1-85e6-5b45bbb9562e"/>
    <s v="Apple Pay (Mastercard)"/>
    <x v="3"/>
  </r>
  <r>
    <n v="9978"/>
    <d v="2025-05-18T21:31:08"/>
    <s v="Madero - Shopping Rio Leblon"/>
    <x v="1"/>
    <s v="A loja está fechada"/>
    <s v="SIM"/>
    <n v="114.99"/>
    <n v="119"/>
    <n v="0"/>
    <n v="119"/>
    <s v="CONTESTADO"/>
    <x v="0"/>
    <s v="iFood"/>
    <s v="3de364cc-12b6-417a-a6ff-78622c391f3a"/>
    <s v="Apple Pay (Mastercard)"/>
    <x v="0"/>
  </r>
  <r>
    <s v="1110"/>
    <d v="2025-05-18T19:41:40"/>
    <s v="Madero - Cidade Administrativa"/>
    <x v="0"/>
    <s v="O pedido não foi entregue"/>
    <s v="Reembolso aprovado, confira o pagamento no seu próximo repasse"/>
    <n v="148.99"/>
    <n v="141"/>
    <n v="113.86"/>
    <n v="27.14"/>
    <s v="REEMBOLSO APROVADO"/>
    <x v="1"/>
    <s v="iFood"/>
    <s v="3cc86b3f-046c-4cc3-beec-e7c9903f7aae"/>
    <s v="Crédito (Visa) pelo app"/>
    <x v="0"/>
  </r>
  <r>
    <s v="4124"/>
    <d v="2025-05-18T12:39:56"/>
    <s v="Madero - Criciuma"/>
    <x v="1"/>
    <s v="Cliente não localizado"/>
    <s v="Reembolso aprovado, confira o pagamento no seu próximo repasse"/>
    <n v="74.989999999999995"/>
    <n v="68"/>
    <n v="54.91"/>
    <n v="13.090000000000003"/>
    <s v="REEMBOLSO APROVADO"/>
    <x v="1"/>
    <s v="iFood"/>
    <s v="98c63dad-4c8d-4dcc-9c28-0c8eb79ac31f"/>
    <s v="Crédito (Mastercard) pelo app"/>
    <x v="3"/>
  </r>
  <r>
    <s v="0996"/>
    <d v="2025-05-18T16:52:38"/>
    <s v="Madero - Foz do Iguaçu"/>
    <x v="0"/>
    <s v="O pedido está atrasado"/>
    <s v="Reembolso aprovado, confira o pagamento no seu próximo repasse"/>
    <n v="93.98"/>
    <n v="84"/>
    <n v="67.83"/>
    <n v="16.170000000000002"/>
    <s v="REEMBOLSO APROVADO"/>
    <x v="1"/>
    <s v="iFood"/>
    <s v="a70772ea-49ac-415f-a39b-2bc378f231f8"/>
    <s v="PIX"/>
    <x v="4"/>
  </r>
  <r>
    <s v="1026"/>
    <d v="2025-05-18T19:21:12"/>
    <s v="Madero - Francisco Morato"/>
    <x v="0"/>
    <s v="O pedido está atrasado"/>
    <s v="Reembolso aprovado, confira o pagamento no seu próximo repasse"/>
    <n v="224.99"/>
    <n v="229"/>
    <n v="184.92"/>
    <n v="44.080000000000013"/>
    <s v="REEMBOLSO APROVADO"/>
    <x v="1"/>
    <s v="iFood"/>
    <s v="53fee7dc-add1-46ad-a054-1d5aa4a0d5a2"/>
    <s v="Crédito (Mastercard) pelo app"/>
    <x v="4"/>
  </r>
  <r>
    <n v="8809"/>
    <d v="2025-05-18T13:41:37"/>
    <s v="Madero - Shopping Sp Market"/>
    <x v="0"/>
    <s v="O pedido veio com todos os itens errados"/>
    <s v="ORDER_HS_REJECTED"/>
    <n v="227.99"/>
    <n v="223"/>
    <n v="0"/>
    <n v="223"/>
    <s v="CONTESTADO"/>
    <x v="0"/>
    <s v="iFood"/>
    <s v="71b37b6f-ad88-424d-932e-6d3aa59c69fa"/>
    <s v="Débito (Mastercard Débito) pelo app"/>
    <x v="4"/>
  </r>
  <r>
    <n v="5004"/>
    <d v="2025-05-18T21:26:02"/>
    <s v="Madero - Shopping Taboão"/>
    <x v="1"/>
    <s v="A loja está fechada"/>
    <s v="SIM"/>
    <n v="181.99"/>
    <n v="175"/>
    <n v="0"/>
    <n v="175"/>
    <s v="CONTESTADO"/>
    <x v="0"/>
    <s v="iFood"/>
    <s v="59a3a0f2-46d0-46e1-89b7-f8028be83249"/>
    <s v="Crédito (Visa) pelo app"/>
    <x v="4"/>
  </r>
  <r>
    <s v="4372"/>
    <d v="2025-05-18T19:09:06"/>
    <s v="Madero - Francisco Morato"/>
    <x v="1"/>
    <s v="Cliente não quer mais receber o pedido"/>
    <s v="Reembolso aprovado, confira o pagamento no seu próximo repasse"/>
    <n v="132.99"/>
    <n v="119"/>
    <n v="96.09"/>
    <n v="22.909999999999997"/>
    <s v="REEMBOLSO APROVADO"/>
    <x v="1"/>
    <s v="iFood"/>
    <s v="0e5007da-2c3a-4ea0-991b-2f426b84a336"/>
    <s v="Apple Pay (Mastercard)"/>
    <x v="4"/>
  </r>
  <r>
    <s v="6291"/>
    <d v="2025-05-18T20:52:02"/>
    <s v="Madero - Iguatemi Fortaleza"/>
    <x v="1"/>
    <s v="Cliente não localizado pedido em atraso"/>
    <s v="Reembolso aprovado, confira o pagamento no seu próximo repasse"/>
    <n v="103.98"/>
    <n v="84"/>
    <n v="67.83"/>
    <n v="16.170000000000002"/>
    <s v="REEMBOLSO APROVADO"/>
    <x v="1"/>
    <s v="iFood"/>
    <s v="60611504-26d7-437e-acf8-17ff21bf685b"/>
    <s v="Crédito (Mastercard) pelo app"/>
    <x v="0"/>
  </r>
  <r>
    <n v="4103"/>
    <d v="2025-05-16T20:41:14"/>
    <s v="Madero - Shopping Tiete Plaza"/>
    <x v="1"/>
    <s v="O endereço da loja está errado"/>
    <s v="SIM"/>
    <n v="150.99"/>
    <n v="148"/>
    <n v="119.51"/>
    <n v="28.489999999999995"/>
    <s v="REEMBOLSO APROVADO"/>
    <x v="1"/>
    <s v="iFood"/>
    <s v="e65d2f80-3601-4424-963d-c051a8a1153d"/>
    <s v="PIX"/>
    <x v="1"/>
  </r>
  <r>
    <s v="6979"/>
    <d v="2025-05-18T19:00:38"/>
    <s v="Madero - Indaiatuba"/>
    <x v="0"/>
    <s v="O pedido está atrasado"/>
    <s v="Reembolso aprovado, confira o pagamento no seu próximo repasse"/>
    <n v="162.99"/>
    <n v="153"/>
    <n v="123.55"/>
    <n v="29.450000000000003"/>
    <s v="REEMBOLSO APROVADO"/>
    <x v="1"/>
    <s v="iFood"/>
    <s v="ea8db04c-f3b9-4c4d-9fe3-133942d7b737"/>
    <s v="Apple Pay (Mastercard)"/>
    <x v="4"/>
  </r>
  <r>
    <s v="1349"/>
    <d v="2025-05-18T20:45:32"/>
    <s v="Madero - Jacarepagua"/>
    <x v="1"/>
    <s v="Cliente não localizado"/>
    <s v="Reembolso aprovado, confira o pagamento no seu próximo repasse"/>
    <n v="78.989999999999995"/>
    <n v="74"/>
    <n v="59.76"/>
    <n v="14.240000000000002"/>
    <s v="REEMBOLSO APROVADO"/>
    <x v="1"/>
    <s v="iFood"/>
    <s v="3719edad-e4e7-431f-9ffb-2226f3ca11a4"/>
    <s v="Crédito (Visa) pelo app"/>
    <x v="0"/>
  </r>
  <r>
    <n v="1440"/>
    <d v="2025-05-15T20:56:07"/>
    <s v="Madero - Shopping Tijuca"/>
    <x v="0"/>
    <s v="Pedido impróprio para consumo/uso"/>
    <s v="SIM"/>
    <n v="63"/>
    <n v="63"/>
    <n v="50.87"/>
    <n v="12.130000000000003"/>
    <s v="REEMBOLSO APROVADO"/>
    <x v="1"/>
    <s v="iFood"/>
    <s v="1022281a-4b7d-48a3-b972-f2f722f28e85"/>
    <s v="Crédito (Mastercard) pelo app"/>
    <x v="0"/>
  </r>
  <r>
    <s v="0342"/>
    <d v="2025-05-18T21:55:39"/>
    <s v="Madero - Jundiai Shopping"/>
    <x v="1"/>
    <s v="Problemas no veículo"/>
    <s v="Reembolso aprovado, confira o pagamento no seu próximo repasse"/>
    <n v="124.99"/>
    <n v="126"/>
    <n v="101.74"/>
    <n v="24.260000000000005"/>
    <s v="REEMBOLSO APROVADO"/>
    <x v="1"/>
    <s v="iFood"/>
    <s v="01f81131-b14b-485b-be07-115e163189bb"/>
    <s v="Crédito (Elo) pelo app"/>
    <x v="4"/>
  </r>
  <r>
    <n v="3609"/>
    <d v="2025-05-15T20:06:37"/>
    <s v="Madero - Shopping Tijuca"/>
    <x v="0"/>
    <s v="O pedido veio com todos os itens errados"/>
    <s v="SIM"/>
    <n v="228"/>
    <n v="221.99"/>
    <n v="178.46"/>
    <n v="43.53"/>
    <s v="REEMBOLSO APROVADO"/>
    <x v="1"/>
    <s v="iFood"/>
    <s v="d2340962-841a-4db6-8e57-53853658058a"/>
    <s v="Apple Pay (Mastercard Débito)"/>
    <x v="0"/>
  </r>
  <r>
    <n v="7958"/>
    <d v="2025-05-15T20:58:17"/>
    <s v="Madero - Shopping Vitória"/>
    <x v="0"/>
    <s v="Pedido impróprio para consumo/uso"/>
    <s v="SIM"/>
    <n v="94"/>
    <n v="88.98"/>
    <n v="75.900000000000006"/>
    <n v="13.079999999999998"/>
    <s v="REEMBOLSO APROVADO"/>
    <x v="1"/>
    <s v="iFood"/>
    <s v="2be14a22-d570-4e6a-a948-e25319966e5e"/>
    <s v="Apple Pay (Mastercard)"/>
    <x v="0"/>
  </r>
  <r>
    <n v="4261"/>
    <d v="2025-05-16T21:54:47"/>
    <s v="Madero - Shopping West Plaza"/>
    <x v="1"/>
    <s v="A loja está fechada"/>
    <s v="SIM"/>
    <n v="253.99"/>
    <n v="239"/>
    <n v="0"/>
    <n v="239"/>
    <s v="CONTESTADO"/>
    <x v="0"/>
    <s v="iFood"/>
    <s v="e35d198c-171b-4595-bedf-360143abfc2c"/>
    <s v="Crédito (Visa) pelo app"/>
    <x v="1"/>
  </r>
  <r>
    <n v="8197"/>
    <d v="2025-05-17T21:46:30"/>
    <s v="Madero - Valinhos"/>
    <x v="0"/>
    <s v="O pedido veio com todos os itens errados"/>
    <s v="SIM"/>
    <n v="173.98"/>
    <n v="155"/>
    <n v="0"/>
    <n v="155"/>
    <s v="CONTESTADO"/>
    <x v="0"/>
    <s v="iFood"/>
    <s v="e1390934-aba8-4117-a4dd-10d2db572fab"/>
    <s v="PIX"/>
    <x v="4"/>
  </r>
  <r>
    <n v="6646"/>
    <d v="2025-05-17T21:17:01"/>
    <s v="Madero - Valinhos"/>
    <x v="0"/>
    <s v="O pedido veio com todos os itens errados"/>
    <s v="SIM"/>
    <n v="174.98"/>
    <n v="169"/>
    <n v="0"/>
    <n v="169"/>
    <s v="CONTESTADO"/>
    <x v="0"/>
    <s v="iFood"/>
    <s v="58146d41-641c-47bc-ac69-977f48f844d9"/>
    <s v="PIX"/>
    <x v="4"/>
  </r>
  <r>
    <s v="8180"/>
    <d v="2025-05-18T21:38:08"/>
    <s v="Madero - Jundiai Shopping"/>
    <x v="1"/>
    <s v="Problemas no veículo"/>
    <s v="Reembolso aprovado, confira o pagamento no seu próximo repasse"/>
    <n v="88.98"/>
    <n v="87"/>
    <n v="70.25"/>
    <n v="16.75"/>
    <s v="REEMBOLSO APROVADO"/>
    <x v="1"/>
    <s v="iFood"/>
    <s v="538eea21-6493-4539-b2dd-df8fc02ed547"/>
    <s v="Crédito (Mastercard) pelo app"/>
    <x v="4"/>
  </r>
  <r>
    <n v="2957"/>
    <d v="2025-05-17T20:58:35"/>
    <s v="Madero - Vila Andrade"/>
    <x v="0"/>
    <s v="Pedido impróprio para consumo/uso"/>
    <s v="SIM"/>
    <n v="225.99"/>
    <n v="220"/>
    <n v="0"/>
    <n v="220"/>
    <s v="CONTESTADO"/>
    <x v="0"/>
    <s v="iFood"/>
    <s v="b81ff013-9b42-4213-9a58-f2cf5de54ad5"/>
    <s v="Apple Pay (Visa)"/>
    <x v="4"/>
  </r>
  <r>
    <n v="33"/>
    <d v="2025-05-15T22:06:43"/>
    <s v="Madero - Vila Mariana"/>
    <x v="0"/>
    <s v="O pedido veio com todos os itens errados"/>
    <s v="SIM"/>
    <n v="83"/>
    <n v="83"/>
    <n v="67.02"/>
    <n v="15.980000000000004"/>
    <s v="REEMBOLSO APROVADO"/>
    <x v="1"/>
    <s v="iFood"/>
    <s v="08f2e863-16f5-4a53-b00d-8ee3a498c6aa"/>
    <s v="PIX"/>
    <x v="1"/>
  </r>
  <r>
    <s v="4122"/>
    <d v="2025-05-18T18:55:14"/>
    <s v="Madero - Jundiai Shopping"/>
    <x v="0"/>
    <s v="Pedido impróprio para consumo/uso"/>
    <s v="HAS_CREDIT_PROACTIVE"/>
    <n v="124.99"/>
    <n v="114"/>
    <n v="92.06"/>
    <n v="21.939999999999998"/>
    <s v="REEMBOLSO APROVADO"/>
    <x v="1"/>
    <s v="iFood"/>
    <s v="d9890166-e4bc-43fd-957c-fccb3b5dafdf"/>
    <s v="PIX"/>
    <x v="4"/>
  </r>
  <r>
    <n v="7033"/>
    <d v="2025-05-17T21:36:53"/>
    <s v="Madero - Villa Lobos"/>
    <x v="0"/>
    <s v="O pedido veio com todos os itens errados"/>
    <s v="SIM"/>
    <n v="101.99"/>
    <n v="104"/>
    <n v="0"/>
    <n v="104"/>
    <s v="CONTESTADO"/>
    <x v="0"/>
    <s v="iFood"/>
    <s v="eadc7161-16eb-447f-b615-77afc8c94942"/>
    <s v="Débito (Mastercard Débito) pelo app"/>
    <x v="4"/>
  </r>
  <r>
    <n v="777"/>
    <d v="2025-05-18T19:20:34"/>
    <s v="Madero &amp; Jeronimo - Alphaville"/>
    <x v="0"/>
    <s v="O pedido veio com todos os itens errados"/>
    <s v="SIM"/>
    <n v="73.989999999999995"/>
    <n v="54"/>
    <n v="0"/>
    <n v="54"/>
    <s v="CONTESTADO"/>
    <x v="0"/>
    <s v="iFood"/>
    <s v="4223f4ee-04c2-40ed-bb07-b18c90e12e7f"/>
    <s v="Apple Pay (Visa)"/>
    <x v="4"/>
  </r>
  <r>
    <n v="4612"/>
    <d v="2025-05-15T13:14:18"/>
    <s v="Madero &amp; Jeronimo - Canoas"/>
    <x v="0"/>
    <s v="O pedido veio com todos os itens errados"/>
    <s v="SIM"/>
    <n v="77.599999999999994"/>
    <n v="77.58"/>
    <n v="0"/>
    <n v="77.58"/>
    <s v="CONTESTADO"/>
    <x v="0"/>
    <s v="iFood"/>
    <s v="6a9313d2-b033-417b-bb82-04935267a1a3"/>
    <s v="Pagamento pelo app do Nubank"/>
    <x v="3"/>
  </r>
  <r>
    <s v="0744"/>
    <d v="2025-05-18T20:35:11"/>
    <s v="Madero - Morumbi"/>
    <x v="0"/>
    <s v="O pedido está atrasado"/>
    <s v="Reembolso aprovado, confira o pagamento no seu próximo repasse"/>
    <n v="58.99"/>
    <n v="53"/>
    <n v="42.8"/>
    <n v="10.200000000000003"/>
    <s v="REEMBOLSO APROVADO"/>
    <x v="1"/>
    <s v="iFood"/>
    <s v="37b8b364-edb1-42cd-9bb0-982a4a4b7e4e"/>
    <s v="PIX"/>
    <x v="4"/>
  </r>
  <r>
    <s v="0765"/>
    <d v="2025-05-18T12:18:01"/>
    <s v="Madero - Morumbi Shopping"/>
    <x v="0"/>
    <s v="O pedido está atrasado"/>
    <s v="Reembolso aprovado, confira o pagamento no seu próximo repasse"/>
    <n v="279.99"/>
    <n v="264"/>
    <n v="213.18"/>
    <n v="50.819999999999993"/>
    <s v="REEMBOLSO APROVADO"/>
    <x v="1"/>
    <s v="iFood"/>
    <s v="4436abb2-c6fe-454e-ad18-9edf3d059be9"/>
    <s v="Crédito (Mastercard) pelo app"/>
    <x v="4"/>
  </r>
  <r>
    <s v="8327"/>
    <d v="2025-05-18T19:06:07"/>
    <s v="Madero - Norte Shopping"/>
    <x v="1"/>
    <s v="Cliente não localizado"/>
    <s v="Reembolso aprovado, confira o pagamento no seu próximo repasse"/>
    <n v="147.99"/>
    <n v="139"/>
    <n v="116.41"/>
    <n v="22.590000000000003"/>
    <s v="REEMBOLSO APROVADO"/>
    <x v="1"/>
    <s v="iFood"/>
    <s v="3520622b-e0b4-416b-815a-bcb3c6021105"/>
    <s v="Vale-refeição (Pluxee Refeição (Sodexo Refeição)) pelo app"/>
    <x v="0"/>
  </r>
  <r>
    <s v="2894"/>
    <d v="2025-05-18T17:58:02"/>
    <s v="Madero - Novo Hamburgo"/>
    <x v="1"/>
    <s v="Cliente não localizado"/>
    <s v="Reembolso aprovado, confira o pagamento no seu próximo repasse"/>
    <n v="67.98"/>
    <n v="59"/>
    <n v="47.64"/>
    <n v="11.36"/>
    <s v="REEMBOLSO APROVADO"/>
    <x v="1"/>
    <s v="iFood"/>
    <s v="53f192ce-07a5-4f72-8b46-edad68e68a68"/>
    <s v="PIX"/>
    <x v="3"/>
  </r>
  <r>
    <s v="5441"/>
    <d v="2025-05-18T13:55:40"/>
    <s v="Madero - Novo Hamburgo"/>
    <x v="1"/>
    <s v="Cliente não localizado"/>
    <s v="Reembolso aprovado, confira o pagamento no seu próximo repasse"/>
    <n v="112.99"/>
    <n v="96"/>
    <n v="77.52"/>
    <n v="18.480000000000004"/>
    <s v="REEMBOLSO APROVADO"/>
    <x v="1"/>
    <s v="iFood"/>
    <s v="9d073c24-83dd-4ed1-97b4-b2b5cb208299"/>
    <s v="PIX"/>
    <x v="3"/>
  </r>
  <r>
    <s v="5457"/>
    <d v="2025-05-18T20:10:31"/>
    <s v="Madero - Shopping Flamboyant"/>
    <x v="2"/>
    <s v="O pedido está duplicado"/>
    <s v="NÃO"/>
    <n v="55"/>
    <n v="65"/>
    <n v="0"/>
    <n v="65"/>
    <s v="CANCELADO"/>
    <x v="2"/>
    <s v="iFood"/>
    <s v="b9f22b77-fbad-4485-8d52-082a6df18239"/>
    <s v="Pagamento pelo app do Nubank"/>
    <x v="2"/>
  </r>
  <r>
    <s v="6577"/>
    <d v="2025-05-18T20:38:45"/>
    <s v="Madero - Padre Anchieta"/>
    <x v="3"/>
    <s v="A loja está sem entregadores disponíveis"/>
    <s v="Reembolso aprovado, confira o pagamento no seu próximo repasse"/>
    <n v="417.98"/>
    <n v="406"/>
    <n v="327.84"/>
    <n v="78.160000000000025"/>
    <s v="REEMBOLSO APROVADO"/>
    <x v="1"/>
    <s v="iFood"/>
    <s v="513d019d-3337-4125-ba4c-f16a409d8cf8"/>
    <s v="Crédito (Visa) pelo app"/>
    <x v="1"/>
  </r>
  <r>
    <s v="8085"/>
    <d v="2025-05-18T19:33:16"/>
    <s v="Madero - Park Shopping Brasilia"/>
    <x v="1"/>
    <s v="Cliente não localizado pedido em atraso"/>
    <s v="Reembolso aprovado, confira o pagamento no seu próximo repasse"/>
    <n v="93.98"/>
    <n v="91"/>
    <n v="73.48"/>
    <n v="17.519999999999996"/>
    <s v="REEMBOLSO APROVADO"/>
    <x v="1"/>
    <s v="iFood"/>
    <s v="05f4077a-41b9-4689-9218-093c2b64878c"/>
    <s v="Apple Pay (Mastercard Débito)"/>
    <x v="2"/>
  </r>
  <r>
    <n v="9128"/>
    <d v="2025-05-18T19:27:16"/>
    <s v="Madero &amp; Jeronimo - Canoas"/>
    <x v="0"/>
    <s v="Pedido impróprio para consumo/uso"/>
    <s v="SIM"/>
    <n v="117.79"/>
    <n v="108.8"/>
    <n v="87.86"/>
    <n v="20.939999999999998"/>
    <s v="REEMBOLSO APROVADO"/>
    <x v="1"/>
    <s v="iFood"/>
    <s v="eb53dd26-0e5e-4ddc-a19e-1e78585efa0c"/>
    <s v="Crédito (Mastercard) pelo app"/>
    <x v="3"/>
  </r>
  <r>
    <n v="65"/>
    <d v="2025-05-17T21:47:17"/>
    <s v="Madero &amp; Jeronimo - Foz do Iguaçu"/>
    <x v="0"/>
    <s v="O pedido veio com todos os itens errados"/>
    <s v="SIM"/>
    <n v="122.79"/>
    <n v="110.8"/>
    <n v="0"/>
    <n v="110.8"/>
    <s v="CONTESTADO"/>
    <x v="0"/>
    <s v="iFood"/>
    <s v="08db4897-7609-4dd6-b1d8-9ec17b03345f"/>
    <s v="Google Pay (Mastercard)"/>
    <x v="4"/>
  </r>
  <r>
    <s v="7219"/>
    <d v="2025-05-18T14:04:15"/>
    <s v="Madero - Passeio das Aguas"/>
    <x v="1"/>
    <s v="Problemas no veículo"/>
    <s v="Reembolso aprovado, confira o pagamento no seu próximo repasse"/>
    <n v="170.98"/>
    <n v="148"/>
    <n v="119.51"/>
    <n v="28.489999999999995"/>
    <s v="REEMBOLSO APROVADO"/>
    <x v="1"/>
    <s v="iFood"/>
    <s v="42d3a8df-9ae8-4a90-81f7-ede22e7b4c1a"/>
    <s v="Apple Pay (Visa)"/>
    <x v="2"/>
  </r>
  <r>
    <s v="5489"/>
    <d v="2025-05-18T16:19:42"/>
    <s v="Madero - Patio Osasco"/>
    <x v="0"/>
    <s v="O pedido não foi entregue"/>
    <s v="Reembolso aprovado, confira o pagamento no seu próximo repasse"/>
    <n v="163.98"/>
    <n v="148"/>
    <n v="119.51"/>
    <n v="28.489999999999995"/>
    <s v="REEMBOLSO APROVADO"/>
    <x v="1"/>
    <s v="iFood"/>
    <s v="2bafd5b8-8ee9-4d50-80e3-5e0074be7c2d"/>
    <s v="Crédito (Visa) pelo app"/>
    <x v="4"/>
  </r>
  <r>
    <s v="6709"/>
    <d v="2025-05-18T22:23:14"/>
    <s v="Madero - Pinheiros"/>
    <x v="1"/>
    <s v="Problemas no veículo"/>
    <s v="Reembolso aprovado, confira o pagamento no seu próximo repasse"/>
    <n v="71.989999999999995"/>
    <n v="70"/>
    <n v="56.52"/>
    <n v="13.479999999999997"/>
    <s v="REEMBOLSO APROVADO"/>
    <x v="1"/>
    <s v="iFood"/>
    <s v="dcec2835-3c9c-4638-bcb9-b4f2238089e9"/>
    <s v="PIX"/>
    <x v="4"/>
  </r>
  <r>
    <s v="2398"/>
    <d v="2025-05-18T20:13:20"/>
    <s v="Madero - Praia do Pepê"/>
    <x v="1"/>
    <s v="Entregador sofreu acidente"/>
    <s v="Reembolso aprovado, confira o pagamento no seu próximo repasse"/>
    <n v="263.99"/>
    <n v="249"/>
    <n v="201.07"/>
    <n v="47.930000000000007"/>
    <s v="REEMBOLSO APROVADO"/>
    <x v="1"/>
    <s v="iFood"/>
    <s v="ed68a2e9-ac57-4110-87c4-94a738117f8c"/>
    <s v="PIX"/>
    <x v="0"/>
  </r>
  <r>
    <s v="3513"/>
    <d v="2025-05-18T20:14:35"/>
    <s v="Madero - Quata"/>
    <x v="0"/>
    <s v="O pedido está atrasado"/>
    <s v="Reembolso aprovado, confira o pagamento no seu próximo repasse"/>
    <n v="62.99"/>
    <n v="66"/>
    <n v="65.28"/>
    <n v="0.71999999999999886"/>
    <s v="REEMBOLSO APROVADO"/>
    <x v="1"/>
    <s v="iFood"/>
    <s v="56f2f616-d4f7-46dd-ac37-a554533193cb"/>
    <s v="Vale-refeição (VR refeição) pelo app"/>
    <x v="1"/>
  </r>
  <r>
    <s v="2678"/>
    <d v="2025-05-18T20:42:11"/>
    <s v="Madero - Riomar Recife"/>
    <x v="0"/>
    <s v="O pedido está atrasado"/>
    <s v="Reembolso aprovado, confira o pagamento no seu próximo repasse"/>
    <n v="257.99"/>
    <n v="243"/>
    <n v="196.22"/>
    <n v="46.78"/>
    <s v="REEMBOLSO APROVADO"/>
    <x v="1"/>
    <s v="iFood"/>
    <s v="5c0cf0db-ade2-487f-b56d-6a22968b0772"/>
    <s v="Apple Pay (Mastercard)"/>
    <x v="0"/>
  </r>
  <r>
    <n v="8879"/>
    <d v="2025-05-17T19:51:15"/>
    <s v="Madero &amp; Jeronimo - Foz do Iguaçu"/>
    <x v="0"/>
    <s v="O pedido veio com todos os itens errados"/>
    <s v="SIM"/>
    <n v="124.78"/>
    <n v="122.8"/>
    <n v="0"/>
    <n v="122.8"/>
    <s v="CONTESTADO"/>
    <x v="0"/>
    <s v="iFood"/>
    <s v="bc8e96a4-5818-48d1-91e1-82e29cc68139"/>
    <s v="Crédito (Mastercard) pelo app"/>
    <x v="4"/>
  </r>
  <r>
    <n v="221"/>
    <d v="2025-05-17T19:27:37"/>
    <s v="Madero &amp; Jeronimo - Franca"/>
    <x v="2"/>
    <s v="O pedido está duplicado"/>
    <s v="SIM"/>
    <n v="78.790000000000006"/>
    <n v="60.8"/>
    <n v="0"/>
    <n v="60.8"/>
    <s v="CONTESTADO"/>
    <x v="0"/>
    <s v="iFood"/>
    <s v="97786196-30e6-4e1a-8337-8ad3bec85546"/>
    <s v="Crédito (Visa) pelo app"/>
    <x v="2"/>
  </r>
  <r>
    <s v="6522"/>
    <d v="2025-05-18T21:04:55"/>
    <s v="Madero - Sakamoto"/>
    <x v="0"/>
    <s v="O pedido está atrasado"/>
    <s v="Reembolso aprovado, confira o pagamento no seu próximo repasse"/>
    <n v="163.98"/>
    <n v="148"/>
    <n v="119.51"/>
    <n v="28.489999999999995"/>
    <s v="REEMBOLSO APROVADO"/>
    <x v="1"/>
    <s v="iFood"/>
    <s v="d8ba4c05-4666-4e73-8bf9-4bf89fdfff42"/>
    <s v="PIX"/>
    <x v="1"/>
  </r>
  <r>
    <s v="9890"/>
    <d v="2025-05-18T19:15:58"/>
    <s v="Madero - Salvador Shopping Barra"/>
    <x v="0"/>
    <s v="O pedido está atrasado"/>
    <s v="Reembolso aprovado, confira o pagamento no seu próximo repasse"/>
    <n v="169.98"/>
    <n v="160"/>
    <n v="129.19999999999999"/>
    <n v="30.800000000000011"/>
    <s v="REEMBOLSO APROVADO"/>
    <x v="1"/>
    <s v="iFood"/>
    <s v="dce417b6-9f44-47bc-99a7-b5e8bc3001fe"/>
    <s v="Crédito (Mastercard) pelo app"/>
    <x v="0"/>
  </r>
  <r>
    <s v="6051"/>
    <d v="2025-05-18T19:07:59"/>
    <s v="Madero - Salvador Shopping Barra"/>
    <x v="0"/>
    <s v="O pedido está atrasado"/>
    <s v="Reembolso aprovado, confira o pagamento no seu próximo repasse"/>
    <n v="139.99"/>
    <n v="139"/>
    <n v="112.24"/>
    <n v="26.760000000000005"/>
    <s v="REEMBOLSO APROVADO"/>
    <x v="1"/>
    <s v="iFood"/>
    <s v="d081ad12-8092-4594-8b6e-abd68600d336"/>
    <s v="Crédito (Visa) pelo app"/>
    <x v="0"/>
  </r>
  <r>
    <n v="8121"/>
    <d v="2025-05-17T19:23:57"/>
    <s v="Madero &amp; Jeronimo - Franca"/>
    <x v="2"/>
    <s v="O pedido está duplicado"/>
    <s v="SIM"/>
    <n v="78.790000000000006"/>
    <n v="60.8"/>
    <n v="0"/>
    <n v="60.8"/>
    <s v="CONTESTADO"/>
    <x v="0"/>
    <s v="iFood"/>
    <s v="9d2a7191-66d6-4166-b6e6-360237065319"/>
    <s v="Crédito (Visa) pelo app"/>
    <x v="2"/>
  </r>
  <r>
    <s v="8078"/>
    <d v="2025-05-18T15:07:30"/>
    <s v="Madero - Salvador Shopping Barra"/>
    <x v="0"/>
    <s v="O pedido está atrasado"/>
    <s v="Reembolso aprovado, confira o pagamento no seu próximo repasse"/>
    <n v="172.98"/>
    <n v="168"/>
    <n v="135.66"/>
    <n v="32.340000000000003"/>
    <s v="REEMBOLSO APROVADO"/>
    <x v="1"/>
    <s v="iFood"/>
    <s v="9b2fa7a5-0289-4264-b77a-fdc861d60d8e"/>
    <s v="PIX"/>
    <x v="0"/>
  </r>
  <r>
    <n v="4653"/>
    <d v="2025-05-16T21:11:06"/>
    <s v="Madero &amp; Jeronimo - Itajai"/>
    <x v="0"/>
    <s v="O pedido veio com todos os itens errados"/>
    <s v="ORDER_HS_REJECTED"/>
    <n v="79.790000000000006"/>
    <n v="72.8"/>
    <n v="60.97"/>
    <n v="11.829999999999998"/>
    <s v="REEMBOLSO APROVADO"/>
    <x v="1"/>
    <s v="iFood"/>
    <s v="932f47cd-14ca-4477-9ca1-699fef8db85f"/>
    <s v="Vale-refeição (Ticket) pelo app"/>
    <x v="3"/>
  </r>
  <r>
    <s v="2419"/>
    <d v="2025-05-18T12:03:42"/>
    <s v="Madero - Salvador Shopping Barra"/>
    <x v="0"/>
    <s v="O pedido está atrasado"/>
    <s v="Reembolso aprovado, confira o pagamento no seu próximo repasse"/>
    <n v="80.98"/>
    <n v="79"/>
    <n v="63.79"/>
    <n v="15.21"/>
    <s v="REEMBOLSO APROVADO"/>
    <x v="1"/>
    <s v="iFood"/>
    <s v="55d2740f-c7f5-4e89-9a92-1980f7dfd655"/>
    <s v="Saldo da carteira, Crédito (Elo) pelo app"/>
    <x v="0"/>
  </r>
  <r>
    <s v="9445"/>
    <d v="2025-05-18T22:25:21"/>
    <s v="Madero - Santo André"/>
    <x v="1"/>
    <s v="Entregador sofreu acidente"/>
    <s v="Reembolso aprovado, confira o pagamento no seu próximo repasse"/>
    <n v="122.99"/>
    <n v="122"/>
    <n v="98.52"/>
    <n v="23.480000000000004"/>
    <s v="REEMBOLSO APROVADO"/>
    <x v="1"/>
    <s v="iFood"/>
    <s v="883c87d3-cafb-4e78-8ab0-c0db608a56c2"/>
    <s v="Crédito (Mastercard) pelo app"/>
    <x v="1"/>
  </r>
  <r>
    <s v="7876"/>
    <d v="2025-05-18T19:35:47"/>
    <s v="Madero - Santos Dumont"/>
    <x v="1"/>
    <s v="A entrega é em uma área de risco"/>
    <s v="Reembolso aprovado, confira o pagamento no seu próximo repasse"/>
    <n v="113"/>
    <n v="113"/>
    <n v="91.25"/>
    <n v="21.75"/>
    <s v="REEMBOLSO APROVADO"/>
    <x v="1"/>
    <s v="iFood"/>
    <s v="69444c1e-a6aa-4158-8eff-374a164edb23"/>
    <s v="Apple Pay (Mastercard)"/>
    <x v="0"/>
  </r>
  <r>
    <s v="0608"/>
    <d v="2025-05-18T21:56:35"/>
    <s v="Madero - Shopping Campo Grande"/>
    <x v="5"/>
    <s v="O pedido está atrasado"/>
    <s v="Reembolso aprovado, confira o pagamento no seu próximo repasse"/>
    <n v="149.97999999999999"/>
    <n v="140"/>
    <n v="113.05"/>
    <n v="26.950000000000003"/>
    <s v="REEMBOLSO APROVADO"/>
    <x v="1"/>
    <s v="iFood"/>
    <s v="7c486b7e-f14e-41a2-bca7-ea0ae6c761b8"/>
    <s v="Crédito (Mastercard) pelo app"/>
    <x v="2"/>
  </r>
  <r>
    <s v="3918"/>
    <d v="2025-05-18T19:17:03"/>
    <s v="Madero - Shopping Center Norte"/>
    <x v="1"/>
    <s v="A entrega é em uma área de risco"/>
    <s v="Reembolso aprovado, confira o pagamento no seu próximo repasse"/>
    <n v="250.99"/>
    <n v="238"/>
    <n v="199.32"/>
    <n v="38.680000000000007"/>
    <s v="REEMBOLSO APROVADO"/>
    <x v="1"/>
    <s v="iFood"/>
    <s v="4f3a0e4d-f4a6-4bef-ba76-3966b4e96b09"/>
    <s v="Vale-refeição (Alelo refeição) pelo app"/>
    <x v="1"/>
  </r>
  <r>
    <n v="7725"/>
    <d v="2025-05-15T18:28:12"/>
    <s v="Madero &amp; Jeronimo - Itapema"/>
    <x v="0"/>
    <s v="O pedido veio com todos os itens errados"/>
    <s v="SIM"/>
    <n v="145.6"/>
    <n v="145.6"/>
    <n v="0"/>
    <n v="145.6"/>
    <s v="CONTESTADO"/>
    <x v="0"/>
    <s v="iFood"/>
    <s v="d2cd2999-a27e-476d-b401-6295345eb477"/>
    <s v="Apple Pay (Mastercard)"/>
    <x v="3"/>
  </r>
  <r>
    <n v="9107"/>
    <d v="2025-05-18T21:44:51"/>
    <s v="Madero &amp; Jeronimo - Mauá Plaza"/>
    <x v="1"/>
    <s v="A loja está fechada"/>
    <s v="SIM"/>
    <n v="78.59"/>
    <n v="77.599999999999994"/>
    <n v="62.66"/>
    <n v="14.939999999999998"/>
    <s v="REEMBOLSO APROVADO"/>
    <x v="1"/>
    <s v="iFood"/>
    <s v="dfef7fdc-ee69-423a-880a-ea6e11c3ec7e"/>
    <s v="Crédito (Visa) pelo app"/>
    <x v="1"/>
  </r>
  <r>
    <n v="3041"/>
    <d v="2025-05-18T14:36:35"/>
    <s v="Madero &amp; Jeronimo - Passo Fundo"/>
    <x v="0"/>
    <s v="O pedido veio com todos os itens errados"/>
    <s v="SIM"/>
    <n v="59.59"/>
    <n v="51.6"/>
    <n v="0"/>
    <n v="51.6"/>
    <s v="CONTESTADO"/>
    <x v="0"/>
    <s v="iFood"/>
    <s v="1190d3cc-4e76-421b-a163-9cbe2952f384"/>
    <s v="PIX"/>
    <x v="3"/>
  </r>
  <r>
    <s v="9272"/>
    <d v="2025-05-18T19:03:41"/>
    <s v="Madero - Shopping Center Norte"/>
    <x v="0"/>
    <s v="O pedido está atrasado"/>
    <s v="Reembolso aprovado, confira o pagamento no seu próximo repasse"/>
    <n v="178"/>
    <n v="178"/>
    <n v="143.74"/>
    <n v="34.259999999999991"/>
    <s v="REEMBOLSO APROVADO"/>
    <x v="1"/>
    <s v="iFood"/>
    <s v="e42f6a23-435d-4ee5-850e-49a020b71b94"/>
    <s v="Crédito (Visa) pelo app"/>
    <x v="1"/>
  </r>
  <r>
    <s v="8601"/>
    <d v="2025-05-18T14:22:34"/>
    <s v="Madero - Shopping Center Norte"/>
    <x v="1"/>
    <s v="Cliente não localizado pedido em atraso"/>
    <s v="Reembolso aprovado, confira o pagamento no seu próximo repasse"/>
    <n v="112.99"/>
    <n v="114"/>
    <n v="92.06"/>
    <n v="21.939999999999998"/>
    <s v="REEMBOLSO APROVADO"/>
    <x v="1"/>
    <s v="iFood"/>
    <s v="7ef41dc5-58e0-402a-a5b2-7659fe6afab7"/>
    <s v="Débito (Mastercard Débito) pelo app"/>
    <x v="1"/>
  </r>
  <r>
    <s v="0099"/>
    <d v="2025-05-18T20:01:50"/>
    <s v="Madero - Shopping Center Vale"/>
    <x v="1"/>
    <s v="Problemas no veículo"/>
    <s v="Reembolso aprovado, confira o pagamento no seu próximo repasse"/>
    <n v="237.99"/>
    <n v="232"/>
    <n v="187.34"/>
    <n v="44.66"/>
    <s v="REEMBOLSO APROVADO"/>
    <x v="1"/>
    <s v="iFood"/>
    <s v="8941d78a-2afd-4a9f-9916-93b650c5c143"/>
    <s v="Apple Pay (Visa)"/>
    <x v="1"/>
  </r>
  <r>
    <s v="5192"/>
    <d v="2025-05-18T18:01:33"/>
    <s v="Madero - Shopping Cidade São Paulo"/>
    <x v="0"/>
    <s v="Pedido impróprio para consumo/uso"/>
    <s v="HAS_CREDIT_PROACTIVE"/>
    <n v="128.99"/>
    <n v="128"/>
    <n v="103.36"/>
    <n v="24.64"/>
    <s v="REEMBOLSO APROVADO"/>
    <x v="1"/>
    <s v="iFood"/>
    <s v="518e6855-550f-43cf-be8c-4223850a69ab"/>
    <s v="Débito (Mastercard Débito) pelo app"/>
    <x v="1"/>
  </r>
  <r>
    <s v="6308"/>
    <d v="2025-05-18T14:13:37"/>
    <s v="Madero - Shopping Cidade São Paulo"/>
    <x v="1"/>
    <s v="Problemas no veículo"/>
    <s v="Reembolso aprovado, confira o pagamento no seu próximo repasse"/>
    <n v="66"/>
    <n v="66"/>
    <n v="53.3"/>
    <n v="12.700000000000003"/>
    <s v="REEMBOLSO APROVADO"/>
    <x v="1"/>
    <s v="iFood"/>
    <s v="2226861d-d9ae-4179-aa33-445a12b199e7"/>
    <s v="PIX"/>
    <x v="1"/>
  </r>
  <r>
    <s v="5561"/>
    <d v="2025-05-18T14:13:17"/>
    <s v="Madero - Shopping Cidade São Paulo"/>
    <x v="1"/>
    <s v="Problemas no veículo"/>
    <s v="Reembolso aprovado, confira o pagamento no seu próximo repasse"/>
    <n v="93.99"/>
    <n v="87"/>
    <n v="70.25"/>
    <n v="16.75"/>
    <s v="REEMBOLSO APROVADO"/>
    <x v="1"/>
    <s v="iFood"/>
    <s v="c8af8abb-4c53-4733-8131-894098a9cc72"/>
    <s v="PIX"/>
    <x v="1"/>
  </r>
  <r>
    <s v="8132"/>
    <d v="2025-05-18T12:46:09"/>
    <s v="Madero - Shopping del Rey"/>
    <x v="0"/>
    <s v="O pedido está atrasado"/>
    <s v="Reembolso aprovado, confira o pagamento no seu próximo repasse"/>
    <n v="136.99"/>
    <n v="132"/>
    <n v="106.59"/>
    <n v="25.409999999999997"/>
    <s v="REEMBOLSO APROVADO"/>
    <x v="1"/>
    <s v="iFood"/>
    <s v="ba94a9a5-a234-4aa7-a453-dc09a5d9ce9f"/>
    <s v="Crédito (Visa) pelo app"/>
    <x v="0"/>
  </r>
  <r>
    <s v="8010"/>
    <d v="2025-05-18T13:46:20"/>
    <s v="Madero - Shopping Galleria Campinas"/>
    <x v="0"/>
    <s v="O pedido está atrasado"/>
    <s v="Reembolso aprovado, confira o pagamento no seu próximo repasse"/>
    <n v="178.99"/>
    <n v="156"/>
    <n v="125.97"/>
    <n v="30.03"/>
    <s v="REEMBOLSO APROVADO"/>
    <x v="1"/>
    <s v="iFood"/>
    <s v="633875e7-0d58-4ec3-9b4d-20d7ce1beafa"/>
    <s v="Apple Pay (Elo)"/>
    <x v="4"/>
  </r>
  <r>
    <n v="2769"/>
    <d v="2025-05-18T19:32:43"/>
    <s v="Madero &amp; Jeronimo - Santo Amaro"/>
    <x v="0"/>
    <s v="O pedido veio com todos os itens errados"/>
    <s v="SIM"/>
    <n v="151.59"/>
    <n v="145.6"/>
    <n v="0"/>
    <n v="145.6"/>
    <s v="CONTESTADO"/>
    <x v="0"/>
    <s v="iFood"/>
    <s v="3b3092ee-1110-469e-a539-6d45075f38b1"/>
    <s v="Apple Pay (Visa)"/>
    <x v="1"/>
  </r>
  <r>
    <s v="3113"/>
    <d v="2025-05-18T20:06:25"/>
    <s v="Madero - Shopping Iguatemi Poa"/>
    <x v="0"/>
    <s v="Pedido impróprio para consumo/uso"/>
    <s v="HAS_CREDIT_PROACTIVE"/>
    <n v="116.99"/>
    <n v="116"/>
    <n v="93.67"/>
    <n v="22.33"/>
    <s v="REEMBOLSO APROVADO"/>
    <x v="1"/>
    <s v="iFood"/>
    <s v="b21f1d43-2055-4889-80bb-02a1dfb1d125"/>
    <s v="Saldo da carteira"/>
    <x v="3"/>
  </r>
  <r>
    <s v="2691"/>
    <d v="2025-05-18T18:48:21"/>
    <s v="Madero - Shopping Mooca"/>
    <x v="1"/>
    <s v="Problemas no veículo"/>
    <s v="Reembolso aprovado, confira o pagamento no seu próximo repasse"/>
    <n v="163.99"/>
    <n v="158"/>
    <n v="127.58"/>
    <n v="30.42"/>
    <s v="REEMBOLSO APROVADO"/>
    <x v="1"/>
    <s v="iFood"/>
    <s v="4874b982-f69a-4f47-8dbe-846b8da56d79"/>
    <s v="Crédito (Mastercard) pelo app"/>
    <x v="1"/>
  </r>
  <r>
    <s v="8103"/>
    <d v="2025-05-18T19:17:10"/>
    <s v="Madero - Shopping Mueller Joinville"/>
    <x v="0"/>
    <s v="O pedido está atrasado"/>
    <s v="Reembolso aprovado, confira o pagamento no seu próximo repasse"/>
    <n v="204.98"/>
    <n v="193"/>
    <n v="155.85"/>
    <n v="37.150000000000006"/>
    <s v="REEMBOLSO APROVADO"/>
    <x v="1"/>
    <s v="iFood"/>
    <s v="393e4e6e-7856-46fd-b207-d32a9bf54c2c"/>
    <s v="Crédito (Visa) pelo app"/>
    <x v="3"/>
  </r>
  <r>
    <s v="5022"/>
    <d v="2025-05-18T13:49:47"/>
    <s v="Madero - Shopping Neumarkt"/>
    <x v="1"/>
    <s v="Problemas no veículo"/>
    <s v="Reembolso aprovado, confira o pagamento no seu próximo repasse"/>
    <n v="163.98"/>
    <n v="148"/>
    <n v="119.51"/>
    <n v="28.489999999999995"/>
    <s v="REEMBOLSO APROVADO"/>
    <x v="1"/>
    <s v="iFood"/>
    <s v="32ba7c4a-f71f-48dd-b318-8b7dc7d6a2d8"/>
    <s v="PIX"/>
    <x v="3"/>
  </r>
  <r>
    <s v="1515"/>
    <d v="2025-05-18T19:03:12"/>
    <s v="Madero - Shopping New York"/>
    <x v="1"/>
    <s v="Cliente não localizado pedido em atraso"/>
    <s v="Reembolso aprovado, confira o pagamento no seu próximo repasse"/>
    <n v="284.99"/>
    <n v="270"/>
    <n v="218.02"/>
    <n v="51.97999999999999"/>
    <s v="REEMBOLSO APROVADO"/>
    <x v="1"/>
    <s v="iFood"/>
    <s v="62941fa3-e573-4576-90f6-8b58147c9874"/>
    <s v="Apple Pay (Visa)"/>
    <x v="0"/>
  </r>
  <r>
    <s v="1380"/>
    <d v="2025-05-18T18:47:40"/>
    <s v="Madero - Shopping Novo Salvador"/>
    <x v="5"/>
    <s v="O pedido está atrasado"/>
    <s v="Reembolso aprovado, confira o pagamento no seu próximo repasse"/>
    <n v="70.98"/>
    <n v="58"/>
    <n v="46.84"/>
    <n v="11.159999999999997"/>
    <s v="REEMBOLSO APROVADO"/>
    <x v="1"/>
    <s v="iFood"/>
    <s v="c6ab059e-64cb-4427-8084-ad3360f4f30d"/>
    <s v="PIX"/>
    <x v="0"/>
  </r>
  <r>
    <s v="7031"/>
    <d v="2025-05-18T17:35:32"/>
    <s v="Vó Maria Durski - Munhoz da Rocha"/>
    <x v="2"/>
    <s v="Item indisponível"/>
    <s v="UNAVAILABLE_ITEM"/>
    <n v="23.49"/>
    <n v="30"/>
    <n v="0"/>
    <n v="30"/>
    <s v="CANCELADO"/>
    <x v="2"/>
    <s v="iFood"/>
    <s v="477a2571-fd22-463a-973d-7669eb32b7fe"/>
    <s v="Vale-refeição (Pluxee Refeição (Sodexo Refeição)) pelo app"/>
    <x v="3"/>
  </r>
  <r>
    <s v="5361"/>
    <d v="2025-05-18T18:04:48"/>
    <s v="Madero - Shopping Novo Salvador"/>
    <x v="1"/>
    <s v="Cliente não quer mais receber o pedido"/>
    <s v="Reembolso aprovado, confira o pagamento no seu próximo repasse"/>
    <n v="27.99"/>
    <n v="35"/>
    <n v="21.8"/>
    <n v="13.2"/>
    <s v="REEMBOLSO APROVADO"/>
    <x v="1"/>
    <s v="iFood"/>
    <s v="741fcf5d-1f9e-44d1-9381-7dc396ce887a"/>
    <s v="PIX"/>
    <x v="0"/>
  </r>
  <r>
    <n v="2474"/>
    <d v="2025-05-16T21:15:38"/>
    <s v="Madero &amp; Jeronimo Agua Verde"/>
    <x v="0"/>
    <s v="O pedido veio com todos os itens errados"/>
    <s v="SIM"/>
    <n v="66.59"/>
    <n v="65.599999999999994"/>
    <n v="0"/>
    <n v="65.599999999999994"/>
    <s v="CONTESTADO"/>
    <x v="0"/>
    <s v="iFood"/>
    <s v="04aa3558-12b2-4d3e-8e06-fae2d17dabd4"/>
    <s v="Crédito (Mastercard) pelo app"/>
    <x v="3"/>
  </r>
  <r>
    <n v="9162"/>
    <d v="2025-05-17T19:40:16"/>
    <s v="Madero -Shopping Taubate"/>
    <x v="1"/>
    <s v="A loja está passando por dificuldades internas"/>
    <s v="SIM"/>
    <n v="101.98"/>
    <n v="90"/>
    <n v="72.680000000000007"/>
    <n v="17.319999999999993"/>
    <s v="REEMBOLSO APROVADO"/>
    <x v="1"/>
    <s v="iFood"/>
    <s v="4a648832-a8cd-4c76-a464-a2fab56d8338"/>
    <s v="Crédito (Mastercard) pelo app"/>
    <x v="1"/>
  </r>
  <r>
    <s v="7637"/>
    <d v="2025-05-18T19:02:41"/>
    <s v="Madero - Shopping Patio Paulista"/>
    <x v="1"/>
    <s v="Problemas no veículo"/>
    <s v="Reembolso aprovado, confira o pagamento no seu próximo repasse"/>
    <n v="136.99"/>
    <n v="131"/>
    <n v="105.78"/>
    <n v="25.22"/>
    <s v="REEMBOLSO APROVADO"/>
    <x v="1"/>
    <s v="iFood"/>
    <s v="0144476e-bf96-4409-90df-d166a13ea1a9"/>
    <s v="PIX"/>
    <x v="1"/>
  </r>
  <r>
    <n v="7724"/>
    <d v="2025-05-17T19:26:16"/>
    <s v="Madero -Shopping Taubate"/>
    <x v="1"/>
    <s v="A loja está passando por dificuldades internas"/>
    <s v="SIM"/>
    <n v="135.97999999999999"/>
    <n v="127"/>
    <n v="102.55"/>
    <n v="24.450000000000003"/>
    <s v="REEMBOLSO APROVADO"/>
    <x v="1"/>
    <s v="iFood"/>
    <s v="d35a93ac-8bd6-457d-a897-04febd02b83b"/>
    <s v="Crédito (Mastercard) pelo app"/>
    <x v="1"/>
  </r>
  <r>
    <s v="2623"/>
    <d v="2025-05-18T19:00:56"/>
    <s v="Madero - Shopping Patio Paulista"/>
    <x v="1"/>
    <s v="Problemas no veículo"/>
    <s v="Reembolso aprovado, confira o pagamento no seu próximo repasse"/>
    <n v="119.99"/>
    <n v="123"/>
    <n v="99.32"/>
    <n v="23.680000000000007"/>
    <s v="REEMBOLSO APROVADO"/>
    <x v="1"/>
    <s v="iFood"/>
    <s v="e749eaca-851d-46c6-b2e2-d63e56fd7d77"/>
    <s v="Apple Pay (Mastercard Débito)"/>
    <x v="1"/>
  </r>
  <r>
    <s v="4535"/>
    <d v="2025-05-18T20:58:14"/>
    <s v="Madero - Shopping Praia da Costa"/>
    <x v="5"/>
    <s v="O pedido está atrasado"/>
    <s v="Reembolso aprovado, confira o pagamento no seu próximo repasse"/>
    <n v="187.98"/>
    <n v="179"/>
    <n v="144.54"/>
    <n v="34.460000000000008"/>
    <s v="REEMBOLSO APROVADO"/>
    <x v="1"/>
    <s v="iFood"/>
    <s v="c4765f36-1bf3-4851-88ee-01cec80eed7f"/>
    <s v="Apple Pay (Visa)"/>
    <x v="0"/>
  </r>
  <r>
    <n v="2649"/>
    <d v="2025-05-17T19:21:43"/>
    <s v="Madero -Shopping Taubate"/>
    <x v="1"/>
    <s v="A loja está passando por dificuldades internas"/>
    <s v="SIM"/>
    <n v="135.97999999999999"/>
    <n v="127"/>
    <n v="102.55"/>
    <n v="24.450000000000003"/>
    <s v="REEMBOLSO APROVADO"/>
    <x v="1"/>
    <s v="iFood"/>
    <s v="962c90cd-0aa4-40d7-9301-f620d2f5d0a0"/>
    <s v="Crédito (Mastercard) pelo app"/>
    <x v="1"/>
  </r>
  <r>
    <s v="1865"/>
    <d v="2025-05-18T20:32:31"/>
    <s v="Madero - Shopping Praiamar"/>
    <x v="1"/>
    <s v="Problemas no veículo"/>
    <s v="Reembolso aprovado, confira o pagamento no seu próximo repasse"/>
    <n v="287.99"/>
    <n v="275"/>
    <n v="222.06"/>
    <n v="52.94"/>
    <s v="REEMBOLSO APROVADO"/>
    <x v="1"/>
    <s v="iFood"/>
    <s v="e59e19b0-9c9d-4d5e-8564-69308d78bf8e"/>
    <s v="Crédito (Visa) pelo app"/>
    <x v="1"/>
  </r>
  <r>
    <s v="8823"/>
    <d v="2025-05-18T18:28:25"/>
    <s v="Madero - Shopping Recife"/>
    <x v="1"/>
    <s v="Cliente não localizado pedido em atraso"/>
    <s v="Reembolso aprovado, confira o pagamento no seu próximo repasse"/>
    <n v="53"/>
    <n v="61"/>
    <n v="42.8"/>
    <n v="18.200000000000003"/>
    <s v="REEMBOLSO APROVADO"/>
    <x v="1"/>
    <s v="iFood"/>
    <s v="063c4a6c-f827-4c94-a314-733c33a39b5b"/>
    <s v="Crédito (Elo) pelo app"/>
    <x v="0"/>
  </r>
  <r>
    <n v="4038"/>
    <d v="2025-05-18T12:41:26"/>
    <s v="Vó Maria Durski - Alecrins"/>
    <x v="0"/>
    <s v="O pedido veio com todos os itens errados"/>
    <s v="SIM"/>
    <n v="17.59"/>
    <n v="27"/>
    <n v="0"/>
    <n v="27"/>
    <s v="CONTESTADO"/>
    <x v="0"/>
    <s v="iFood"/>
    <s v="4795304d-bc8c-4fcb-81fc-f94c30eb8a20"/>
    <s v="Crédito (Mastercard) pelo app"/>
    <x v="4"/>
  </r>
  <r>
    <n v="1280"/>
    <d v="2025-05-17T17:54:43"/>
    <s v="Vó Maria Durski - Franca"/>
    <x v="0"/>
    <s v="O pedido veio com todos os itens errados"/>
    <s v="SIM"/>
    <n v="31.98"/>
    <n v="30"/>
    <n v="0"/>
    <n v="30"/>
    <s v="CONTESTADO"/>
    <x v="0"/>
    <s v="iFood"/>
    <s v="ed132b4e-b620-40a5-a096-a04d7add500f"/>
    <s v="PIX"/>
    <x v="2"/>
  </r>
  <r>
    <s v="6094"/>
    <d v="2025-05-18T20:21:49"/>
    <s v="Madero - Shopping Rio Leblon"/>
    <x v="0"/>
    <s v="O pedido está atrasado"/>
    <s v="Reembolso aprovado, confira o pagamento no seu próximo repasse"/>
    <n v="84"/>
    <n v="84"/>
    <n v="67.83"/>
    <n v="16.170000000000002"/>
    <s v="REEMBOLSO APROVADO"/>
    <x v="1"/>
    <s v="iFood"/>
    <s v="0a58a3b5-2cdc-4c19-8dc3-57c51fbce66f"/>
    <s v="Crédito (Mastercard) pelo app"/>
    <x v="0"/>
  </r>
  <r>
    <s v="4247"/>
    <d v="2025-05-18T18:14:03"/>
    <s v="Madero - Shopping Rio Leblon"/>
    <x v="0"/>
    <s v="O pedido está atrasado"/>
    <s v="Reembolso aprovado, confira o pagamento no seu próximo repasse"/>
    <n v="195.99"/>
    <n v="180"/>
    <n v="145.35"/>
    <n v="34.650000000000006"/>
    <s v="REEMBOLSO APROVADO"/>
    <x v="1"/>
    <s v="iFood"/>
    <s v="37fbe8db-df0c-403d-a8ca-7336f130a31c"/>
    <s v="Crédito (Mastercard) pelo app"/>
    <x v="0"/>
  </r>
  <r>
    <s v="0551"/>
    <d v="2025-05-18T21:42:56"/>
    <s v="Madero - Shopping Rio Sul"/>
    <x v="0"/>
    <s v="Pedido impróprio para consumo/uso"/>
    <s v="HAS_CREDIT_PROACTIVE"/>
    <n v="83.99"/>
    <n v="84"/>
    <n v="67.83"/>
    <n v="16.170000000000002"/>
    <s v="REEMBOLSO APROVADO"/>
    <x v="1"/>
    <s v="iFood"/>
    <s v="2488539a-9883-4deb-9da1-63f1a5cc5ecd"/>
    <s v="Crédito (Visa) pelo app"/>
    <x v="0"/>
  </r>
  <r>
    <s v="2368"/>
    <d v="2025-05-18T16:13:45"/>
    <s v="Madero - Salvador Shopping Barra"/>
    <x v="2"/>
    <s v="Item indisponível"/>
    <s v="UNAVAILABLE_ITEM"/>
    <n v="116.98"/>
    <n v="100"/>
    <n v="0"/>
    <n v="100"/>
    <s v="CANCELADO"/>
    <x v="2"/>
    <s v="iFood"/>
    <s v="259bfe42-a167-4922-b950-968b0fbe5c8a"/>
    <s v="Crédito (Visa) pelo app"/>
    <x v="0"/>
  </r>
  <r>
    <s v="3760"/>
    <d v="2025-05-18T21:01:53"/>
    <s v="Madero - Shopping Sp Market"/>
    <x v="1"/>
    <s v="Problemas no veículo"/>
    <s v="Reembolso aprovado, confira o pagamento no seu próximo repasse"/>
    <n v="273.99"/>
    <n v="268"/>
    <n v="216.41"/>
    <n v="51.59"/>
    <s v="REEMBOLSO APROVADO"/>
    <x v="1"/>
    <s v="iFood"/>
    <s v="bb29f7bd-e05a-4a25-9485-77bc625b5b60"/>
    <s v="PIX"/>
    <x v="4"/>
  </r>
  <r>
    <n v="1533"/>
    <d v="2025-05-15T21:00:16"/>
    <s v="Vó Maria Durski - Goiania T4"/>
    <x v="1"/>
    <s v="A loja está passando por dificuldades internas"/>
    <s v="SIM"/>
    <n v="41.4"/>
    <n v="41.4"/>
    <n v="33.43"/>
    <n v="7.9699999999999989"/>
    <s v="REEMBOLSO APROVADO"/>
    <x v="1"/>
    <s v="iFood"/>
    <s v="15c1f36c-0d98-48b8-a829-c0dcd0fbe763"/>
    <s v="Crédito (Mastercard) pelo app"/>
    <x v="2"/>
  </r>
  <r>
    <s v="9514"/>
    <d v="2025-05-18T21:59:07"/>
    <s v="Madero - Shopping Tiete Plaza"/>
    <x v="0"/>
    <s v="O pedido está atrasado"/>
    <s v="Reembolso aprovado, confira o pagamento no seu próximo repasse"/>
    <n v="112.99"/>
    <n v="106"/>
    <n v="85.6"/>
    <n v="20.400000000000006"/>
    <s v="REEMBOLSO APROVADO"/>
    <x v="1"/>
    <s v="iFood"/>
    <s v="95c91c54-f2e7-4323-a79e-a46a8e6e446c"/>
    <s v="Apple Pay (Mastercard)"/>
    <x v="1"/>
  </r>
  <r>
    <s v="3761"/>
    <d v="2025-05-18T15:05:45"/>
    <s v="Madero - Shopping Tijuca"/>
    <x v="0"/>
    <s v="O pedido está atrasado"/>
    <s v="Reembolso aprovado, confira o pagamento no seu próximo repasse"/>
    <n v="48.99"/>
    <n v="53"/>
    <n v="42.8"/>
    <n v="10.200000000000003"/>
    <s v="REEMBOLSO APROVADO"/>
    <x v="1"/>
    <s v="iFood"/>
    <s v="3748a38e-8fec-4a0d-976d-53c3a2ce0bfc"/>
    <s v="Crédito (Mastercard) pelo app"/>
    <x v="0"/>
  </r>
  <r>
    <s v="5555"/>
    <d v="2025-05-18T18:46:44"/>
    <s v="Madero - Shopping Vila Olimpia"/>
    <x v="1"/>
    <s v="A entrega é em uma área de risco"/>
    <s v="Reembolso aprovado, confira o pagamento no seu próximo repasse"/>
    <n v="163.99"/>
    <n v="164"/>
    <n v="132.43"/>
    <n v="31.569999999999993"/>
    <s v="REEMBOLSO APROVADO"/>
    <x v="1"/>
    <s v="iFood"/>
    <s v="9b69160b-46ef-42b0-ae64-8a4d4367d140"/>
    <s v="Apple Pay (Mastercard)"/>
    <x v="1"/>
  </r>
  <r>
    <n v="5753"/>
    <d v="2025-05-18T16:31:23"/>
    <s v="Vó Maria Durski - Indaiatuba"/>
    <x v="0"/>
    <s v="Pedido impróprio para consumo/uso"/>
    <s v="SIM"/>
    <n v="35.979999999999997"/>
    <n v="26"/>
    <n v="0"/>
    <n v="26"/>
    <s v="CONTESTADO"/>
    <x v="0"/>
    <s v="iFood"/>
    <s v="196fd479-4d04-4648-a760-abd042ab659d"/>
    <s v="PIX"/>
    <x v="4"/>
  </r>
  <r>
    <s v="9851"/>
    <d v="2025-05-18T20:24:00"/>
    <s v="Madero - Shopping West Plaza"/>
    <x v="1"/>
    <s v="Cliente se recusa a fornecer código de recebimento"/>
    <s v="Reembolso aprovado, confira o pagamento no seu próximo repasse"/>
    <n v="226.99"/>
    <n v="210"/>
    <n v="169.58"/>
    <n v="40.419999999999987"/>
    <s v="REEMBOLSO APROVADO"/>
    <x v="1"/>
    <s v="iFood"/>
    <s v="5d654fab-75d6-4e09-a02f-74be01b7583e"/>
    <s v="Crédito (Visa) pelo app"/>
    <x v="1"/>
  </r>
  <r>
    <n v="5589"/>
    <d v="2025-05-18T12:57:07"/>
    <s v="Vó Maria Durski - Praça da Espanha"/>
    <x v="0"/>
    <s v="O pedido veio com todos os itens errados"/>
    <s v="SIM"/>
    <n v="23.49"/>
    <n v="30"/>
    <n v="0"/>
    <n v="30"/>
    <s v="CONTESTADO"/>
    <x v="0"/>
    <s v="iFood"/>
    <s v="c9390876-fdd6-4974-a9cd-db83fc5963fd"/>
    <s v="Crédito (Mastercard) pelo app"/>
    <x v="3"/>
  </r>
  <r>
    <s v="1523"/>
    <d v="2025-05-18T19:35:03"/>
    <s v="Madero - Villa Lobos"/>
    <x v="1"/>
    <s v="Cliente não quer mais receber o pedido"/>
    <s v="Reembolso aprovado, confira o pagamento no seu próximo repasse"/>
    <n v="119.99"/>
    <n v="106"/>
    <n v="85.6"/>
    <n v="20.400000000000006"/>
    <s v="REEMBOLSO APROVADO"/>
    <x v="1"/>
    <s v="iFood"/>
    <s v="27c23d61-bba8-45b1-9626-fba10cf17150"/>
    <s v="Crédito (Visa) pelo app"/>
    <x v="4"/>
  </r>
  <r>
    <s v="7612"/>
    <d v="2025-05-18T20:30:17"/>
    <s v="Madero &amp; Jeronimo - Alphaville"/>
    <x v="0"/>
    <s v="O pedido veio revirado/violado"/>
    <s v="HAS_CREDIT_PROACTIVE"/>
    <n v="73.78"/>
    <n v="63.8"/>
    <n v="51.52"/>
    <n v="12.279999999999994"/>
    <s v="REEMBOLSO APROVADO"/>
    <x v="1"/>
    <s v="iFood"/>
    <s v="73c57c18-7a6d-409f-b1e6-0a6b81a10e01"/>
    <s v="PIX"/>
    <x v="4"/>
  </r>
  <r>
    <s v="5616"/>
    <d v="2025-05-18T21:05:18"/>
    <s v="Madero &amp; Jeronimo - Av Toaldo Tulio"/>
    <x v="0"/>
    <s v="O pedido está atrasado"/>
    <s v="Reembolso aprovado, confira o pagamento no seu próximo repasse"/>
    <n v="77.03"/>
    <n v="57.05"/>
    <n v="46.07"/>
    <n v="10.979999999999997"/>
    <s v="REEMBOLSO APROVADO"/>
    <x v="1"/>
    <s v="iFood"/>
    <s v="325b3f74-6d4c-4a0b-a554-08b5359f9c08"/>
    <s v="Apple Pay (Mastercard)"/>
    <x v="3"/>
  </r>
  <r>
    <s v="5879"/>
    <d v="2025-05-18T18:00:00"/>
    <s v="Madero &amp; Jeronimo - Canoas"/>
    <x v="1"/>
    <s v="Problemas no veículo"/>
    <s v="Reembolso aprovado, confira o pagamento no seu próximo repasse"/>
    <n v="171.98"/>
    <n v="172"/>
    <n v="138.88999999999999"/>
    <n v="33.110000000000014"/>
    <s v="REEMBOLSO APROVADO"/>
    <x v="1"/>
    <s v="iFood"/>
    <s v="a65edf64-9543-4d2d-9e6b-36575a8e604e"/>
    <s v="Crédito (Mastercard) pelo app"/>
    <x v="3"/>
  </r>
  <r>
    <s v="8982"/>
    <d v="2025-05-18T17:56:24"/>
    <s v="Madero &amp; Jeronimo - Canoas"/>
    <x v="1"/>
    <s v="Cliente não localizado pedido em atraso"/>
    <s v="Reembolso aprovado, confira o pagamento no seu próximo repasse"/>
    <n v="67.78"/>
    <n v="46.8"/>
    <n v="37.799999999999997"/>
    <n v="9"/>
    <s v="REEMBOLSO APROVADO"/>
    <x v="1"/>
    <s v="iFood"/>
    <s v="7b2122a8-c6ec-431b-b634-4d9aaaa2ceab"/>
    <s v="PIX"/>
    <x v="3"/>
  </r>
  <r>
    <s v="9301"/>
    <d v="2025-05-18T22:03:55"/>
    <s v="Jeronimo - Paineiras"/>
    <x v="3"/>
    <s v="Item indisponível"/>
    <s v="UNAVAILABLE_ITEM"/>
    <n v="113.78"/>
    <n v="115.8"/>
    <n v="0"/>
    <n v="115.8"/>
    <s v="CANCELADO"/>
    <x v="2"/>
    <s v="iFood"/>
    <s v="ef7e9f6c-bf91-4e6f-9315-2c6540361ac8"/>
    <s v="Vale-refeição (Alelo refeição) pelo app"/>
    <x v="1"/>
  </r>
  <r>
    <s v="7770"/>
    <d v="2025-05-18T17:51:16"/>
    <s v="Madero &amp; Jeronimo - Canoas"/>
    <x v="0"/>
    <s v="O pedido está atrasado"/>
    <s v="Reembolso aprovado, confira o pagamento no seu próximo repasse"/>
    <n v="86.58"/>
    <n v="81.599999999999994"/>
    <n v="65.89"/>
    <n v="15.709999999999994"/>
    <s v="REEMBOLSO APROVADO"/>
    <x v="1"/>
    <s v="iFood"/>
    <s v="14a3fbb7-6fa0-444a-b6b1-03f4542089d9"/>
    <s v="Crédito (Visa) pelo app"/>
    <x v="3"/>
  </r>
  <r>
    <s v="6580"/>
    <d v="2025-05-18T21:36:22"/>
    <s v="Madero &amp; Jeronimo - Oscar Freire"/>
    <x v="0"/>
    <s v="O pedido está atrasado"/>
    <s v="Reembolso aprovado, confira o pagamento no seu próximo repasse"/>
    <n v="61.59"/>
    <n v="63.6"/>
    <n v="51.35"/>
    <n v="12.25"/>
    <s v="REEMBOLSO APROVADO"/>
    <x v="1"/>
    <s v="iFood"/>
    <s v="10e4efd2-d330-4e54-b507-e450e1bd5228"/>
    <s v="Crédito (Visa) pelo app"/>
    <x v="1"/>
  </r>
  <r>
    <s v="3654"/>
    <d v="2025-05-18T21:29:26"/>
    <s v="Madero &amp; Jeronimo - Oscar Freire"/>
    <x v="0"/>
    <s v="O pedido está atrasado"/>
    <s v="Reembolso aprovado, confira o pagamento no seu próximo repasse"/>
    <n v="94.85"/>
    <n v="94.85"/>
    <n v="76.59"/>
    <n v="18.259999999999991"/>
    <s v="REEMBOLSO APROVADO"/>
    <x v="1"/>
    <s v="iFood"/>
    <s v="6b3736bb-a2d4-4b24-bcf2-ca37456f79d9"/>
    <s v="Crédito (Mastercard) pelo app"/>
    <x v="1"/>
  </r>
  <r>
    <s v="2336"/>
    <d v="2025-05-18T19:24:44"/>
    <s v="Madero &amp; Jeronimo - Oscar Freire"/>
    <x v="1"/>
    <s v="A entrega é em uma área de risco"/>
    <s v="Reembolso aprovado, confira o pagamento no seu próximo repasse"/>
    <n v="67.2"/>
    <n v="67.2"/>
    <n v="54.26"/>
    <n v="12.940000000000005"/>
    <s v="REEMBOLSO APROVADO"/>
    <x v="1"/>
    <s v="iFood"/>
    <s v="b4b583a2-bb44-4e94-827f-ad0df495225d"/>
    <s v="Crédito (Mastercard) pelo app"/>
    <x v="1"/>
  </r>
  <r>
    <s v="6668"/>
    <d v="2025-05-18T21:11:02"/>
    <s v="Madero &amp; Jeronimo - Santo Amaro"/>
    <x v="0"/>
    <s v="O pedido está atrasado"/>
    <s v="Reembolso aprovado, confira o pagamento no seu próximo repasse"/>
    <n v="133.59"/>
    <n v="137.6"/>
    <n v="111.11"/>
    <n v="26.489999999999995"/>
    <s v="REEMBOLSO APROVADO"/>
    <x v="1"/>
    <s v="iFood"/>
    <s v="a7f9db7c-233e-48ee-b1d5-61a3a6baaa61"/>
    <s v="Apple Pay (Mastercard)"/>
    <x v="1"/>
  </r>
  <r>
    <s v="5735"/>
    <d v="2025-05-18T21:06:22"/>
    <s v="Madero &amp; Jeronimo - Santo Amaro"/>
    <x v="0"/>
    <s v="O pedido está atrasado"/>
    <s v="Reembolso aprovado, confira o pagamento no seu próximo repasse"/>
    <n v="55.39"/>
    <n v="56.4"/>
    <n v="47.24"/>
    <n v="9.1599999999999966"/>
    <s v="REEMBOLSO APROVADO"/>
    <x v="1"/>
    <s v="iFood"/>
    <s v="2f3cb604-b440-4c3e-b1ac-dc3b241719e8"/>
    <s v="Vale-refeição (Alelo refeição) pelo app"/>
    <x v="1"/>
  </r>
  <r>
    <s v="3462"/>
    <d v="2025-05-18T20:11:06"/>
    <s v="Madero - Quata"/>
    <x v="2"/>
    <s v="Problema com o pagamento do cliente"/>
    <s v="Cancelamento aceito pela sua loja"/>
    <n v="117.99"/>
    <n v="109"/>
    <n v="0"/>
    <n v="109"/>
    <s v="CANCELADO"/>
    <x v="2"/>
    <s v="iFood"/>
    <s v="83715d56-d834-4214-b0e4-0f2cdcdebe2b"/>
    <s v="Apple Pay (Mastercard)"/>
    <x v="1"/>
  </r>
  <r>
    <n v="7344"/>
    <d v="2025-05-15T13:00:22"/>
    <s v="Vó Maria Durski - Sarandi"/>
    <x v="1"/>
    <s v="A loja está passando por dificuldades internas"/>
    <s v="SIM"/>
    <n v="30"/>
    <n v="23.49"/>
    <n v="0"/>
    <n v="23.49"/>
    <s v="CONTESTADO"/>
    <x v="0"/>
    <s v="iFood"/>
    <s v="f343c0b8-61f4-4185-a977-ea7fabce0aaa"/>
    <s v="Google Pay (Visa)"/>
    <x v="3"/>
  </r>
  <r>
    <n v="3485"/>
    <d v="2025-05-15T11:53:44"/>
    <s v="Vó Maria Durski - Shopping Curitiba"/>
    <x v="1"/>
    <s v="A loja está fechada"/>
    <s v="SIM"/>
    <n v="30"/>
    <n v="23.49"/>
    <n v="0"/>
    <n v="23.49"/>
    <s v="CONTESTADO"/>
    <x v="0"/>
    <s v="iFood"/>
    <s v="45590d01-ea3b-44ae-be89-b7cd7f5afc7a"/>
    <s v="Vale-refeição (Pluxee Refeição (Sodexo Refeição)) pelo app"/>
    <x v="3"/>
  </r>
  <r>
    <s v="5608"/>
    <d v="2025-05-18T18:17:57"/>
    <s v="Madero &amp; Jeronimo - Santo Amaro"/>
    <x v="0"/>
    <s v="O pedido está atrasado"/>
    <s v="Reembolso aprovado, confira o pagamento no seu próximo repasse"/>
    <n v="95.99"/>
    <n v="90"/>
    <n v="72.680000000000007"/>
    <n v="17.319999999999993"/>
    <s v="REEMBOLSO APROVADO"/>
    <x v="1"/>
    <s v="iFood"/>
    <s v="11a005dc-4473-43ca-bd35-343c05054623"/>
    <s v="PIX"/>
    <x v="1"/>
  </r>
  <r>
    <s v="7849"/>
    <d v="2025-05-18T18:14:28"/>
    <s v="Madero &amp; Jeronimo - Sarandi"/>
    <x v="1"/>
    <s v="Problemas no veículo"/>
    <s v="Reembolso aprovado, confira o pagamento no seu próximo repasse"/>
    <n v="106.79"/>
    <n v="99.8"/>
    <n v="80.59"/>
    <n v="19.209999999999994"/>
    <s v="REEMBOLSO APROVADO"/>
    <x v="1"/>
    <s v="iFood"/>
    <s v="740a0f2f-6bcd-46fa-ae3e-c1651b130661"/>
    <s v="Crédito (Visa) pelo app"/>
    <x v="3"/>
  </r>
  <r>
    <s v="8574"/>
    <d v="2025-05-18T19:47:12"/>
    <s v="Vó Maria Durski - Iguatemi Fortaleza"/>
    <x v="1"/>
    <s v="Problemas no veículo"/>
    <s v="Reembolso aprovado, confira o pagamento no seu próximo repasse"/>
    <n v="141.47999999999999"/>
    <n v="135.5"/>
    <n v="109.42"/>
    <n v="26.08"/>
    <s v="REEMBOLSO APROVADO"/>
    <x v="1"/>
    <s v="iFood"/>
    <s v="1b5cf3a0-9444-4f7a-93d3-72b4eca0cbfc"/>
    <s v="Crédito (Mastercard) pelo app"/>
    <x v="0"/>
  </r>
  <r>
    <n v="810"/>
    <d v="2025-05-18T12:44:21"/>
    <s v="Vó Maria Durski - Shopping Flamboyant"/>
    <x v="0"/>
    <s v="Pedido impróprio para consumo/uso"/>
    <s v="SIM"/>
    <n v="11.99"/>
    <n v="26"/>
    <n v="21"/>
    <n v="5"/>
    <s v="REEMBOLSO APROVADO"/>
    <x v="1"/>
    <s v="iFood"/>
    <s v="2e82df35-4957-4d8e-920c-f7957d9a6f6e"/>
    <s v="Saldo da carteira, PIX"/>
    <x v="2"/>
  </r>
  <r>
    <n v="1792"/>
    <d v="2025-05-18T18:40:42"/>
    <s v="Vó Maria Durski - Valinhos"/>
    <x v="0"/>
    <s v="O pedido veio com todos os itens errados"/>
    <s v="SIM"/>
    <n v="49.39"/>
    <n v="41.4"/>
    <n v="0"/>
    <n v="41.4"/>
    <s v="CONTESTADO"/>
    <x v="0"/>
    <s v="iFood"/>
    <s v="b1578ebf-e4d6-44d0-815b-2986bd7e82a8"/>
    <s v="Apple Pay (Mastercard)"/>
    <x v="4"/>
  </r>
  <r>
    <s v="7645"/>
    <d v="2025-05-18T15:20:22"/>
    <s v="Vó Maria Durski - Shopping Praiamar"/>
    <x v="0"/>
    <s v="O pedido está atrasado"/>
    <s v="Reembolso aprovado, confira o pagamento no seu próximo repasse"/>
    <n v="29.98"/>
    <n v="30"/>
    <n v="20.190000000000001"/>
    <n v="9.8099999999999987"/>
    <s v="REEMBOLSO APROVADO"/>
    <x v="1"/>
    <s v="iFood"/>
    <s v="be7a5e7e-1d9f-4e67-a818-59fe2838c1be"/>
    <s v="PIX"/>
    <x v="1"/>
  </r>
  <r>
    <n v="5433"/>
    <d v="2025-05-15T11:51:45"/>
    <s v="Vó Maria Dusrki - Posto Sia"/>
    <x v="1"/>
    <s v="O endereço da loja está errado"/>
    <s v="SIM"/>
    <n v="26"/>
    <n v="7.98"/>
    <n v="21"/>
    <n v="-13.02"/>
    <s v="REEMBOLSO APROVADO"/>
    <x v="1"/>
    <s v="iFood"/>
    <s v="587acbf5-c5fd-4a02-8639-e763f73624cd"/>
    <s v="Saldo da carteira, PIX"/>
    <x v="2"/>
  </r>
  <r>
    <s v="3622"/>
    <d v="2025-05-18T13:14:12"/>
    <s v="Madero - Anita"/>
    <x v="2"/>
    <s v="Problema com o pagamento do cliente"/>
    <s v="Cancelamento aceito pela sua loja"/>
    <n v="149.97999999999999"/>
    <n v="142"/>
    <n v="0"/>
    <n v="142"/>
    <s v="CANCELADO"/>
    <x v="2"/>
    <s v="iFood"/>
    <s v="36428850-d4ce-4115-a967-1d82ba9b55de"/>
    <s v="Crédito (Mastercard) pelo app"/>
    <x v="3"/>
  </r>
  <r>
    <s v="7495"/>
    <d v="2025-05-19T21:18:09"/>
    <s v="Jeronimo - Alecrins"/>
    <x v="1"/>
    <s v="O pedido não cabe na bag"/>
    <s v="Reembolso aprovado, confira o pagamento no seu próximo repasse"/>
    <n v="44.79"/>
    <n v="43.8"/>
    <n v="22.73"/>
    <n v="21.069999999999997"/>
    <s v="REEMBOLSO APROVADO"/>
    <x v="1"/>
    <s v="iFood"/>
    <s v="2c522e3d-0869-440b-a984-a8e2a948294a"/>
    <s v="Vale-refeição (VR refeição) pelo app"/>
    <x v="4"/>
  </r>
  <r>
    <s v="7288"/>
    <d v="2025-05-19T13:36:02"/>
    <s v="Jeronimo - Av Washington Luis"/>
    <x v="0"/>
    <s v="Cancelamento pós análise interna"/>
    <s v="Reembolso aprovado, confira o pagamento no seu próximo repasse"/>
    <n v="43.8"/>
    <n v="43.8"/>
    <n v="31.38"/>
    <n v="12.419999999999998"/>
    <s v="REEMBOLSO APROVADO"/>
    <x v="1"/>
    <s v="iFood"/>
    <s v="b8795e51-9df5-4a7a-a5d6-2ac3b23cecab"/>
    <s v="Vale-refeição (iFood refeição) pelo app"/>
    <x v="4"/>
  </r>
  <r>
    <s v="4859"/>
    <d v="2025-05-19T16:53:32"/>
    <s v="Jeronimo - Barão de Penedo"/>
    <x v="1"/>
    <s v="Cliente se recusa a fornecer código de recebimento"/>
    <s v="Reembolso aprovado, confira o pagamento no seu próximo repasse"/>
    <n v="73.63"/>
    <n v="58.65"/>
    <n v="47.36"/>
    <n v="11.29"/>
    <s v="REEMBOLSO APROVADO"/>
    <x v="1"/>
    <s v="iFood"/>
    <s v="7c7d5d0d-0d1e-4963-a018-6e9a1f5b6c36"/>
    <s v="Crédito (Elo) pelo app"/>
    <x v="1"/>
  </r>
  <r>
    <s v="7915"/>
    <d v="2025-05-19T13:46:08"/>
    <s v="Jeronimo - Buritis"/>
    <x v="0"/>
    <s v="O pedido veio revirado/violado"/>
    <s v="Reembolso aprovado, confira o pagamento no seu próximo repasse"/>
    <n v="111.19"/>
    <n v="91.2"/>
    <n v="73.64"/>
    <n v="17.560000000000002"/>
    <s v="REEMBOLSO APROVADO"/>
    <x v="1"/>
    <s v="iFood"/>
    <s v="02eeb342-313c-4f3b-8a49-78d44f980e2b"/>
    <s v="PIX"/>
    <x v="0"/>
  </r>
  <r>
    <s v="6008"/>
    <d v="2025-05-19T12:12:47"/>
    <s v="Jeronimo - Buritis"/>
    <x v="2"/>
    <s v="Item indisponível"/>
    <s v="UNAVAILABLE_ITEM"/>
    <n v="26.99"/>
    <n v="26"/>
    <n v="0"/>
    <n v="26"/>
    <s v="CANCELADO"/>
    <x v="2"/>
    <s v="iFood"/>
    <s v="14146ccf-5832-4a0a-9562-db18eabaea72"/>
    <s v="Crédito (Mastercard) pelo app"/>
    <x v="0"/>
  </r>
  <r>
    <s v="6456"/>
    <d v="2025-05-19T11:45:03"/>
    <s v="Jeronimo - Buritis"/>
    <x v="1"/>
    <s v="Problemas no veículo"/>
    <s v="Reembolso aprovado, confira o pagamento no seu próximo repasse"/>
    <n v="66.989999999999995"/>
    <n v="60"/>
    <n v="48.45"/>
    <n v="11.549999999999997"/>
    <s v="REEMBOLSO APROVADO"/>
    <x v="1"/>
    <s v="iFood"/>
    <s v="71d3713c-49b5-4a38-893c-7a0abc801ae5"/>
    <s v="Débito (Visa Débito) pelo app"/>
    <x v="0"/>
  </r>
  <r>
    <s v="6459"/>
    <d v="2025-05-19T14:00:09"/>
    <s v="Jeronimo - Campo Grande"/>
    <x v="1"/>
    <s v="Cliente não localizado"/>
    <s v="Reembolso aprovado, confira o pagamento no seu próximo repasse"/>
    <n v="52.38"/>
    <n v="44.4"/>
    <n v="35.85"/>
    <n v="8.5499999999999972"/>
    <s v="REEMBOLSO APROVADO"/>
    <x v="1"/>
    <s v="iFood"/>
    <s v="2604d9bd-f36a-4db9-b711-0206762a3473"/>
    <s v="Apple Pay (Visa)"/>
    <x v="2"/>
  </r>
  <r>
    <s v="7281"/>
    <d v="2025-05-19T22:02:05"/>
    <s v="Jeronimo - Cuiaba"/>
    <x v="1"/>
    <s v="Cliente não localizado"/>
    <s v="Reembolso aprovado, confira o pagamento no seu próximo repasse"/>
    <n v="63.18"/>
    <n v="49.2"/>
    <n v="39.72"/>
    <n v="9.480000000000004"/>
    <s v="REEMBOLSO APROVADO"/>
    <x v="1"/>
    <s v="iFood"/>
    <s v="7be49fed-8506-46b6-b141-de49391f1b3d"/>
    <s v="PIX"/>
    <x v="2"/>
  </r>
  <r>
    <s v="5424"/>
    <d v="2025-05-19T14:35:49"/>
    <s v="Jeronimo - Goiania T10"/>
    <x v="0"/>
    <s v="O pedido está atrasado"/>
    <s v="Reembolso aprovado, confira o pagamento no seu próximo repasse"/>
    <n v="52.59"/>
    <n v="51.6"/>
    <n v="41.67"/>
    <n v="9.93"/>
    <s v="REEMBOLSO APROVADO"/>
    <x v="1"/>
    <s v="iFood"/>
    <s v="2eabc80e-6e7c-4c08-8e20-67923b0de666"/>
    <s v="Pagamento pelo app do Nubank"/>
    <x v="2"/>
  </r>
  <r>
    <n v="6024"/>
    <d v="2025-05-20T04:09:41"/>
    <s v="Dundee Chicken - Foz do Iguaçu"/>
    <x v="1"/>
    <s v="A loja está fechada"/>
    <s v="SIM"/>
    <n v="16.59"/>
    <n v="15.6"/>
    <n v="12.59"/>
    <n v="3.01"/>
    <s v="REEMBOLSO APROVADO"/>
    <x v="1"/>
    <s v="iFood"/>
    <s v="a8214bb5-a8d7-4f87-bc41-8c7929ea3998"/>
    <s v="PIX"/>
    <x v="4"/>
  </r>
  <r>
    <s v="5056"/>
    <d v="2025-05-19T12:17:27"/>
    <s v="Jeronimo - Londrina"/>
    <x v="2"/>
    <s v="Item indisponível"/>
    <s v="UNAVAILABLE_ITEM"/>
    <n v="26.99"/>
    <n v="26"/>
    <n v="0"/>
    <n v="26"/>
    <s v="CANCELADO"/>
    <x v="2"/>
    <s v="iFood"/>
    <s v="ba7ce91a-d5b3-4a2d-ba87-bffe19e10e3c"/>
    <s v="Crédito (Visa) pelo app"/>
    <x v="4"/>
  </r>
  <r>
    <s v="5394"/>
    <d v="2025-05-19T11:44:28"/>
    <s v="Jeronimo - Maringa"/>
    <x v="2"/>
    <s v="Item indisponível"/>
    <s v="UNAVAILABLE_ITEM"/>
    <n v="23.49"/>
    <n v="30"/>
    <n v="0"/>
    <n v="30"/>
    <s v="CANCELADO"/>
    <x v="2"/>
    <s v="iFood"/>
    <s v="59e6246e-bf56-4c03-86db-3a6f2e8f10e8"/>
    <s v="Crédito (Mastercard) pelo app"/>
    <x v="4"/>
  </r>
  <r>
    <s v="7813"/>
    <d v="2025-05-19T12:19:55"/>
    <s v="Jeronimo - Munhoz da Rocha"/>
    <x v="0"/>
    <s v="O pedido está atrasado"/>
    <s v="Reembolso aprovado, confira o pagamento no seu próximo repasse"/>
    <n v="28.89"/>
    <n v="37.200000000000003"/>
    <n v="30.04"/>
    <n v="7.1600000000000037"/>
    <s v="REEMBOLSO APROVADO"/>
    <x v="1"/>
    <s v="iFood"/>
    <s v="dced3704-207e-4194-8208-fc293bd5c391"/>
    <s v="Débito (Mastercard Débito) pelo app"/>
    <x v="3"/>
  </r>
  <r>
    <s v="8254"/>
    <d v="2025-05-19T14:08:36"/>
    <s v="Jeronimo - Panamby"/>
    <x v="1"/>
    <s v="Cliente não localizado pedido em atraso"/>
    <s v="Reembolso aprovado, confira o pagamento no seu próximo repasse"/>
    <n v="39.979999999999997"/>
    <n v="30"/>
    <n v="24.22"/>
    <n v="5.7800000000000011"/>
    <s v="REEMBOLSO APROVADO"/>
    <x v="1"/>
    <s v="iFood"/>
    <s v="3ad5c8f3-12f8-4798-9261-6b03631f7abc"/>
    <s v="Crédito (Amex) pelo app"/>
    <x v="4"/>
  </r>
  <r>
    <s v="5069"/>
    <d v="2025-05-19T12:23:27"/>
    <s v="Jeronimo - Panamby"/>
    <x v="1"/>
    <s v="A entrega é em uma área de risco"/>
    <s v="Reembolso aprovado, confira o pagamento no seu próximo repasse"/>
    <n v="33.799999999999997"/>
    <n v="43.8"/>
    <n v="31.38"/>
    <n v="12.419999999999998"/>
    <s v="REEMBOLSO APROVADO"/>
    <x v="1"/>
    <s v="iFood"/>
    <s v="9ba03f54-23ba-493a-8a87-ca702c82c944"/>
    <s v="PIX"/>
    <x v="4"/>
  </r>
  <r>
    <s v="3750"/>
    <d v="2025-05-19T21:27:35"/>
    <s v="Jeronimo - Ponta Grossa"/>
    <x v="1"/>
    <s v="Problemas no veículo"/>
    <s v="Reembolso aprovado, confira o pagamento no seu próximo repasse"/>
    <n v="73.98"/>
    <n v="66"/>
    <n v="53.3"/>
    <n v="12.700000000000003"/>
    <s v="REEMBOLSO APROVADO"/>
    <x v="1"/>
    <s v="iFood"/>
    <s v="067a6514-e216-45b2-b9b7-497ff418daaa"/>
    <s v="Débito (Mastercard Débito) pelo app"/>
    <x v="3"/>
  </r>
  <r>
    <s v="4208"/>
    <d v="2025-05-19T18:38:44"/>
    <s v="Jeronimo - Ponta Grossa"/>
    <x v="0"/>
    <s v="O pedido está atrasado"/>
    <s v="Reembolso aprovado, confira o pagamento no seu próximo repasse"/>
    <n v="49.58"/>
    <n v="51.6"/>
    <n v="41.67"/>
    <n v="9.93"/>
    <s v="REEMBOLSO APROVADO"/>
    <x v="1"/>
    <s v="iFood"/>
    <s v="a317485e-bd24-4fe7-82e9-e49ff943228b"/>
    <s v="Débito (Visa Débito) pelo app"/>
    <x v="3"/>
  </r>
  <r>
    <s v="1038"/>
    <d v="2025-05-19T11:46:21"/>
    <s v="Jeronimo - Ponta Grossa"/>
    <x v="1"/>
    <s v="Cliente se recusa a fornecer código de recebimento"/>
    <s v="Reembolso aprovado, confira o pagamento no seu próximo repasse"/>
    <n v="89.98"/>
    <n v="84"/>
    <n v="67.83"/>
    <n v="16.170000000000002"/>
    <s v="REEMBOLSO APROVADO"/>
    <x v="1"/>
    <s v="iFood"/>
    <s v="0eee0a2b-f0a9-4410-8c4d-ac7bdaaab0d7"/>
    <s v="Crédito (Visa) pelo app"/>
    <x v="3"/>
  </r>
  <r>
    <s v="7537"/>
    <d v="2025-05-19T21:00:53"/>
    <s v="Jeronimo - Puc Poa"/>
    <x v="1"/>
    <s v="O pedido não cabe na bag"/>
    <s v="Reembolso aprovado, confira o pagamento no seu próximo repasse"/>
    <n v="146.97999999999999"/>
    <n v="138"/>
    <n v="111.44"/>
    <n v="26.560000000000002"/>
    <s v="REEMBOLSO APROVADO"/>
    <x v="1"/>
    <s v="iFood"/>
    <s v="3e35fc2e-8bdb-4a95-b4ae-0598d329875f"/>
    <s v="Apple Pay (Mastercard)"/>
    <x v="3"/>
  </r>
  <r>
    <s v="2685"/>
    <d v="2025-05-19T19:05:32"/>
    <s v="Jeronimo - Ramos Batista"/>
    <x v="0"/>
    <s v="O pedido está atrasado"/>
    <s v="Reembolso aprovado, confira o pagamento no seu próximo repasse"/>
    <n v="53.83"/>
    <n v="41.85"/>
    <n v="33.79"/>
    <n v="8.0600000000000023"/>
    <s v="REEMBOLSO APROVADO"/>
    <x v="1"/>
    <s v="iFood"/>
    <s v="64763ea7-7297-4c2e-b965-11b6e9711c3f"/>
    <s v="Crédito (Mastercard) pelo app"/>
    <x v="1"/>
  </r>
  <r>
    <s v="9678"/>
    <d v="2025-05-19T19:18:46"/>
    <s v="Jeronimo - Shopping Curitiba"/>
    <x v="1"/>
    <s v="Cliente não localizado pedido em atraso"/>
    <s v="Reembolso aprovado, confira o pagamento no seu próximo repasse"/>
    <n v="47.84"/>
    <n v="41.85"/>
    <n v="33.79"/>
    <n v="8.0600000000000023"/>
    <s v="REEMBOLSO APROVADO"/>
    <x v="1"/>
    <s v="iFood"/>
    <s v="ec6c1860-aec2-46cf-9699-67be240d6ed6"/>
    <s v="Pagamento pelo app do Nubank"/>
    <x v="3"/>
  </r>
  <r>
    <s v="1366"/>
    <d v="2025-05-19T13:07:40"/>
    <s v="Jeronimo - Shopping Curitiba"/>
    <x v="2"/>
    <s v="Item indisponível"/>
    <s v="UNAVAILABLE_ITEM"/>
    <n v="60.99"/>
    <n v="60"/>
    <n v="0"/>
    <n v="60"/>
    <s v="CANCELADO"/>
    <x v="2"/>
    <s v="iFood"/>
    <s v="c70cddc6-dda9-498a-a6e1-cd9df89f9ae2"/>
    <s v="Crédito (Mastercard) pelo app"/>
    <x v="3"/>
  </r>
  <r>
    <s v="0754"/>
    <d v="2025-05-19T19:34:37"/>
    <s v="Jeronimo - Shopping Estação"/>
    <x v="0"/>
    <s v="O pedido está atrasado"/>
    <s v="Reembolso aprovado, confira o pagamento no seu próximo repasse"/>
    <n v="82.58"/>
    <n v="69.599999999999994"/>
    <n v="56.2"/>
    <n v="13.399999999999991"/>
    <s v="REEMBOLSO APROVADO"/>
    <x v="1"/>
    <s v="iFood"/>
    <s v="58273c3e-615a-4aad-a2f1-83d1bf569ca1"/>
    <s v="Crédito (Visa) pelo app"/>
    <x v="3"/>
  </r>
  <r>
    <n v="8194"/>
    <d v="2025-05-21T03:50:48"/>
    <s v="Dundee Chicken - Marilia"/>
    <x v="1"/>
    <s v="A loja está fechada"/>
    <s v="SIM"/>
    <n v="54.59"/>
    <n v="63.6"/>
    <n v="0"/>
    <n v="63.6"/>
    <s v="CONTESTADO"/>
    <x v="0"/>
    <s v="iFood"/>
    <s v="e3e09fc7-3653-4774-a93b-38b6d934479a"/>
    <s v="Crédito (Mastercard) pelo app"/>
    <x v="4"/>
  </r>
  <r>
    <s v="1809"/>
    <d v="2025-05-19T21:32:56"/>
    <s v="Jeronimo - Shopping Novo Salvador"/>
    <x v="0"/>
    <s v="O pedido está atrasado"/>
    <s v="Reembolso aprovado, confira o pagamento no seu próximo repasse"/>
    <n v="33.64"/>
    <n v="40.65"/>
    <n v="26.36"/>
    <n v="14.29"/>
    <s v="REEMBOLSO APROVADO"/>
    <x v="1"/>
    <s v="iFood"/>
    <s v="57fe7582-35ab-470e-b57c-24a56a466c3f"/>
    <s v="Crédito (Mastercard) pelo app"/>
    <x v="0"/>
  </r>
  <r>
    <n v="7589"/>
    <d v="2025-05-21T03:55:43"/>
    <s v="Dundee Chicken - Piracicaba"/>
    <x v="1"/>
    <s v="A loja está fechada"/>
    <s v="SIM"/>
    <n v="52.09"/>
    <n v="61.1"/>
    <n v="0"/>
    <n v="61.1"/>
    <s v="CONTESTADO"/>
    <x v="0"/>
    <s v="iFood"/>
    <s v="fec02166-6d69-430b-a7f5-df7d8fcd32a5"/>
    <s v="Crédito (Mastercard) pelo app"/>
    <x v="2"/>
  </r>
  <r>
    <n v="8769"/>
    <d v="2025-05-20T16:47:56"/>
    <s v="Dundee Chicken - Praça da Espanha"/>
    <x v="0"/>
    <s v="Pedido impróprio para consumo/uso"/>
    <s v="ORDER_HS_REJECTED"/>
    <n v="16.989999999999998"/>
    <n v="24"/>
    <n v="19.38"/>
    <n v="4.620000000000001"/>
    <s v="REEMBOLSO APROVADO"/>
    <x v="1"/>
    <s v="iFood"/>
    <s v="116087ac-fb7f-4c75-8c2b-de6158ea86d0"/>
    <s v="PIX"/>
    <x v="3"/>
  </r>
  <r>
    <s v="6938"/>
    <d v="2025-05-19T19:38:15"/>
    <s v="Jeronimo - Shopping Tatuapé"/>
    <x v="1"/>
    <s v="Cliente não localizado pedido em atraso"/>
    <s v="Reembolso aprovado, confira o pagamento no seu próximo repasse"/>
    <n v="100.59"/>
    <n v="99.6"/>
    <n v="80.430000000000007"/>
    <n v="19.169999999999987"/>
    <s v="REEMBOLSO APROVADO"/>
    <x v="1"/>
    <s v="iFood"/>
    <s v="b3491afb-dd7b-4796-8294-4a83e678eea0"/>
    <s v="Crédito (Visa) pelo app"/>
    <x v="1"/>
  </r>
  <r>
    <s v="5061"/>
    <d v="2025-05-19T18:07:06"/>
    <s v="Jeronimo - Shopping Tatuapé"/>
    <x v="0"/>
    <s v="O pedido está atrasado"/>
    <s v="Reembolso aprovado, confira o pagamento no seu próximo repasse"/>
    <n v="34.18"/>
    <n v="33.6"/>
    <n v="27.13"/>
    <n v="6.4700000000000024"/>
    <s v="REEMBOLSO APROVADO"/>
    <x v="1"/>
    <s v="iFood"/>
    <s v="662eb2d8-6769-4c18-b72f-fd9dc1b84244"/>
    <s v="Débito (Visa Débito) pelo app"/>
    <x v="1"/>
  </r>
  <r>
    <s v="2341"/>
    <d v="2025-05-19T16:09:30"/>
    <s v="Jeronimo - Tenente Sales"/>
    <x v="1"/>
    <s v="Cliente se recusa a fornecer código de recebimento"/>
    <s v="Reembolso aprovado, confira o pagamento no seu próximo repasse"/>
    <n v="27.99"/>
    <n v="36"/>
    <n v="25.58"/>
    <n v="10.420000000000002"/>
    <s v="REEMBOLSO APROVADO"/>
    <x v="1"/>
    <s v="iFood"/>
    <s v="795025f1-0356-4486-9424-1083349f3c49"/>
    <s v="Crédito (Mastercard) pelo app"/>
    <x v="1"/>
  </r>
  <r>
    <s v="9986"/>
    <d v="2025-05-19T15:13:48"/>
    <s v="Jeronimo &amp; Madero - Alphaville"/>
    <x v="2"/>
    <s v="Item indisponível"/>
    <s v="UNAVAILABLE_ITEM"/>
    <n v="91.39"/>
    <n v="90.4"/>
    <n v="0"/>
    <n v="90.4"/>
    <s v="CANCELADO"/>
    <x v="2"/>
    <s v="iFood"/>
    <s v="4d1a83e0-3c16-404b-b49b-c4f23350e9c1"/>
    <s v="PIX"/>
    <x v="4"/>
  </r>
  <r>
    <s v="2810"/>
    <d v="2025-05-19T19:14:50"/>
    <s v="Jeronimo &amp; Madero - Cascavel"/>
    <x v="2"/>
    <s v="Item indisponível"/>
    <s v="UNAVAILABLE_ITEM"/>
    <n v="76.98"/>
    <n v="78"/>
    <n v="0"/>
    <n v="78"/>
    <s v="CANCELADO"/>
    <x v="2"/>
    <s v="iFood"/>
    <s v="2411f513-e535-46fb-9604-f8282f975edb"/>
    <s v="Débito (Elo Débito) pelo app"/>
    <x v="4"/>
  </r>
  <r>
    <n v="1449"/>
    <d v="2025-05-19T14:10:05"/>
    <s v="Jeronimo - Alecrins"/>
    <x v="0"/>
    <s v="Pedido impróprio para consumo/uso"/>
    <s v="ORDER_HS_REJECTED"/>
    <n v="20.49"/>
    <n v="26"/>
    <n v="18.010000000000002"/>
    <n v="7.9899999999999984"/>
    <s v="REEMBOLSO APROVADO"/>
    <x v="1"/>
    <s v="iFood"/>
    <s v="5b82ffc2-6290-47c7-be63-c6785060ab88"/>
    <s v="Apple Pay (Visa)"/>
    <x v="4"/>
  </r>
  <r>
    <s v="1961"/>
    <d v="2025-05-19T20:08:24"/>
    <s v="Legno - Italiano do Madero (Boulevard)"/>
    <x v="0"/>
    <s v="O pedido veio revirado/violado"/>
    <s v="Reembolso aprovado, confira o pagamento no seu próximo repasse"/>
    <n v="140.99"/>
    <n v="150"/>
    <n v="117.09"/>
    <n v="32.909999999999997"/>
    <s v="REEMBOLSO APROVADO"/>
    <x v="1"/>
    <s v="iFood"/>
    <s v="3a7ccb3d-8ac0-4f81-bb6f-17366925706c"/>
    <s v="Crédito (Visa) pelo app"/>
    <x v="0"/>
  </r>
  <r>
    <n v="4065"/>
    <d v="2025-05-19T12:02:34"/>
    <s v="Jeronimo - Alecrins"/>
    <x v="0"/>
    <s v="O pedido veio com todos os itens errados"/>
    <s v="SIM"/>
    <n v="34.79"/>
    <n v="43.8"/>
    <n v="35.369999999999997"/>
    <n v="8.43"/>
    <s v="REEMBOLSO APROVADO"/>
    <x v="1"/>
    <s v="iFood"/>
    <s v="8a6d4837-feee-4f56-a123-29ebd6e8f2d8"/>
    <s v="Pagamento pelo app do Nubank"/>
    <x v="4"/>
  </r>
  <r>
    <s v="7546"/>
    <d v="2025-05-19T21:14:44"/>
    <s v="Legno - Italiano do Madero (grand Plaza)"/>
    <x v="1"/>
    <s v="Problemas no veículo"/>
    <s v="Reembolso aprovado, confira o pagamento no seu próximo repasse"/>
    <n v="181.99"/>
    <n v="182"/>
    <n v="146.96"/>
    <n v="35.039999999999992"/>
    <s v="REEMBOLSO APROVADO"/>
    <x v="1"/>
    <s v="iFood"/>
    <s v="6fbe17be-c2b2-421f-af28-13ff1321a310"/>
    <s v="Apple Pay (Visa)"/>
    <x v="0"/>
  </r>
  <r>
    <n v="595"/>
    <d v="2025-05-21T17:25:40"/>
    <s v="Jeronimo - Alecrins"/>
    <x v="0"/>
    <s v="O pedido veio com todos os itens errados"/>
    <s v="SIM"/>
    <n v="51.99"/>
    <n v="51"/>
    <n v="0"/>
    <n v="51"/>
    <s v="CONTESTADO"/>
    <x v="0"/>
    <s v="iFood"/>
    <s v="5f9ef9ff-a082-4095-a21c-2e08ee7e76e5"/>
    <s v="Vale-refeição (Ticket) pelo app"/>
    <x v="4"/>
  </r>
  <r>
    <s v="8616"/>
    <d v="2025-05-19T19:08:50"/>
    <s v="Madero - Anita"/>
    <x v="1"/>
    <s v="Cliente se recusa a fornecer código de recebimento"/>
    <s v="Reembolso aprovado, confira o pagamento no seu próximo repasse"/>
    <n v="133.99"/>
    <n v="133"/>
    <n v="106.41"/>
    <n v="26.590000000000003"/>
    <s v="REEMBOLSO APROVADO"/>
    <x v="1"/>
    <s v="iFood"/>
    <s v="c3581060-6c77-4303-af28-b83e06b6386b"/>
    <s v="Crédito (Mastercard) pelo app"/>
    <x v="3"/>
  </r>
  <r>
    <s v="4475"/>
    <d v="2025-05-19T15:40:21"/>
    <s v="Madero - Augusto Tolle"/>
    <x v="0"/>
    <s v="O pedido está atrasado"/>
    <s v="Reembolso aprovado, confira o pagamento no seu próximo repasse"/>
    <n v="101.98"/>
    <n v="96"/>
    <n v="77.52"/>
    <n v="18.480000000000004"/>
    <s v="REEMBOLSO APROVADO"/>
    <x v="1"/>
    <s v="iFood"/>
    <s v="ef75c8f1-fea4-4ad0-a688-b34ba9312fda"/>
    <s v="Crédito (Visa) pelo app"/>
    <x v="1"/>
  </r>
  <r>
    <s v="4058"/>
    <d v="2025-05-19T20:54:49"/>
    <s v="Madero - Balneario Camboriú (atlântica)"/>
    <x v="3"/>
    <s v="A loja está sem entregadores disponíveis"/>
    <s v="Reembolso aprovado, confira o pagamento no seu próximo repasse"/>
    <n v="248.98"/>
    <n v="231"/>
    <n v="186.53"/>
    <n v="44.47"/>
    <s v="REEMBOLSO APROVADO"/>
    <x v="1"/>
    <s v="iFood"/>
    <s v="d1c0f985-e3d9-4ed0-938f-aa4b6429d941"/>
    <s v="Saldo da carteira"/>
    <x v="3"/>
  </r>
  <r>
    <s v="8915"/>
    <d v="2025-05-19T15:15:57"/>
    <s v="Madero - Champagnat"/>
    <x v="1"/>
    <s v="Problemas no veículo"/>
    <s v="Reembolso aprovado, confira o pagamento no seu próximo repasse"/>
    <n v="90.98"/>
    <n v="81"/>
    <n v="65.41"/>
    <n v="15.590000000000003"/>
    <s v="REEMBOLSO APROVADO"/>
    <x v="1"/>
    <s v="iFood"/>
    <s v="a7b60adf-4c43-44ca-8f42-12613e380ec8"/>
    <s v="PIX"/>
    <x v="3"/>
  </r>
  <r>
    <s v="4007"/>
    <d v="2025-05-19T21:01:25"/>
    <s v="Madero - Iguatemi Esplanada"/>
    <x v="1"/>
    <s v="Problemas no veículo"/>
    <s v="Reembolso aprovado, confira o pagamento no seu próximo repasse"/>
    <n v="72.98"/>
    <n v="69"/>
    <n v="55.72"/>
    <n v="13.280000000000001"/>
    <s v="REEMBOLSO APROVADO"/>
    <x v="1"/>
    <s v="iFood"/>
    <s v="a6c01c74-5e92-46c1-bc24-d6a6bdd6582d"/>
    <s v="Crédito (Elo) pelo app"/>
    <x v="4"/>
  </r>
  <r>
    <s v="1434"/>
    <d v="2025-05-19T22:09:21"/>
    <s v="Madero - Inês Pereira"/>
    <x v="1"/>
    <s v="Cliente não localizado pedido em atraso"/>
    <s v="Reembolso aprovado, confira o pagamento no seu próximo repasse"/>
    <n v="165.99"/>
    <n v="165"/>
    <n v="132.25"/>
    <n v="32.75"/>
    <s v="REEMBOLSO APROVADO"/>
    <x v="1"/>
    <s v="iFood"/>
    <s v="88986034-52f6-4d77-b371-aa5e19d833af"/>
    <s v="PIX"/>
    <x v="1"/>
  </r>
  <r>
    <s v="7760"/>
    <d v="2025-05-19T15:48:28"/>
    <s v="Madero - Jabaquara"/>
    <x v="1"/>
    <s v="Problemas no veículo"/>
    <s v="Reembolso aprovado, confira o pagamento no seu próximo repasse"/>
    <n v="102.98"/>
    <n v="101"/>
    <n v="81.56"/>
    <n v="19.439999999999998"/>
    <s v="REEMBOLSO APROVADO"/>
    <x v="1"/>
    <s v="iFood"/>
    <s v="7b2de516-3e1c-4da7-83d5-9c2aaa754922"/>
    <s v="Crédito (Mastercard) pelo app"/>
    <x v="4"/>
  </r>
  <r>
    <s v="5942"/>
    <d v="2025-05-19T13:34:34"/>
    <s v="Madero - Norte Shopping"/>
    <x v="1"/>
    <s v="Cliente não quer mais receber o pedido em atraso"/>
    <s v="Reembolso aprovado, confira o pagamento no seu próximo repasse"/>
    <n v="89.99"/>
    <n v="94"/>
    <n v="75.900000000000006"/>
    <n v="18.099999999999994"/>
    <s v="REEMBOLSO APROVADO"/>
    <x v="1"/>
    <s v="iFood"/>
    <s v="c09b8487-8701-441c-9d97-3d646e6e6d0a"/>
    <s v="Pagamento pelo app do Nubank"/>
    <x v="0"/>
  </r>
  <r>
    <s v="7474"/>
    <d v="2025-05-19T12:12:25"/>
    <s v="Madero - Padre Anchieta"/>
    <x v="0"/>
    <s v="O pedido não foi entregue"/>
    <s v="Reembolso aprovado, confira o pagamento no seu próximo repasse"/>
    <n v="61.98"/>
    <n v="65"/>
    <n v="52.49"/>
    <n v="12.509999999999998"/>
    <s v="REEMBOLSO APROVADO"/>
    <x v="1"/>
    <s v="iFood"/>
    <s v="46e0d7e5-b77d-4352-aea6-7e44991e5559"/>
    <s v="Crédito (Amex) pelo app"/>
    <x v="1"/>
  </r>
  <r>
    <s v="2214"/>
    <d v="2025-05-19T19:38:45"/>
    <s v="Madero - Pinheiros"/>
    <x v="0"/>
    <s v="O pedido está atrasado"/>
    <s v="Reembolso aprovado, confira o pagamento no seu próximo repasse"/>
    <n v="47.98"/>
    <n v="48"/>
    <n v="38.76"/>
    <n v="9.240000000000002"/>
    <s v="REEMBOLSO APROVADO"/>
    <x v="1"/>
    <s v="iFood"/>
    <s v="0c74b001-cb68-4756-9614-a1da71166020"/>
    <s v="Apple Pay (Mastercard)"/>
    <x v="4"/>
  </r>
  <r>
    <s v="8551"/>
    <d v="2025-05-19T19:56:07"/>
    <s v="Madero - Riomar Aracaju"/>
    <x v="2"/>
    <s v="Item indisponível"/>
    <s v="NÃO"/>
    <n v="90.99"/>
    <n v="84.01"/>
    <n v="0"/>
    <n v="84.01"/>
    <s v="CANCELADO"/>
    <x v="2"/>
    <s v="iFood"/>
    <s v="4bd81dc2-1fc4-4592-9576-49a6466fa818"/>
    <s v="Apple Pay (Mastercard)"/>
    <x v="0"/>
  </r>
  <r>
    <s v="3010"/>
    <d v="2025-05-19T21:55:05"/>
    <s v="Madero - Shopping Aricanduva"/>
    <x v="1"/>
    <s v="Cliente não localizado"/>
    <s v="Reembolso aprovado, confira o pagamento no seu próximo repasse"/>
    <n v="91.99"/>
    <n v="83"/>
    <n v="67.02"/>
    <n v="15.980000000000004"/>
    <s v="REEMBOLSO APROVADO"/>
    <x v="1"/>
    <s v="iFood"/>
    <s v="30657b47-5c48-4fb5-89c8-046167480b3e"/>
    <s v="Crédito (Mastercard) pelo app"/>
    <x v="1"/>
  </r>
  <r>
    <n v="9040"/>
    <d v="2025-05-20T19:29:24"/>
    <s v="Jeronimo - Av Washington Luis"/>
    <x v="0"/>
    <s v="O pedido veio com todos os itens errados"/>
    <s v="SIM"/>
    <n v="87.58"/>
    <n v="87.6"/>
    <n v="0.02"/>
    <n v="87.58"/>
    <s v="REEMBOLSO APROVADO"/>
    <x v="1"/>
    <s v="iFood"/>
    <s v="d03854d6-ece2-4825-a2aa-192b8591d27b"/>
    <s v="PIX"/>
    <x v="4"/>
  </r>
  <r>
    <s v="7308"/>
    <d v="2025-05-19T19:48:42"/>
    <s v="Madero - Shopping Cidade São Paulo"/>
    <x v="1"/>
    <s v="Cliente não localizado pedido em atraso"/>
    <s v="Reembolso aprovado, confira o pagamento no seu próximo repasse"/>
    <n v="168.99"/>
    <n v="168"/>
    <n v="126.67"/>
    <n v="41.33"/>
    <s v="REEMBOLSO APROVADO"/>
    <x v="1"/>
    <s v="iFood"/>
    <s v="e22ac4ad-f61c-4e3f-a807-65767fe44c82"/>
    <s v="PIX"/>
    <x v="1"/>
  </r>
  <r>
    <s v="4595"/>
    <d v="2025-05-19T18:39:17"/>
    <s v="Madero - Shopping Cidade São Paulo"/>
    <x v="1"/>
    <s v="Cliente não quer mais receber o pedido"/>
    <s v="Reembolso aprovado, confira o pagamento no seu próximo repasse"/>
    <n v="173.99"/>
    <n v="173"/>
    <n v="122.71"/>
    <n v="50.290000000000006"/>
    <s v="REEMBOLSO APROVADO"/>
    <x v="1"/>
    <s v="iFood"/>
    <s v="7691be96-eb0c-4130-9abc-a5e570b47d5f"/>
    <s v="Crédito (Visa) pelo app"/>
    <x v="1"/>
  </r>
  <r>
    <s v="4333"/>
    <d v="2025-05-19T13:31:32"/>
    <s v="Madero - Shopping Id"/>
    <x v="1"/>
    <s v="Cliente não localizado pedido em atraso"/>
    <s v="Reembolso aprovado, confira o pagamento no seu próximo repasse"/>
    <n v="168.99"/>
    <n v="168"/>
    <n v="135.66"/>
    <n v="32.340000000000003"/>
    <s v="REEMBOLSO APROVADO"/>
    <x v="1"/>
    <s v="iFood"/>
    <s v="a8a39a57-4583-4944-acc3-c530e283c575"/>
    <s v="PIX"/>
    <x v="2"/>
  </r>
  <r>
    <s v="5703"/>
    <d v="2025-05-19T20:56:42"/>
    <s v="Madero - Shopping Maia"/>
    <x v="0"/>
    <s v="O pedido está atrasado"/>
    <s v="Reembolso aprovado, confira o pagamento no seu próximo repasse"/>
    <n v="149.99"/>
    <n v="159"/>
    <n v="124.4"/>
    <n v="34.599999999999994"/>
    <s v="REEMBOLSO APROVADO"/>
    <x v="1"/>
    <s v="iFood"/>
    <s v="d7e3298b-4221-4a05-9550-7d056b408bf9"/>
    <s v="Crédito (Visa) pelo app"/>
    <x v="1"/>
  </r>
  <r>
    <s v="0663"/>
    <d v="2025-05-19T18:29:47"/>
    <s v="Madero - Shopping Maia"/>
    <x v="0"/>
    <s v="O pedido veio revirado/violado"/>
    <s v="Reembolso aprovado, confira o pagamento no seu próximo repasse"/>
    <n v="383.99"/>
    <n v="383"/>
    <n v="305.27999999999997"/>
    <n v="77.720000000000027"/>
    <s v="REEMBOLSO APROVADO"/>
    <x v="1"/>
    <s v="iFood"/>
    <s v="1f98865f-307e-4a31-bd41-a77ac948ced4"/>
    <s v="Crédito (Visa) pelo app"/>
    <x v="1"/>
  </r>
  <r>
    <s v="8661"/>
    <d v="2025-05-19T12:41:46"/>
    <s v="Madero - Shopping Maia"/>
    <x v="0"/>
    <s v="O pedido está atrasado"/>
    <s v="Reembolso aprovado, confira o pagamento no seu próximo repasse"/>
    <n v="289.99"/>
    <n v="289"/>
    <n v="232.38"/>
    <n v="56.620000000000005"/>
    <s v="REEMBOLSO APROVADO"/>
    <x v="1"/>
    <s v="iFood"/>
    <s v="b9c8efdb-ae93-4d09-b632-24748d71c9b9"/>
    <s v="Google Pay (Visa)"/>
    <x v="1"/>
  </r>
  <r>
    <s v="5894"/>
    <d v="2025-05-19T18:58:01"/>
    <s v="Madero - Shopping Mooca"/>
    <x v="1"/>
    <s v="A entrega é em uma área de risco"/>
    <s v="Reembolso aprovado, confira o pagamento no seu próximo repasse"/>
    <n v="51.98"/>
    <n v="53"/>
    <n v="42.8"/>
    <n v="10.200000000000003"/>
    <s v="REEMBOLSO APROVADO"/>
    <x v="1"/>
    <s v="iFood"/>
    <s v="cd910394-be68-4e05-a45a-584c9bcd3ef8"/>
    <s v="Crédito (Visa) pelo app"/>
    <x v="1"/>
  </r>
  <r>
    <s v="0119"/>
    <d v="2025-05-19T21:36:33"/>
    <s v="Madero - Shopping Mueller Joinville"/>
    <x v="2"/>
    <s v="Problemas de sistema na loja"/>
    <s v="Cancelamento aceito pela sua loja"/>
    <n v="86.98"/>
    <n v="94"/>
    <n v="0"/>
    <n v="94"/>
    <s v="CANCELADO"/>
    <x v="2"/>
    <s v="iFood"/>
    <s v="38b8d66b-e3f3-4b26-8503-58b3e79aada0"/>
    <s v="Apple Pay (Visa)"/>
    <x v="3"/>
  </r>
  <r>
    <s v="7048"/>
    <d v="2025-05-19T17:53:43"/>
    <s v="Madero - Shopping Novo Salvador"/>
    <x v="1"/>
    <s v="Cliente se recusa a fornecer código de recebimento"/>
    <s v="Reembolso aprovado, confira o pagamento no seu próximo repasse"/>
    <n v="191.98"/>
    <n v="178"/>
    <n v="143.74"/>
    <n v="34.259999999999991"/>
    <s v="REEMBOLSO APROVADO"/>
    <x v="1"/>
    <s v="iFood"/>
    <s v="4e52e237-9b03-4416-bd16-17b93a562e56"/>
    <s v="Crédito (Elo) pelo app"/>
    <x v="0"/>
  </r>
  <r>
    <s v="3862"/>
    <d v="2025-05-19T15:43:15"/>
    <s v="Madero - Shopping Novo Salvador"/>
    <x v="1"/>
    <s v="A entrega é em uma área de risco"/>
    <s v="Reembolso aprovado, confira o pagamento no seu próximo repasse"/>
    <n v="64.989999999999995"/>
    <n v="53"/>
    <n v="42.8"/>
    <n v="10.200000000000003"/>
    <s v="REEMBOLSO APROVADO"/>
    <x v="1"/>
    <s v="iFood"/>
    <s v="ea1f498f-6c81-4f75-a6c8-4ecaed1c2c27"/>
    <s v="PIX"/>
    <x v="0"/>
  </r>
  <r>
    <s v="7622"/>
    <d v="2025-05-19T12:16:24"/>
    <s v="Madero - Shopping Novo Salvador"/>
    <x v="1"/>
    <s v="Entregador sofreu acidente"/>
    <s v="Reembolso aprovado, confira o pagamento no seu próximo repasse"/>
    <n v="133.99"/>
    <n v="128"/>
    <n v="183.36"/>
    <n v="-55.360000000000014"/>
    <s v="REEMBOLSO APROVADO"/>
    <x v="1"/>
    <s v="iFood"/>
    <s v="945969f6-f9ac-412c-88e6-08824c0291c2"/>
    <s v="Crédito (Visa) pelo app"/>
    <x v="0"/>
  </r>
  <r>
    <s v="5763"/>
    <d v="2025-05-19T11:33:16"/>
    <s v="Madero - Shopping Recife"/>
    <x v="1"/>
    <s v="Cliente não localizado"/>
    <s v="Reembolso aprovado, confira o pagamento no seu próximo repasse"/>
    <n v="22.99"/>
    <n v="30"/>
    <n v="17.760000000000002"/>
    <n v="12.239999999999998"/>
    <s v="REEMBOLSO APROVADO"/>
    <x v="1"/>
    <s v="iFood"/>
    <s v="55438525-7d92-4702-860e-228625c4ec7f"/>
    <s v="PIX"/>
    <x v="0"/>
  </r>
  <r>
    <s v="9154"/>
    <d v="2025-05-19T20:12:44"/>
    <s v="Madero - Shopping Rio Leblon"/>
    <x v="0"/>
    <s v="O pedido está atrasado"/>
    <s v="Reembolso aprovado, confira o pagamento no seu próximo repasse"/>
    <n v="64.98"/>
    <n v="56"/>
    <n v="45.22"/>
    <n v="10.780000000000001"/>
    <s v="REEMBOLSO APROVADO"/>
    <x v="1"/>
    <s v="iFood"/>
    <s v="20cfd58a-0bc8-4c36-8b2b-4ca2c155ef5b"/>
    <s v="PIX"/>
    <x v="0"/>
  </r>
  <r>
    <s v="0718"/>
    <d v="2025-05-19T21:59:23"/>
    <s v="Madero - Shopping Tiete Plaza"/>
    <x v="1"/>
    <s v="Problemas no veículo"/>
    <s v="Reembolso aprovado, confira o pagamento no seu próximo repasse"/>
    <n v="169.98"/>
    <n v="168"/>
    <n v="135.66"/>
    <n v="32.340000000000003"/>
    <s v="REEMBOLSO APROVADO"/>
    <x v="1"/>
    <s v="iFood"/>
    <s v="87904b55-3a96-4f6d-ba39-cd971c2762cb"/>
    <s v="Crédito (Visa) pelo app"/>
    <x v="1"/>
  </r>
  <r>
    <s v="3603"/>
    <d v="2025-05-19T21:36:28"/>
    <s v="Madero - Shopping União Osasco"/>
    <x v="0"/>
    <s v="O pedido está atrasado"/>
    <s v="Reembolso aprovado, confira o pagamento no seu próximo repasse"/>
    <n v="56.99"/>
    <n v="66"/>
    <n v="53.3"/>
    <n v="12.700000000000003"/>
    <s v="REEMBOLSO APROVADO"/>
    <x v="1"/>
    <s v="iFood"/>
    <s v="23ab4e0d-ec98-4a72-9740-bee16e97d43a"/>
    <s v="Crédito (Visa) pelo app"/>
    <x v="4"/>
  </r>
  <r>
    <s v="6301"/>
    <d v="2025-05-19T14:16:47"/>
    <s v="Madero - Shopping União Osasco"/>
    <x v="0"/>
    <s v="O pedido está atrasado"/>
    <s v="Reembolso aprovado, confira o pagamento no seu próximo repasse"/>
    <n v="162.97999999999999"/>
    <n v="152"/>
    <n v="122.74"/>
    <n v="29.260000000000005"/>
    <s v="REEMBOLSO APROVADO"/>
    <x v="1"/>
    <s v="iFood"/>
    <s v="4c01003f-5a8a-4fd0-9cdd-75abfae62d21"/>
    <s v="Apple Pay (Visa)"/>
    <x v="4"/>
  </r>
  <r>
    <s v="4659"/>
    <d v="2025-05-19T20:17:28"/>
    <s v="Madero - Shopping Vila Olimpia"/>
    <x v="1"/>
    <s v="Problemas no veículo"/>
    <s v="Reembolso aprovado, confira o pagamento no seu próximo repasse"/>
    <n v="107.98"/>
    <n v="97"/>
    <n v="78.33"/>
    <n v="18.670000000000002"/>
    <s v="REEMBOLSO APROVADO"/>
    <x v="1"/>
    <s v="iFood"/>
    <s v="4c3e7510-777f-407c-ba1f-66c59a8ca888"/>
    <s v="Crédito (Visa) pelo app"/>
    <x v="1"/>
  </r>
  <r>
    <s v="5687"/>
    <d v="2025-05-19T19:57:42"/>
    <s v="Madero - Shopping Vila Olimpia"/>
    <x v="1"/>
    <s v="Problemas no veículo"/>
    <s v="Reembolso aprovado, confira o pagamento no seu próximo repasse"/>
    <n v="61.98"/>
    <n v="63"/>
    <n v="46.84"/>
    <n v="16.159999999999997"/>
    <s v="REEMBOLSO APROVADO"/>
    <x v="1"/>
    <s v="iFood"/>
    <s v="d0d0fd35-a742-42da-b71c-d458eb8938c9"/>
    <s v="Apple Pay (Visa)"/>
    <x v="1"/>
  </r>
  <r>
    <s v="9725"/>
    <d v="2025-05-19T18:57:51"/>
    <s v="Madero - Villa Lobos"/>
    <x v="1"/>
    <s v="Cliente não localizado"/>
    <s v="Reembolso aprovado, confira o pagamento no seu próximo repasse"/>
    <n v="231.99"/>
    <n v="231"/>
    <n v="186.53"/>
    <n v="44.47"/>
    <s v="REEMBOLSO APROVADO"/>
    <x v="1"/>
    <s v="iFood"/>
    <s v="64e6337e-3fa6-46a5-8780-7b667550ad3a"/>
    <s v="Crédito (Visa) pelo app"/>
    <x v="4"/>
  </r>
  <r>
    <s v="6413"/>
    <d v="2025-05-19T11:30:52"/>
    <s v="Madero &amp; Jeronimo - 18 do Forte"/>
    <x v="1"/>
    <s v="Cliente não localizado"/>
    <s v="Reembolso aprovado, confira o pagamento no seu próximo repasse"/>
    <n v="64"/>
    <n v="64"/>
    <n v="51.68"/>
    <n v="12.32"/>
    <s v="REEMBOLSO APROVADO"/>
    <x v="1"/>
    <s v="iFood"/>
    <s v="17be7ab1-22fc-434c-a1c4-73b20c301555"/>
    <s v="Crédito (Amex) pelo app"/>
    <x v="4"/>
  </r>
  <r>
    <s v="5286"/>
    <d v="2025-05-19T11:15:04"/>
    <s v="Madero &amp; Jeronimo - Novo Salvador"/>
    <x v="4"/>
    <s v="O pedido não foi confirmado pela loja"/>
    <s v="CANCELLED_BEFORE_CONFIRMED"/>
    <n v="27.98"/>
    <n v="30"/>
    <n v="0"/>
    <n v="30"/>
    <s v="CANCELADO"/>
    <x v="2"/>
    <s v="iFood"/>
    <s v="77c6d4be-7e60-4aa0-8254-74ec91990738"/>
    <s v="********"/>
    <x v="0"/>
  </r>
  <r>
    <s v="4976"/>
    <d v="2025-05-19T22:43:41"/>
    <s v="Madero &amp; Jeronimo - Sarandi"/>
    <x v="1"/>
    <s v="A entrega é em uma área de risco"/>
    <s v="Reembolso aprovado, confira o pagamento no seu próximo repasse"/>
    <n v="127.38"/>
    <n v="133.4"/>
    <n v="107.72"/>
    <n v="25.680000000000007"/>
    <s v="REEMBOLSO APROVADO"/>
    <x v="1"/>
    <s v="iFood"/>
    <s v="5ee0ec16-4795-4452-a23c-68ca3d24198c"/>
    <s v="PIX"/>
    <x v="3"/>
  </r>
  <r>
    <s v="2018"/>
    <d v="2025-05-19T11:39:24"/>
    <s v="Vó Maria Durski - Bauru"/>
    <x v="2"/>
    <s v="Item indisponível"/>
    <s v="UNAVAILABLE_ITEM"/>
    <n v="31.98"/>
    <n v="26"/>
    <n v="0"/>
    <n v="26"/>
    <s v="CANCELADO"/>
    <x v="2"/>
    <s v="iFood"/>
    <s v="e2ba7eee-1e55-4326-9ee4-71f51128d287"/>
    <s v="Crédito (Visa) pelo app"/>
    <x v="2"/>
  </r>
  <r>
    <s v="5146"/>
    <d v="2025-05-19T20:57:24"/>
    <s v="Vó Maria Durski - Pitangueiras"/>
    <x v="0"/>
    <s v="O pedido não foi entregue"/>
    <s v="Reembolso aprovado, confira o pagamento no seu próximo repasse"/>
    <n v="50.99"/>
    <n v="60"/>
    <n v="48.45"/>
    <n v="11.549999999999997"/>
    <s v="REEMBOLSO APROVADO"/>
    <x v="1"/>
    <s v="iFood"/>
    <s v="3c7f51b2-a81f-4aba-b3e4-685c769cc9cf"/>
    <s v="Crédito (Mastercard) pelo app"/>
    <x v="2"/>
  </r>
  <r>
    <s v="2789"/>
    <d v="2025-05-19T11:26:27"/>
    <s v="Vó Maria Durski - Salvador Barra"/>
    <x v="1"/>
    <s v="Cliente não localizado"/>
    <s v="Reembolso aprovado, confira o pagamento no seu próximo repasse"/>
    <n v="24.98"/>
    <n v="30"/>
    <n v="17.760000000000002"/>
    <n v="12.239999999999998"/>
    <s v="REEMBOLSO APROVADO"/>
    <x v="1"/>
    <s v="iFood"/>
    <s v="84f0e201-2717-48cd-a102-84e4edf0785f"/>
    <s v="Crédito (Mastercard) pelo app"/>
    <x v="0"/>
  </r>
  <r>
    <s v="7232"/>
    <d v="2025-05-19T13:20:15"/>
    <s v="Vó Maria Durski - Shopping Flamboyant"/>
    <x v="2"/>
    <s v="Item indisponível"/>
    <s v="UNAVAILABLE_ITEM"/>
    <n v="64.900000000000006"/>
    <n v="79.900000000000006"/>
    <n v="0"/>
    <n v="79.900000000000006"/>
    <s v="CANCELADO"/>
    <x v="2"/>
    <s v="iFood"/>
    <s v="7de93ec0-d458-4ad3-b046-75b78508bf8b"/>
    <s v="Crédito (Visa) pelo app"/>
    <x v="2"/>
  </r>
  <r>
    <s v="0450"/>
    <d v="2025-05-19T20:20:48"/>
    <s v="Vó Maria Durski - Shopping Galleria"/>
    <x v="2"/>
    <s v="Item indisponível"/>
    <s v="UNAVAILABLE_ITEM"/>
    <n v="55.98"/>
    <n v="30"/>
    <n v="0"/>
    <n v="30"/>
    <s v="CANCELADO"/>
    <x v="2"/>
    <s v="iFood"/>
    <s v="05987090-1617-43ee-8f61-04124342a23d"/>
    <s v="PIX"/>
    <x v="4"/>
  </r>
  <r>
    <s v="7001"/>
    <d v="2025-05-19T19:45:05"/>
    <s v="Vó Maria Durski - Shopping Limeira"/>
    <x v="2"/>
    <s v="Item indisponível"/>
    <s v="UNAVAILABLE_ITEM"/>
    <n v="57.98"/>
    <n v="52"/>
    <n v="0"/>
    <n v="52"/>
    <s v="CANCELADO"/>
    <x v="2"/>
    <s v="iFood"/>
    <s v="674fd12c-95bb-4c44-b950-d60aa52869d4"/>
    <s v="Crédito (Visa) pelo app"/>
    <x v="2"/>
  </r>
  <r>
    <s v="7883"/>
    <d v="2025-05-19T12:28:56"/>
    <s v="Vó Maria Durski - Shopping Mogi Guaçu"/>
    <x v="1"/>
    <s v="Problemas no veículo"/>
    <s v="Reembolso aprovado, confira o pagamento no seu próximo repasse"/>
    <n v="30.48"/>
    <n v="30"/>
    <n v="24.22"/>
    <n v="5.7800000000000011"/>
    <s v="REEMBOLSO APROVADO"/>
    <x v="1"/>
    <s v="iFood"/>
    <s v="91afc259-ce82-4207-b9d8-a77134a26c71"/>
    <s v="Crédito (Mastercard) pelo app"/>
    <x v="2"/>
  </r>
  <r>
    <s v="2727"/>
    <d v="2025-05-19T12:15:43"/>
    <s v="Vó Maria Durski - Tenente Sales"/>
    <x v="1"/>
    <s v="Cliente não localizado"/>
    <s v="Reembolso aprovado, confira o pagamento no seu próximo repasse"/>
    <n v="22.98"/>
    <n v="26"/>
    <n v="21"/>
    <n v="5"/>
    <s v="REEMBOLSO APROVADO"/>
    <x v="1"/>
    <s v="iFood"/>
    <s v="e98c2f68-e58f-4b57-a1ac-95ec024d29c2"/>
    <s v="Crédito (Visa) pelo app"/>
    <x v="1"/>
  </r>
  <r>
    <n v="4177"/>
    <d v="2025-05-20T14:13:41"/>
    <s v="Jeronimo - Df Plaza Shopping"/>
    <x v="0"/>
    <s v="O pedido veio com todos os itens errados"/>
    <s v="ORDER_HS_REJECTED"/>
    <n v="77.78"/>
    <n v="64.8"/>
    <n v="52.33"/>
    <n v="12.469999999999999"/>
    <s v="REEMBOLSO APROVADO"/>
    <x v="1"/>
    <s v="iFood"/>
    <s v="56d6a714-d325-4098-a729-8b1cb05000d4"/>
    <s v="Crédito (Visa) pelo app"/>
    <x v="2"/>
  </r>
  <r>
    <s v="3348"/>
    <d v="2025-05-20T15:58:23"/>
    <s v="Vó Maria Durski - Iguatemi Brasilia"/>
    <x v="3"/>
    <s v="Item indisponível"/>
    <s v="UNAVAILABLE_ITEM"/>
    <n v="20.49"/>
    <n v="26"/>
    <n v="0"/>
    <n v="26"/>
    <s v="CANCELADO"/>
    <x v="2"/>
    <s v="iFood"/>
    <s v="9c79eb5c-944c-44ff-87c6-32bc58d4fdae"/>
    <s v="Crédito (Visa) pelo app"/>
    <x v="2"/>
  </r>
  <r>
    <s v="7279"/>
    <d v="2025-05-20T03:04:19"/>
    <s v="Dundee Chicken - Joinville"/>
    <x v="0"/>
    <s v="O pedido está atrasado"/>
    <s v="Reembolso aprovado, confira o pagamento no seu próximo repasse"/>
    <n v="42.99"/>
    <n v="42"/>
    <n v="33.92"/>
    <n v="8.0799999999999983"/>
    <s v="REEMBOLSO APROVADO"/>
    <x v="1"/>
    <s v="iFood"/>
    <s v="9e81e64e-80d8-492a-9093-22d10c569ac0"/>
    <s v="Crédito (Mastercard) pelo app"/>
    <x v="3"/>
  </r>
  <r>
    <n v="875"/>
    <d v="2025-05-21T12:48:26"/>
    <s v="Jeronimo - Giovanni Gronchi"/>
    <x v="0"/>
    <s v="O pedido veio com todos os itens errados"/>
    <s v="SIM"/>
    <n v="60.94"/>
    <n v="59.95"/>
    <n v="0"/>
    <n v="59.95"/>
    <s v="CONTESTADO"/>
    <x v="0"/>
    <s v="iFood"/>
    <s v="b7bfea1f-7391-4e4a-b390-adc1b011913a"/>
    <s v="Vale-refeição (Pluxee Refeição (Sodexo Refeição)) pelo app"/>
    <x v="4"/>
  </r>
  <r>
    <s v="2184"/>
    <d v="2025-05-20T12:15:02"/>
    <s v="Jeronimo - Barão de Penedo"/>
    <x v="1"/>
    <s v="Problemas no veículo"/>
    <s v="Reembolso aprovado, confira o pagamento no seu próximo repasse"/>
    <n v="73.040000000000006"/>
    <n v="72.05"/>
    <n v="54.69"/>
    <n v="17.36"/>
    <s v="REEMBOLSO APROVADO"/>
    <x v="1"/>
    <s v="iFood"/>
    <s v="6c5c33b0-ce08-4761-8f6b-4dcfacb43435"/>
    <s v="PIX"/>
    <x v="1"/>
  </r>
  <r>
    <n v="362"/>
    <d v="2025-05-21T13:28:16"/>
    <s v="Jeronimo - Goiania T10"/>
    <x v="0"/>
    <s v="O pedido veio com todos os itens errados"/>
    <s v="SIM"/>
    <n v="20.49"/>
    <n v="26"/>
    <n v="0"/>
    <n v="26"/>
    <s v="CONTESTADO"/>
    <x v="0"/>
    <s v="iFood"/>
    <s v="0b62ae49-6b02-4f89-b821-edaf5f2ec4ca"/>
    <s v="Apple Pay (Mastercard)"/>
    <x v="2"/>
  </r>
  <r>
    <s v="6930"/>
    <d v="2025-05-20T20:02:49"/>
    <s v="Jeronimo - Barra Shopping"/>
    <x v="5"/>
    <s v="O pedido está atrasado"/>
    <s v="Reembolso aprovado, confira o pagamento no seu próximo repasse"/>
    <n v="89.03"/>
    <n v="79.05"/>
    <n v="63.83"/>
    <n v="15.219999999999999"/>
    <s v="REEMBOLSO APROVADO"/>
    <x v="1"/>
    <s v="iFood"/>
    <s v="90e63faf-f48c-48f2-8171-082f33cfec97"/>
    <s v="Crédito (Visa) pelo app"/>
    <x v="0"/>
  </r>
  <r>
    <n v="9060"/>
    <d v="2025-05-19T19:10:44"/>
    <s v="Jeronimo - Indaiatuba"/>
    <x v="0"/>
    <s v="Pedido impróprio para consumo/uso"/>
    <s v="SIM"/>
    <n v="49.78"/>
    <n v="43.8"/>
    <n v="35.369999999999997"/>
    <n v="8.43"/>
    <s v="REEMBOLSO APROVADO"/>
    <x v="1"/>
    <s v="iFood"/>
    <s v="5dcafd69-448d-4aab-93ec-22404948e6c9"/>
    <s v="PIX"/>
    <x v="4"/>
  </r>
  <r>
    <s v="6728"/>
    <d v="2025-05-20T18:37:14"/>
    <s v="Jeronimo - Barra Shopping"/>
    <x v="1"/>
    <s v="Entregador sofreu acidente"/>
    <s v="Reembolso aprovado, confira o pagamento no seu próximo repasse"/>
    <n v="204.83"/>
    <n v="191.85"/>
    <n v="154.91"/>
    <n v="36.94"/>
    <s v="REEMBOLSO APROVADO"/>
    <x v="1"/>
    <s v="iFood"/>
    <s v="f0c2b516-74e5-4eb3-b3d3-4abbb001365e"/>
    <s v="Crédito (Visa) pelo app"/>
    <x v="0"/>
  </r>
  <r>
    <s v="6680"/>
    <d v="2025-05-20T22:01:29"/>
    <s v="Jeronimo - Bela Vista"/>
    <x v="1"/>
    <s v="Cliente não localizado"/>
    <s v="Reembolso aprovado, confira o pagamento no seu próximo repasse"/>
    <n v="51.99"/>
    <n v="51"/>
    <n v="41.18"/>
    <n v="9.82"/>
    <s v="REEMBOLSO APROVADO"/>
    <x v="1"/>
    <s v="iFood"/>
    <s v="00875efd-832b-447d-b0b4-a9bb7ecd4745"/>
    <s v="PIX"/>
    <x v="3"/>
  </r>
  <r>
    <s v="2372"/>
    <d v="2025-05-20T19:26:20"/>
    <s v="Jeronimo - Bela Vista"/>
    <x v="1"/>
    <s v="O endereço da entrega não foi localizado"/>
    <s v="Reembolso aprovado, confira o pagamento no seu próximo repasse"/>
    <n v="84.59"/>
    <n v="93.6"/>
    <n v="72.09"/>
    <n v="21.509999999999991"/>
    <s v="REEMBOLSO APROVADO"/>
    <x v="1"/>
    <s v="iFood"/>
    <s v="64ce4c83-e00e-4a4b-88e2-8bffc4287c7a"/>
    <s v="PIX"/>
    <x v="3"/>
  </r>
  <r>
    <s v="1322"/>
    <d v="2025-05-20T21:32:27"/>
    <s v="Jeronimo - Campo Grande"/>
    <x v="1"/>
    <s v="Cliente não localizado"/>
    <s v="Reembolso aprovado, confira o pagamento no seu próximo repasse"/>
    <n v="44.79"/>
    <n v="43.8"/>
    <n v="32.880000000000003"/>
    <n v="10.919999999999995"/>
    <s v="REEMBOLSO APROVADO"/>
    <x v="1"/>
    <s v="iFood"/>
    <s v="65f0272c-ce49-4d53-be55-0f6d385a9221"/>
    <s v="PIX"/>
    <x v="2"/>
  </r>
  <r>
    <n v="6460"/>
    <d v="2025-05-20T19:49:08"/>
    <s v="Jeronimo - Millenium (atlântica)"/>
    <x v="0"/>
    <s v="Pedido impróprio para consumo/uso"/>
    <s v="ORDER_HS_REJECTED"/>
    <n v="25.29"/>
    <n v="32.4"/>
    <n v="22.18"/>
    <n v="10.219999999999999"/>
    <s v="REEMBOLSO APROVADO"/>
    <x v="1"/>
    <s v="iFood"/>
    <s v="9898c6b4-e89f-4faa-8c35-f13e92d30a1b"/>
    <s v="Crédito (Mastercard) pelo app"/>
    <x v="3"/>
  </r>
  <r>
    <s v="7451"/>
    <d v="2025-05-20T13:14:02"/>
    <s v="Jeronimo - Df Plaza Shopping"/>
    <x v="0"/>
    <s v="O pedido não foi entregue"/>
    <s v="Reembolso aprovado, confira o pagamento no seu próximo repasse"/>
    <n v="53.99"/>
    <n v="63"/>
    <n v="50.87"/>
    <n v="12.130000000000003"/>
    <s v="REEMBOLSO APROVADO"/>
    <x v="1"/>
    <s v="iFood"/>
    <s v="886398bc-0f4a-4960-8592-5b54eb88feb7"/>
    <s v="Crédito (Mastercard) pelo app"/>
    <x v="2"/>
  </r>
  <r>
    <s v="8754"/>
    <d v="2025-05-20T20:48:34"/>
    <s v="Jeronimo - Giovanni Gronchi"/>
    <x v="1"/>
    <s v="Problemas no veículo"/>
    <s v="Reembolso aprovado, confira o pagamento no seu próximo repasse"/>
    <n v="78.38"/>
    <n v="68.400000000000006"/>
    <n v="55.23"/>
    <n v="13.170000000000009"/>
    <s v="REEMBOLSO APROVADO"/>
    <x v="1"/>
    <s v="iFood"/>
    <s v="6ba53683-2893-4f52-ba32-a323f38b8158"/>
    <s v="Crédito (Visa) pelo app"/>
    <x v="4"/>
  </r>
  <r>
    <s v="4371"/>
    <d v="2025-05-20T19:10:26"/>
    <s v="Jeronimo - Giovanni Gronchi"/>
    <x v="5"/>
    <s v="O pedido está atrasado"/>
    <s v="Reembolso aprovado, confira o pagamento no seu próximo repasse"/>
    <n v="136.09"/>
    <n v="145.1"/>
    <n v="113.18"/>
    <n v="31.919999999999987"/>
    <s v="REEMBOLSO APROVADO"/>
    <x v="1"/>
    <s v="iFood"/>
    <s v="8824c5a3-fdd7-42e4-b0fa-c6548a7995da"/>
    <s v="Apple Pay (Visa)"/>
    <x v="4"/>
  </r>
  <r>
    <s v="3616"/>
    <d v="2025-05-20T20:09:46"/>
    <s v="Jeronimo - Niteroi Plaza Shopping"/>
    <x v="0"/>
    <s v="O pedido não foi entregue"/>
    <s v="Reembolso aprovado, confira o pagamento no seu próximo repasse"/>
    <n v="52.04"/>
    <n v="61.05"/>
    <n v="46.81"/>
    <n v="14.239999999999995"/>
    <s v="REEMBOLSO APROVADO"/>
    <x v="1"/>
    <s v="iFood"/>
    <s v="2fae6cff-1057-4943-b84e-d6cb66602f91"/>
    <s v="Crédito (Mastercard) pelo app"/>
    <x v="0"/>
  </r>
  <r>
    <s v="7405"/>
    <d v="2025-05-20T22:13:54"/>
    <s v="Jeronimo - Paineiras"/>
    <x v="0"/>
    <s v="O pedido não foi entregue"/>
    <s v="Reembolso aprovado, confira o pagamento no seu próximo repasse"/>
    <n v="37.79"/>
    <n v="46.8"/>
    <n v="34.31"/>
    <n v="12.489999999999995"/>
    <s v="REEMBOLSO APROVADO"/>
    <x v="1"/>
    <s v="iFood"/>
    <s v="55765dd9-cb04-4543-89ef-edd08e8ec44a"/>
    <s v="Conta Digital (iFood Conta Digital), Saldo da carteira"/>
    <x v="1"/>
  </r>
  <r>
    <s v="7119"/>
    <d v="2025-05-20T12:45:27"/>
    <s v="Jeronimo - Ponta Grossa"/>
    <x v="2"/>
    <s v="Item indisponível"/>
    <s v="NÃO"/>
    <n v="26.99"/>
    <n v="26"/>
    <n v="0"/>
    <n v="26"/>
    <s v="CANCELADO"/>
    <x v="2"/>
    <s v="iFood"/>
    <s v="9a4d5cf1-eea8-41d9-b350-66862d08f67f"/>
    <s v="PIX"/>
    <x v="3"/>
  </r>
  <r>
    <s v="2088"/>
    <d v="2025-05-20T11:54:13"/>
    <s v="Jeronimo - Ponta Grossa"/>
    <x v="2"/>
    <s v="Item indisponível"/>
    <s v="NÃO"/>
    <n v="30.99"/>
    <n v="30"/>
    <n v="0"/>
    <n v="30"/>
    <s v="CANCELADO"/>
    <x v="2"/>
    <s v="iFood"/>
    <s v="134961bd-7397-4002-82c7-14ea545ff5dc"/>
    <s v="PIX"/>
    <x v="3"/>
  </r>
  <r>
    <s v="6133"/>
    <d v="2025-05-20T22:16:17"/>
    <s v="Jeronimo - Panamby"/>
    <x v="1"/>
    <s v="Cliente não localizado pedido em atraso"/>
    <s v="Reembolso aprovado, confira o pagamento no seu próximo repasse"/>
    <n v="56.73"/>
    <n v="50.75"/>
    <n v="40.98"/>
    <n v="9.7700000000000031"/>
    <s v="REEMBOLSO APROVADO"/>
    <x v="1"/>
    <s v="iFood"/>
    <s v="d4562ae2-1d1f-4297-bcb1-df4203ec5f2b"/>
    <s v="Crédito (Mastercard) pelo app"/>
    <x v="4"/>
  </r>
  <r>
    <s v="9318"/>
    <d v="2025-05-20T21:23:18"/>
    <s v="Jeronimo - Panamby"/>
    <x v="1"/>
    <s v="Problemas no veículo"/>
    <s v="Reembolso aprovado, confira o pagamento no seu próximo repasse"/>
    <n v="47.98"/>
    <n v="48"/>
    <n v="38.76"/>
    <n v="9.240000000000002"/>
    <s v="REEMBOLSO APROVADO"/>
    <x v="1"/>
    <s v="iFood"/>
    <s v="0b96c16b-32b5-4e1b-8ad1-ce31f927b9eb"/>
    <s v="Crédito (Mastercard) pelo app"/>
    <x v="4"/>
  </r>
  <r>
    <s v="0961"/>
    <d v="2025-05-20T14:29:26"/>
    <s v="Jeronimo - Panamby"/>
    <x v="1"/>
    <s v="Cliente não localizado"/>
    <s v="Reembolso aprovado, confira o pagamento no seu próximo repasse"/>
    <n v="69.58"/>
    <n v="69.599999999999994"/>
    <n v="56.2"/>
    <n v="13.399999999999991"/>
    <s v="REEMBOLSO APROVADO"/>
    <x v="1"/>
    <s v="iFood"/>
    <s v="c27b0103-c560-4f57-8cfe-1aa1cc6bf1de"/>
    <s v="Crédito (Mastercard) pelo app"/>
    <x v="4"/>
  </r>
  <r>
    <s v="5632"/>
    <d v="2025-05-20T20:41:19"/>
    <s v="Jeronimo - Ponta Grossa"/>
    <x v="1"/>
    <s v="A entrega é em uma área de risco"/>
    <s v="Reembolso aprovado, confira o pagamento no seu próximo repasse"/>
    <n v="58.19"/>
    <n v="67.2"/>
    <n v="51.77"/>
    <n v="15.43"/>
    <s v="REEMBOLSO APROVADO"/>
    <x v="1"/>
    <s v="iFood"/>
    <s v="2d4f2ff3-1a6d-4db4-9d05-608edaa3d024"/>
    <s v="Crédito (Mastercard) pelo app"/>
    <x v="3"/>
  </r>
  <r>
    <s v="2182"/>
    <d v="2025-05-20T12:31:02"/>
    <s v="Madero &amp; Jeronimo - Cascavel"/>
    <x v="2"/>
    <s v="Item indisponível"/>
    <s v="UNAVAILABLE_ITEM"/>
    <n v="50.98"/>
    <n v="50"/>
    <n v="0"/>
    <n v="50"/>
    <s v="CANCELADO"/>
    <x v="2"/>
    <s v="iFood"/>
    <s v="5ad485bc-5227-47dd-a39c-14d67746a33c"/>
    <s v="Crédito (Mastercard) pelo app"/>
    <x v="4"/>
  </r>
  <r>
    <s v="6113"/>
    <d v="2025-05-20T19:07:08"/>
    <s v="Jeronimo - Praça da Espanha"/>
    <x v="1"/>
    <s v="Cliente não localizado"/>
    <s v="Reembolso aprovado, confira o pagamento no seu próximo repasse"/>
    <n v="48.14"/>
    <n v="47.15"/>
    <n v="36.090000000000003"/>
    <n v="11.059999999999995"/>
    <s v="REEMBOLSO APROVADO"/>
    <x v="1"/>
    <s v="iFood"/>
    <s v="e5691ee0-9d4e-419b-b8a0-00a299b62e63"/>
    <s v="Crédito (Mastercard) pelo app"/>
    <x v="3"/>
  </r>
  <r>
    <s v="0329"/>
    <d v="2025-05-20T11:51:37"/>
    <s v="Jeronimo - Ramos Batista"/>
    <x v="1"/>
    <s v="Cliente não quer mais receber o pedido"/>
    <s v="Reembolso aprovado, confira o pagamento no seu próximo repasse"/>
    <n v="62.43"/>
    <n v="48.45"/>
    <n v="39.130000000000003"/>
    <n v="9.32"/>
    <s v="REEMBOLSO APROVADO"/>
    <x v="1"/>
    <s v="iFood"/>
    <s v="d75db88c-6193-4dce-9016-c817011b52a0"/>
    <s v="Crédito (Mastercard) pelo app"/>
    <x v="1"/>
  </r>
  <r>
    <n v="6407"/>
    <d v="2025-05-20T18:33:35"/>
    <s v="Jeronimo - Munhoz da Rocha"/>
    <x v="0"/>
    <s v="O pedido veio com todos os itens errados"/>
    <s v="ORDER_HS_REJECTED"/>
    <n v="50.83"/>
    <n v="41.85"/>
    <n v="0"/>
    <n v="41.85"/>
    <s v="CONTESTADO"/>
    <x v="0"/>
    <s v="iFood"/>
    <s v="4c85acf3-f70a-4236-b878-82446a1e6bb3"/>
    <s v="Pagamento pelo app do Nubank"/>
    <x v="3"/>
  </r>
  <r>
    <s v="3740"/>
    <d v="2025-05-20T18:57:51"/>
    <s v="Vó Maria Durski - Shopping Guarulhos"/>
    <x v="3"/>
    <s v="Item indisponível"/>
    <s v="UNAVAILABLE_ITEM"/>
    <n v="32.979999999999997"/>
    <n v="42"/>
    <n v="0"/>
    <n v="42"/>
    <s v="CANCELADO"/>
    <x v="2"/>
    <s v="iFood"/>
    <s v="dc0edd31-49c9-4e93-be62-167d36e365b3"/>
    <s v="PIX"/>
    <x v="1"/>
  </r>
  <r>
    <s v="1586"/>
    <d v="2025-05-20T15:56:46"/>
    <s v="Jeronimo - Shopping Curitiba"/>
    <x v="0"/>
    <s v="O pedido não foi entregue"/>
    <s v="Reembolso aprovado, confira o pagamento no seu próximo repasse"/>
    <n v="98.19"/>
    <n v="97.2"/>
    <n v="78.48"/>
    <n v="18.72"/>
    <s v="REEMBOLSO APROVADO"/>
    <x v="1"/>
    <s v="iFood"/>
    <s v="a4481d41-7c2b-44dc-b0b2-7c39a704f2de"/>
    <s v="Crédito (Mastercard) pelo app"/>
    <x v="3"/>
  </r>
  <r>
    <s v="9776"/>
    <d v="2025-05-20T17:30:08"/>
    <s v="Jeronimo - Shopping del Rey"/>
    <x v="0"/>
    <s v="O pedido está atrasado"/>
    <s v="Reembolso aprovado, confira o pagamento no seu próximo repasse"/>
    <n v="57.98"/>
    <n v="51"/>
    <n v="41.18"/>
    <n v="9.82"/>
    <s v="REEMBOLSO APROVADO"/>
    <x v="1"/>
    <s v="iFood"/>
    <s v="36575fa1-596b-49ad-8d37-8c85fef663e1"/>
    <s v="Crédito (Mastercard) pelo app"/>
    <x v="0"/>
  </r>
  <r>
    <s v="7156"/>
    <d v="2025-05-20T21:42:43"/>
    <s v="Jeronimo - Shopping Metrô Itaquera"/>
    <x v="1"/>
    <s v="Cliente não localizado"/>
    <s v="Reembolso aprovado, confira o pagamento no seu próximo repasse"/>
    <n v="71.790000000000006"/>
    <n v="70.8"/>
    <n v="57.18"/>
    <n v="13.619999999999997"/>
    <s v="REEMBOLSO APROVADO"/>
    <x v="1"/>
    <s v="iFood"/>
    <s v="ca4f0aa7-968e-4f4f-a6c2-059828e4feb4"/>
    <s v="Crédito (Mastercard) pelo app"/>
    <x v="1"/>
  </r>
  <r>
    <s v="9960"/>
    <d v="2025-05-20T21:22:42"/>
    <s v="Jeronimo - Shopping Pier 21"/>
    <x v="0"/>
    <s v="O pedido está atrasado"/>
    <s v="Reembolso aprovado, confira o pagamento no seu próximo repasse"/>
    <n v="81.38"/>
    <n v="80.400000000000006"/>
    <n v="64.930000000000007"/>
    <n v="15.469999999999999"/>
    <s v="REEMBOLSO APROVADO"/>
    <x v="1"/>
    <s v="iFood"/>
    <s v="1723dd05-aca4-4d0a-8665-cd96ad2e8542"/>
    <s v="Crédito (Visa) pelo app"/>
    <x v="2"/>
  </r>
  <r>
    <s v="5195"/>
    <d v="2025-05-20T20:27:48"/>
    <s v="Jeronimo - Shopping Tatuapé"/>
    <x v="1"/>
    <s v="A entrega é em uma área de risco"/>
    <s v="Reembolso aprovado, confira o pagamento no seu próximo repasse"/>
    <n v="176.53"/>
    <n v="167.55"/>
    <n v="135.29"/>
    <n v="32.260000000000019"/>
    <s v="REEMBOLSO APROVADO"/>
    <x v="1"/>
    <s v="iFood"/>
    <s v="64d4356c-3e89-4008-97b8-8ca0eff53902"/>
    <s v="Crédito (Visa) pelo app"/>
    <x v="1"/>
  </r>
  <r>
    <n v="4261"/>
    <d v="2025-05-21T12:30:36"/>
    <s v="Jeronimo - Ramos Batista"/>
    <x v="0"/>
    <s v="Cancelamento excepcional por característica de qualidade"/>
    <s v="SIM"/>
    <n v="39.24"/>
    <n v="38.25"/>
    <n v="28.39"/>
    <n v="9.86"/>
    <s v="REEMBOLSO APROVADO"/>
    <x v="1"/>
    <s v="iFood"/>
    <s v="cfce74c6-4e2f-453a-9e5b-eeca47102ec1"/>
    <s v="Crédito (Visa) pelo app"/>
    <x v="1"/>
  </r>
  <r>
    <s v="3122"/>
    <d v="2025-05-20T21:37:27"/>
    <s v="Jeronimo - Shopping Villa Romana"/>
    <x v="1"/>
    <s v="Cliente não quer mais receber o pedido"/>
    <s v="Reembolso aprovado, confira o pagamento no seu próximo repasse"/>
    <n v="48.78"/>
    <n v="43.8"/>
    <n v="36.71"/>
    <n v="7.0899999999999963"/>
    <s v="REEMBOLSO APROVADO"/>
    <x v="1"/>
    <s v="iFood"/>
    <s v="178addce-1456-4cad-b95f-b4ef624c562d"/>
    <s v="Vale-refeição (Alelo refeição) pelo app"/>
    <x v="3"/>
  </r>
  <r>
    <s v="8281"/>
    <d v="2025-05-20T16:35:41"/>
    <s v="Jeronimo - Tenente Sales"/>
    <x v="0"/>
    <s v="O pedido está atrasado"/>
    <s v="Reembolso aprovado, confira o pagamento no seu próximo repasse"/>
    <n v="85.83"/>
    <n v="71.849999999999994"/>
    <n v="58.01"/>
    <n v="13.839999999999996"/>
    <s v="REEMBOLSO APROVADO"/>
    <x v="1"/>
    <s v="iFood"/>
    <s v="3b7cc9b4-3f5e-44d2-b331-c099f254623d"/>
    <s v="Crédito (Mastercard) pelo app"/>
    <x v="1"/>
  </r>
  <r>
    <s v="6339"/>
    <d v="2025-05-20T21:53:42"/>
    <s v="Jeronimo &amp; Madero - Joinville"/>
    <x v="0"/>
    <s v="O pedido está atrasado"/>
    <s v="Reembolso aprovado, confira o pagamento no seu próximo repasse"/>
    <n v="83.18"/>
    <n v="73.2"/>
    <n v="59.1"/>
    <n v="14.100000000000001"/>
    <s v="REEMBOLSO APROVADO"/>
    <x v="1"/>
    <s v="iFood"/>
    <s v="5a78685f-9582-4ec8-b3c8-fcca1083a160"/>
    <s v="PIX"/>
    <x v="3"/>
  </r>
  <r>
    <s v="4241"/>
    <d v="2025-05-20T12:56:10"/>
    <s v="Legno - Italiano do Madero (Bh Shopping)"/>
    <x v="0"/>
    <s v="O pedido veio revirado/violado"/>
    <s v="Reembolso aprovado, confira o pagamento no seu próximo repasse"/>
    <n v="40.479999999999997"/>
    <n v="38"/>
    <n v="30.68"/>
    <n v="7.32"/>
    <s v="REEMBOLSO APROVADO"/>
    <x v="1"/>
    <s v="iFood"/>
    <s v="ac05230c-4e0e-4a53-bcb1-8c5e217efb68"/>
    <s v="Apple Pay (Mastercard)"/>
    <x v="0"/>
  </r>
  <r>
    <s v="1143"/>
    <d v="2025-05-20T21:14:15"/>
    <s v="Madero - Aerotown"/>
    <x v="1"/>
    <s v="A entrega é em uma área de risco"/>
    <s v="Reembolso aprovado, confira o pagamento no seu próximo repasse"/>
    <n v="79.989999999999995"/>
    <n v="78"/>
    <n v="62.98"/>
    <n v="15.020000000000003"/>
    <s v="REEMBOLSO APROVADO"/>
    <x v="1"/>
    <s v="iFood"/>
    <s v="10adb2d4-ed55-4691-a1a8-def08ab63391"/>
    <s v="PIX"/>
    <x v="0"/>
  </r>
  <r>
    <n v="5749"/>
    <d v="2025-05-20T20:56:33"/>
    <s v="Jeronimo - Santos Dumont"/>
    <x v="0"/>
    <s v="O pedido veio com todos os itens errados"/>
    <s v="ORDER_HS_REJECTED"/>
    <n v="105.03"/>
    <n v="97.05"/>
    <n v="0"/>
    <n v="97.05"/>
    <s v="CONTESTADO"/>
    <x v="0"/>
    <s v="iFood"/>
    <s v="52aca910-b4d4-4161-8d12-552a9cfcc872"/>
    <s v="Crédito (Mastercard) pelo app"/>
    <x v="0"/>
  </r>
  <r>
    <s v="2043"/>
    <d v="2025-05-20T20:10:12"/>
    <s v="Madero - Azevedo Soares"/>
    <x v="1"/>
    <s v="Cliente não localizado"/>
    <s v="Reembolso aprovado, confira o pagamento no seu próximo repasse"/>
    <n v="153.97999999999999"/>
    <n v="147"/>
    <n v="118.7"/>
    <n v="28.299999999999997"/>
    <s v="REEMBOLSO APROVADO"/>
    <x v="1"/>
    <s v="iFood"/>
    <s v="b2f3f624-2d3f-4fe6-b202-49a214f9c574"/>
    <s v="PIX"/>
    <x v="1"/>
  </r>
  <r>
    <s v="8770"/>
    <d v="2025-05-20T11:02:45"/>
    <s v="Madero &amp; Jeronimo - Canoas"/>
    <x v="3"/>
    <s v="A loja está passando por dificuldades internas"/>
    <s v="Cancelamento aceito pela sua loja"/>
    <n v="216.23"/>
    <n v="194.25"/>
    <n v="0"/>
    <n v="194.25"/>
    <s v="CANCELADO"/>
    <x v="2"/>
    <s v="iFood"/>
    <s v="562157b1-1123-4093-9592-632a648610e1"/>
    <s v="PIX"/>
    <x v="3"/>
  </r>
  <r>
    <s v="8238"/>
    <d v="2025-05-20T13:27:56"/>
    <s v="Madero - Balneario Camboriú (atlântica)"/>
    <x v="1"/>
    <s v="Cliente não localizado"/>
    <s v="Reembolso aprovado, confira o pagamento no seu próximo repasse"/>
    <n v="89.98"/>
    <n v="74"/>
    <n v="59.76"/>
    <n v="14.240000000000002"/>
    <s v="REEMBOLSO APROVADO"/>
    <x v="1"/>
    <s v="iFood"/>
    <s v="8396b583-3b42-42ce-b22c-1e6d1e4d5421"/>
    <s v="Apple Pay (Visa)"/>
    <x v="3"/>
  </r>
  <r>
    <s v="1114"/>
    <d v="2025-05-20T17:15:04"/>
    <s v="Madero - Balneario Shopping"/>
    <x v="1"/>
    <s v="Cliente não quer mais receber o pedido"/>
    <s v="Reembolso aprovado, confira o pagamento no seu próximo repasse"/>
    <n v="74.989999999999995"/>
    <n v="74"/>
    <n v="59.76"/>
    <n v="14.240000000000002"/>
    <s v="REEMBOLSO APROVADO"/>
    <x v="1"/>
    <s v="iFood"/>
    <s v="0d26cdc4-049b-4a44-8ab9-adbcb660df03"/>
    <s v="Crédito (Mastercard) pelo app"/>
    <x v="3"/>
  </r>
  <r>
    <s v="8589"/>
    <d v="2025-05-20T17:52:34"/>
    <s v="Madero - Brascan"/>
    <x v="0"/>
    <s v="O pedido está atrasado"/>
    <s v="Reembolso aprovado, confira o pagamento no seu próximo repasse"/>
    <n v="83.98"/>
    <n v="82"/>
    <n v="66.22"/>
    <n v="15.780000000000001"/>
    <s v="REEMBOLSO APROVADO"/>
    <x v="1"/>
    <s v="iFood"/>
    <s v="59a14d0f-6fe2-4621-9323-970811d6107f"/>
    <s v="Crédito (Mastercard) pelo app"/>
    <x v="1"/>
  </r>
  <r>
    <s v="1030"/>
    <d v="2025-05-20T12:15:44"/>
    <s v="Madero - Cabral"/>
    <x v="1"/>
    <s v="Cliente não localizado"/>
    <s v="Reembolso aprovado, confira o pagamento no seu próximo repasse"/>
    <n v="94.99"/>
    <n v="94"/>
    <n v="75.900000000000006"/>
    <n v="18.099999999999994"/>
    <s v="REEMBOLSO APROVADO"/>
    <x v="1"/>
    <s v="iFood"/>
    <s v="6ed3c5a9-e52b-4e6c-bc51-6121e63bfb46"/>
    <s v="Crédito (Visa) pelo app"/>
    <x v="3"/>
  </r>
  <r>
    <s v="0290"/>
    <d v="2025-05-20T18:52:35"/>
    <s v="Madero - Criciuma"/>
    <x v="1"/>
    <s v="Cliente se recusa a fornecer código de recebimento"/>
    <s v="Reembolso aprovado, confira o pagamento no seu próximo repasse"/>
    <n v="62.99"/>
    <n v="65"/>
    <n v="48.45"/>
    <n v="16.549999999999997"/>
    <s v="REEMBOLSO APROVADO"/>
    <x v="1"/>
    <s v="iFood"/>
    <s v="68b4823e-5f1f-49ad-aeb9-e371760a9208"/>
    <s v="PIX"/>
    <x v="3"/>
  </r>
  <r>
    <s v="5215"/>
    <d v="2025-05-20T22:39:36"/>
    <s v="Madero - Gramado"/>
    <x v="3"/>
    <s v="A loja está sem entregadores disponíveis"/>
    <s v="Reembolso aprovado, confira o pagamento no seu próximo repasse"/>
    <n v="139.97999999999999"/>
    <n v="141"/>
    <n v="109.82"/>
    <n v="31.180000000000007"/>
    <s v="REEMBOLSO APROVADO"/>
    <x v="1"/>
    <s v="iFood"/>
    <s v="47c5679b-7280-4d43-adad-f56713e990e2"/>
    <s v="Apple Pay (Mastercard)"/>
    <x v="3"/>
  </r>
  <r>
    <s v="5564"/>
    <d v="2025-05-20T18:24:28"/>
    <s v="Madero - Indaiatuba"/>
    <x v="1"/>
    <s v="Cliente não localizado"/>
    <s v="Reembolso aprovado, confira o pagamento no seu próximo repasse"/>
    <n v="72.989999999999995"/>
    <n v="53"/>
    <n v="42.8"/>
    <n v="10.200000000000003"/>
    <s v="REEMBOLSO APROVADO"/>
    <x v="1"/>
    <s v="iFood"/>
    <s v="7d5e6b4c-c397-4fc5-a263-0f1ebe3dd214"/>
    <s v="Crédito (Visa) pelo app"/>
    <x v="4"/>
  </r>
  <r>
    <s v="6515"/>
    <d v="2025-05-20T21:59:44"/>
    <s v="Madero - Jabaquara"/>
    <x v="0"/>
    <s v="O pedido está atrasado"/>
    <s v="Reembolso aprovado, confira o pagamento no seu próximo repasse"/>
    <n v="52.98"/>
    <n v="54"/>
    <n v="43.6"/>
    <n v="10.399999999999999"/>
    <s v="REEMBOLSO APROVADO"/>
    <x v="1"/>
    <s v="iFood"/>
    <s v="660984c9-83d4-4df8-99d7-c64208643ce2"/>
    <s v="Apple Pay (Mastercard)"/>
    <x v="4"/>
  </r>
  <r>
    <s v="3134"/>
    <d v="2025-05-20T20:37:31"/>
    <s v="Madero - Patio Osasco"/>
    <x v="0"/>
    <s v="O pedido está atrasado"/>
    <s v="Reembolso aprovado, confira o pagamento no seu próximo repasse"/>
    <n v="68.98"/>
    <n v="67"/>
    <n v="54.1"/>
    <n v="12.899999999999999"/>
    <s v="REEMBOLSO APROVADO"/>
    <x v="1"/>
    <s v="iFood"/>
    <s v="ec1354d5-dbcd-4bb2-8ccf-b1bdb8bc6c71"/>
    <s v="PIX"/>
    <x v="4"/>
  </r>
  <r>
    <s v="9646"/>
    <d v="2025-05-20T12:51:49"/>
    <s v="Madero - Salvador Shopping Barra"/>
    <x v="1"/>
    <s v="Cliente não localizado"/>
    <s v="Reembolso aprovado, confira o pagamento no seu próximo repasse"/>
    <n v="114.98"/>
    <n v="115"/>
    <n v="92.86"/>
    <n v="22.14"/>
    <s v="REEMBOLSO APROVADO"/>
    <x v="1"/>
    <s v="iFood"/>
    <s v="20789fe7-f71e-45c3-9d80-015744e5d1b0"/>
    <s v="Crédito (Visa) pelo app"/>
    <x v="0"/>
  </r>
  <r>
    <s v="5362"/>
    <d v="2025-05-20T18:48:01"/>
    <s v="Jeronimo - Giovanni Gronchi"/>
    <x v="3"/>
    <s v="Item indisponível"/>
    <s v="UNAVAILABLE_ITEM"/>
    <n v="134.74"/>
    <n v="143.75"/>
    <n v="0"/>
    <n v="143.75"/>
    <s v="CANCELADO"/>
    <x v="2"/>
    <s v="iFood"/>
    <s v="fe1ebd0f-a1ad-4a29-ad88-395c799772d7"/>
    <s v="Crédito (Mastercard) pelo app"/>
    <x v="4"/>
  </r>
  <r>
    <s v="5442"/>
    <d v="2025-05-20T12:10:33"/>
    <s v="Madero - Park Shopping Brasilia"/>
    <x v="2"/>
    <s v="Item indisponível"/>
    <s v="UNAVAILABLE_ITEM"/>
    <n v="357.88"/>
    <n v="331.9"/>
    <n v="0"/>
    <n v="331.9"/>
    <s v="CANCELADO"/>
    <x v="2"/>
    <s v="iFood"/>
    <s v="1d762b94-d7a0-41dd-9ede-603f810e8b8d"/>
    <s v="PIX"/>
    <x v="2"/>
  </r>
  <r>
    <s v="6887"/>
    <d v="2025-05-20T18:58:15"/>
    <s v="Madero - Shopping Cidade Bh"/>
    <x v="1"/>
    <s v="A entrega é em uma área de risco"/>
    <s v="Reembolso aprovado, confira o pagamento no seu próximo repasse"/>
    <n v="154.99"/>
    <n v="154"/>
    <n v="124.36"/>
    <n v="29.64"/>
    <s v="REEMBOLSO APROVADO"/>
    <x v="1"/>
    <s v="iFood"/>
    <s v="f9953787-befa-4620-bcce-a75394213345"/>
    <s v="Crédito (Visa) pelo app"/>
    <x v="0"/>
  </r>
  <r>
    <s v="7768"/>
    <d v="2025-05-20T20:54:49"/>
    <s v="Madero - Shopping Cidade São Paulo"/>
    <x v="1"/>
    <s v="Cliente não localizado"/>
    <s v="Reembolso aprovado, confira o pagamento no seu próximo repasse"/>
    <n v="69.98"/>
    <n v="74"/>
    <n v="59.76"/>
    <n v="14.240000000000002"/>
    <s v="REEMBOLSO APROVADO"/>
    <x v="1"/>
    <s v="iFood"/>
    <s v="a4217100-c373-4c7d-a469-406e4a2ac37f"/>
    <s v="Crédito (Visa) pelo app"/>
    <x v="1"/>
  </r>
  <r>
    <s v="0565"/>
    <d v="2025-05-20T20:01:04"/>
    <s v="Madero - Shopping Maia"/>
    <x v="0"/>
    <s v="O pedido está atrasado"/>
    <s v="Reembolso aprovado, confira o pagamento no seu próximo repasse"/>
    <n v="152.99"/>
    <n v="152"/>
    <n v="118.75"/>
    <n v="33.25"/>
    <s v="REEMBOLSO APROVADO"/>
    <x v="1"/>
    <s v="iFood"/>
    <s v="aebfaaa4-96d0-4ecc-bd60-d064085c599b"/>
    <s v="PIX"/>
    <x v="1"/>
  </r>
  <r>
    <n v="1047"/>
    <d v="2025-05-19T13:43:38"/>
    <s v="Jeronimo - Shopping Grand Plaza"/>
    <x v="0"/>
    <s v="O pedido veio com todos os itens errados"/>
    <s v="ORDER_HS_REJECTED"/>
    <n v="40.89"/>
    <n v="48.45"/>
    <n v="31.1"/>
    <n v="17.350000000000001"/>
    <s v="REEMBOLSO APROVADO"/>
    <x v="1"/>
    <s v="iFood"/>
    <s v="17a4a323-1603-41f0-90ec-84f300319964"/>
    <s v="Crédito (Mastercard) pelo app"/>
    <x v="1"/>
  </r>
  <r>
    <s v="0867"/>
    <d v="2025-05-20T19:56:12"/>
    <s v="Madero - Shopping Neumarkt"/>
    <x v="1"/>
    <s v="Problemas no veículo"/>
    <s v="Reembolso aprovado, confira o pagamento no seu próximo repasse"/>
    <n v="192.99"/>
    <n v="192"/>
    <n v="142.05000000000001"/>
    <n v="49.949999999999989"/>
    <s v="REEMBOLSO APROVADO"/>
    <x v="1"/>
    <s v="iFood"/>
    <s v="bf2700d3-1200-4456-93e1-6adace2f2d71"/>
    <s v="Crédito (Visa) pelo app"/>
    <x v="3"/>
  </r>
  <r>
    <s v="4089"/>
    <d v="2025-05-20T21:06:22"/>
    <s v="Madero - Shopping Praia da Costa"/>
    <x v="0"/>
    <s v="O pedido está atrasado"/>
    <s v="Reembolso aprovado, confira o pagamento no seu próximo repasse"/>
    <n v="68.98"/>
    <n v="74"/>
    <n v="59.76"/>
    <n v="14.240000000000002"/>
    <s v="REEMBOLSO APROVADO"/>
    <x v="1"/>
    <s v="iFood"/>
    <s v="d49bbc7a-e0ee-477c-98a3-5069cda9836a"/>
    <s v="Débito (Mastercard Débito) pelo app"/>
    <x v="0"/>
  </r>
  <r>
    <n v="3472"/>
    <d v="2025-05-20T19:19:16"/>
    <s v="Jeronimo - Shopping Light"/>
    <x v="1"/>
    <s v="O endereço da loja está errado"/>
    <s v="SIM"/>
    <n v="51.18"/>
    <n v="49.2"/>
    <n v="39.72"/>
    <n v="9.480000000000004"/>
    <s v="REEMBOLSO APROVADO"/>
    <x v="1"/>
    <s v="iFood"/>
    <s v="dc850d66-5803-4fdf-b80c-8bd3eba986e0"/>
    <s v="PIX"/>
    <x v="1"/>
  </r>
  <r>
    <s v="5490"/>
    <d v="2025-05-20T19:57:40"/>
    <s v="Madero - Shopping Recife"/>
    <x v="1"/>
    <s v="Pedido danificado no transporte"/>
    <s v="Reembolso aprovado, confira o pagamento no seu próximo repasse"/>
    <n v="79.98"/>
    <n v="84"/>
    <n v="70.38"/>
    <n v="13.620000000000005"/>
    <s v="REEMBOLSO APROVADO"/>
    <x v="1"/>
    <s v="iFood"/>
    <s v="bccdd945-267c-4879-9a7b-f1d0f15a3eee"/>
    <s v="Vale-refeição (Alelo refeição) pelo app"/>
    <x v="0"/>
  </r>
  <r>
    <s v="8230"/>
    <d v="2025-05-20T19:21:54"/>
    <s v="Madero - Shopping Tiete Plaza"/>
    <x v="0"/>
    <s v="O pedido está atrasado"/>
    <s v="Reembolso aprovado, confira o pagamento no seu próximo repasse"/>
    <n v="86.98"/>
    <n v="73"/>
    <n v="54.91"/>
    <n v="18.090000000000003"/>
    <s v="REEMBOLSO APROVADO"/>
    <x v="1"/>
    <s v="iFood"/>
    <s v="3ab5ac23-f83c-472f-a955-6f0a507ac0f9"/>
    <s v="Dinheiro"/>
    <x v="1"/>
  </r>
  <r>
    <s v="0035"/>
    <d v="2025-05-20T21:45:45"/>
    <s v="Madero - Shopping União Osasco"/>
    <x v="1"/>
    <s v="Problemas no veículo"/>
    <s v="Reembolso aprovado, confira o pagamento no seu próximo repasse"/>
    <n v="116.99"/>
    <n v="126"/>
    <n v="101.74"/>
    <n v="24.260000000000005"/>
    <s v="REEMBOLSO APROVADO"/>
    <x v="1"/>
    <s v="iFood"/>
    <s v="4a11b0fa-a609-4608-815e-95475c743b7d"/>
    <s v="Crédito (Elo) pelo app"/>
    <x v="4"/>
  </r>
  <r>
    <s v="5610"/>
    <d v="2025-05-20T21:26:37"/>
    <s v="Madero - Salvador Shopping Barra"/>
    <x v="3"/>
    <s v="Item indisponível"/>
    <s v="UNAVAILABLE_ITEM"/>
    <n v="94.99"/>
    <n v="84.01"/>
    <n v="0"/>
    <n v="84.01"/>
    <s v="CANCELADO"/>
    <x v="2"/>
    <s v="iFood"/>
    <s v="e81758ca-d61a-46f2-81f4-6169d9142227"/>
    <s v="PIX"/>
    <x v="0"/>
  </r>
  <r>
    <s v="1743"/>
    <d v="2025-05-20T21:03:18"/>
    <s v="Madero - Valinhos"/>
    <x v="1"/>
    <s v="Problemas no veículo"/>
    <s v="Reembolso aprovado, confira o pagamento no seu próximo repasse"/>
    <n v="74.98"/>
    <n v="75"/>
    <n v="60.56"/>
    <n v="14.439999999999998"/>
    <s v="REEMBOLSO APROVADO"/>
    <x v="1"/>
    <s v="iFood"/>
    <s v="dd99b67b-bc5e-407f-88fc-aa175418b5fb"/>
    <s v="PIX"/>
    <x v="4"/>
  </r>
  <r>
    <s v="9451"/>
    <d v="2025-05-20T12:42:33"/>
    <s v="Vó Maria Durski - Estação Cuiabá"/>
    <x v="3"/>
    <s v="Item indisponível"/>
    <s v="UNAVAILABLE_ITEM"/>
    <n v="26.99"/>
    <n v="26"/>
    <n v="0"/>
    <n v="26"/>
    <s v="CANCELADO"/>
    <x v="2"/>
    <s v="iFood"/>
    <s v="7e5cc4c3-57d5-4b2a-a465-1e77269003f1"/>
    <s v="Vale-refeição (VR refeição) pelo app"/>
    <x v="2"/>
  </r>
  <r>
    <s v="6614"/>
    <d v="2025-05-20T19:51:18"/>
    <s v="Madero - Vila Andrade"/>
    <x v="1"/>
    <s v="Entregador sofreu acidente"/>
    <s v="Reembolso aprovado, confira o pagamento no seu próximo repasse"/>
    <n v="275.98"/>
    <n v="268"/>
    <n v="216.41"/>
    <n v="51.59"/>
    <s v="REEMBOLSO APROVADO"/>
    <x v="1"/>
    <s v="iFood"/>
    <s v="0824135c-775b-42e0-a7ba-74b61f0cab37"/>
    <s v="Crédito (Mastercard) pelo app"/>
    <x v="4"/>
  </r>
  <r>
    <s v="3838"/>
    <d v="2025-05-20T20:33:09"/>
    <s v="Madero - Vila Mariana"/>
    <x v="1"/>
    <s v="Cliente não localizado"/>
    <s v="Reembolso aprovado, confira o pagamento no seu próximo repasse"/>
    <n v="70.989999999999995"/>
    <n v="75"/>
    <n v="60.56"/>
    <n v="14.439999999999998"/>
    <s v="REEMBOLSO APROVADO"/>
    <x v="1"/>
    <s v="iFood"/>
    <s v="6a0dcac0-a1ba-4cd2-97cc-0b32fa104fc5"/>
    <s v="PIX"/>
    <x v="1"/>
  </r>
  <r>
    <n v="1624"/>
    <d v="2025-05-21T21:40:39"/>
    <s v="Jeronimo - Shopping Novo Salvador"/>
    <x v="1"/>
    <s v="A loja está fechada"/>
    <s v="SIM"/>
    <n v="82.33"/>
    <n v="86.35"/>
    <n v="0"/>
    <n v="86.35"/>
    <s v="CONTESTADO"/>
    <x v="0"/>
    <s v="iFood"/>
    <s v="66f8529b-362e-44ac-b532-98d31c6eb001"/>
    <s v="Crédito (Mastercard) pelo app"/>
    <x v="0"/>
  </r>
  <r>
    <s v="1664"/>
    <d v="2025-05-20T19:08:07"/>
    <s v="Madero &amp; Jeronimo - 18 do Forte"/>
    <x v="1"/>
    <s v="Cliente não localizado"/>
    <s v="Reembolso aprovado, confira o pagamento no seu próximo repasse"/>
    <n v="128.99"/>
    <n v="121"/>
    <n v="97.71"/>
    <n v="23.290000000000006"/>
    <s v="REEMBOLSO APROVADO"/>
    <x v="1"/>
    <s v="iFood"/>
    <s v="0b64c020-7e39-4416-a1a2-8d061410632b"/>
    <s v="Crédito (Visa) pelo app"/>
    <x v="4"/>
  </r>
  <r>
    <s v="3452"/>
    <d v="2025-05-20T17:21:47"/>
    <s v="Madero &amp; Jeronimo - Alphaville"/>
    <x v="0"/>
    <s v="O pedido está atrasado"/>
    <s v="Reembolso aprovado, confira o pagamento no seu próximo repasse"/>
    <n v="34.590000000000003"/>
    <n v="33.6"/>
    <n v="27.13"/>
    <n v="6.4700000000000024"/>
    <s v="REEMBOLSO APROVADO"/>
    <x v="1"/>
    <s v="iFood"/>
    <s v="db746f9e-c0b7-4f6e-a509-4d8105d71926"/>
    <s v="PIX"/>
    <x v="4"/>
  </r>
  <r>
    <n v="7027"/>
    <d v="2025-05-19T17:27:46"/>
    <s v="Jeronimo - Shopping Pier 21"/>
    <x v="0"/>
    <s v="O pedido veio com todos os itens errados"/>
    <s v="ORDER_HS_REJECTED"/>
    <n v="72.180000000000007"/>
    <n v="67.2"/>
    <n v="0"/>
    <n v="67.2"/>
    <s v="CONTESTADO"/>
    <x v="0"/>
    <s v="iFood"/>
    <s v="4ed29ab1-5a63-4628-99ca-89d502f8fe77"/>
    <s v="Apple Pay (Visa)"/>
    <x v="2"/>
  </r>
  <r>
    <s v="9212"/>
    <d v="2025-05-21T12:43:04"/>
    <s v="Jeronimo - Shopping Flamboyant"/>
    <x v="2"/>
    <s v="Item indisponível"/>
    <s v="UNAVAILABLE_ITEM"/>
    <n v="42.99"/>
    <n v="52"/>
    <n v="0"/>
    <n v="52"/>
    <s v="CANCELADO"/>
    <x v="2"/>
    <s v="iFood"/>
    <s v="5e80de96-7717-4e03-aae9-afedd3e1d16d"/>
    <s v="Apple Pay (Mastercard)"/>
    <x v="2"/>
  </r>
  <r>
    <s v="6732"/>
    <d v="2025-05-21T12:20:42"/>
    <s v="Jeronimo - Campo Grande"/>
    <x v="2"/>
    <s v="Item indisponível"/>
    <s v="UNAVAILABLE_ITEM"/>
    <n v="111.39"/>
    <n v="110.4"/>
    <n v="0"/>
    <n v="110.4"/>
    <s v="CANCELADO"/>
    <x v="2"/>
    <s v="iFood"/>
    <s v="b2628273-8d6b-4aec-88f4-b67b7044d75a"/>
    <s v="Crédito (Visa) pelo app"/>
    <x v="2"/>
  </r>
  <r>
    <s v="7213"/>
    <d v="2025-05-21T11:44:09"/>
    <s v="Jeronimo - Campo Grande"/>
    <x v="2"/>
    <s v="Item indisponível"/>
    <s v="UNAVAILABLE_ITEM"/>
    <n v="37.79"/>
    <n v="46.8"/>
    <n v="0"/>
    <n v="46.8"/>
    <s v="CANCELADO"/>
    <x v="2"/>
    <s v="iFood"/>
    <s v="11c649a2-e0b1-41de-88f8-3a44e1824f8d"/>
    <s v="Vale-refeição (Pluxee Refeição (Sodexo Refeição)) pelo app"/>
    <x v="2"/>
  </r>
  <r>
    <s v="7993"/>
    <d v="2025-05-21T12:31:05"/>
    <s v="Jeronimo - Andalo"/>
    <x v="5"/>
    <s v="O pedido está atrasado"/>
    <s v="Reembolso aprovado, confira o pagamento no seu próximo repasse"/>
    <n v="64.790000000000006"/>
    <n v="63.8"/>
    <n v="51.52"/>
    <n v="12.279999999999994"/>
    <s v="REEMBOLSO APROVADO"/>
    <x v="1"/>
    <s v="iFood"/>
    <s v="2329bdef-b095-4c63-a1ce-798ae63d7e79"/>
    <s v="Crédito (Visa) pelo app"/>
    <x v="2"/>
  </r>
  <r>
    <s v="6522"/>
    <d v="2025-05-21T21:56:44"/>
    <s v="Jeronimo - Bela Vista"/>
    <x v="1"/>
    <s v="Cliente não quer mais receber o pedido"/>
    <s v="Reembolso aprovado, confira o pagamento no seu próximo repasse"/>
    <n v="80.63"/>
    <n v="82.65"/>
    <n v="66.739999999999995"/>
    <n v="15.910000000000011"/>
    <s v="REEMBOLSO APROVADO"/>
    <x v="1"/>
    <s v="iFood"/>
    <s v="2e1648b6-9fae-449e-ae71-ecc0cee00826"/>
    <s v="Crédito (Mastercard) pelo app"/>
    <x v="3"/>
  </r>
  <r>
    <s v="1135"/>
    <d v="2025-05-21T16:24:08"/>
    <s v="Jeronimo - Center Shopping Uberlândia"/>
    <x v="0"/>
    <s v="O pedido veio com todos os itens errados"/>
    <s v="HAS_CREDIT_PROACTIVE"/>
    <n v="40.78"/>
    <n v="43.8"/>
    <n v="35.369999999999997"/>
    <n v="8.43"/>
    <s v="REEMBOLSO APROVADO"/>
    <x v="1"/>
    <s v="iFood"/>
    <s v="c73c85eb-5711-4a8d-8ae9-360d4e4f6789"/>
    <s v="Crédito (Visa) pelo app"/>
    <x v="2"/>
  </r>
  <r>
    <s v="0931"/>
    <d v="2025-05-21T19:45:51"/>
    <s v="Jeronimo - Criciuma"/>
    <x v="1"/>
    <s v="Cliente não localizado"/>
    <s v="Reembolso aprovado, confira o pagamento no seu próximo repasse"/>
    <n v="34.79"/>
    <n v="43.8"/>
    <n v="33.380000000000003"/>
    <n v="10.419999999999995"/>
    <s v="REEMBOLSO APROVADO"/>
    <x v="1"/>
    <s v="iFood"/>
    <s v="e4345af8-22f5-461c-8231-c7b6af1ae00d"/>
    <s v="Apple Pay (Mastercard)"/>
    <x v="3"/>
  </r>
  <r>
    <n v="2393"/>
    <d v="2025-05-19T21:24:42"/>
    <s v="Jeronimo - Shopping Tamboré"/>
    <x v="1"/>
    <s v="A loja está fechada"/>
    <s v="SIM"/>
    <n v="39.28"/>
    <n v="33.299999999999997"/>
    <n v="0"/>
    <n v="33.299999999999997"/>
    <s v="CONTESTADO"/>
    <x v="0"/>
    <s v="iFood"/>
    <s v="4e311b0a-3421-405d-b1a2-b15e3c9cbf86"/>
    <s v="PIX"/>
    <x v="4"/>
  </r>
  <r>
    <s v="4400"/>
    <d v="2025-05-21T21:56:28"/>
    <s v="Jeronimo - Cuiaba"/>
    <x v="1"/>
    <s v="Cliente não localizado"/>
    <s v="Reembolso aprovado, confira o pagamento no seu próximo repasse"/>
    <n v="27.99"/>
    <n v="36"/>
    <n v="27.08"/>
    <n v="8.9200000000000017"/>
    <s v="REEMBOLSO APROVADO"/>
    <x v="1"/>
    <s v="iFood"/>
    <s v="915b4ae9-8008-40ec-a1c9-7cfd3b7d9c63"/>
    <s v="PIX"/>
    <x v="2"/>
  </r>
  <r>
    <s v="0851"/>
    <d v="2025-05-21T20:18:33"/>
    <s v="Jeronimo - Indaiatuba"/>
    <x v="1"/>
    <s v="Cliente não localizado"/>
    <s v="Reembolso aprovado, confira o pagamento no seu próximo repasse"/>
    <n v="46.58"/>
    <n v="33.6"/>
    <n v="27.13"/>
    <n v="6.4700000000000024"/>
    <s v="REEMBOLSO APROVADO"/>
    <x v="1"/>
    <s v="iFood"/>
    <s v="f44f2dfb-f2c5-4dbf-881b-3a33661f59af"/>
    <s v="Crédito (Mastercard) pelo app"/>
    <x v="4"/>
  </r>
  <r>
    <s v="0638"/>
    <d v="2025-05-21T18:56:40"/>
    <s v="Jeronimo - Maringa"/>
    <x v="1"/>
    <s v="Entregador sofreu acidente"/>
    <s v="Reembolso aprovado, confira o pagamento no seu próximo repasse"/>
    <n v="90.58"/>
    <n v="81.599999999999994"/>
    <n v="65.89"/>
    <n v="15.709999999999994"/>
    <s v="REEMBOLSO APROVADO"/>
    <x v="1"/>
    <s v="iFood"/>
    <s v="5276fd63-7750-417c-9fab-e34e193a9eb3"/>
    <s v="Débito (Visa Débito) pelo app"/>
    <x v="4"/>
  </r>
  <r>
    <s v="1468"/>
    <d v="2025-05-21T20:13:50"/>
    <s v="Jeronimo - Niteroi Plaza Shopping"/>
    <x v="1"/>
    <s v="Cliente não localizado"/>
    <s v="Reembolso aprovado, confira o pagamento no seu próximo repasse"/>
    <n v="51.78"/>
    <n v="43.8"/>
    <n v="35.369999999999997"/>
    <n v="8.43"/>
    <s v="REEMBOLSO APROVADO"/>
    <x v="1"/>
    <s v="iFood"/>
    <s v="6c30f2c0-f595-455d-a62d-4069baa7c657"/>
    <s v="Crédito (Visa) pelo app"/>
    <x v="0"/>
  </r>
  <r>
    <s v="4419"/>
    <d v="2025-05-21T19:24:28"/>
    <s v="Legno - Italiano do Madero (Parque da Cidade)"/>
    <x v="3"/>
    <s v="Item indisponível"/>
    <s v="UNAVAILABLE_ITEM"/>
    <n v="138.97999999999999"/>
    <n v="142"/>
    <n v="0"/>
    <n v="142"/>
    <s v="CANCELADO"/>
    <x v="2"/>
    <s v="iFood"/>
    <s v="ee99fe2d-f416-4c93-966f-0fe3734244b9"/>
    <s v="Crédito (Mastercard) pelo app"/>
    <x v="4"/>
  </r>
  <r>
    <s v="7126"/>
    <d v="2025-05-21T12:15:37"/>
    <s v="Vó Maria Durski - Anita"/>
    <x v="2"/>
    <s v="Problema com o pagamento do cliente"/>
    <s v="Cancelamento aceito pela sua loja"/>
    <n v="30.99"/>
    <n v="26"/>
    <n v="0"/>
    <n v="26"/>
    <s v="CANCELADO"/>
    <x v="2"/>
    <s v="iFood"/>
    <s v="e78a66c1-a96c-409c-a7c1-f21e9192cc60"/>
    <s v="Crédito (Visa) pelo app"/>
    <x v="3"/>
  </r>
  <r>
    <s v="0282"/>
    <d v="2025-05-21T12:59:26"/>
    <s v="Jeronimo - Buritis"/>
    <x v="2"/>
    <s v="Item indisponível"/>
    <s v="UNAVAILABLE_ITEM"/>
    <n v="35.979999999999997"/>
    <n v="27"/>
    <n v="0"/>
    <n v="27"/>
    <s v="CANCELADO"/>
    <x v="2"/>
    <s v="iFood"/>
    <s v="456811a4-2ed3-4269-a843-63cd1560efb3"/>
    <s v="Apple Pay (Visa)"/>
    <x v="0"/>
  </r>
  <r>
    <s v="6016"/>
    <d v="2025-05-21T21:46:12"/>
    <s v="Jeronimo - Panamby"/>
    <x v="0"/>
    <s v="O pedido está atrasado"/>
    <s v="Reembolso aprovado, confira o pagamento no seu próximo repasse"/>
    <n v="40.04"/>
    <n v="49.05"/>
    <n v="36.619999999999997"/>
    <n v="12.43"/>
    <s v="REEMBOLSO APROVADO"/>
    <x v="1"/>
    <s v="iFood"/>
    <s v="355a0920-6787-4bbe-bec8-0b53a39bf86d"/>
    <s v="Crédito (Mastercard) pelo app"/>
    <x v="4"/>
  </r>
  <r>
    <s v="9604"/>
    <d v="2025-05-21T13:43:07"/>
    <s v="Jeronimo - Puc Poa"/>
    <x v="1"/>
    <s v="Cliente não localizado pedido em atraso"/>
    <s v="Reembolso aprovado, confira o pagamento no seu próximo repasse"/>
    <n v="26.19"/>
    <n v="33.6"/>
    <n v="25.14"/>
    <n v="8.4600000000000009"/>
    <s v="REEMBOLSO APROVADO"/>
    <x v="1"/>
    <s v="iFood"/>
    <s v="2a5e33e1-4ab7-4c85-b3fd-17733ba7698c"/>
    <s v="PIX"/>
    <x v="3"/>
  </r>
  <r>
    <s v="0426"/>
    <d v="2025-05-21T13:29:40"/>
    <s v="Madero - Champagnat"/>
    <x v="2"/>
    <s v="Item indisponível"/>
    <s v="UNAVAILABLE_ITEM"/>
    <n v="26.98"/>
    <n v="30"/>
    <n v="0"/>
    <n v="30"/>
    <s v="CANCELADO"/>
    <x v="2"/>
    <s v="iFood"/>
    <s v="a3c31df5-89bf-44f4-8ec2-7b2ea6493fcf"/>
    <s v="Crédito (Mastercard) pelo app"/>
    <x v="3"/>
  </r>
  <r>
    <s v="2950"/>
    <d v="2025-05-21T13:26:05"/>
    <s v="Jeronimo - Puc Poa"/>
    <x v="1"/>
    <s v="Cliente não localizado"/>
    <s v="Reembolso aprovado, confira o pagamento no seu próximo repasse"/>
    <n v="29.8"/>
    <n v="43.8"/>
    <n v="32.880000000000003"/>
    <n v="10.919999999999995"/>
    <s v="REEMBOLSO APROVADO"/>
    <x v="1"/>
    <s v="iFood"/>
    <s v="230e4f0f-9f07-45d6-966c-c61e8aa60e7c"/>
    <s v="Crédito (Mastercard) pelo app"/>
    <x v="3"/>
  </r>
  <r>
    <s v="4211"/>
    <d v="2025-05-21T22:07:00"/>
    <s v="Madero - Shopping Galleria Campinas"/>
    <x v="2"/>
    <s v="A loja está sem entregadores disponíveis"/>
    <s v="Cancelamento aceito pela sua loja"/>
    <n v="77.98"/>
    <n v="61"/>
    <n v="0"/>
    <n v="61"/>
    <s v="CANCELADO"/>
    <x v="2"/>
    <s v="iFood"/>
    <s v="79ed2c39-5e13-4673-ac4d-2c6a7230f470"/>
    <s v="Crédito (Mastercard) pelo app"/>
    <x v="4"/>
  </r>
  <r>
    <s v="7649"/>
    <d v="2025-05-21T12:31:31"/>
    <s v="Jeronimo - Riomar Fortaleza"/>
    <x v="1"/>
    <s v="O pedido não cabe na bag"/>
    <s v="Reembolso aprovado, confira o pagamento no seu próximo repasse"/>
    <n v="76.58"/>
    <n v="60.6"/>
    <n v="48.93"/>
    <n v="11.670000000000002"/>
    <s v="REEMBOLSO APROVADO"/>
    <x v="1"/>
    <s v="iFood"/>
    <s v="3dc58506-3403-4005-ab78-841bc242cd61"/>
    <s v="PIX"/>
    <x v="0"/>
  </r>
  <r>
    <s v="4971"/>
    <d v="2025-05-21T21:08:13"/>
    <s v="Jeronimo - Shopping Estação Bh"/>
    <x v="1"/>
    <s v="Problemas no veículo"/>
    <s v="Reembolso aprovado, confira o pagamento no seu próximo repasse"/>
    <n v="24.99"/>
    <n v="24"/>
    <n v="18.89"/>
    <n v="5.1099999999999994"/>
    <s v="REEMBOLSO APROVADO"/>
    <x v="1"/>
    <s v="iFood"/>
    <s v="de4a54cb-f222-45b2-b75e-26eb5479e469"/>
    <s v="Google Pay (Mastercard)"/>
    <x v="0"/>
  </r>
  <r>
    <s v="2185"/>
    <d v="2025-05-21T17:23:20"/>
    <s v="Jeronimo - Shopping Light"/>
    <x v="1"/>
    <s v="A entrega é em uma área de risco"/>
    <s v="Reembolso aprovado, confira o pagamento no seu próximo repasse"/>
    <n v="110.43"/>
    <n v="111.45"/>
    <n v="90"/>
    <n v="21.450000000000003"/>
    <s v="REEMBOLSO APROVADO"/>
    <x v="1"/>
    <s v="iFood"/>
    <s v="ecada157-a73f-4944-8142-830fd2ff6168"/>
    <s v="Pagamento pelo app do Nubank"/>
    <x v="1"/>
  </r>
  <r>
    <s v="3066"/>
    <d v="2025-05-21T20:29:37"/>
    <s v="Jeronimo - Shopping Palladium"/>
    <x v="0"/>
    <s v="O pedido está atrasado"/>
    <s v="Reembolso aprovado, confira o pagamento no seu próximo repasse"/>
    <n v="75.180000000000007"/>
    <n v="67.2"/>
    <n v="54.26"/>
    <n v="12.940000000000005"/>
    <s v="REEMBOLSO APROVADO"/>
    <x v="1"/>
    <s v="iFood"/>
    <s v="50801e6e-6de2-4178-9292-712fc14783ea"/>
    <s v="Crédito (Mastercard) pelo app"/>
    <x v="3"/>
  </r>
  <r>
    <s v="3161"/>
    <d v="2025-05-21T19:28:05"/>
    <s v="Jeronimo - Shopping Tatuapé"/>
    <x v="1"/>
    <s v="Problemas no veículo"/>
    <s v="Reembolso aprovado, confira o pagamento no seu próximo repasse"/>
    <n v="148.09"/>
    <n v="140.1"/>
    <n v="113.13"/>
    <n v="26.97"/>
    <s v="REEMBOLSO APROVADO"/>
    <x v="1"/>
    <s v="iFood"/>
    <s v="29452331-bc6a-451f-a09e-c4fe637e47e0"/>
    <s v="Google Pay (Mastercard)"/>
    <x v="1"/>
  </r>
  <r>
    <s v="5103"/>
    <d v="2025-05-21T22:14:19"/>
    <s v="Jeronimo - Ramos Batista"/>
    <x v="2"/>
    <s v="Item indisponível"/>
    <s v="UNAVAILABLE_ITEM"/>
    <n v="30.99"/>
    <n v="30"/>
    <n v="0"/>
    <n v="30"/>
    <s v="CANCELADO"/>
    <x v="2"/>
    <s v="iFood"/>
    <s v="3beaf0b3-21f8-46dd-b53b-34938896125a"/>
    <s v="Crédito (Visa) pelo app"/>
    <x v="1"/>
  </r>
  <r>
    <s v="5479"/>
    <d v="2025-05-21T19:22:48"/>
    <s v="Jeronimo - Shopping Tatuapé"/>
    <x v="1"/>
    <s v="Problemas no veículo"/>
    <s v="Reembolso aprovado, confira o pagamento no seu próximo repasse"/>
    <n v="40.04"/>
    <n v="49.05"/>
    <n v="35.619999999999997"/>
    <n v="13.43"/>
    <s v="REEMBOLSO APROVADO"/>
    <x v="1"/>
    <s v="iFood"/>
    <s v="15a62d54-65ad-4ecd-b547-86e68674c792"/>
    <s v="Débito (Mastercard Débito) pelo app"/>
    <x v="1"/>
  </r>
  <r>
    <s v="2591"/>
    <d v="2025-05-21T13:05:46"/>
    <s v="Jeronimo - Shopping Tatuapé"/>
    <x v="0"/>
    <s v="O pedido não foi entregue"/>
    <s v="Reembolso aprovado, confira o pagamento no seu próximo repasse"/>
    <n v="84.78"/>
    <n v="70.8"/>
    <n v="59.33"/>
    <n v="11.469999999999999"/>
    <s v="REEMBOLSO APROVADO"/>
    <x v="1"/>
    <s v="iFood"/>
    <s v="e5532b3e-2173-4903-aa53-500b6ca853a0"/>
    <s v="Vale-refeição (Pluxee Refeição (Sodexo Refeição)) pelo app"/>
    <x v="1"/>
  </r>
  <r>
    <s v="1532"/>
    <d v="2025-05-21T20:34:29"/>
    <s v="Jeronimo - Shopping Tiete Plaza"/>
    <x v="1"/>
    <s v="Cliente não localizado"/>
    <s v="Reembolso aprovado, confira o pagamento no seu próximo repasse"/>
    <n v="107.79"/>
    <n v="106.8"/>
    <n v="81.239999999999995"/>
    <n v="25.560000000000002"/>
    <s v="REEMBOLSO APROVADO"/>
    <x v="1"/>
    <s v="iFood"/>
    <s v="2d491ef5-b0bc-4db8-8599-ae32e6fe19ef"/>
    <s v="PIX"/>
    <x v="1"/>
  </r>
  <r>
    <s v="1333"/>
    <d v="2025-05-21T14:26:15"/>
    <s v="Jeronimo - West Plaza"/>
    <x v="0"/>
    <s v="O pedido não foi entregue"/>
    <s v="Reembolso aprovado, confira o pagamento no seu próximo repasse"/>
    <n v="61.19"/>
    <n v="70.2"/>
    <n v="52.69"/>
    <n v="17.510000000000005"/>
    <s v="REEMBOLSO APROVADO"/>
    <x v="1"/>
    <s v="iFood"/>
    <s v="d4315342-9353-4d87-98a9-ca9fdad1482a"/>
    <s v="Crédito (Mastercard) pelo app"/>
    <x v="1"/>
  </r>
  <r>
    <s v="1400"/>
    <d v="2025-05-21T17:08:46"/>
    <s v="Madero - Shopping Flamboyant"/>
    <x v="2"/>
    <s v="O pedido está duplicado"/>
    <s v="NÃO"/>
    <n v="120.99"/>
    <n v="120"/>
    <n v="0"/>
    <n v="120"/>
    <s v="CANCELADO"/>
    <x v="2"/>
    <s v="iFood"/>
    <s v="68db482d-5fd0-481f-a51c-2e6ee6205655"/>
    <s v="Apple Pay (Visa)"/>
    <x v="2"/>
  </r>
  <r>
    <s v="0663"/>
    <d v="2025-05-21T21:10:34"/>
    <s v="Jeronimo &amp; Madero - Av Toaldo Tulio"/>
    <x v="1"/>
    <s v="A entrega é em uma área de risco"/>
    <s v="Reembolso aprovado, confira o pagamento no seu próximo repasse"/>
    <n v="69.78"/>
    <n v="68.8"/>
    <n v="55.56"/>
    <n v="13.239999999999995"/>
    <s v="REEMBOLSO APROVADO"/>
    <x v="1"/>
    <s v="iFood"/>
    <s v="35d0123a-1469-4954-bf43-df13c31f5f28"/>
    <s v="Crédito (Mastercard) pelo app"/>
    <x v="3"/>
  </r>
  <r>
    <s v="8807"/>
    <d v="2025-05-21T12:20:08"/>
    <s v="Jeronimo &amp; Madero - Maua Plaza"/>
    <x v="0"/>
    <s v="O pedido está atrasado"/>
    <s v="Reembolso aprovado, confira o pagamento no seu próximo repasse"/>
    <n v="82.13"/>
    <n v="76.150000000000006"/>
    <n v="61.5"/>
    <n v="14.650000000000006"/>
    <s v="REEMBOLSO APROVADO"/>
    <x v="1"/>
    <s v="iFood"/>
    <s v="34712d12-06b1-4be1-82e4-625896ba8d59"/>
    <s v="Pagamento pelo app do Nubank"/>
    <x v="1"/>
  </r>
  <r>
    <s v="4303"/>
    <d v="2025-05-21T13:40:53"/>
    <s v="Madero - Anita"/>
    <x v="1"/>
    <s v="Cliente se recusa a fornecer código de recebimento"/>
    <s v="Reembolso aprovado, confira o pagamento no seu próximo repasse"/>
    <n v="87.98"/>
    <n v="92"/>
    <n v="74.290000000000006"/>
    <n v="17.709999999999994"/>
    <s v="REEMBOLSO APROVADO"/>
    <x v="1"/>
    <s v="iFood"/>
    <s v="9f432c98-1b83-4b20-96db-4f07bdb12516"/>
    <s v="PIX"/>
    <x v="3"/>
  </r>
  <r>
    <s v="0434"/>
    <d v="2025-05-21T18:57:40"/>
    <s v="Madero - Balneario Camboriú (atlântica)"/>
    <x v="1"/>
    <s v="A entrega é em uma área de risco"/>
    <s v="Reembolso aprovado, confira o pagamento no seu próximo repasse"/>
    <n v="149.97999999999999"/>
    <n v="148"/>
    <n v="119.51"/>
    <n v="28.489999999999995"/>
    <s v="REEMBOLSO APROVADO"/>
    <x v="1"/>
    <s v="iFood"/>
    <s v="a184d292-ae53-4dec-b818-681ad87da169"/>
    <s v="Crédito (Mastercard) pelo app"/>
    <x v="3"/>
  </r>
  <r>
    <s v="3644"/>
    <d v="2025-05-21T20:24:38"/>
    <s v="Madero - Francisco Morato"/>
    <x v="1"/>
    <s v="Problemas no veículo"/>
    <s v="Reembolso aprovado, confira o pagamento no seu próximo repasse"/>
    <n v="87.99"/>
    <n v="75"/>
    <n v="60.56"/>
    <n v="14.439999999999998"/>
    <s v="REEMBOLSO APROVADO"/>
    <x v="1"/>
    <s v="iFood"/>
    <s v="186ec210-6263-4789-b0b4-d9438731043c"/>
    <s v="Crédito (Visa) pelo app"/>
    <x v="4"/>
  </r>
  <r>
    <s v="6944"/>
    <d v="2025-05-21T12:15:25"/>
    <s v="Vó Maria Durski - Buritis"/>
    <x v="3"/>
    <s v="Item indisponível"/>
    <s v="UNAVAILABLE_ITEM"/>
    <n v="32.979999999999997"/>
    <n v="30"/>
    <n v="0"/>
    <n v="30"/>
    <s v="CANCELADO"/>
    <x v="2"/>
    <s v="iFood"/>
    <s v="3b05f53e-a5b3-4c0b-85d7-35cad5b94124"/>
    <s v="Pagamento pelo app do Nubank"/>
    <x v="0"/>
  </r>
  <r>
    <s v="8585"/>
    <d v="2025-05-21T21:27:55"/>
    <s v="Madero - Morumbi Shopping"/>
    <x v="0"/>
    <s v="Pedido cancelado apesar de recusa da loja"/>
    <s v="Reembolso aprovado, confira o pagamento no seu próximo repasse"/>
    <n v="248.98"/>
    <n v="235"/>
    <n v="189.76"/>
    <n v="45.240000000000009"/>
    <s v="REEMBOLSO APROVADO"/>
    <x v="1"/>
    <s v="iFood"/>
    <s v="c7b9d07e-2706-47e3-817d-52bdf82c27fa"/>
    <s v="Apple Pay (Mastercard)"/>
    <x v="4"/>
  </r>
  <r>
    <s v="0997"/>
    <d v="2025-05-21T20:43:33"/>
    <s v="Madero - Patio Osasco"/>
    <x v="1"/>
    <s v="Entregador sofreu acidente"/>
    <s v="Reembolso aprovado, confira o pagamento no seu próximo repasse"/>
    <n v="80.989999999999995"/>
    <n v="80"/>
    <n v="64.599999999999994"/>
    <n v="15.400000000000006"/>
    <s v="REEMBOLSO APROVADO"/>
    <x v="1"/>
    <s v="iFood"/>
    <s v="2604b9d8-29b5-4755-802f-3c8899ef34c9"/>
    <s v="Crédito (Mastercard) pelo app"/>
    <x v="4"/>
  </r>
  <r>
    <s v="0671"/>
    <d v="2025-05-21T19:35:20"/>
    <s v="Madero - Puc Poa"/>
    <x v="1"/>
    <s v="A entrega é em uma área de risco"/>
    <s v="Reembolso aprovado, confira o pagamento no seu próximo repasse"/>
    <n v="319.98"/>
    <n v="300"/>
    <n v="242.25"/>
    <n v="57.75"/>
    <s v="REEMBOLSO APROVADO"/>
    <x v="1"/>
    <s v="iFood"/>
    <s v="be432542-fd9f-4720-940b-1b4af00d2e82"/>
    <s v="Pagamento pelo app do Nubank"/>
    <x v="3"/>
  </r>
  <r>
    <s v="2115"/>
    <d v="2025-05-21T19:14:09"/>
    <s v="Madero - Shopping Cidade Bh"/>
    <x v="1"/>
    <s v="A entrega é em uma área de risco"/>
    <s v="Reembolso aprovado, confira o pagamento no seu próximo repasse"/>
    <n v="65.989999999999995"/>
    <n v="65"/>
    <n v="54.47"/>
    <n v="10.530000000000001"/>
    <s v="REEMBOLSO APROVADO"/>
    <x v="1"/>
    <s v="iFood"/>
    <s v="83d0f69e-066c-4a94-9b88-70bbbc089611"/>
    <s v="Vale-refeição (Pluxee Refeição (Sodexo Refeição)) pelo app"/>
    <x v="0"/>
  </r>
  <r>
    <s v="9317"/>
    <d v="2025-05-21T18:21:01"/>
    <s v="Madero - Shopping Design Barra"/>
    <x v="1"/>
    <s v="Problemas no veículo"/>
    <s v="Reembolso aprovado, confira o pagamento no seu próximo repasse"/>
    <n v="252.99"/>
    <n v="252"/>
    <n v="197.5"/>
    <n v="54.5"/>
    <s v="REEMBOLSO APROVADO"/>
    <x v="1"/>
    <s v="iFood"/>
    <s v="c836f669-30b3-4893-a1cd-5b9102377ddb"/>
    <s v="Apple Pay (Visa)"/>
    <x v="0"/>
  </r>
  <r>
    <s v="3514"/>
    <d v="2025-05-21T18:31:11"/>
    <s v="Madero - Shopping Galleria Campinas"/>
    <x v="1"/>
    <s v="Problemas no veículo"/>
    <s v="Reembolso aprovado, confira o pagamento no seu próximo repasse"/>
    <n v="143.97999999999999"/>
    <n v="122"/>
    <n v="98.52"/>
    <n v="23.480000000000004"/>
    <s v="REEMBOLSO APROVADO"/>
    <x v="1"/>
    <s v="iFood"/>
    <s v="45e0d232-a4f2-486f-a62a-07a919926c33"/>
    <s v="Crédito (Visa) pelo app"/>
    <x v="4"/>
  </r>
  <r>
    <s v="5246"/>
    <d v="2025-05-21T20:25:00"/>
    <s v="Madero - Shopping Iguatemi Poa"/>
    <x v="0"/>
    <s v="O pedido está atrasado"/>
    <s v="Reembolso aprovado, confira o pagamento no seu próximo repasse"/>
    <n v="164.99"/>
    <n v="174"/>
    <n v="136.47"/>
    <n v="37.53"/>
    <s v="REEMBOLSO APROVADO"/>
    <x v="1"/>
    <s v="iFood"/>
    <s v="c74af3e0-9ac5-4d08-9eb7-8850c22a9953"/>
    <s v="Apple Pay (Visa)"/>
    <x v="3"/>
  </r>
  <r>
    <s v="5399"/>
    <d v="2025-05-21T20:24:18"/>
    <s v="Madero - Shopping Iguatemi Poa"/>
    <x v="1"/>
    <s v="Cliente não localizado pedido em atraso"/>
    <s v="Reembolso aprovado, confira o pagamento no seu próximo repasse"/>
    <n v="216.98"/>
    <n v="206"/>
    <n v="166.34"/>
    <n v="39.659999999999997"/>
    <s v="REEMBOLSO APROVADO"/>
    <x v="1"/>
    <s v="iFood"/>
    <s v="87134382-4abd-4268-9a59-9bccc9566228"/>
    <s v="Crédito (Mastercard) pelo app"/>
    <x v="3"/>
  </r>
  <r>
    <s v="6541"/>
    <d v="2025-05-21T21:25:34"/>
    <s v="Madero - Shopping Praia da Costa"/>
    <x v="1"/>
    <s v="Problemas no veículo"/>
    <s v="Reembolso aprovado, confira o pagamento no seu próximo repasse"/>
    <n v="160.99"/>
    <n v="147"/>
    <n v="118.7"/>
    <n v="28.299999999999997"/>
    <s v="REEMBOLSO APROVADO"/>
    <x v="1"/>
    <s v="iFood"/>
    <s v="a49249d8-8c92-4313-9d5d-3be644102a9c"/>
    <s v="PIX"/>
    <x v="0"/>
  </r>
  <r>
    <s v="6477"/>
    <d v="2025-05-21T19:23:52"/>
    <s v="Madero - Shopping Tiete Plaza"/>
    <x v="1"/>
    <s v="O pedido não cabe na bag"/>
    <s v="Reembolso aprovado, confira o pagamento no seu próximo repasse"/>
    <n v="71.98"/>
    <n v="58"/>
    <n v="42.8"/>
    <n v="15.200000000000003"/>
    <s v="REEMBOLSO APROVADO"/>
    <x v="1"/>
    <s v="iFood"/>
    <s v="bd7aea40-898e-4c49-a109-0a08af8f9987"/>
    <s v="PIX"/>
    <x v="1"/>
  </r>
  <r>
    <s v="0309"/>
    <d v="2025-05-21T16:38:37"/>
    <s v="Madero - Shopping Tiete Plaza"/>
    <x v="0"/>
    <s v="O pedido está atrasado"/>
    <s v="Reembolso aprovado, confira o pagamento no seu próximo repasse"/>
    <n v="86.98"/>
    <n v="73"/>
    <n v="54.91"/>
    <n v="18.090000000000003"/>
    <s v="REEMBOLSO APROVADO"/>
    <x v="1"/>
    <s v="iFood"/>
    <s v="4de3c5e7-e171-4f95-97dc-acc0dd278c9f"/>
    <s v="Dinheiro"/>
    <x v="1"/>
  </r>
  <r>
    <s v="2815"/>
    <d v="2025-05-21T13:06:54"/>
    <s v="Madero - Shopping Vila Olimpia"/>
    <x v="1"/>
    <s v="O pedido não cabe na bag"/>
    <s v="Reembolso aprovado, confira o pagamento no seu próximo repasse"/>
    <n v="99.98"/>
    <n v="102"/>
    <n v="82.36"/>
    <n v="19.64"/>
    <s v="REEMBOLSO APROVADO"/>
    <x v="1"/>
    <s v="iFood"/>
    <s v="5163eb45-403c-4804-9549-5dacb71dfc4a"/>
    <s v="Crédito (Mastercard) pelo app"/>
    <x v="1"/>
  </r>
  <r>
    <n v="6659"/>
    <d v="2025-05-20T15:37:28"/>
    <s v="Jeronimo &amp; Madero - Canoas"/>
    <x v="1"/>
    <s v="A loja está passando por dificuldades internas"/>
    <s v="SIM"/>
    <n v="70.19"/>
    <n v="69.2"/>
    <n v="55.88"/>
    <n v="13.32"/>
    <s v="REEMBOLSO APROVADO"/>
    <x v="1"/>
    <s v="iFood"/>
    <s v="448c2aa8-656c-46af-82b4-fffd6a8337f3"/>
    <s v="Crédito (Mastercard) pelo app"/>
    <x v="3"/>
  </r>
  <r>
    <s v="5059"/>
    <d v="2025-05-21T18:57:03"/>
    <s v="Madero - Shopping West Plaza"/>
    <x v="0"/>
    <s v="O pedido está atrasado"/>
    <s v="Reembolso aprovado, confira o pagamento no seu próximo repasse"/>
    <n v="180.98"/>
    <n v="171"/>
    <n v="138.08000000000001"/>
    <n v="32.919999999999987"/>
    <s v="REEMBOLSO APROVADO"/>
    <x v="1"/>
    <s v="iFood"/>
    <s v="39b1ca5a-a230-4fa0-a247-6eebb9f85b4e"/>
    <s v="Crédito (Mastercard) pelo app"/>
    <x v="1"/>
  </r>
  <r>
    <s v="8638"/>
    <d v="2025-05-21T12:07:09"/>
    <s v="Madero &amp; Jeronimo - Canoas"/>
    <x v="1"/>
    <s v="Cliente não localizado"/>
    <s v="Reembolso aprovado, confira o pagamento no seu próximo repasse"/>
    <n v="31.38"/>
    <n v="37.4"/>
    <n v="30.2"/>
    <n v="7.1999999999999993"/>
    <s v="REEMBOLSO APROVADO"/>
    <x v="1"/>
    <s v="iFood"/>
    <s v="2a968d88-f08c-45e2-ae70-854afcba43bf"/>
    <s v="Pagamento pelo app do Nubank"/>
    <x v="3"/>
  </r>
  <r>
    <s v="5379"/>
    <d v="2025-05-21T20:42:47"/>
    <s v="Madero &amp; Jeronimo - Santo Amaro"/>
    <x v="0"/>
    <s v="O pedido está atrasado"/>
    <s v="Reembolso aprovado, confira o pagamento no seu próximo repasse"/>
    <n v="84.99"/>
    <n v="84"/>
    <n v="67.83"/>
    <n v="16.170000000000002"/>
    <s v="REEMBOLSO APROVADO"/>
    <x v="1"/>
    <s v="iFood"/>
    <s v="7c4bce4d-3d46-4fda-b2dc-a3f6444cb03a"/>
    <s v="Crédito (Visa) pelo app"/>
    <x v="1"/>
  </r>
  <r>
    <s v="3832"/>
    <d v="2025-05-21T12:49:56"/>
    <s v="Madero - Buritis"/>
    <x v="2"/>
    <s v="Item indisponível"/>
    <s v="UNAVAILABLE_ITEM"/>
    <n v="23.49"/>
    <n v="30"/>
    <n v="0"/>
    <n v="30"/>
    <s v="CANCELADO"/>
    <x v="2"/>
    <s v="iFood"/>
    <s v="a25a8e5a-2a99-4ad0-a44f-93d09188f2d1"/>
    <s v="PIX"/>
    <x v="0"/>
  </r>
  <r>
    <s v="0829"/>
    <d v="2025-05-21T20:40:51"/>
    <s v="Madero &amp; Jeronimo - Santo Amaro"/>
    <x v="0"/>
    <s v="O pedido está atrasado"/>
    <s v="Reembolso aprovado, confira o pagamento no seu próximo repasse"/>
    <n v="50.98"/>
    <n v="54"/>
    <n v="43.6"/>
    <n v="10.399999999999999"/>
    <s v="REEMBOLSO APROVADO"/>
    <x v="1"/>
    <s v="iFood"/>
    <s v="b934b6c1-f07e-4517-b39b-2c04054dfd2e"/>
    <s v="Apple Pay (Visa)"/>
    <x v="1"/>
  </r>
  <r>
    <s v="0534"/>
    <d v="2025-05-21T12:14:01"/>
    <s v="Vó Maria Durski- Puc Poa"/>
    <x v="1"/>
    <s v="Cliente não localizado"/>
    <s v="Reembolso aprovado, confira o pagamento no seu próximo repasse"/>
    <n v="27.48"/>
    <n v="26"/>
    <n v="21"/>
    <n v="5"/>
    <s v="REEMBOLSO APROVADO"/>
    <x v="1"/>
    <s v="iFood"/>
    <s v="54022fab-73eb-4c21-8c4d-6e2cfdc145d7"/>
    <s v="PIX"/>
    <x v="3"/>
  </r>
  <r>
    <n v="7548"/>
    <d v="2025-05-20T18:40:47"/>
    <s v="Jeronimo &amp; Madero - Joinville"/>
    <x v="0"/>
    <s v="Pedido impróprio para consumo/uso"/>
    <s v="ORDER_HS_REJECTED"/>
    <n v="146.59"/>
    <n v="145.6"/>
    <n v="113.58"/>
    <n v="32.019999999999996"/>
    <s v="REEMBOLSO APROVADO"/>
    <x v="1"/>
    <s v="iFood"/>
    <s v="0afcda2e-1977-4aec-8ce7-9b49e82565f7"/>
    <s v="PIX"/>
    <x v="3"/>
  </r>
  <r>
    <n v="9489"/>
    <d v="2025-05-19T19:40:13"/>
    <s v="Jeronimo &amp; Madero Agua Verde"/>
    <x v="0"/>
    <s v="O pedido veio com todos os itens errados"/>
    <s v="ORDER_HS_REJECTED"/>
    <n v="27.5"/>
    <n v="35.35"/>
    <n v="28.55"/>
    <n v="6.8000000000000007"/>
    <s v="REEMBOLSO APROVADO"/>
    <x v="1"/>
    <s v="iFood"/>
    <s v="c8e68b6b-83cb-429a-b6bd-02f5b18e1d1f"/>
    <s v="Crédito (Mastercard) pelo app"/>
    <x v="3"/>
  </r>
  <r>
    <n v="3894"/>
    <d v="2025-05-21T14:53:00"/>
    <s v="Legno - Italiano do Madero (Bh Shopping)"/>
    <x v="0"/>
    <s v="O pedido veio revirado/violado"/>
    <s v="SIM"/>
    <n v="164.98"/>
    <n v="149"/>
    <n v="120.32"/>
    <n v="28.680000000000007"/>
    <s v="REEMBOLSO APROVADO"/>
    <x v="1"/>
    <s v="iFood"/>
    <s v="292613e9-4908-4763-bb31-843a83ca8301"/>
    <s v="PIX"/>
    <x v="0"/>
  </r>
  <r>
    <n v="7607"/>
    <d v="2025-05-19T17:50:39"/>
    <s v="Legno - Italiano do Madero (cuiaba)"/>
    <x v="2"/>
    <s v="O pedido está duplicado"/>
    <s v="SIM"/>
    <n v="120.78"/>
    <n v="116.8"/>
    <n v="0"/>
    <n v="116.8"/>
    <s v="CONTESTADO"/>
    <x v="0"/>
    <s v="iFood"/>
    <s v="6ccb6935-4c3d-4dc5-bbc7-5b8a6e1724ac"/>
    <s v="PIX"/>
    <x v="2"/>
  </r>
  <r>
    <n v="6997"/>
    <d v="2025-05-19T22:45:48"/>
    <s v="Madero - Anita"/>
    <x v="0"/>
    <s v="Pedido impróprio para consumo/uso"/>
    <s v="ORDER_HS_REJECTED"/>
    <n v="73"/>
    <n v="73"/>
    <n v="58.95"/>
    <n v="14.049999999999997"/>
    <s v="REEMBOLSO APROVADO"/>
    <x v="1"/>
    <s v="iFood"/>
    <s v="114ad8eb-1d3a-45ba-bd4f-33a7d06ed855"/>
    <s v="Saldo da carteira"/>
    <x v="3"/>
  </r>
  <r>
    <n v="2646"/>
    <d v="2025-05-19T21:24:35"/>
    <s v="Madero - Boulevard Belem"/>
    <x v="1"/>
    <s v="A loja está fechada"/>
    <s v="SIM"/>
    <n v="61.98"/>
    <n v="63"/>
    <n v="50.87"/>
    <n v="12.130000000000003"/>
    <s v="REEMBOLSO APROVADO"/>
    <x v="1"/>
    <s v="iFood"/>
    <s v="ceb560b2-c2c4-4f73-9f57-e4b207322d22"/>
    <s v="Crédito (Mastercard) pelo app"/>
    <x v="0"/>
  </r>
  <r>
    <n v="4363"/>
    <d v="2025-05-19T18:27:38"/>
    <s v="Madero - Brascan"/>
    <x v="0"/>
    <s v="Pedido impróprio para consumo/uso"/>
    <s v="ORDER_HS_REJECTED"/>
    <n v="63.99"/>
    <n v="63"/>
    <n v="0"/>
    <n v="63"/>
    <s v="CONTESTADO"/>
    <x v="0"/>
    <s v="iFood"/>
    <s v="9adc775c-81a4-4405-91bd-c916b50d709f"/>
    <s v="Débito (Mastercard Débito) pelo app"/>
    <x v="1"/>
  </r>
  <r>
    <n v="6873"/>
    <d v="2025-05-20T19:06:34"/>
    <s v="Madero - Brascan"/>
    <x v="0"/>
    <s v="O pedido veio com todos os itens errados"/>
    <s v="SIM"/>
    <n v="83.98"/>
    <n v="82"/>
    <n v="66.22"/>
    <n v="15.780000000000001"/>
    <s v="REEMBOLSO APROVADO"/>
    <x v="1"/>
    <s v="iFood"/>
    <s v="c27f4775-e4fd-4369-b1ea-40570be5a4ff"/>
    <s v="Crédito (Mastercard) pelo app"/>
    <x v="1"/>
  </r>
  <r>
    <n v="736"/>
    <d v="2025-05-21T21:20:00"/>
    <s v="Madero - Francisco Morato"/>
    <x v="0"/>
    <s v="Pedido impróprio para consumo/uso"/>
    <s v="SIM"/>
    <n v="159.97999999999999"/>
    <n v="150"/>
    <n v="0"/>
    <n v="150"/>
    <s v="CONTESTADO"/>
    <x v="0"/>
    <s v="iFood"/>
    <s v="4696598c-efc9-4fbe-b629-7cb99de7aa99"/>
    <s v="Pagamento pelo app do Nubank"/>
    <x v="4"/>
  </r>
  <r>
    <n v="8727"/>
    <d v="2025-05-20T22:19:58"/>
    <s v="Madero - Gramado"/>
    <x v="1"/>
    <s v="A loja está fechada"/>
    <s v="SIM"/>
    <n v="58.98"/>
    <n v="61"/>
    <n v="45.22"/>
    <n v="15.780000000000001"/>
    <s v="REEMBOLSO APROVADO"/>
    <x v="1"/>
    <s v="iFood"/>
    <s v="23839eb1-b464-4987-98a6-c815d1ef96e9"/>
    <s v="Crédito (Elo) pelo app"/>
    <x v="3"/>
  </r>
  <r>
    <n v="6869"/>
    <d v="2025-05-19T21:57:58"/>
    <s v="Madero - Iguatemi Esplanada"/>
    <x v="0"/>
    <s v="O pedido veio com todos os itens errados"/>
    <s v="ORDER_HS_REJECTED"/>
    <n v="50.98"/>
    <n v="53"/>
    <n v="0"/>
    <n v="53"/>
    <s v="CONTESTADO"/>
    <x v="0"/>
    <s v="iFood"/>
    <s v="4a934192-b674-493a-8ba7-10cb1310272a"/>
    <s v="Crédito (Mastercard) pelo app"/>
    <x v="4"/>
  </r>
  <r>
    <n v="8754"/>
    <d v="2025-05-20T22:10:09"/>
    <s v="Madero - Iguatemi Esplanada"/>
    <x v="1"/>
    <s v="A loja está fechada"/>
    <s v="SIM"/>
    <n v="83.98"/>
    <n v="77"/>
    <n v="0"/>
    <n v="77"/>
    <s v="CONTESTADO"/>
    <x v="0"/>
    <s v="iFood"/>
    <s v="488e3de1-3cda-4e3a-bf51-0c2776749f7a"/>
    <s v="Crédito (Visa) pelo app"/>
    <x v="4"/>
  </r>
  <r>
    <n v="5466"/>
    <d v="2025-05-19T16:18:24"/>
    <s v="Madero - Jabaquara"/>
    <x v="0"/>
    <s v="Pedido impróprio para consumo/uso"/>
    <s v="ORDER_HS_REJECTED"/>
    <n v="92.98"/>
    <n v="91"/>
    <n v="73.48"/>
    <n v="17.519999999999996"/>
    <s v="REEMBOLSO APROVADO"/>
    <x v="1"/>
    <s v="iFood"/>
    <s v="1d80f605-18da-4bef-a63e-967cc2b433d9"/>
    <s v="Crédito (Mastercard) pelo app"/>
    <x v="4"/>
  </r>
  <r>
    <n v="1330"/>
    <d v="2025-05-20T20:44:47"/>
    <s v="Madero - Jabaquara"/>
    <x v="0"/>
    <s v="O pedido veio com todos os itens errados"/>
    <s v="ORDER_HS_REJECTED"/>
    <n v="69.989999999999995"/>
    <n v="75"/>
    <n v="58.62"/>
    <n v="16.380000000000003"/>
    <s v="REEMBOLSO APROVADO"/>
    <x v="1"/>
    <s v="iFood"/>
    <s v="e40f1b7d-68e3-48e6-8c42-ee7c79abb152"/>
    <s v="Vale-refeição (Ticket) pelo app"/>
    <x v="4"/>
  </r>
  <r>
    <n v="8679"/>
    <d v="2025-05-19T20:17:41"/>
    <s v="Madero - Joinville Garten Shopping"/>
    <x v="0"/>
    <s v="O pedido veio com todos os itens errados"/>
    <s v="SIM"/>
    <n v="76.989999999999995"/>
    <n v="76"/>
    <n v="0"/>
    <n v="76"/>
    <s v="CONTESTADO"/>
    <x v="0"/>
    <s v="iFood"/>
    <s v="1e7ffdc5-011e-4395-a54a-895c80be7e5e"/>
    <s v="Apple Pay (Mastercard)"/>
    <x v="3"/>
  </r>
  <r>
    <n v="166"/>
    <d v="2025-05-21T19:03:04"/>
    <s v="Madero - Norte Shopping"/>
    <x v="2"/>
    <s v="O pedido está duplicado"/>
    <s v="SIM"/>
    <n v="120"/>
    <n v="129.01"/>
    <n v="97.19"/>
    <n v="31.819999999999993"/>
    <s v="REEMBOLSO APROVADO"/>
    <x v="1"/>
    <s v="iFood"/>
    <s v="2ca6f41e-a8a7-4304-888d-00212960e692"/>
    <s v="Crédito (Mastercard) pelo app"/>
    <x v="0"/>
  </r>
  <r>
    <n v="8306"/>
    <d v="2025-05-21T21:35:44"/>
    <s v="Madero - Quata"/>
    <x v="0"/>
    <s v="Pedido impróprio para consumo/uso"/>
    <s v="SIM"/>
    <n v="75.989999999999995"/>
    <n v="75"/>
    <n v="0"/>
    <n v="75"/>
    <s v="CONTESTADO"/>
    <x v="0"/>
    <s v="iFood"/>
    <s v="cc956c8e-5928-409e-a016-4f89ef5fcd50"/>
    <s v="PIX"/>
    <x v="1"/>
  </r>
  <r>
    <n v="9278"/>
    <d v="2025-05-19T18:27:59"/>
    <s v="Madero - Salvador Shopping Barra"/>
    <x v="0"/>
    <s v="Pedido impróprio para consumo/uso"/>
    <s v="ORDER_HS_REJECTED"/>
    <n v="80.98"/>
    <n v="81"/>
    <n v="65.41"/>
    <n v="15.590000000000003"/>
    <s v="REEMBOLSO APROVADO"/>
    <x v="1"/>
    <s v="iFood"/>
    <s v="f8f0962a-59c2-427f-89de-7566fe757060"/>
    <s v="Crédito (Visa) pelo app"/>
    <x v="0"/>
  </r>
  <r>
    <n v="730"/>
    <d v="2025-05-19T20:30:16"/>
    <s v="Madero - Shopping Campo Grande"/>
    <x v="0"/>
    <s v="O pedido veio com todos os itens errados"/>
    <s v="ORDER_HS_REJECTED"/>
    <n v="78.98"/>
    <n v="66"/>
    <n v="53.3"/>
    <n v="12.700000000000003"/>
    <s v="REEMBOLSO APROVADO"/>
    <x v="1"/>
    <s v="iFood"/>
    <s v="71e5568e-3be3-4e33-99d9-aff9b301a0ad"/>
    <s v="Apple Pay (Visa)"/>
    <x v="2"/>
  </r>
  <r>
    <n v="6790"/>
    <d v="2025-05-20T22:23:08"/>
    <s v="Madero - Shopping Campo Grande"/>
    <x v="1"/>
    <s v="A loja está fechada"/>
    <s v="SIM"/>
    <n v="81.99"/>
    <n v="81"/>
    <n v="0"/>
    <n v="81"/>
    <s v="CONTESTADO"/>
    <x v="0"/>
    <s v="iFood"/>
    <s v="6644ee66-5bb4-4dc2-91de-2e3fcc68bc4e"/>
    <s v="Crédito (Visa) pelo app"/>
    <x v="2"/>
  </r>
  <r>
    <n v="2054"/>
    <d v="2025-05-20T21:32:26"/>
    <s v="Madero - Shopping Cidade São Paulo"/>
    <x v="1"/>
    <s v="A loja está fechada"/>
    <s v="SIM"/>
    <n v="73.989999999999995"/>
    <n v="73"/>
    <n v="58.95"/>
    <n v="14.049999999999997"/>
    <s v="REEMBOLSO APROVADO"/>
    <x v="1"/>
    <s v="iFood"/>
    <s v="b1cd2839-114d-45f5-b631-05211faf512d"/>
    <s v="Crédito (Visa) pelo app"/>
    <x v="1"/>
  </r>
  <r>
    <n v="950"/>
    <d v="2025-05-20T11:35:44"/>
    <s v="Madero - Shopping Continente"/>
    <x v="0"/>
    <s v="Pedido impróprio para consumo/uso"/>
    <s v="ORDER_HS_REJECTED"/>
    <n v="56.98"/>
    <n v="53"/>
    <n v="42.8"/>
    <n v="10.200000000000003"/>
    <s v="REEMBOLSO APROVADO"/>
    <x v="1"/>
    <s v="iFood"/>
    <s v="244b1655-5e5d-4d89-94d3-f7bf2810fc91"/>
    <s v="Crédito (Mastercard) pelo app"/>
    <x v="3"/>
  </r>
  <r>
    <n v="488"/>
    <d v="2025-05-21T21:37:35"/>
    <s v="Madero - Shopping Continente"/>
    <x v="0"/>
    <s v="O pedido veio com todos os itens errados"/>
    <s v="SIM"/>
    <n v="72.98"/>
    <n v="53"/>
    <n v="0"/>
    <n v="53"/>
    <s v="CONTESTADO"/>
    <x v="0"/>
    <s v="iFood"/>
    <s v="be1fa164-0b90-43d5-a2d9-872ca6fc3b45"/>
    <s v="PIX"/>
    <x v="3"/>
  </r>
  <r>
    <n v="109"/>
    <d v="2025-05-19T19:03:26"/>
    <s v="Madero - Shopping del Rey"/>
    <x v="0"/>
    <s v="O pedido veio com todos os itens errados"/>
    <s v="ORDER_HS_REJECTED"/>
    <n v="65.98"/>
    <n v="53"/>
    <n v="38.76"/>
    <n v="14.240000000000002"/>
    <s v="REEMBOLSO APROVADO"/>
    <x v="1"/>
    <s v="iFood"/>
    <s v="0ad0bbce-ae03-4b43-b6e9-a86d545db2d0"/>
    <s v="PIX"/>
    <x v="0"/>
  </r>
  <r>
    <n v="2198"/>
    <d v="2025-05-21T22:07:28"/>
    <s v="Madero - Shopping Estação Cuiabá"/>
    <x v="0"/>
    <s v="Pedido impróprio para consumo/uso"/>
    <s v="SIM"/>
    <n v="35.99"/>
    <n v="35"/>
    <n v="0"/>
    <n v="35"/>
    <s v="CONTESTADO"/>
    <x v="0"/>
    <s v="iFood"/>
    <s v="33ec1548-1137-4d9f-9a26-72d71d1dc067"/>
    <s v="PIX"/>
    <x v="2"/>
  </r>
  <r>
    <n v="3431"/>
    <d v="2025-05-21T21:58:23"/>
    <s v="Madero - Shopping Estação Cuiabá"/>
    <x v="1"/>
    <s v="A loja está fechada"/>
    <s v="SIM"/>
    <n v="90.99"/>
    <n v="68"/>
    <n v="0"/>
    <n v="68"/>
    <s v="CONTESTADO"/>
    <x v="0"/>
    <s v="iFood"/>
    <s v="08faa4a1-21ec-438e-b36c-9d7f4473a476"/>
    <s v="Crédito (Mastercard) pelo app"/>
    <x v="2"/>
  </r>
  <r>
    <n v="4486"/>
    <d v="2025-05-20T21:29:28"/>
    <s v="Madero - Shopping Granja Vianna"/>
    <x v="1"/>
    <s v="A loja está fechada"/>
    <s v="SIM"/>
    <n v="222.99"/>
    <n v="222"/>
    <n v="179.26"/>
    <n v="42.740000000000009"/>
    <s v="REEMBOLSO APROVADO"/>
    <x v="1"/>
    <s v="iFood"/>
    <s v="e04730dd-e865-4ab5-9f5f-74f4cce63d4f"/>
    <s v="Crédito (Mastercard) pelo app"/>
    <x v="4"/>
  </r>
  <r>
    <n v="6486"/>
    <d v="2025-05-19T21:56:18"/>
    <s v="Madero - Shopping Mueller Joinville"/>
    <x v="1"/>
    <s v="A loja está fechada"/>
    <s v="SIM"/>
    <n v="104.98"/>
    <n v="101"/>
    <n v="0"/>
    <n v="101"/>
    <s v="CONTESTADO"/>
    <x v="0"/>
    <s v="iFood"/>
    <s v="f8d0cbf5-0ec5-4f95-ad1e-47e329c16eb3"/>
    <s v="PIX"/>
    <x v="3"/>
  </r>
  <r>
    <n v="1327"/>
    <d v="2025-05-19T21:37:39"/>
    <s v="Madero - Shopping Mueller Joinville"/>
    <x v="1"/>
    <s v="A loja está fechada"/>
    <s v="SIM"/>
    <n v="59.98"/>
    <n v="66"/>
    <n v="53.3"/>
    <n v="12.700000000000003"/>
    <s v="REEMBOLSO APROVADO"/>
    <x v="1"/>
    <s v="iFood"/>
    <s v="3f219a3a-8080-4631-a659-6a1979fc3ae5"/>
    <s v="Crédito (Visa) pelo app"/>
    <x v="3"/>
  </r>
  <r>
    <n v="8898"/>
    <d v="2025-05-19T12:04:11"/>
    <s v="Madero - Shopping Novo Salvador"/>
    <x v="0"/>
    <s v="Pedido impróprio para consumo/uso"/>
    <s v="ORDER_HS_REJECTED"/>
    <n v="31.98"/>
    <n v="30"/>
    <n v="0"/>
    <n v="30"/>
    <s v="CONTESTADO"/>
    <x v="0"/>
    <s v="iFood"/>
    <s v="6a420d35-0252-4b90-97f7-e127b4d30b99"/>
    <s v="Apple Pay (Mastercard)"/>
    <x v="0"/>
  </r>
  <r>
    <n v="2396"/>
    <d v="2025-05-20T20:10:00"/>
    <s v="Madero - Shopping Palladium"/>
    <x v="0"/>
    <s v="O pedido veio com todos os itens errados"/>
    <s v="ORDER_HS_REJECTED"/>
    <n v="72.989999999999995"/>
    <n v="82"/>
    <n v="0"/>
    <n v="82"/>
    <s v="CONTESTADO"/>
    <x v="0"/>
    <s v="iFood"/>
    <s v="7b89c2dd-5d7c-4749-8afb-c5a1f5ea8c43"/>
    <s v="Pagamento pelo app do Nubank"/>
    <x v="3"/>
  </r>
  <r>
    <n v="3405"/>
    <d v="2025-05-21T18:54:57"/>
    <s v="Madero - Shopping Palladium"/>
    <x v="0"/>
    <s v="O pedido veio com todos os itens errados"/>
    <s v="SIM"/>
    <n v="44.98"/>
    <n v="48"/>
    <n v="0"/>
    <n v="48"/>
    <s v="CONTESTADO"/>
    <x v="0"/>
    <s v="iFood"/>
    <s v="9e5e981a-7e91-4cb5-b0e3-aa93a8e63b61"/>
    <s v="Crédito (Visa) pelo app"/>
    <x v="3"/>
  </r>
  <r>
    <n v="2342"/>
    <d v="2025-05-20T20:17:00"/>
    <s v="Madero - Shopping Plaza Sul"/>
    <x v="0"/>
    <s v="Pedido impróprio para consumo/uso"/>
    <s v="SIM"/>
    <n v="88.98"/>
    <n v="84"/>
    <n v="0"/>
    <n v="84"/>
    <s v="CONTESTADO"/>
    <x v="0"/>
    <s v="iFood"/>
    <s v="796f7f9e-4430-4e4c-924b-c3f9568f7f69"/>
    <s v="Pagamento pelo app do Nubank"/>
    <x v="1"/>
  </r>
  <r>
    <n v="3520"/>
    <d v="2025-05-19T12:31:35"/>
    <s v="Madero - Shopping Recife"/>
    <x v="0"/>
    <s v="Pedido impróprio para consumo/uso"/>
    <s v="SIM"/>
    <n v="22.99"/>
    <n v="30"/>
    <n v="0"/>
    <n v="30"/>
    <s v="CONTESTADO"/>
    <x v="0"/>
    <s v="iFood"/>
    <s v="4323f16c-aa0c-4246-9fb9-17ebb5d753e4"/>
    <s v="Apple Pay (Mastercard)"/>
    <x v="0"/>
  </r>
  <r>
    <n v="9919"/>
    <d v="2025-05-20T21:32:21"/>
    <s v="Madero - Shopping Santa Ursula"/>
    <x v="0"/>
    <s v="Pedido impróprio para consumo/uso"/>
    <s v="ORDER_HS_REJECTED"/>
    <n v="53.98"/>
    <n v="54"/>
    <n v="0"/>
    <n v="54"/>
    <s v="CONTESTADO"/>
    <x v="0"/>
    <s v="iFood"/>
    <s v="774509ae-6834-4150-9a32-f81fedb5152c"/>
    <s v="Apple Pay (Visa)"/>
    <x v="2"/>
  </r>
  <r>
    <n v="4573"/>
    <d v="2025-05-19T21:51:39"/>
    <s v="Madero - Shopping Tiete Plaza"/>
    <x v="0"/>
    <s v="Pedido impróprio para consumo/uso"/>
    <s v="ORDER_HS_REJECTED"/>
    <n v="66.989999999999995"/>
    <n v="66"/>
    <n v="0"/>
    <n v="66"/>
    <s v="CONTESTADO"/>
    <x v="0"/>
    <s v="iFood"/>
    <s v="85a0963e-6297-4c1c-a361-20b957bcb6b2"/>
    <s v="Crédito (Visa) pelo app"/>
    <x v="1"/>
  </r>
  <r>
    <n v="6253"/>
    <d v="2025-05-21T18:33:25"/>
    <s v="Madero - Shopping Vitória"/>
    <x v="0"/>
    <s v="O pedido veio com todos os itens errados"/>
    <s v="SIM"/>
    <n v="82.99"/>
    <n v="82"/>
    <n v="66.22"/>
    <n v="15.780000000000001"/>
    <s v="REEMBOLSO APROVADO"/>
    <x v="1"/>
    <s v="iFood"/>
    <s v="f27d2ebe-f753-4b4e-940d-8f5c4b3b617c"/>
    <s v="Crédito (Mastercard) pelo app"/>
    <x v="0"/>
  </r>
  <r>
    <n v="7852"/>
    <d v="2025-05-20T21:39:40"/>
    <s v="Madero - Shopping West Plaza"/>
    <x v="1"/>
    <s v="A loja está fechada"/>
    <s v="SIM"/>
    <n v="194.98"/>
    <n v="190"/>
    <n v="0"/>
    <n v="190"/>
    <s v="CONTESTADO"/>
    <x v="0"/>
    <s v="iFood"/>
    <s v="6d805adf-f2cc-4f32-8613-94805df8569a"/>
    <s v="Apple Pay (Mastercard Débito)"/>
    <x v="1"/>
  </r>
  <r>
    <n v="199"/>
    <d v="2025-05-20T21:42:39"/>
    <s v="Madero - Vila Andrade"/>
    <x v="0"/>
    <s v="Pedido impróprio para consumo/uso"/>
    <s v="ORDER_HS_REJECTED"/>
    <n v="83.98"/>
    <n v="75"/>
    <n v="60.56"/>
    <n v="14.439999999999998"/>
    <s v="REEMBOLSO APROVADO"/>
    <x v="1"/>
    <s v="iFood"/>
    <s v="bed69b8b-2342-4182-b8c7-6d424e28cb15"/>
    <s v="Crédito (Mastercard) pelo app"/>
    <x v="4"/>
  </r>
  <r>
    <n v="973"/>
    <d v="2025-05-20T18:30:15"/>
    <s v="Madero - Vila Mariana"/>
    <x v="0"/>
    <s v="O pedido veio com todos os itens errados"/>
    <s v="ORDER_HS_REJECTED"/>
    <n v="124.98"/>
    <n v="120"/>
    <n v="0"/>
    <n v="120"/>
    <s v="CONTESTADO"/>
    <x v="0"/>
    <s v="iFood"/>
    <s v="ad2db0c0-f72d-4786-a541-e112f50eb4f2"/>
    <s v="Crédito (Visa) pelo app"/>
    <x v="1"/>
  </r>
  <r>
    <n v="2003"/>
    <d v="2025-05-19T19:11:47"/>
    <s v="Madero &amp; Jeronimo - 18 do Forte"/>
    <x v="0"/>
    <s v="O pedido veio com todos os itens errados"/>
    <s v="ORDER_HS_REJECTED"/>
    <n v="101.78"/>
    <n v="104.8"/>
    <n v="80.59"/>
    <n v="24.209999999999994"/>
    <s v="REEMBOLSO APROVADO"/>
    <x v="1"/>
    <s v="iFood"/>
    <s v="b035f0e9-f63c-499d-989d-2b64d91458f5"/>
    <s v="Google Pay (Mastercard Débito)"/>
    <x v="4"/>
  </r>
  <r>
    <n v="2302"/>
    <d v="2025-05-21T13:58:38"/>
    <s v="Madero &amp; Jeronimo - 18 do Forte"/>
    <x v="0"/>
    <s v="Pedido impróprio para consumo/uso"/>
    <s v="SIM"/>
    <n v="88.78"/>
    <n v="82.8"/>
    <n v="62.83"/>
    <n v="19.97"/>
    <s v="REEMBOLSO APROVADO"/>
    <x v="1"/>
    <s v="iFood"/>
    <s v="ffb0a971-8692-4e90-9b3e-87e1431852aa"/>
    <s v="PIX"/>
    <x v="4"/>
  </r>
  <r>
    <n v="381"/>
    <d v="2025-05-21T19:25:39"/>
    <s v="Madero &amp; Jeronimo - Alphaville"/>
    <x v="0"/>
    <s v="O pedido veio com todos os itens errados"/>
    <s v="ORDER_HS_REJECTED"/>
    <n v="102.59"/>
    <n v="111.6"/>
    <n v="70.12"/>
    <n v="41.47999999999999"/>
    <s v="REEMBOLSO APROVADO"/>
    <x v="1"/>
    <s v="iFood"/>
    <s v="392f021d-bf83-4b38-80c0-97668a217dc0"/>
    <s v="Crédito (Mastercard) pelo app"/>
    <x v="4"/>
  </r>
  <r>
    <n v="376"/>
    <d v="2025-05-20T18:26:06"/>
    <s v="Madero &amp; Jeronimo - Oscar Freire"/>
    <x v="0"/>
    <s v="O pedido veio com todos os itens errados"/>
    <s v="ORDER_HS_REJECTED"/>
    <n v="78.98"/>
    <n v="72"/>
    <n v="58.14"/>
    <n v="13.86"/>
    <s v="REEMBOLSO APROVADO"/>
    <x v="1"/>
    <s v="iFood"/>
    <s v="4494b6e0-869d-41c4-b602-21edc64e265a"/>
    <s v="Crédito (Mastercard) pelo app"/>
    <x v="1"/>
  </r>
  <r>
    <n v="6590"/>
    <d v="2025-05-20T18:25:52"/>
    <s v="Madero &amp; Jeronimo - Oscar Freire"/>
    <x v="0"/>
    <s v="O pedido veio com todos os itens errados"/>
    <s v="ORDER_HS_REJECTED"/>
    <n v="145.38"/>
    <n v="138.4"/>
    <n v="111.76"/>
    <n v="26.64"/>
    <s v="REEMBOLSO APROVADO"/>
    <x v="1"/>
    <s v="iFood"/>
    <s v="02b7501c-fbb1-4037-9fff-4a3b1779b944"/>
    <s v="Apple Pay (Mastercard)"/>
    <x v="1"/>
  </r>
  <r>
    <n v="1522"/>
    <d v="2025-05-20T14:15:22"/>
    <s v="Madero &amp; Jeronimo - Sarandi"/>
    <x v="0"/>
    <s v="Pedido impróprio para consumo/uso"/>
    <s v="ORDER_HS_REJECTED"/>
    <n v="48.78"/>
    <n v="46.8"/>
    <n v="37.799999999999997"/>
    <n v="9"/>
    <s v="REEMBOLSO APROVADO"/>
    <x v="1"/>
    <s v="iFood"/>
    <s v="b2780423-5038-4988-9358-04c0fa469a8e"/>
    <s v="PIX"/>
    <x v="3"/>
  </r>
  <r>
    <n v="9880"/>
    <d v="2025-05-21T17:51:18"/>
    <s v="Madero &amp; Jeronimo Agua Verde"/>
    <x v="0"/>
    <s v="O pedido veio com todos os itens errados"/>
    <s v="SIM"/>
    <n v="133.59"/>
    <n v="142.6"/>
    <n v="115.15"/>
    <n v="27.449999999999989"/>
    <s v="REEMBOLSO APROVADO"/>
    <x v="1"/>
    <s v="iFood"/>
    <s v="d6e1524b-4d46-43cf-91ae-df8a264b5100"/>
    <s v="Crédito (Visa) pelo app"/>
    <x v="3"/>
  </r>
  <r>
    <n v="1491"/>
    <d v="2025-05-19T18:32:41"/>
    <s v="Vó Maria Durski - Andalo"/>
    <x v="0"/>
    <s v="O pedido veio com todos os itens errados"/>
    <s v="ORDER_HS_REJECTED"/>
    <n v="47.98"/>
    <n v="52"/>
    <n v="41.99"/>
    <n v="10.009999999999998"/>
    <s v="REEMBOLSO APROVADO"/>
    <x v="1"/>
    <s v="iFood"/>
    <s v="d9c9f0bb-61b8-48c6-af24-da894337178e"/>
    <s v="Pagamento pelo app do Nubank"/>
    <x v="2"/>
  </r>
  <r>
    <n v="9987"/>
    <d v="2025-05-20T19:10:46"/>
    <s v="Vó Maria Durski - Shopping Maia"/>
    <x v="0"/>
    <s v="Pedido impróprio para consumo/uso"/>
    <s v="ORDER_HS_REJECTED"/>
    <n v="14.98"/>
    <n v="26"/>
    <n v="21"/>
    <n v="5"/>
    <s v="REEMBOLSO APROVADO"/>
    <x v="1"/>
    <s v="iFood"/>
    <s v="606f1018-de17-4f88-a2ce-26de12db4e66"/>
    <s v="PIX"/>
    <x v="1"/>
  </r>
  <r>
    <s v="8908"/>
    <d v="2025-05-26T20:01:04"/>
    <s v="Jeronimo - Barra Shopping"/>
    <x v="0"/>
    <s v="O pedido está atrasado"/>
    <s v="Reembolso aprovado, confira o pagamento no seu próximo repasse"/>
    <n v="54.58"/>
    <n v="51.6"/>
    <n v="41.67"/>
    <n v="9.93"/>
    <s v="REEMBOLSO APROVADO"/>
    <x v="1"/>
    <s v="iFood"/>
    <s v="044dbd0f-994d-478e-86f8-854fed658411"/>
    <s v="Crédito (Mastercard) pelo app"/>
    <x v="0"/>
  </r>
  <r>
    <s v="4093"/>
    <d v="2025-05-26T21:15:56"/>
    <s v="Vó Maria Durski - Laçador"/>
    <x v="2"/>
    <s v="Item indisponível"/>
    <s v="UNAVAILABLE_ITEM"/>
    <n v="99.99"/>
    <n v="99"/>
    <n v="0"/>
    <n v="99"/>
    <s v="CANCELADO"/>
    <x v="2"/>
    <s v="iFood"/>
    <s v="3613d6ad-9a85-4fd6-abbb-2e9f32fc5e49"/>
    <s v="PIX"/>
    <x v="3"/>
  </r>
  <r>
    <s v="8639"/>
    <d v="2025-05-27T03:49:15"/>
    <s v="Dundee Chicken - Agua Verde"/>
    <x v="1"/>
    <s v="A loja está fechada"/>
    <s v="SIM"/>
    <n v="28.59"/>
    <n v="42.6"/>
    <n v="0"/>
    <n v="42.6"/>
    <s v="CANCELADO"/>
    <x v="2"/>
    <s v="iFood"/>
    <s v="06a3cc1e-6cf2-413f-b7e5-df7128cb07b9"/>
    <s v="Apple Pay (Mastercard Débito)"/>
    <x v="3"/>
  </r>
  <r>
    <n v="7347"/>
    <d v="2025-05-28T17:02:13"/>
    <s v="Dundee Chicken - Bh Shopping"/>
    <x v="0"/>
    <s v="O pedido veio com todos os itens errados"/>
    <s v="SIM"/>
    <n v="16.78"/>
    <n v="22.8"/>
    <n v="18.420000000000002"/>
    <n v="4.379999999999999"/>
    <s v="REEMBOLSO APROVADO"/>
    <x v="1"/>
    <s v="iFood"/>
    <s v="6c62cb8f-16b8-4687-bffb-e638694b4ecc"/>
    <s v="Saldo da carteira"/>
    <x v="0"/>
  </r>
  <r>
    <n v="7155"/>
    <d v="2025-05-27T22:33:49"/>
    <s v="Dundee Chicken - Alecrins"/>
    <x v="1"/>
    <s v="A entrega é em uma área de risco"/>
    <s v="Reembolso aprovado, confira o pagamento no seu próximo repasse"/>
    <n v="27.09"/>
    <n v="34.799999999999997"/>
    <n v="25.11"/>
    <n v="9.6899999999999977"/>
    <s v="REEMBOLSO APROVADO"/>
    <x v="1"/>
    <s v="iFood"/>
    <s v="dcdb6250-1426-42c3-9481-83555d83fba7"/>
    <s v="Débito (Mastercard Débito) pelo app"/>
    <x v="4"/>
  </r>
  <r>
    <n v="3274"/>
    <d v="2025-05-27T20:54:10"/>
    <s v="Dundee Chicken - Shopping Flamboyant"/>
    <x v="0"/>
    <s v="O pedido está atrasado"/>
    <s v="Reembolso aprovado, confira o pagamento no seu próximo repasse"/>
    <n v="26.19"/>
    <n v="25.2"/>
    <n v="15.85"/>
    <n v="9.35"/>
    <s v="REEMBOLSO APROVADO"/>
    <x v="1"/>
    <s v="iFood"/>
    <s v="ccaf6545-66cd-4d41-8f84-8fce477fa605"/>
    <s v="PIX"/>
    <x v="2"/>
  </r>
  <r>
    <n v="8284"/>
    <d v="2025-05-30T20:32:27"/>
    <s v="Dundee Chicken - Shopping Novo Salvador"/>
    <x v="1"/>
    <s v="Cliente não localizado"/>
    <s v="Reembolso aprovado, confira o pagamento no seu próximo repasse"/>
    <n v="12.19"/>
    <n v="19.2"/>
    <n v="9.0399999999999991"/>
    <n v="10.16"/>
    <s v="REEMBOLSO APROVADO"/>
    <x v="1"/>
    <s v="iFood"/>
    <s v="1fb1d7e7-29c3-4a02-b264-4315782a6ea0"/>
    <s v="PIX"/>
    <x v="0"/>
  </r>
  <r>
    <n v="7596"/>
    <d v="2025-05-27T20:27:41"/>
    <s v="Dundee Chicken - Shopping Palladium"/>
    <x v="0"/>
    <s v="O pedido está atrasado"/>
    <s v="Reembolso aprovado, confira o pagamento no seu próximo repasse"/>
    <n v="90.99"/>
    <n v="90"/>
    <n v="72.680000000000007"/>
    <n v="17.319999999999993"/>
    <s v="REEMBOLSO APROVADO"/>
    <x v="1"/>
    <s v="iFood"/>
    <s v="b95ef9b0-b0b5-4200-baf1-fc2df01fe594"/>
    <s v="PIX"/>
    <x v="3"/>
  </r>
  <r>
    <s v="4820"/>
    <d v="2025-05-26T19:52:49"/>
    <s v="Jeronimo - Cuiaba"/>
    <x v="1"/>
    <s v="Cliente não localizado"/>
    <s v="Reembolso aprovado, confira o pagamento no seu próximo repasse"/>
    <n v="124.78"/>
    <n v="106.8"/>
    <n v="86.24"/>
    <n v="20.560000000000002"/>
    <s v="REEMBOLSO APROVADO"/>
    <x v="1"/>
    <s v="iFood"/>
    <s v="4b27bd46-5f9c-4344-a105-6b4d3abe7868"/>
    <s v="PIX"/>
    <x v="2"/>
  </r>
  <r>
    <s v="2366"/>
    <d v="2025-05-26T12:22:57"/>
    <s v="Jeronimo &amp; Madero - Sarandi"/>
    <x v="2"/>
    <s v="Item indisponível"/>
    <s v="UNAVAILABLE_ITEM"/>
    <n v="158.18"/>
    <n v="135.19999999999999"/>
    <n v="0"/>
    <n v="135.19999999999999"/>
    <s v="CANCELADO"/>
    <x v="2"/>
    <s v="iFood"/>
    <s v="0d83a639-f450-40d1-a1fc-81ebdb815354"/>
    <s v="Crédito (Visa) pelo app"/>
    <x v="3"/>
  </r>
  <r>
    <n v="3015"/>
    <d v="2025-05-30T13:17:19"/>
    <s v="Jeronimo - Afonso Pena"/>
    <x v="0"/>
    <s v="O pedido está atrasado"/>
    <s v="Reembolso aprovado, confira o pagamento no seu próximo repasse"/>
    <n v="81.78"/>
    <n v="82.8"/>
    <n v="65.19"/>
    <n v="17.61"/>
    <s v="REEMBOLSO APROVADO"/>
    <x v="1"/>
    <s v="iFood"/>
    <s v="2ced6c4c-f7a6-4845-8812-320092603957"/>
    <s v="Vale-refeição (Pluxee Refeição (Sodexo Refeição)) pelo app"/>
    <x v="3"/>
  </r>
  <r>
    <s v="1726"/>
    <d v="2025-05-27T18:53:08"/>
    <s v="Madero - Jardim Social"/>
    <x v="2"/>
    <s v="Item indisponível"/>
    <s v="UNAVAILABLE_ITEM"/>
    <n v="192.99"/>
    <n v="192"/>
    <n v="0"/>
    <n v="192"/>
    <s v="CANCELADO"/>
    <x v="2"/>
    <s v="iFood"/>
    <s v="90f4d5ac-0688-4b43-8e20-a98ec76ff268"/>
    <s v="Apple Pay (Visa)"/>
    <x v="3"/>
  </r>
  <r>
    <s v="2415"/>
    <d v="2025-05-27T17:12:41"/>
    <s v="Madero - Jardim Social"/>
    <x v="2"/>
    <s v="Item indisponível"/>
    <s v="UNAVAILABLE_ITEM"/>
    <n v="39.99"/>
    <n v="49"/>
    <n v="0"/>
    <n v="49"/>
    <s v="CANCELADO"/>
    <x v="2"/>
    <s v="iFood"/>
    <s v="6444a550-f51a-44d1-80c0-038968c6b1e9"/>
    <s v="Crédito (Visa) pelo app"/>
    <x v="3"/>
  </r>
  <r>
    <s v="9028"/>
    <d v="2025-05-27T03:15:51"/>
    <s v="Dundee Chicken - Agua Verde"/>
    <x v="1"/>
    <s v="A loja está fechada"/>
    <s v="SIM"/>
    <n v="30.39"/>
    <n v="44.4"/>
    <n v="0"/>
    <n v="44.4"/>
    <s v="CANCELADO"/>
    <x v="2"/>
    <s v="iFood"/>
    <s v="8b07ec9c-632f-4283-8d6a-08cf6c6ca251"/>
    <s v="Apple Pay (Mastercard)"/>
    <x v="3"/>
  </r>
  <r>
    <s v="8791"/>
    <d v="2025-05-27T03:32:04"/>
    <s v="Dundee Chicken - Joinville"/>
    <x v="1"/>
    <s v="A loja está fechada"/>
    <s v="SIM"/>
    <n v="93.18"/>
    <n v="82.2"/>
    <n v="0"/>
    <n v="82.2"/>
    <s v="CANCELADO"/>
    <x v="2"/>
    <s v="iFood"/>
    <s v="edda310e-1564-4363-aadc-a44be99c4a4d"/>
    <s v="Débito (Elo Débito) pelo app"/>
    <x v="3"/>
  </r>
  <r>
    <s v="9652"/>
    <d v="2025-05-27T18:57:25"/>
    <s v="Jeronimo - Guarujá"/>
    <x v="3"/>
    <s v="Item indisponível"/>
    <s v="UNAVAILABLE_ITEM"/>
    <n v="59.99"/>
    <n v="69"/>
    <n v="0"/>
    <n v="69"/>
    <s v="CANCELADO"/>
    <x v="2"/>
    <s v="iFood"/>
    <s v="749bfa7b-3a9a-4919-96d1-50b2ed0d6cd9"/>
    <s v="Vale-refeição (Pluxee Refeição (Sodexo Refeição)) pelo app"/>
    <x v="1"/>
  </r>
  <r>
    <n v="3560"/>
    <d v="2025-05-30T17:05:09"/>
    <s v="Jeronimo - Andalo"/>
    <x v="1"/>
    <s v="Problemas no veículo"/>
    <s v="Reembolso aprovado, confira o pagamento no seu próximo repasse"/>
    <n v="71.98"/>
    <n v="54"/>
    <n v="43.6"/>
    <n v="10.399999999999999"/>
    <s v="REEMBOLSO APROVADO"/>
    <x v="1"/>
    <s v="iFood"/>
    <s v="2508337e-b098-415b-84c4-c3c1d4a3044d"/>
    <s v="Crédito (Mastercard) pelo app"/>
    <x v="2"/>
  </r>
  <r>
    <n v="7818"/>
    <d v="2025-05-28T16:24:08"/>
    <s v="Dundee Chicken - Bh Shopping"/>
    <x v="0"/>
    <s v="O pedido veio com todos os itens errados"/>
    <s v="SIM"/>
    <n v="17.28"/>
    <n v="20.399999999999999"/>
    <n v="16.47"/>
    <n v="3.9299999999999997"/>
    <s v="REEMBOLSO APROVADO"/>
    <x v="1"/>
    <s v="iFood"/>
    <s v="d9f2633a-efc8-4f8c-8279-2073815dbdf8"/>
    <s v="PIX"/>
    <x v="0"/>
  </r>
  <r>
    <n v="6883"/>
    <d v="2025-05-30T20:23:53"/>
    <s v="Jeronimo - Av Washington Luis"/>
    <x v="1"/>
    <s v="Cliente não quer mais receber o pedido"/>
    <s v="Reembolso aprovado, confira o pagamento no seu próximo repasse"/>
    <n v="76.38"/>
    <n v="74.400000000000006"/>
    <n v="60.08"/>
    <n v="14.320000000000007"/>
    <s v="REEMBOLSO APROVADO"/>
    <x v="1"/>
    <s v="iFood"/>
    <s v="3dd590b1-439c-449d-95a0-47205c88965e"/>
    <s v="Crédito (Mastercard) pelo app"/>
    <x v="4"/>
  </r>
  <r>
    <n v="1673"/>
    <d v="2025-05-30T20:05:47"/>
    <s v="Jeronimo - Av Washington Luis"/>
    <x v="1"/>
    <s v="Cliente não localizado pedido em atraso"/>
    <s v="Reembolso aprovado, confira o pagamento no seu próximo repasse"/>
    <n v="92.63"/>
    <n v="82.65"/>
    <n v="66.739999999999995"/>
    <n v="15.910000000000011"/>
    <s v="REEMBOLSO APROVADO"/>
    <x v="1"/>
    <s v="iFood"/>
    <s v="c6fa7a63-53f8-4742-8ffe-bfb0be8b37eb"/>
    <s v="Crédito (Visa) pelo app"/>
    <x v="4"/>
  </r>
  <r>
    <n v="3635"/>
    <d v="2025-05-30T15:19:10"/>
    <s v="Jeronimo - Av Washington Luis"/>
    <x v="0"/>
    <s v="O pedido está atrasado"/>
    <s v="Reembolso aprovado, confira o pagamento no seu próximo repasse"/>
    <n v="32.49"/>
    <n v="41.5"/>
    <n v="25.48"/>
    <n v="16.02"/>
    <s v="REEMBOLSO APROVADO"/>
    <x v="1"/>
    <s v="iFood"/>
    <s v="a39f1a0f-e70b-4256-ae4d-2131ef2d9f20"/>
    <s v="Apple Pay (Mastercard)"/>
    <x v="4"/>
  </r>
  <r>
    <s v="9963"/>
    <d v="2025-05-27T03:15:31"/>
    <s v="Dundee Chicken - Joinville"/>
    <x v="1"/>
    <s v="A loja está fechada"/>
    <s v="SIM"/>
    <n v="45.39"/>
    <n v="44.4"/>
    <n v="0"/>
    <n v="44.4"/>
    <s v="CANCELADO"/>
    <x v="2"/>
    <s v="iFood"/>
    <s v="f5ee76a5-4914-46a0-b94d-ae19327b6cd4"/>
    <s v="Pagamento pelo app do Nubank"/>
    <x v="3"/>
  </r>
  <r>
    <s v="8003"/>
    <d v="2025-05-27T20:25:55"/>
    <s v="Jeronimo - Shopping Flamboyant"/>
    <x v="5"/>
    <s v="Solicitado para o local errado"/>
    <s v="Cancelado pelo cliente antes da confirmação"/>
    <n v="21.69"/>
    <n v="27.6"/>
    <n v="0"/>
    <n v="27.6"/>
    <s v="CANCELADO"/>
    <x v="2"/>
    <s v="iFood"/>
    <s v="cd0ae4fb-5410-4f3f-9667-82eb6ee6acb1"/>
    <s v="********"/>
    <x v="2"/>
  </r>
  <r>
    <n v="5843"/>
    <d v="2025-05-29T21:31:54"/>
    <s v="Jeronimo - Barão de Penedo"/>
    <x v="1"/>
    <s v="Problemas no veículo"/>
    <s v="Reembolso aprovado, confira o pagamento no seu próximo repasse"/>
    <n v="79.58"/>
    <n v="69.599999999999994"/>
    <n v="56.2"/>
    <n v="13.399999999999991"/>
    <s v="REEMBOLSO APROVADO"/>
    <x v="1"/>
    <s v="iFood"/>
    <s v="e9da747f-7bbc-458d-b748-ddf2b66754de"/>
    <s v="Pagamento pelo app do Nubank"/>
    <x v="1"/>
  </r>
  <r>
    <n v="1289"/>
    <d v="2025-05-28T06:28:42"/>
    <s v="Dundee Chicken - Cascavel"/>
    <x v="1"/>
    <s v="A loja está fechada"/>
    <s v="SIM"/>
    <n v="74.78"/>
    <n v="58.8"/>
    <n v="0"/>
    <n v="58.8"/>
    <s v="CONTESTADO"/>
    <x v="0"/>
    <s v="iFood"/>
    <s v="d6c585a9-4629-4bff-a22b-058b48c8f877"/>
    <s v="PIX"/>
    <x v="4"/>
  </r>
  <r>
    <n v="5135"/>
    <d v="2025-05-28T03:30:45"/>
    <s v="Dundee Chicken - Piracicaba"/>
    <x v="1"/>
    <s v="A loja está fechada"/>
    <s v="SIM"/>
    <n v="21.69"/>
    <n v="25.2"/>
    <n v="0"/>
    <n v="25.2"/>
    <s v="CONTESTADO"/>
    <x v="0"/>
    <s v="iFood"/>
    <s v="35be7983-7006-4a89-89d7-ac46a307700a"/>
    <s v="Vale-refeição (Pluxee Refeição (Sodexo Refeição)) pelo app"/>
    <x v="2"/>
  </r>
  <r>
    <s v="6846"/>
    <d v="2025-05-26T15:23:57"/>
    <s v="Jeronimo - Giovanni Gronchi"/>
    <x v="0"/>
    <s v="O pedido está atrasado"/>
    <s v="Reembolso aprovado, confira o pagamento no seu próximo repasse"/>
    <n v="30.01"/>
    <n v="30.7"/>
    <n v="24.79"/>
    <n v="5.91"/>
    <s v="REEMBOLSO APROVADO"/>
    <x v="1"/>
    <s v="iFood"/>
    <s v="63326e96-ac57-4866-b773-5e3fb7ea9746"/>
    <s v="Pagamento pelo app do Nubank"/>
    <x v="4"/>
  </r>
  <r>
    <n v="1644"/>
    <d v="2025-05-30T21:40:19"/>
    <s v="Dundee Chicken - Shopping Novo Salvador"/>
    <x v="1"/>
    <s v="A loja está fechada"/>
    <s v="SIM"/>
    <n v="30.59"/>
    <n v="42.6"/>
    <n v="0"/>
    <m/>
    <s v="CONTESTADO"/>
    <x v="0"/>
    <s v="iFood"/>
    <s v="afead540-c97c-477a-b9a4-1a1814e23181"/>
    <s v="PIX"/>
    <x v="0"/>
  </r>
  <r>
    <s v="7855"/>
    <d v="2025-05-26T19:15:45"/>
    <s v="Jeronimo - Giovanni Gronchi"/>
    <x v="1"/>
    <s v="Dificuldades na Plataforma Logística"/>
    <s v="NÃO"/>
    <n v="64.44"/>
    <n v="63.45"/>
    <n v="47.25"/>
    <n v="16.200000000000003"/>
    <s v="REEMBOLSO APROVADO"/>
    <x v="1"/>
    <s v="iFood"/>
    <s v="32eef1c2-7035-4d8d-b3fd-fecc7b9bea32"/>
    <s v="PIX"/>
    <x v="4"/>
  </r>
  <r>
    <n v="5901"/>
    <d v="2025-05-29T21:27:45"/>
    <s v="Jeronimo - Barão de Penedo"/>
    <x v="1"/>
    <s v="Problemas no veículo"/>
    <s v="Reembolso aprovado, confira o pagamento no seu próximo repasse"/>
    <n v="46.78"/>
    <n v="46.8"/>
    <n v="37.799999999999997"/>
    <n v="9"/>
    <s v="REEMBOLSO APROVADO"/>
    <x v="1"/>
    <s v="iFood"/>
    <s v="21d2c2e9-9a59-472b-9c43-854de3fc94ad"/>
    <s v="Crédito (Elo) pelo app"/>
    <x v="1"/>
  </r>
  <r>
    <n v="2758"/>
    <d v="2025-05-30T21:35:22"/>
    <s v="Dundee Chicken - Shopping Novo Salvador"/>
    <x v="1"/>
    <s v="A loja está fechada"/>
    <s v="SIM"/>
    <n v="12.19"/>
    <n v="19.2"/>
    <n v="0"/>
    <m/>
    <s v="CONTESTADO"/>
    <x v="0"/>
    <s v="iFood"/>
    <s v="ecef2704-e62c-4f9e-a992-0b4b4d0520d7"/>
    <s v="PIX"/>
    <x v="0"/>
  </r>
  <r>
    <n v="4069"/>
    <d v="2025-05-29T12:08:56"/>
    <s v="Jeronimo - Afonso Pena"/>
    <x v="0"/>
    <s v="O pedido veio com todos os itens errados"/>
    <s v="SIM"/>
    <n v="75.180000000000007"/>
    <n v="73.2"/>
    <n v="0"/>
    <n v="73.2"/>
    <s v="CONTESTADO"/>
    <x v="0"/>
    <s v="iFood"/>
    <s v="f813d9f9-5608-4ed5-b8cd-1129c98493bc"/>
    <s v="Crédito (Visa) pelo app"/>
    <x v="3"/>
  </r>
  <r>
    <n v="1312"/>
    <d v="2025-05-30T20:37:01"/>
    <s v="Jeronimo - Alecrins"/>
    <x v="0"/>
    <s v="O pedido veio com todos os itens errados"/>
    <s v="SIM"/>
    <n v="69.78"/>
    <n v="55.8"/>
    <n v="46.76"/>
    <n v="9.0399999999999991"/>
    <s v="REEMBOLSO APROVADO"/>
    <x v="1"/>
    <s v="iFood"/>
    <s v="c55e3385-de47-472f-846b-448a212efca5"/>
    <s v="Vale-refeição (Alelo refeição) pelo app"/>
    <x v="4"/>
  </r>
  <r>
    <s v="1246"/>
    <d v="2025-05-26T17:51:43"/>
    <s v="Madero - Shopping Patio Paulista"/>
    <x v="3"/>
    <s v="Item indisponível"/>
    <s v="UNAVAILABLE_ITEM"/>
    <n v="88.98"/>
    <n v="77"/>
    <n v="0"/>
    <n v="77"/>
    <s v="CANCELADO"/>
    <x v="2"/>
    <s v="iFood"/>
    <s v="753c2697-b987-4fe3-809e-b0a7aaf15604"/>
    <s v="Crédito (Visa) pelo app"/>
    <x v="1"/>
  </r>
  <r>
    <n v="4415"/>
    <d v="2025-05-29T12:11:36"/>
    <s v="Jeronimo - Barão de Penedo"/>
    <x v="1"/>
    <s v="Cliente não localizado"/>
    <s v="Reembolso aprovado, confira o pagamento no seu próximo repasse"/>
    <n v="38.99"/>
    <n v="38"/>
    <n v="29.86"/>
    <n v="8.14"/>
    <s v="REEMBOLSO APROVADO"/>
    <x v="1"/>
    <s v="iFood"/>
    <s v="ae9c57d9-0a06-4704-9919-2931eea4c72e"/>
    <s v="Vale-refeição (VR refeição) pelo app"/>
    <x v="1"/>
  </r>
  <r>
    <s v="9124"/>
    <d v="2025-05-27T16:35:58"/>
    <s v="Vó Maria Durski - Shopping Vitoria"/>
    <x v="3"/>
    <s v="Item indisponível"/>
    <s v="UNAVAILABLE_ITEM"/>
    <n v="66.98"/>
    <n v="65"/>
    <n v="0"/>
    <n v="65"/>
    <s v="CANCELADO"/>
    <x v="2"/>
    <s v="iFood"/>
    <s v="175f40e3-f7f0-44ed-882b-5a9997749686"/>
    <s v="Vale-refeição (Alelo refeição) pelo app"/>
    <x v="0"/>
  </r>
  <r>
    <n v="4844"/>
    <d v="2025-05-27T20:58:29"/>
    <s v="Jeronimo - Barra Shopping"/>
    <x v="0"/>
    <s v="O pedido está atrasado"/>
    <s v="Reembolso aprovado, confira o pagamento no seu próximo repasse"/>
    <n v="74.78"/>
    <n v="61.8"/>
    <n v="49.91"/>
    <n v="11.89"/>
    <s v="REEMBOLSO APROVADO"/>
    <x v="1"/>
    <s v="iFood"/>
    <s v="91878c9e-7f1f-4bf6-ae34-2b2ff020439c"/>
    <s v="Crédito (Visa) pelo app"/>
    <x v="0"/>
  </r>
  <r>
    <n v="7636"/>
    <d v="2025-05-27T20:09:40"/>
    <s v="Jeronimo - Bela Vista"/>
    <x v="1"/>
    <s v="O pedido não cabe na bag"/>
    <s v="Reembolso aprovado, confira o pagamento no seu próximo repasse"/>
    <n v="71.790000000000006"/>
    <n v="70.8"/>
    <n v="57.18"/>
    <n v="13.619999999999997"/>
    <s v="REEMBOLSO APROVADO"/>
    <x v="1"/>
    <s v="iFood"/>
    <s v="c544903c-896e-4bf1-8fd0-435f80ee9e4f"/>
    <s v="Apple Pay (Visa)"/>
    <x v="3"/>
  </r>
  <r>
    <n v="5331"/>
    <d v="2025-05-30T13:18:18"/>
    <s v="Jeronimo - Bela Vista"/>
    <x v="1"/>
    <s v="Cliente se recusa a fornecer código de recebimento"/>
    <s v="Reembolso aprovado, confira o pagamento no seu próximo repasse"/>
    <n v="36.99"/>
    <n v="36"/>
    <n v="26.58"/>
    <n v="9.4200000000000017"/>
    <s v="REEMBOLSO APROVADO"/>
    <x v="1"/>
    <s v="iFood"/>
    <s v="946460bf-dfc2-489f-93e1-9340c62bf39e"/>
    <s v="Apple Pay (Visa)"/>
    <x v="3"/>
  </r>
  <r>
    <n v="1234"/>
    <d v="2025-05-29T14:46:13"/>
    <s v="Jeronimo - Buritis"/>
    <x v="1"/>
    <s v="A entrega é em uma área de risco"/>
    <s v="Reembolso aprovado, confira o pagamento no seu próximo repasse"/>
    <n v="41.7"/>
    <n v="49.2"/>
    <n v="35.69"/>
    <n v="13.510000000000005"/>
    <s v="REEMBOLSO APROVADO"/>
    <x v="1"/>
    <s v="iFood"/>
    <s v="5d615ff1-5c86-43f2-83e6-956a651a362d"/>
    <s v="Crédito (Visa) pelo app"/>
    <x v="0"/>
  </r>
  <r>
    <s v="2052"/>
    <d v="2025-05-26T19:36:58"/>
    <s v="Jeronimo - Panamby"/>
    <x v="1"/>
    <s v="Cliente não localizado"/>
    <s v="Reembolso aprovado, confira o pagamento no seu próximo repasse"/>
    <n v="53.98"/>
    <n v="54"/>
    <n v="43.6"/>
    <n v="10.399999999999999"/>
    <s v="REEMBOLSO APROVADO"/>
    <x v="1"/>
    <s v="iFood"/>
    <s v="8ee5a03f-b968-499f-9215-4507e3594892"/>
    <s v="Crédito (Mastercard) pelo app"/>
    <x v="4"/>
  </r>
  <r>
    <s v="5180"/>
    <d v="2025-05-26T20:39:22"/>
    <s v="Jeronimo - Ramos Batista"/>
    <x v="1"/>
    <s v="Entregador sofreu acidente"/>
    <s v="Reembolso aprovado, confira o pagamento no seu próximo repasse"/>
    <n v="74.19"/>
    <n v="73.2"/>
    <n v="59.1"/>
    <n v="14.100000000000001"/>
    <s v="REEMBOLSO APROVADO"/>
    <x v="1"/>
    <s v="iFood"/>
    <s v="f2ee5897-cda6-4e74-97e2-452303de4eb8"/>
    <s v="PIX"/>
    <x v="1"/>
  </r>
  <r>
    <s v="9633"/>
    <d v="2025-05-26T20:38:42"/>
    <s v="Jeronimo - Ramos Batista"/>
    <x v="1"/>
    <s v="Entregador sofreu acidente"/>
    <s v="Reembolso aprovado, confira o pagamento no seu próximo repasse"/>
    <n v="64.59"/>
    <n v="63.6"/>
    <n v="51.35"/>
    <n v="12.25"/>
    <s v="REEMBOLSO APROVADO"/>
    <x v="1"/>
    <s v="iFood"/>
    <s v="671463a5-bb1a-4a01-b2b8-05c4821f6b45"/>
    <s v="Crédito (Mastercard) pelo app"/>
    <x v="1"/>
  </r>
  <r>
    <s v="3485"/>
    <d v="2025-05-26T19:38:53"/>
    <s v="Jeronimo - Shopping Aricanduva"/>
    <x v="1"/>
    <s v="Problemas no veículo"/>
    <s v="Reembolso aprovado, confira o pagamento no seu próximo repasse"/>
    <n v="144.58000000000001"/>
    <n v="141.6"/>
    <n v="114.34"/>
    <n v="27.259999999999991"/>
    <s v="REEMBOLSO APROVADO"/>
    <x v="1"/>
    <s v="iFood"/>
    <s v="0f00bd34-bf40-4f23-8ea6-a010129fe9a7"/>
    <s v="Crédito (Mastercard) pelo app"/>
    <x v="1"/>
  </r>
  <r>
    <s v="4149"/>
    <d v="2025-05-28T19:22:26"/>
    <s v="Jeronimo - Anchieta Garden"/>
    <x v="0"/>
    <s v="O pedido veio com todos os itens errados"/>
    <s v="SIM"/>
    <n v="82.04"/>
    <n v="91.05"/>
    <n v="69.489999999999995"/>
    <n v="21.560000000000002"/>
    <s v="REEMBOLSO APROVADO"/>
    <x v="1"/>
    <s v="iFood"/>
    <s v="4d283b9d-3799-42bb-ac96-afb46fde4793"/>
    <s v="Apple Pay (Mastercard)"/>
    <x v="0"/>
  </r>
  <r>
    <n v="7982"/>
    <d v="2025-05-30T22:01:15"/>
    <s v="Jeronimo - Cuiaba"/>
    <x v="1"/>
    <s v="A entrega é em uma área de risco"/>
    <s v="Reembolso aprovado, confira o pagamento no seu próximo repasse"/>
    <n v="61.89"/>
    <n v="60.9"/>
    <n v="49.17"/>
    <n v="11.729999999999997"/>
    <s v="REEMBOLSO APROVADO"/>
    <x v="1"/>
    <s v="iFood"/>
    <s v="b9947e32-ce4b-4188-b068-095fde8a46f4"/>
    <s v="PIX"/>
    <x v="2"/>
  </r>
  <r>
    <s v="5554"/>
    <d v="2025-05-26T11:12:15"/>
    <s v="Jeronimo - Ponta Grossa"/>
    <x v="2"/>
    <s v="Item indisponível"/>
    <s v="NÃO"/>
    <n v="38.68"/>
    <n v="39.6"/>
    <n v="0"/>
    <n v="39.6"/>
    <s v="CANCELADO"/>
    <x v="2"/>
    <s v="iFood"/>
    <s v="1d8587d5-cb05-443d-bf7a-498f88cd01a3"/>
    <s v="Apple Pay (Mastercard)"/>
    <x v="3"/>
  </r>
  <r>
    <s v="4544"/>
    <d v="2025-05-26T21:15:17"/>
    <s v="Madero - Criciuma"/>
    <x v="3"/>
    <s v="Item indisponível"/>
    <s v="UNAVAILABLE_ITEM"/>
    <n v="45.98"/>
    <n v="41"/>
    <n v="0"/>
    <n v="41"/>
    <s v="CANCELADO"/>
    <x v="2"/>
    <s v="iFood"/>
    <s v="4335ba70-9987-47d5-8280-9293917ed346"/>
    <s v="Crédito (Mastercard) pelo app"/>
    <x v="3"/>
  </r>
  <r>
    <s v="3684"/>
    <d v="2025-05-28T19:19:26"/>
    <s v="Jeronimo - Anchieta Garden"/>
    <x v="0"/>
    <s v="O pedido veio com todos os itens errados"/>
    <s v="SIM"/>
    <n v="124.23"/>
    <n v="122.25"/>
    <n v="94.68"/>
    <n v="27.569999999999993"/>
    <s v="REEMBOLSO APROVADO"/>
    <x v="1"/>
    <s v="iFood"/>
    <s v="5ad16aac-e909-4556-ba52-2071a032e9a9"/>
    <s v="PIX"/>
    <x v="0"/>
  </r>
  <r>
    <n v="5812"/>
    <d v="2025-05-27T21:03:28"/>
    <s v="Jeronimo - Giovanni Gronchi"/>
    <x v="0"/>
    <s v="O pedido está atrasado"/>
    <s v="Reembolso aprovado, confira o pagamento no seu próximo repasse"/>
    <n v="89.03"/>
    <n v="82.05"/>
    <n v="66.260000000000005"/>
    <n v="15.789999999999992"/>
    <s v="REEMBOLSO APROVADO"/>
    <x v="1"/>
    <s v="iFood"/>
    <s v="32bd7a94-bec4-4b65-ac4e-50d85342da39"/>
    <s v="Apple Pay (Mastercard)"/>
    <x v="4"/>
  </r>
  <r>
    <n v="4354"/>
    <d v="2025-05-30T21:53:16"/>
    <s v="Jeronimo - Giovanni Gronchi"/>
    <x v="0"/>
    <s v="O pedido não foi entregue"/>
    <s v="Reembolso aprovado, confira o pagamento no seu próximo repasse"/>
    <n v="71.23"/>
    <n v="62.25"/>
    <n v="52.16"/>
    <n v="10.090000000000003"/>
    <s v="REEMBOLSO APROVADO"/>
    <x v="1"/>
    <s v="iFood"/>
    <s v="9734af2a-9e23-4d5c-bd3e-cd94cce661e3"/>
    <s v="Vale-refeição (Ticket) pelo app"/>
    <x v="4"/>
  </r>
  <r>
    <s v="7029"/>
    <d v="2025-05-27T11:46:29"/>
    <s v="Vó Maria Durski- Shopping Tijuca"/>
    <x v="2"/>
    <s v="Item indisponível"/>
    <s v="UNAVAILABLE_ITEM"/>
    <n v="21.99"/>
    <n v="26"/>
    <n v="0"/>
    <n v="26"/>
    <s v="CANCELADO"/>
    <x v="2"/>
    <s v="iFood"/>
    <s v="850f0a7e-18ca-40e3-b6cc-81b011edb79d"/>
    <s v="Débito (Mastercard Débito) pelo app"/>
    <x v="0"/>
  </r>
  <r>
    <s v="7389"/>
    <d v="2025-05-27T14:47:07"/>
    <s v="Jeronimo - Park Shop Campo Grande"/>
    <x v="2"/>
    <s v="Item indisponível"/>
    <s v="UNAVAILABLE_ITEM"/>
    <n v="41.98"/>
    <n v="30"/>
    <n v="0"/>
    <n v="30"/>
    <s v="CANCELADO"/>
    <x v="2"/>
    <s v="iFood"/>
    <s v="5e79df48-9686-433c-94ce-b91b529eee60"/>
    <s v="Crédito (Mastercard) pelo app"/>
    <x v="0"/>
  </r>
  <r>
    <s v="0563"/>
    <d v="2025-05-26T20:03:19"/>
    <s v="Jeronimo - Shopping Balneario"/>
    <x v="1"/>
    <s v="Problemas no veículo"/>
    <s v="Reembolso aprovado, confira o pagamento no seu próximo repasse"/>
    <n v="65.63"/>
    <n v="58.65"/>
    <n v="47.36"/>
    <n v="11.29"/>
    <s v="REEMBOLSO APROVADO"/>
    <x v="1"/>
    <s v="iFood"/>
    <s v="6576c3b9-9dfd-41ab-ad06-a745f9f918a9"/>
    <s v="Débito (Visa Débito) pelo app"/>
    <x v="3"/>
  </r>
  <r>
    <s v="3033"/>
    <d v="2025-05-26T17:42:05"/>
    <s v="Madero - Center Shopping Uberlandia"/>
    <x v="2"/>
    <s v="O pedido está duplicado"/>
    <s v="SIM"/>
    <n v="126.98"/>
    <n v="97"/>
    <n v="0"/>
    <n v="97"/>
    <s v="CANCELADO"/>
    <x v="2"/>
    <s v="iFood"/>
    <s v="f22df9b5-c2d6-47e0-9e58-ba351d229dbd"/>
    <s v="Crédito (Visa) pelo app"/>
    <x v="2"/>
  </r>
  <r>
    <s v="7326"/>
    <d v="2025-05-26T12:11:57"/>
    <s v="Madero - Champagnat"/>
    <x v="2"/>
    <s v="O pedido está duplicado"/>
    <s v="SIM"/>
    <n v="71.989999999999995"/>
    <n v="81"/>
    <n v="0"/>
    <n v="81"/>
    <s v="CANCELADO"/>
    <x v="2"/>
    <s v="iFood"/>
    <s v="b3d41b4a-6799-4f0c-865e-0239605a14bf"/>
    <s v="Pagamento pelo app do Nubank"/>
    <x v="3"/>
  </r>
  <r>
    <n v="1651"/>
    <d v="2025-05-29T18:36:01"/>
    <s v="Jeronimo - Barra Shopping"/>
    <x v="0"/>
    <s v="O pedido veio com todos os itens errados"/>
    <s v="SIM"/>
    <n v="97.38"/>
    <n v="80.400000000000006"/>
    <n v="64.930000000000007"/>
    <n v="15.469999999999999"/>
    <s v="REEMBOLSO APROVADO"/>
    <x v="1"/>
    <s v="iFood"/>
    <s v="ebb9411e-8fb3-4edb-9989-7414a2570e1a"/>
    <s v="Crédito (Visa) pelo app"/>
    <x v="0"/>
  </r>
  <r>
    <n v="8444"/>
    <d v="2025-05-30T19:47:51"/>
    <s v="Jeronimo - Giovanni Gronchi"/>
    <x v="0"/>
    <s v="O pedido está atrasado"/>
    <s v="Reembolso aprovado, confira o pagamento no seu próximo repasse"/>
    <n v="110.28"/>
    <n v="97.3"/>
    <n v="78.569999999999993"/>
    <n v="18.730000000000004"/>
    <s v="REEMBOLSO APROVADO"/>
    <x v="1"/>
    <s v="iFood"/>
    <s v="9bcea904-bf70-478d-85d2-aa68fcbc38ef"/>
    <s v="Crédito (Visa) pelo app"/>
    <x v="4"/>
  </r>
  <r>
    <s v="7345"/>
    <d v="2025-05-27T20:37:33"/>
    <s v="Jeronimo - Bela Vista"/>
    <x v="0"/>
    <s v="O pedido veio revirado/violado"/>
    <s v="SIM"/>
    <n v="36.58"/>
    <n v="27.6"/>
    <n v="22.29"/>
    <n v="5.3100000000000023"/>
    <s v="REEMBOLSO APROVADO"/>
    <x v="1"/>
    <s v="iFood"/>
    <s v="13a31bad-152a-42ef-8d72-fc662ae87252"/>
    <s v="PIX"/>
    <x v="3"/>
  </r>
  <r>
    <n v="3230"/>
    <d v="2025-05-30T16:05:44"/>
    <s v="Jeronimo - Giovanni Gronchi"/>
    <x v="0"/>
    <s v="O pedido está atrasado"/>
    <s v="Reembolso aprovado, confira o pagamento no seu próximo repasse"/>
    <n v="54.78"/>
    <n v="43.8"/>
    <n v="30.37"/>
    <n v="13.429999999999996"/>
    <s v="REEMBOLSO APROVADO"/>
    <x v="1"/>
    <s v="iFood"/>
    <s v="d6b5d041-8e79-4f7b-a2e9-a5dbf31060d0"/>
    <s v="Apple Pay (Mastercard)"/>
    <x v="4"/>
  </r>
  <r>
    <s v="7859"/>
    <d v="2025-05-26T20:35:07"/>
    <s v="Jeronimo - Shopping Guarulhos"/>
    <x v="0"/>
    <s v="O pedido está atrasado"/>
    <s v="Reembolso aprovado, confira o pagamento no seu próximo repasse"/>
    <n v="53.99"/>
    <n v="63"/>
    <n v="46.88"/>
    <n v="16.119999999999997"/>
    <s v="REEMBOLSO APROVADO"/>
    <x v="1"/>
    <s v="iFood"/>
    <s v="5b8926ca-aeff-4c13-bfc5-9ef0ad194a00"/>
    <s v="Apple Pay (Visa)"/>
    <x v="1"/>
  </r>
  <r>
    <s v="0334"/>
    <d v="2025-05-27T14:03:16"/>
    <s v="Jeronimo - Bela Vista"/>
    <x v="0"/>
    <s v="Pedido impróprio para consumo/uso"/>
    <s v="SIM"/>
    <n v="76.19"/>
    <n v="85.2"/>
    <n v="66.81"/>
    <n v="18.39"/>
    <s v="REEMBOLSO APROVADO"/>
    <x v="1"/>
    <s v="iFood"/>
    <s v="9e4ac4ca-797d-414b-bdb4-f1113b1a1271"/>
    <s v="Apple Pay (Visa)"/>
    <x v="3"/>
  </r>
  <r>
    <s v="4120"/>
    <d v="2025-05-27T16:45:49"/>
    <s v="Jeronimo - Bh Shopping"/>
    <x v="0"/>
    <s v="O pedido veio com todos os itens errados"/>
    <s v="SIM"/>
    <n v="48.58"/>
    <n v="45.6"/>
    <n v="0"/>
    <n v="45.6"/>
    <s v="CONTESTADO"/>
    <x v="0"/>
    <s v="iFood"/>
    <s v="3fc496d3-6a02-4c7e-a114-6ada40dfb88f"/>
    <s v="Crédito (Visa) pelo app"/>
    <x v="0"/>
  </r>
  <r>
    <s v="3785"/>
    <d v="2025-05-27T20:15:25"/>
    <s v="Madero &amp; Jeronimo - Itajai"/>
    <x v="1"/>
    <s v="Cliente não localizado"/>
    <s v="Reembolso aprovado, confira o pagamento no seu próximo repasse"/>
    <n v="142.79"/>
    <n v="139.80000000000001"/>
    <n v="112.89"/>
    <n v="26.910000000000011"/>
    <s v="REEMBOLSO APROVADO"/>
    <x v="1"/>
    <s v="iFood"/>
    <s v="65766181-a25b-4c51-a04a-01b1898c5bd5"/>
    <s v="Apple Pay (Visa)"/>
    <x v="3"/>
  </r>
  <r>
    <s v="3393"/>
    <d v="2025-05-26T20:17:34"/>
    <s v="Madero &amp; Jeronimo - Itajai"/>
    <x v="2"/>
    <s v="Item indisponível"/>
    <s v="NÃO"/>
    <n v="78.78"/>
    <n v="68.8"/>
    <n v="0"/>
    <n v="68.8"/>
    <s v="CANCELADO"/>
    <x v="2"/>
    <s v="iFood"/>
    <s v="87066a59-057a-443f-b732-6fd3e1f258e9"/>
    <s v="PIX"/>
    <x v="3"/>
  </r>
  <r>
    <s v="0188"/>
    <d v="2025-05-27T21:21:49"/>
    <s v="Madero - Shopping Taboão"/>
    <x v="1"/>
    <s v="Cliente não localizado"/>
    <s v="Reembolso aprovado, confira o pagamento no seu próximo repasse"/>
    <n v="97.99"/>
    <n v="83"/>
    <n v="67.02"/>
    <n v="15.980000000000004"/>
    <s v="REEMBOLSO APROVADO"/>
    <x v="1"/>
    <s v="iFood"/>
    <s v="4a745138-c527-4aee-a44d-5c913510cb02"/>
    <s v="Apple Pay (Mastercard)"/>
    <x v="4"/>
  </r>
  <r>
    <s v="6601"/>
    <d v="2025-05-27T19:45:24"/>
    <s v="Madero - Shopping Taboão"/>
    <x v="3"/>
    <s v="Item indisponível"/>
    <s v="UNAVAILABLE_ITEM"/>
    <n v="56.98"/>
    <n v="59"/>
    <n v="0"/>
    <n v="59"/>
    <s v="CANCELADO"/>
    <x v="2"/>
    <s v="iFood"/>
    <s v="fa489a9b-0ade-4c41-99ce-9cc6870a4ee0"/>
    <s v="Crédito (Mastercard) pelo app"/>
    <x v="4"/>
  </r>
  <r>
    <n v="1498"/>
    <d v="2025-05-30T20:37:03"/>
    <s v="Jeronimo - Buritis"/>
    <x v="0"/>
    <s v="O pedido veio com todos os itens errados"/>
    <s v="SIM"/>
    <n v="88.58"/>
    <n v="87.6"/>
    <n v="70.73"/>
    <m/>
    <s v="REEMBOLSO APROVADO"/>
    <x v="1"/>
    <s v="iFood"/>
    <s v="d7c3bcbd-2266-4e67-8a68-93165b9079ac"/>
    <s v="Débito (Visa Débito) pelo app"/>
    <x v="0"/>
  </r>
  <r>
    <s v="0010"/>
    <d v="2025-05-26T13:36:01"/>
    <s v="Jeronimo - Uberlândia"/>
    <x v="0"/>
    <s v="O pedido está atrasado"/>
    <s v="Reembolso aprovado, confira o pagamento no seu próximo repasse"/>
    <n v="56.89"/>
    <n v="55.9"/>
    <n v="45.14"/>
    <n v="10.759999999999998"/>
    <s v="REEMBOLSO APROVADO"/>
    <x v="1"/>
    <s v="iFood"/>
    <s v="ad2a9c0a-3cce-45b3-a0e6-fb431706c0e4"/>
    <s v="Crédito (Visa) pelo app"/>
    <x v="2"/>
  </r>
  <r>
    <s v="3538"/>
    <d v="2025-05-26T19:36:23"/>
    <s v="Madero - Ribeirão Shopping"/>
    <x v="3"/>
    <s v="Item indisponível"/>
    <s v="UNAVAILABLE_ITEM"/>
    <n v="175.98"/>
    <n v="160"/>
    <n v="0"/>
    <n v="160"/>
    <s v="CANCELADO"/>
    <x v="2"/>
    <s v="iFood"/>
    <s v="9486b0c3-ebf3-4a31-a2de-4110cd125870"/>
    <s v="PIX"/>
    <x v="2"/>
  </r>
  <r>
    <s v="1901"/>
    <d v="2025-05-26T21:27:37"/>
    <s v="Jeronimo &amp; Madero - Foz do Iguaçu"/>
    <x v="1"/>
    <s v="A entrega é em uma área de risco"/>
    <s v="Reembolso aprovado, confira o pagamento no seu próximo repasse"/>
    <n v="166.18"/>
    <n v="169.2"/>
    <n v="136.62"/>
    <n v="32.579999999999984"/>
    <s v="REEMBOLSO APROVADO"/>
    <x v="1"/>
    <s v="iFood"/>
    <s v="30ea6a80-5154-4f53-9444-8788bc1563b7"/>
    <s v="Crédito (Visa) pelo app"/>
    <x v="4"/>
  </r>
  <r>
    <n v="846"/>
    <d v="2025-05-31T22:07:52"/>
    <s v="Jeronimo - Campo Grande"/>
    <x v="0"/>
    <s v="O pedido veio com todos os itens errados"/>
    <s v="SIM"/>
    <n v="25.78"/>
    <n v="26.4"/>
    <n v="0"/>
    <m/>
    <s v="CONTESTADO"/>
    <x v="0"/>
    <s v="iFood"/>
    <s v="8b5f8d83-6c94-486d-92eb-8f9d9cd1efe1"/>
    <s v="Apple Pay (Visa)"/>
    <x v="2"/>
  </r>
  <r>
    <s v="8919"/>
    <d v="2025-05-27T11:28:30"/>
    <s v="Jeronimo - Millenium (atlântica)"/>
    <x v="1"/>
    <s v="O pedido não cabe na bag"/>
    <s v="NÃO"/>
    <n v="52.59"/>
    <n v="51.6"/>
    <n v="27.69"/>
    <n v="23.91"/>
    <s v="REEMBOLSO APROVADO"/>
    <x v="1"/>
    <s v="iFood"/>
    <s v="80c30b78-96e0-49ea-8467-fc6fbcd8ebc0"/>
    <s v="Pagamento pelo app do Nubank"/>
    <x v="3"/>
  </r>
  <r>
    <n v="1459"/>
    <d v="2025-05-29T19:00:48"/>
    <s v="Jeronimo - Center Shopping Uberlândia"/>
    <x v="0"/>
    <s v="O pedido veio com todos os itens errados"/>
    <s v="SIM"/>
    <n v="44.79"/>
    <n v="54"/>
    <n v="39.57"/>
    <n v="14.43"/>
    <s v="REEMBOLSO APROVADO"/>
    <x v="1"/>
    <s v="iFood"/>
    <s v="dc384bc4-d4ab-447f-89c5-01b4446cb7ba"/>
    <s v="Crédito (Mastercard) pelo app"/>
    <x v="2"/>
  </r>
  <r>
    <n v="6155"/>
    <d v="2025-05-29T19:00:34"/>
    <s v="Jeronimo - Center Shopping Uberlândia"/>
    <x v="0"/>
    <s v="O pedido veio com todos os itens errados"/>
    <s v="SIM"/>
    <n v="121.08"/>
    <n v="110.1"/>
    <n v="88.91"/>
    <n v="21.189999999999998"/>
    <s v="REEMBOLSO APROVADO"/>
    <x v="1"/>
    <s v="iFood"/>
    <s v="7100af92-f8a3-4e2f-ae59-9adeef738a6d"/>
    <s v="PIX"/>
    <x v="2"/>
  </r>
  <r>
    <s v="6030"/>
    <d v="2025-05-28T14:08:31"/>
    <s v="Jeronimo - Center Shopping Uberlândia"/>
    <x v="1"/>
    <s v="A loja está passando por dificuldades internas"/>
    <s v="SIM"/>
    <n v="89.79"/>
    <n v="88.8"/>
    <n v="71.709999999999994"/>
    <n v="17.090000000000003"/>
    <s v="REEMBOLSO APROVADO"/>
    <x v="1"/>
    <s v="iFood"/>
    <s v="998530ca-7dc1-468b-b0f7-e99a5757bd77"/>
    <s v="Débito (Visa Débito) pelo app"/>
    <x v="2"/>
  </r>
  <r>
    <n v="9727"/>
    <d v="2025-05-31T11:52:42"/>
    <s v="Jeronimo - Criciuma"/>
    <x v="0"/>
    <s v="O pedido veio com todos os itens errados"/>
    <s v="SIM"/>
    <n v="26.19"/>
    <n v="33.6"/>
    <n v="20.100000000000001"/>
    <n v="13.5"/>
    <s v="REEMBOLSO APROVADO"/>
    <x v="1"/>
    <s v="iFood"/>
    <s v="3c9b9333-0e30-4bd8-bf04-3151d314b195"/>
    <s v="Saldo da carteira, PIX"/>
    <x v="3"/>
  </r>
  <r>
    <n v="6473"/>
    <d v="2025-05-30T15:27:03"/>
    <s v="Jeronimo - Giovanni Gronchi"/>
    <x v="0"/>
    <s v="O pedido está atrasado"/>
    <s v="Reembolso aprovado, confira o pagamento no seu próximo repasse"/>
    <n v="20.79"/>
    <n v="26.4"/>
    <n v="14.79"/>
    <n v="11.61"/>
    <s v="REEMBOLSO APROVADO"/>
    <x v="1"/>
    <s v="iFood"/>
    <s v="e0a8e6c3-9491-4628-a00d-293704e852fe"/>
    <s v="Crédito (Visa) pelo app"/>
    <x v="4"/>
  </r>
  <r>
    <s v="5547"/>
    <d v="2025-05-26T17:00:45"/>
    <s v="Madero -  Av Washington Luis"/>
    <x v="1"/>
    <s v="Cliente não localizado pedido em atraso"/>
    <s v="Reembolso aprovado, confira o pagamento no seu próximo repasse"/>
    <n v="87.99"/>
    <n v="83"/>
    <n v="67.02"/>
    <n v="15.980000000000004"/>
    <s v="REEMBOLSO APROVADO"/>
    <x v="1"/>
    <s v="iFood"/>
    <s v="d555594d-dbaf-4fae-bd87-a1da7056ec72"/>
    <s v="Crédito (Mastercard) pelo app"/>
    <x v="4"/>
  </r>
  <r>
    <s v="5952"/>
    <d v="2025-05-26T11:43:06"/>
    <s v="Jeronimo - Criciuma"/>
    <x v="4"/>
    <s v="O pedido não foi confirmado pela loja"/>
    <s v="CANCELLED_BEFORE_CONFIRMED"/>
    <n v="34.79"/>
    <n v="43.8"/>
    <n v="0"/>
    <n v="43.8"/>
    <s v="CANCELADO"/>
    <x v="2"/>
    <s v="iFood"/>
    <s v="aeddad7b-5f8d-4123-a94d-766bc8da1c62"/>
    <s v="********"/>
    <x v="3"/>
  </r>
  <r>
    <n v="6532"/>
    <d v="2025-05-30T13:05:23"/>
    <s v="Jeronimo - Giovanni Gronchi"/>
    <x v="0"/>
    <s v="O pedido está atrasado"/>
    <s v="Reembolso aprovado, confira o pagamento no seu próximo repasse"/>
    <n v="36.99"/>
    <n v="36"/>
    <n v="26.58"/>
    <n v="9.4200000000000017"/>
    <s v="REEMBOLSO APROVADO"/>
    <x v="1"/>
    <s v="iFood"/>
    <s v="0d140138-cc2b-4976-aa3f-cf52a682346c"/>
    <s v="Débito (Mastercard Débito) pelo app"/>
    <x v="4"/>
  </r>
  <r>
    <s v="4913"/>
    <d v="2025-05-26T12:32:00"/>
    <s v="Madero - Bh Shopping"/>
    <x v="0"/>
    <s v="O pedido está atrasado"/>
    <s v="Reembolso aprovado, confira o pagamento no seu próximo repasse"/>
    <n v="326.99"/>
    <n v="318"/>
    <n v="256.77999999999997"/>
    <n v="61.220000000000027"/>
    <s v="REEMBOLSO APROVADO"/>
    <x v="1"/>
    <s v="iFood"/>
    <s v="b36cba51-4fd5-44ab-8fc1-a72a47d84137"/>
    <s v="Crédito (Mastercard) pelo app"/>
    <x v="0"/>
  </r>
  <r>
    <s v="2500"/>
    <d v="2025-05-26T13:17:03"/>
    <s v="Madero - Icarai"/>
    <x v="1"/>
    <s v="Cliente se recusa a fornecer código de recebimento"/>
    <s v="Reembolso aprovado, confira o pagamento no seu próximo repasse"/>
    <n v="42.98"/>
    <n v="36"/>
    <n v="29.07"/>
    <n v="6.93"/>
    <s v="REEMBOLSO APROVADO"/>
    <x v="1"/>
    <s v="iFood"/>
    <s v="72c59fb5-bcee-4b81-9625-0ff5f9adc64c"/>
    <s v="Crédito (Visa) pelo app"/>
    <x v="0"/>
  </r>
  <r>
    <n v="243"/>
    <d v="2025-05-30T13:04:07"/>
    <s v="Jeronimo - Giovanni Gronchi"/>
    <x v="0"/>
    <s v="O pedido veio com todos os itens errados"/>
    <s v="SIM"/>
    <n v="60.49"/>
    <n v="59.5"/>
    <n v="0"/>
    <m/>
    <s v="CONTESTADO"/>
    <x v="0"/>
    <s v="iFood"/>
    <s v="c4fa273a-4064-411e-afbe-ed4a2c6edef5"/>
    <s v="Apple Pay (Mastercard)"/>
    <x v="4"/>
  </r>
  <r>
    <n v="281"/>
    <d v="2025-05-30T20:59:22"/>
    <s v="Jeronimo - Goiânia Shopping"/>
    <x v="1"/>
    <s v="Cliente não quer mais receber o pedido"/>
    <s v="Reembolso aprovado, confira o pagamento no seu próximo repasse"/>
    <n v="31.78"/>
    <n v="28.8"/>
    <n v="23.26"/>
    <n v="5.5399999999999991"/>
    <s v="REEMBOLSO APROVADO"/>
    <x v="1"/>
    <s v="iFood"/>
    <s v="55369b3a-b938-4e42-8e02-ba1bc1f7e5b4"/>
    <s v="Crédito (Visa) pelo app"/>
    <x v="2"/>
  </r>
  <r>
    <n v="8590"/>
    <d v="2025-05-27T19:01:33"/>
    <s v="Jeronimo - Goiânia Shopping"/>
    <x v="0"/>
    <s v="O pedido veio com todos os itens errados"/>
    <s v="SIM"/>
    <n v="92.18"/>
    <n v="79.2"/>
    <n v="0"/>
    <m/>
    <s v="CONTESTADO"/>
    <x v="0"/>
    <s v="iFood"/>
    <s v="65f01edf-370e-49a0-899a-8b781af31985"/>
    <s v="PIX"/>
    <x v="2"/>
  </r>
  <r>
    <s v="2313"/>
    <d v="2025-05-27T20:42:09"/>
    <s v="Jeronimo - Habitat Bradesco"/>
    <x v="0"/>
    <s v="O pedido está atrasado"/>
    <s v="Reembolso aprovado, confira o pagamento no seu próximo repasse"/>
    <n v="69.98"/>
    <n v="72"/>
    <n v="58.14"/>
    <n v="13.86"/>
    <s v="REEMBOLSO APROVADO"/>
    <x v="1"/>
    <s v="iFood"/>
    <s v="c9bb9e9c-6f51-478d-bcf9-022ef68569c2"/>
    <s v="Crédito (Mastercard) pelo app, Saldo da carteira"/>
    <x v="1"/>
  </r>
  <r>
    <s v="9815"/>
    <d v="2025-05-27T12:48:21"/>
    <s v="Madero - Shopping Mueller"/>
    <x v="2"/>
    <s v="Item indisponível"/>
    <s v="UNAVAILABLE_ITEM"/>
    <n v="166.99"/>
    <n v="161"/>
    <n v="0"/>
    <n v="161"/>
    <s v="CANCELADO"/>
    <x v="2"/>
    <s v="iFood"/>
    <s v="12135a8d-5673-4178-9a36-19bfad9e7fe9"/>
    <s v="Crédito (Mastercard) pelo app"/>
    <x v="3"/>
  </r>
  <r>
    <s v="7944"/>
    <d v="2025-05-26T12:23:20"/>
    <s v="Madero - Shopping Mueller"/>
    <x v="2"/>
    <s v="Item indisponível"/>
    <s v="UNAVAILABLE_ITEM"/>
    <n v="20.99"/>
    <n v="30"/>
    <n v="0"/>
    <n v="30"/>
    <s v="CANCELADO"/>
    <x v="2"/>
    <s v="iFood"/>
    <s v="0be2f1ff-35dc-453b-868a-73ec08bc1c18"/>
    <s v="Vale-refeição (Alelo refeição) pelo app"/>
    <x v="3"/>
  </r>
  <r>
    <s v="0861"/>
    <d v="2025-05-27T18:44:36"/>
    <s v="Madero - Norte Shopping"/>
    <x v="5"/>
    <s v="A forma de pagamento está errada"/>
    <s v="Cancelado pelo cliente antes da confirmação"/>
    <n v="125.98"/>
    <n v="126"/>
    <n v="0"/>
    <n v="126"/>
    <s v="CANCELADO"/>
    <x v="2"/>
    <s v="iFood"/>
    <s v="3a0000f5-990d-4d9f-a6c9-352e4e02e3d9"/>
    <s v="********"/>
    <x v="0"/>
  </r>
  <r>
    <n v="2221"/>
    <d v="2025-05-29T11:21:58"/>
    <s v="Jeronimo - Goiânia Shopping"/>
    <x v="0"/>
    <s v="O pedido veio com todos os itens errados"/>
    <s v="SIM"/>
    <n v="27.39"/>
    <n v="26.4"/>
    <n v="20.83"/>
    <n v="5.57"/>
    <s v="REEMBOLSO APROVADO"/>
    <x v="1"/>
    <s v="iFood"/>
    <s v="b8d97c78-2b06-4764-966e-e0f988f9b405"/>
    <s v="Apple Pay (Mastercard)"/>
    <x v="2"/>
  </r>
  <r>
    <n v="907"/>
    <d v="2025-05-29T19:27:15"/>
    <s v="Jeronimo - Indaiatuba"/>
    <x v="0"/>
    <s v="Pedido impróprio para consumo/uso"/>
    <s v="HAS_CREDIT_PROACTIVE"/>
    <n v="27.39"/>
    <n v="26.4"/>
    <n v="18.329999999999998"/>
    <n v="8.07"/>
    <s v="REEMBOLSO APROVADO"/>
    <x v="1"/>
    <s v="iFood"/>
    <s v="c9632199-1513-4104-86a3-45218afdf713"/>
    <s v="PIX"/>
    <x v="4"/>
  </r>
  <r>
    <s v="1938"/>
    <d v="2025-05-27T12:21:15"/>
    <s v="Madero - Aguas Claras"/>
    <x v="2"/>
    <s v="Item indisponível"/>
    <s v="UNAVAILABLE_ITEM"/>
    <n v="168.99"/>
    <n v="168"/>
    <n v="0"/>
    <n v="168"/>
    <s v="CANCELADO"/>
    <x v="2"/>
    <s v="iFood"/>
    <s v="bddd73e4-e444-4664-8471-411096aafa11"/>
    <s v="Crédito (Mastercard) pelo app"/>
    <x v="2"/>
  </r>
  <r>
    <n v="2144"/>
    <d v="2025-05-31T20:27:01"/>
    <s v="Jeronimo - Goiânia Shopping"/>
    <x v="0"/>
    <s v="O pedido veio com todos os itens errados"/>
    <s v="SIM"/>
    <n v="63.78"/>
    <n v="61.8"/>
    <n v="0"/>
    <m/>
    <s v="CONTESTADO"/>
    <x v="0"/>
    <s v="iFood"/>
    <s v="31474922-efdf-4016-be07-ccda272c4f21"/>
    <s v="Apple Pay (Visa Débito)"/>
    <x v="2"/>
  </r>
  <r>
    <s v="1333"/>
    <d v="2025-05-26T16:11:01"/>
    <s v="Madero - Shopping Grão Pará"/>
    <x v="2"/>
    <s v="A loja está passando por dificuldades internas"/>
    <s v="Cancelamento aceito pela sua loja"/>
    <n v="125.98"/>
    <n v="120"/>
    <n v="0"/>
    <n v="120"/>
    <s v="CANCELADO"/>
    <x v="2"/>
    <s v="iFood"/>
    <s v="78fad8a1-5057-42ea-83c6-1edc2468f198"/>
    <s v="Crédito (Mastercard) pelo app"/>
    <x v="0"/>
  </r>
  <r>
    <s v="3191"/>
    <d v="2025-05-28T19:47:32"/>
    <s v="Jeronimo - Goiania T10"/>
    <x v="0"/>
    <s v="O pedido veio com todos os itens errados"/>
    <s v="SIM"/>
    <n v="48.59"/>
    <n v="52.8"/>
    <n v="42.64"/>
    <n v="10.159999999999997"/>
    <s v="REEMBOLSO APROVADO"/>
    <x v="1"/>
    <s v="iFood"/>
    <s v="33c0c037-248d-47ab-af91-9a246e1e064c"/>
    <s v="PIX"/>
    <x v="2"/>
  </r>
  <r>
    <s v="2952"/>
    <d v="2025-05-28T19:18:57"/>
    <s v="Jeronimo - Indaiatuba"/>
    <x v="1"/>
    <s v="Problemas no veículo"/>
    <s v="Reembolso aprovado, confira o pagamento no seu próximo repasse"/>
    <n v="129.38999999999999"/>
    <n v="128.4"/>
    <n v="100.2"/>
    <n v="28.200000000000003"/>
    <s v="REEMBOLSO APROVADO"/>
    <x v="1"/>
    <s v="iFood"/>
    <s v="42a9ff8d-f6b7-4cc2-8b66-060dfa427c08"/>
    <s v="Crédito (Visa) pelo app"/>
    <x v="4"/>
  </r>
  <r>
    <s v="7325"/>
    <d v="2025-05-26T19:08:48"/>
    <s v="Jeronimo - Indaiatuba"/>
    <x v="0"/>
    <s v="O pedido veio com todos os itens errados"/>
    <s v="SIM"/>
    <n v="101.93"/>
    <n v="91.95"/>
    <n v="77.040000000000006"/>
    <n v="14.909999999999997"/>
    <s v="REEMBOLSO APROVADO"/>
    <x v="1"/>
    <s v="iFood"/>
    <s v="d9fb6f00-30c0-4785-8ba1-d1287cdd3aca"/>
    <s v="Vale-refeição (Pluxee Refeição (Sodexo Refeição)) pelo app"/>
    <x v="4"/>
  </r>
  <r>
    <s v="6478"/>
    <d v="2025-05-26T21:06:30"/>
    <s v="Madero - Iguatemi Brasilia"/>
    <x v="1"/>
    <s v="Cliente não localizado"/>
    <s v="Reembolso aprovado, confira o pagamento no seu próximo repasse"/>
    <n v="69.98"/>
    <n v="58"/>
    <n v="46.84"/>
    <n v="11.159999999999997"/>
    <s v="REEMBOLSO APROVADO"/>
    <x v="1"/>
    <s v="iFood"/>
    <s v="8e34708c-5c3b-45d5-bedd-89a33b42f72e"/>
    <s v="Crédito (Mastercard) pelo app"/>
    <x v="2"/>
  </r>
  <r>
    <s v="8190"/>
    <d v="2025-05-26T11:27:27"/>
    <s v="Madero - Laçador"/>
    <x v="0"/>
    <s v="O pedido veio revirado/violado"/>
    <s v="HAS_CREDIT_PROACTIVE"/>
    <n v="142.97999999999999"/>
    <n v="134"/>
    <n v="108.2"/>
    <n v="25.799999999999997"/>
    <s v="REEMBOLSO APROVADO"/>
    <x v="1"/>
    <s v="iFood"/>
    <s v="3e5ca798-441a-4c7e-b2ab-0d5bcb674bc2"/>
    <s v="PIX"/>
    <x v="3"/>
  </r>
  <r>
    <s v="6829"/>
    <d v="2025-05-28T19:17:54"/>
    <s v="Jeronimo - Indaiatuba"/>
    <x v="1"/>
    <s v="Problemas no veículo"/>
    <s v="Reembolso aprovado, confira o pagamento no seu próximo repasse"/>
    <n v="94.59"/>
    <n v="93.6"/>
    <n v="72.09"/>
    <n v="21.509999999999991"/>
    <s v="REEMBOLSO APROVADO"/>
    <x v="1"/>
    <s v="iFood"/>
    <s v="d18df055-65c9-49e1-a2cd-7323348a2571"/>
    <s v="Google Pay (Visa)"/>
    <x v="4"/>
  </r>
  <r>
    <n v="1163"/>
    <d v="2025-05-30T11:33:48"/>
    <s v="Jeronimo - Indaiatuba"/>
    <x v="0"/>
    <s v="O pedido veio com todos os itens errados"/>
    <s v="SIM"/>
    <n v="33.799999999999997"/>
    <n v="43.8"/>
    <n v="27.35"/>
    <n v="16.449999999999996"/>
    <s v="REEMBOLSO APROVADO"/>
    <x v="1"/>
    <s v="iFood"/>
    <s v="59dc0530-a381-49e6-b609-8c77ddc340cd"/>
    <s v="Apple Pay (Mastercard)"/>
    <x v="4"/>
  </r>
  <r>
    <s v="0053"/>
    <d v="2025-05-26T22:34:28"/>
    <s v="Madero - Nazaret"/>
    <x v="1"/>
    <s v="Problemas no veículo"/>
    <s v="Reembolso aprovado, confira o pagamento no seu próximo repasse"/>
    <n v="150.97999999999999"/>
    <n v="138"/>
    <n v="111.44"/>
    <n v="26.560000000000002"/>
    <s v="REEMBOLSO APROVADO"/>
    <x v="1"/>
    <s v="iFood"/>
    <s v="fd53559b-aa78-4133-bd89-1c569c9c3f85"/>
    <s v="PIX"/>
    <x v="1"/>
  </r>
  <r>
    <s v="3698"/>
    <d v="2025-05-28T18:41:03"/>
    <s v="Jeronimo - Indaiatuba"/>
    <x v="1"/>
    <s v="Cliente não localizado"/>
    <s v="Reembolso aprovado, confira o pagamento no seu próximo repasse"/>
    <n v="43.79"/>
    <n v="52.8"/>
    <n v="39.65"/>
    <n v="13.149999999999999"/>
    <s v="REEMBOLSO APROVADO"/>
    <x v="1"/>
    <s v="iFood"/>
    <s v="d93cfa24-236f-4b70-bbac-aacbae4ca73b"/>
    <s v="Crédito (Visa) pelo app"/>
    <x v="4"/>
  </r>
  <r>
    <s v="9853"/>
    <d v="2025-05-27T20:53:14"/>
    <s v="Jeronimo - Londrina"/>
    <x v="0"/>
    <s v="O pedido veio com todos os itens errados"/>
    <s v="HAS_CREDIT_PROACTIVE"/>
    <n v="23.49"/>
    <n v="30"/>
    <n v="20.23"/>
    <n v="9.77"/>
    <s v="REEMBOLSO APROVADO"/>
    <x v="1"/>
    <s v="iFood"/>
    <s v="d7234431-e2f8-4d12-8037-ba48bfa3359c"/>
    <s v="Crédito (Mastercard) pelo app"/>
    <x v="4"/>
  </r>
  <r>
    <n v="1112"/>
    <d v="2025-05-29T16:00:00"/>
    <s v="Jeronimo - Maringa"/>
    <x v="0"/>
    <s v="Pedido impróprio para consumo/uso"/>
    <s v="ORDER_HS_REJECTED"/>
    <n v="41.81"/>
    <n v="48.8"/>
    <n v="31.38"/>
    <n v="17.419999999999998"/>
    <s v="REEMBOLSO APROVADO"/>
    <x v="1"/>
    <s v="iFood"/>
    <s v="82d4756f-ac79-445f-a184-12f0cfbac491"/>
    <s v="Crédito (Mastercard) pelo app"/>
    <x v="4"/>
  </r>
  <r>
    <s v="4261"/>
    <d v="2025-05-26T20:45:31"/>
    <s v="Madero - Ribeirão Shopping"/>
    <x v="1"/>
    <s v="A entrega é em uma área de risco"/>
    <s v="Reembolso aprovado, confira o pagamento no seu próximo repasse"/>
    <n v="119.98"/>
    <n v="110"/>
    <n v="88.82"/>
    <n v="21.180000000000007"/>
    <s v="REEMBOLSO APROVADO"/>
    <x v="1"/>
    <s v="iFood"/>
    <s v="b26daeab-849f-4ada-a405-cb0d4923f424"/>
    <s v="PIX"/>
    <x v="2"/>
  </r>
  <r>
    <n v="1157"/>
    <d v="2025-05-30T15:23:25"/>
    <s v="Jeronimo - Maringa"/>
    <x v="0"/>
    <s v="O pedido está atrasado"/>
    <s v="Reembolso aprovado, confira o pagamento no seu próximo repasse"/>
    <n v="20.79"/>
    <n v="26.4"/>
    <n v="18.329999999999998"/>
    <n v="8.07"/>
    <s v="REEMBOLSO APROVADO"/>
    <x v="1"/>
    <s v="iFood"/>
    <s v="9f1b7bed-22a4-451a-9173-d1e74d5c64da"/>
    <s v="Crédito (Mastercard) pelo app"/>
    <x v="4"/>
  </r>
  <r>
    <s v="3961"/>
    <d v="2025-05-26T16:00:12"/>
    <s v="Madero - Sakamoto"/>
    <x v="1"/>
    <s v="A entrega é em uma área de risco"/>
    <s v="Reembolso aprovado, confira o pagamento no seu próximo repasse"/>
    <n v="118.98"/>
    <n v="99"/>
    <n v="79.94"/>
    <n v="19.060000000000002"/>
    <s v="REEMBOLSO APROVADO"/>
    <x v="1"/>
    <s v="iFood"/>
    <s v="2a5455e7-ef09-45dd-96fc-980201229875"/>
    <s v="Apple Pay (Mastercard)"/>
    <x v="1"/>
  </r>
  <r>
    <s v="2618"/>
    <d v="2025-05-26T14:31:29"/>
    <s v="Madero - Shopping Center Norte"/>
    <x v="1"/>
    <s v="Cliente não localizado pedido em atraso"/>
    <s v="Reembolso aprovado, confira o pagamento no seu próximo repasse"/>
    <n v="69.98"/>
    <n v="55"/>
    <n v="44.41"/>
    <n v="10.590000000000003"/>
    <s v="REEMBOLSO APROVADO"/>
    <x v="1"/>
    <s v="iFood"/>
    <s v="aeed6a77-4058-4aad-a782-09c66a5cd2e6"/>
    <s v="PIX"/>
    <x v="1"/>
  </r>
  <r>
    <s v="1904"/>
    <d v="2025-05-28T20:42:51"/>
    <s v="Jeronimo - Maringa"/>
    <x v="0"/>
    <s v="O pedido veio com todos os itens errados"/>
    <s v="SIM"/>
    <n v="82.29"/>
    <n v="81.3"/>
    <n v="0"/>
    <n v="81.3"/>
    <s v="CONTESTADO"/>
    <x v="0"/>
    <s v="iFood"/>
    <s v="98b50de9-d0c3-4f10-88b5-3c838797e22b"/>
    <s v="Crédito (Mastercard) pelo app"/>
    <x v="4"/>
  </r>
  <r>
    <s v="3466"/>
    <d v="2025-05-27T16:06:55"/>
    <s v="Jeronimo - Monte Serrat"/>
    <x v="1"/>
    <s v="A entrega é em uma área de risco"/>
    <s v="Reembolso aprovado, confira o pagamento no seu próximo repasse"/>
    <n v="26.19"/>
    <n v="33.6"/>
    <n v="24.64"/>
    <n v="8.9600000000000009"/>
    <s v="REEMBOLSO APROVADO"/>
    <x v="1"/>
    <s v="iFood"/>
    <s v="7b569703-18fe-4e84-ab01-0f69e55b551c"/>
    <s v="Pagamento pelo app do Nubank"/>
    <x v="1"/>
  </r>
  <r>
    <s v="9833"/>
    <d v="2025-05-28T21:28:18"/>
    <s v="Jeronimo - Monte Serrat"/>
    <x v="0"/>
    <s v="Pedido impróprio para consumo/uso"/>
    <s v="HAS_CREDIT_PROACTIVE"/>
    <n v="70.98"/>
    <n v="60"/>
    <n v="48.45"/>
    <n v="11.549999999999997"/>
    <s v="REEMBOLSO APROVADO"/>
    <x v="1"/>
    <s v="iFood"/>
    <s v="3a315c3c-8a25-4f34-a09a-84b5387a8354"/>
    <s v="PIX"/>
    <x v="1"/>
  </r>
  <r>
    <s v="1299"/>
    <d v="2025-05-26T13:08:00"/>
    <s v="Madero - Shopping Center Norte"/>
    <x v="1"/>
    <s v="Cliente não localizado pedido em atraso"/>
    <s v="Reembolso aprovado, confira o pagamento no seu próximo repasse"/>
    <n v="69.98"/>
    <n v="55"/>
    <n v="44.41"/>
    <n v="10.590000000000003"/>
    <s v="REEMBOLSO APROVADO"/>
    <x v="1"/>
    <s v="iFood"/>
    <s v="24d790ac-cf97-43e1-bf64-cba43c575f41"/>
    <s v="PIX"/>
    <x v="1"/>
  </r>
  <r>
    <s v="9971"/>
    <d v="2025-05-27T11:20:16"/>
    <s v="Vó Maria Durski - Indaiatuba"/>
    <x v="2"/>
    <s v="Item indisponível"/>
    <s v="UNAVAILABLE_ITEM"/>
    <n v="116.99"/>
    <n v="112"/>
    <n v="0"/>
    <n v="112"/>
    <s v="CANCELADO"/>
    <x v="2"/>
    <s v="iFood"/>
    <s v="d17ec42c-4780-4ee6-a78e-695d6c11c62e"/>
    <s v="Apple Pay (Visa)"/>
    <x v="4"/>
  </r>
  <r>
    <n v="8467"/>
    <d v="2025-05-30T20:47:20"/>
    <s v="Jeronimo - Monte Serrat"/>
    <x v="1"/>
    <s v="Cliente não localizado pedido em atraso"/>
    <s v="Reembolso aprovado, confira o pagamento no seu próximo repasse"/>
    <n v="47.38"/>
    <n v="50.4"/>
    <n v="40.700000000000003"/>
    <n v="9.6999999999999957"/>
    <s v="REEMBOLSO APROVADO"/>
    <x v="1"/>
    <s v="iFood"/>
    <s v="23fb636c-4dd7-468d-bce3-a85087326827"/>
    <s v="PIX"/>
    <x v="1"/>
  </r>
  <r>
    <n v="3866"/>
    <d v="2025-05-30T12:03:23"/>
    <s v="Jeronimo - Monte Serrat"/>
    <x v="0"/>
    <s v="O pedido está atrasado"/>
    <s v="Reembolso aprovado, confira o pagamento no seu próximo repasse"/>
    <n v="48.6"/>
    <n v="48.6"/>
    <n v="36.75"/>
    <n v="11.850000000000001"/>
    <s v="REEMBOLSO APROVADO"/>
    <x v="1"/>
    <s v="iFood"/>
    <s v="c7136bd4-81c8-44e0-b196-9b7966605fd7"/>
    <s v="Crédito (Mastercard) pelo app"/>
    <x v="1"/>
  </r>
  <r>
    <n v="9733"/>
    <d v="2025-05-30T16:16:44"/>
    <s v="Jeronimo - Maringa"/>
    <x v="0"/>
    <s v="Pedido impróprio para consumo/uso"/>
    <s v="SIM"/>
    <n v="26.99"/>
    <n v="26"/>
    <n v="17.510000000000002"/>
    <n v="8.4899999999999984"/>
    <s v="REEMBOLSO APROVADO"/>
    <x v="1"/>
    <s v="iFood"/>
    <s v="611a7528-add8-42c1-b72d-2cdb5c313715"/>
    <s v="Google Pay (Visa Débito)"/>
    <x v="4"/>
  </r>
  <r>
    <s v="1756"/>
    <d v="2025-05-27T18:50:39"/>
    <s v="Jeronimo - Millenium (atlântica)"/>
    <x v="0"/>
    <s v="O pedido veio com todos os itens errados"/>
    <s v="SIM"/>
    <n v="23.49"/>
    <n v="30"/>
    <n v="0"/>
    <n v="30"/>
    <s v="CONTESTADO"/>
    <x v="0"/>
    <s v="iFood"/>
    <s v="6b4d52be-3506-4f63-af7a-ad8e24f801cc"/>
    <s v="Débito (Mastercard Débito) pelo app"/>
    <x v="3"/>
  </r>
  <r>
    <s v="6966"/>
    <d v="2025-05-27T22:17:45"/>
    <s v="Jeronimo - Panamby"/>
    <x v="0"/>
    <s v="O pedido está atrasado"/>
    <s v="Reembolso aprovado, confira o pagamento no seu próximo repasse"/>
    <n v="134.4"/>
    <n v="134.4"/>
    <n v="108.53"/>
    <n v="25.870000000000005"/>
    <s v="REEMBOLSO APROVADO"/>
    <x v="1"/>
    <s v="iFood"/>
    <s v="23eab41f-4e09-48c1-8b18-06b7d6bd6f5e"/>
    <s v="Crédito (Mastercard) pelo app"/>
    <x v="4"/>
  </r>
  <r>
    <s v="8663"/>
    <d v="2025-05-27T22:17:07"/>
    <s v="Jeronimo - Panamby"/>
    <x v="5"/>
    <s v="O pedido está atrasado"/>
    <s v="Reembolso aprovado, confira o pagamento no seu próximo repasse"/>
    <n v="63.99"/>
    <n v="63"/>
    <n v="48.8"/>
    <n v="14.200000000000003"/>
    <s v="REEMBOLSO APROVADO"/>
    <x v="1"/>
    <s v="iFood"/>
    <s v="32bc151a-5590-4095-a828-f0cf5f2aff9f"/>
    <s v="Vale-refeição (Pluxee Refeição (Sodexo Refeição)) pelo app"/>
    <x v="4"/>
  </r>
  <r>
    <s v="1003"/>
    <d v="2025-05-26T20:51:44"/>
    <s v="Madero - Shopping Estação"/>
    <x v="1"/>
    <s v="Cliente não localizado"/>
    <s v="Reembolso aprovado, confira o pagamento no seu próximo repasse"/>
    <n v="94.98"/>
    <n v="82"/>
    <n v="62.18"/>
    <n v="19.82"/>
    <s v="REEMBOLSO APROVADO"/>
    <x v="1"/>
    <s v="iFood"/>
    <s v="a01dd3c1-8e82-427a-934f-bb136fc0ccba"/>
    <s v="PIX"/>
    <x v="3"/>
  </r>
  <r>
    <s v="2216"/>
    <d v="2025-05-27T16:14:19"/>
    <s v="Jeronimo - Minas Shopping"/>
    <x v="0"/>
    <s v="O pedido veio com todos os itens errados"/>
    <s v="ORDER_HS_REJECTED"/>
    <n v="32.19"/>
    <n v="31.2"/>
    <n v="22.2"/>
    <n v="9"/>
    <s v="REEMBOLSO APROVADO"/>
    <x v="1"/>
    <s v="iFood"/>
    <s v="03020f4e-76e8-4701-8c9b-f5e901da82ba"/>
    <s v="Pagamento pelo app do Nubank"/>
    <x v="0"/>
  </r>
  <r>
    <s v="9779"/>
    <d v="2025-05-27T20:57:37"/>
    <s v="Jeronimo - Panamby"/>
    <x v="0"/>
    <s v="O pedido está atrasado"/>
    <s v="Reembolso aprovado, confira o pagamento no seu próximo repasse"/>
    <n v="50.78"/>
    <n v="43.8"/>
    <n v="35.369999999999997"/>
    <n v="8.43"/>
    <s v="REEMBOLSO APROVADO"/>
    <x v="1"/>
    <s v="iFood"/>
    <s v="6fe78c04-5e5e-4567-8a8d-d56f24de980b"/>
    <s v="Apple Pay (Mastercard)"/>
    <x v="4"/>
  </r>
  <r>
    <n v="3221"/>
    <d v="2025-05-29T20:53:46"/>
    <s v="Jeronimo - Monte Serrat"/>
    <x v="0"/>
    <s v="O pedido veio com todos os itens errados"/>
    <s v="SIM"/>
    <n v="44.79"/>
    <n v="43.8"/>
    <n v="0"/>
    <n v="43.8"/>
    <s v="CONTESTADO"/>
    <x v="0"/>
    <s v="iFood"/>
    <s v="f6cd4a16-460b-4a12-b912-78620370ecda"/>
    <s v="PIX"/>
    <x v="1"/>
  </r>
  <r>
    <s v="2241"/>
    <d v="2025-05-26T14:52:38"/>
    <s v="Madero - Shopping Estação"/>
    <x v="1"/>
    <s v="Entregador sofreu acidente"/>
    <s v="Reembolso aprovado, confira o pagamento no seu próximo repasse"/>
    <n v="58.99"/>
    <n v="58"/>
    <n v="46.84"/>
    <n v="11.159999999999997"/>
    <s v="REEMBOLSO APROVADO"/>
    <x v="1"/>
    <s v="iFood"/>
    <s v="b543915f-1e1f-4219-8948-f3f7e34c0ae9"/>
    <s v="PIX"/>
    <x v="3"/>
  </r>
  <r>
    <s v="8972"/>
    <d v="2025-05-27T20:11:26"/>
    <s v="Jeronimo - West Plaza"/>
    <x v="1"/>
    <s v="Pedido já foi retirado pelo entregador"/>
    <s v="CHECKOUT_HANDSHAKE_DECIDED"/>
    <n v="51.84"/>
    <n v="41.85"/>
    <n v="0"/>
    <n v="41.85"/>
    <s v="CANCELADO"/>
    <x v="2"/>
    <s v="iFood"/>
    <s v="b706c6d9-6540-4bdf-885b-102cfe014959"/>
    <s v="PIX"/>
    <x v="1"/>
  </r>
  <r>
    <s v="4209"/>
    <d v="2025-05-26T21:04:23"/>
    <s v="Madero - Shopping Iguatemi Poa"/>
    <x v="1"/>
    <s v="A entrega é em uma área de risco"/>
    <s v="Reembolso aprovado, confira o pagamento no seu próximo repasse"/>
    <n v="168.99"/>
    <n v="168"/>
    <n v="135.66"/>
    <n v="32.340000000000003"/>
    <s v="REEMBOLSO APROVADO"/>
    <x v="1"/>
    <s v="iFood"/>
    <s v="7b1f27aa-427f-4b33-b7dd-e521808ab19b"/>
    <s v="Apple Pay (Visa)"/>
    <x v="3"/>
  </r>
  <r>
    <s v="3138"/>
    <d v="2025-05-27T20:56:23"/>
    <s v="Jeronimo - Panamby"/>
    <x v="5"/>
    <s v="O pedido está atrasado"/>
    <s v="Reembolso aprovado, confira o pagamento no seu próximo repasse"/>
    <n v="92.19"/>
    <n v="91.2"/>
    <n v="76.41"/>
    <n v="14.790000000000006"/>
    <s v="REEMBOLSO APROVADO"/>
    <x v="1"/>
    <s v="iFood"/>
    <s v="d0dbde9f-7afc-451b-8d82-93f058752d20"/>
    <s v="Vale-refeição (Ticket) pelo app"/>
    <x v="4"/>
  </r>
  <r>
    <s v="5108"/>
    <d v="2025-05-26T20:11:21"/>
    <s v="Madero - Villa Lobos"/>
    <x v="2"/>
    <s v="Suspeita de golpe ou trote"/>
    <s v="Cancelamento aceito pela sua loja"/>
    <n v="178.98"/>
    <n v="173"/>
    <n v="0"/>
    <n v="173"/>
    <s v="CANCELADO"/>
    <x v="2"/>
    <s v="iFood"/>
    <s v="4f9e0a36-4fd8-4a39-9a1b-f3577ece01eb"/>
    <s v="Crédito (Visa) pelo app"/>
    <x v="4"/>
  </r>
  <r>
    <n v="2972"/>
    <d v="2025-05-30T20:15:09"/>
    <s v="Jeronimo - Panamby"/>
    <x v="1"/>
    <s v="Cliente não localizado pedido em atraso"/>
    <s v="Reembolso aprovado, confira o pagamento no seu próximo repasse"/>
    <n v="72.63"/>
    <n v="64.650000000000006"/>
    <n v="52.2"/>
    <n v="12.450000000000003"/>
    <s v="REEMBOLSO APROVADO"/>
    <x v="1"/>
    <s v="iFood"/>
    <s v="c01ad529-dfdf-4263-a397-014a1c1646da"/>
    <s v="Crédito (Mastercard) pelo app"/>
    <x v="4"/>
  </r>
  <r>
    <n v="6018"/>
    <d v="2025-05-30T21:46:05"/>
    <s v="Jeronimo - Monte Serrat"/>
    <x v="0"/>
    <s v="O pedido veio com todos os itens errados"/>
    <s v="SIM"/>
    <n v="51.78"/>
    <n v="52.8"/>
    <n v="42.64"/>
    <n v="10.159999999999997"/>
    <s v="REEMBOLSO APROVADO"/>
    <x v="1"/>
    <s v="iFood"/>
    <s v="593052ea-a14b-4966-94b1-162878a3658d"/>
    <s v="Crédito (Mastercard) pelo app"/>
    <x v="1"/>
  </r>
  <r>
    <s v="7214"/>
    <d v="2025-05-26T16:16:13"/>
    <s v="Madero - Shopping Jardim Sul"/>
    <x v="0"/>
    <s v="O pedido está atrasado"/>
    <s v="Reembolso aprovado, confira o pagamento no seu próximo repasse"/>
    <n v="173.98"/>
    <n v="167"/>
    <n v="134.85"/>
    <n v="32.150000000000006"/>
    <s v="REEMBOLSO APROVADO"/>
    <x v="1"/>
    <s v="iFood"/>
    <s v="02846dad-b64c-4e6c-b100-1bb309a33935"/>
    <s v="PIX"/>
    <x v="4"/>
  </r>
  <r>
    <n v="8825"/>
    <d v="2025-05-30T19:23:27"/>
    <s v="Jeronimo - Panamby"/>
    <x v="1"/>
    <s v="Cliente se recusa a fornecer código de recebimento"/>
    <s v="Reembolso aprovado, confira o pagamento no seu próximo repasse"/>
    <n v="74.78"/>
    <n v="70.8"/>
    <n v="57.18"/>
    <n v="13.619999999999997"/>
    <s v="REEMBOLSO APROVADO"/>
    <x v="1"/>
    <s v="iFood"/>
    <s v="32fbeb49-065d-4ba6-b637-c44768e470ae"/>
    <s v="PIX"/>
    <x v="4"/>
  </r>
  <r>
    <s v="1883"/>
    <d v="2025-05-27T19:11:40"/>
    <s v="Jeronimo - Munhoz da Rocha"/>
    <x v="0"/>
    <s v="O pedido veio com todos os itens errados"/>
    <s v="SIM"/>
    <n v="155.28"/>
    <n v="153.30000000000001"/>
    <n v="0"/>
    <n v="153.30000000000001"/>
    <s v="CONTESTADO"/>
    <x v="0"/>
    <s v="iFood"/>
    <s v="2ddaf34f-1da6-4054-adff-c12bea7eb385"/>
    <s v="Pagamento pelo app do Nubank"/>
    <x v="3"/>
  </r>
  <r>
    <s v="6730"/>
    <d v="2025-05-26T16:15:27"/>
    <s v="Madero - Shopping Jardim Sul"/>
    <x v="0"/>
    <s v="O pedido está atrasado"/>
    <s v="Reembolso aprovado, confira o pagamento no seu próximo repasse"/>
    <n v="81.98"/>
    <n v="74"/>
    <n v="59.76"/>
    <n v="14.240000000000002"/>
    <s v="REEMBOLSO APROVADO"/>
    <x v="1"/>
    <s v="iFood"/>
    <s v="9a683c77-295b-464f-8249-a974d498c066"/>
    <s v="Pagamento pelo app do Nubank"/>
    <x v="4"/>
  </r>
  <r>
    <n v="585"/>
    <d v="2025-05-30T19:23:08"/>
    <s v="Jeronimo - Panamby"/>
    <x v="1"/>
    <s v="Cliente não localizado pedido em atraso"/>
    <s v="Reembolso aprovado, confira o pagamento no seu próximo repasse"/>
    <n v="41.98"/>
    <n v="26"/>
    <n v="21"/>
    <n v="5"/>
    <s v="REEMBOLSO APROVADO"/>
    <x v="1"/>
    <s v="iFood"/>
    <s v="5aadd8a2-8dd6-471c-8f43-e3c0c05c56f5"/>
    <s v="Apple Pay (Mastercard)"/>
    <x v="4"/>
  </r>
  <r>
    <s v="2255"/>
    <d v="2025-05-26T11:42:53"/>
    <s v="Dundee Chicken - Goiânia Shopping"/>
    <x v="4"/>
    <s v="O pedido não foi confirmado pela loja"/>
    <s v="CANCELLED_BEFORE_CONFIRMED"/>
    <n v="32.49"/>
    <n v="42"/>
    <n v="0"/>
    <n v="42"/>
    <s v="CANCELADO"/>
    <x v="2"/>
    <s v="iFood"/>
    <s v="14373de7-5179-4899-ae80-e03fda44b5e7"/>
    <s v="********"/>
    <x v="2"/>
  </r>
  <r>
    <s v="5876"/>
    <d v="2025-05-26T20:19:50"/>
    <s v="Jeronimo - Maringa"/>
    <x v="2"/>
    <s v="Item indisponível"/>
    <s v="NÃO"/>
    <n v="23.49"/>
    <n v="30"/>
    <n v="0"/>
    <n v="30"/>
    <s v="CANCELADO"/>
    <x v="2"/>
    <s v="iFood"/>
    <s v="699e8481-6fbd-4039-b931-87cfa4d8bd68"/>
    <s v="PIX"/>
    <x v="4"/>
  </r>
  <r>
    <s v="4495"/>
    <d v="2025-05-27T16:00:25"/>
    <s v="Madero - Aerotown"/>
    <x v="1"/>
    <s v="Cliente não localizado"/>
    <s v="Reembolso aprovado, confira o pagamento no seu próximo repasse"/>
    <n v="161.97999999999999"/>
    <n v="164"/>
    <n v="132.43"/>
    <n v="31.569999999999993"/>
    <s v="REEMBOLSO APROVADO"/>
    <x v="1"/>
    <s v="iFood"/>
    <s v="0e01aa4b-37a0-4ef2-ac87-b2071718f1b3"/>
    <s v="PIX"/>
    <x v="0"/>
  </r>
  <r>
    <s v="4988"/>
    <d v="2025-05-27T21:27:30"/>
    <s v="Jeronimo - Ponta Grossa"/>
    <x v="1"/>
    <s v="A entrega é em uma área de risco"/>
    <s v="Reembolso aprovado, confira o pagamento no seu próximo repasse"/>
    <n v="52.78"/>
    <n v="46.8"/>
    <n v="37.799999999999997"/>
    <n v="9"/>
    <s v="REEMBOLSO APROVADO"/>
    <x v="1"/>
    <s v="iFood"/>
    <s v="f06471d5-e89e-42c6-8e9f-ee94021c19d7"/>
    <s v="Crédito (Mastercard) pelo app"/>
    <x v="3"/>
  </r>
  <r>
    <s v="6892"/>
    <d v="2025-05-27T18:45:26"/>
    <s v="Jeronimo - Munhoz da Rocha"/>
    <x v="0"/>
    <s v="Pedido impróprio para consumo/uso"/>
    <s v="SIM"/>
    <n v="27.39"/>
    <n v="26.4"/>
    <n v="21.32"/>
    <n v="5.0799999999999983"/>
    <s v="REEMBOLSO APROVADO"/>
    <x v="1"/>
    <s v="iFood"/>
    <s v="79e6bae2-18ad-45c5-b871-fc331c47674f"/>
    <s v="PIX"/>
    <x v="3"/>
  </r>
  <r>
    <n v="3495"/>
    <d v="2025-05-30T22:14:52"/>
    <s v="Jeronimo - Panamby"/>
    <x v="1"/>
    <s v="A loja está passando por dificuldades internas"/>
    <s v="SIM"/>
    <n v="64.08"/>
    <n v="56.1"/>
    <n v="0"/>
    <m/>
    <s v="CONTESTADO"/>
    <x v="0"/>
    <s v="iFood"/>
    <s v="f60e2ddb-f78e-4291-8fca-9f68ec22ebf5"/>
    <s v="Crédito (Mastercard) pelo app"/>
    <x v="4"/>
  </r>
  <r>
    <s v="7023"/>
    <d v="2025-05-28T11:39:08"/>
    <s v="Jeronimo - Ponta Grossa"/>
    <x v="1"/>
    <s v="Cliente não localizado pedido em atraso"/>
    <s v="Reembolso aprovado, confira o pagamento no seu próximo repasse"/>
    <n v="32.19"/>
    <n v="31.2"/>
    <n v="22.7"/>
    <n v="8.5"/>
    <s v="REEMBOLSO APROVADO"/>
    <x v="1"/>
    <s v="iFood"/>
    <s v="09262ed1-9edf-4817-b5e1-e22c8d4e959e"/>
    <s v="Pagamento pelo app do Nubank"/>
    <x v="3"/>
  </r>
  <r>
    <n v="2184"/>
    <d v="2025-05-30T19:28:10"/>
    <s v="Jeronimo - Panamby"/>
    <x v="0"/>
    <s v="O pedido veio com todos os itens errados"/>
    <s v="SIM"/>
    <n v="80.19"/>
    <n v="79.2"/>
    <n v="63.95"/>
    <n v="15.25"/>
    <s v="REEMBOLSO APROVADO"/>
    <x v="1"/>
    <s v="iFood"/>
    <s v="5d9d2105-0a50-4e34-8f2c-7bfc7155ef7c"/>
    <s v="Débito (Mastercard Débito) pelo app"/>
    <x v="4"/>
  </r>
  <r>
    <s v="6198"/>
    <d v="2025-05-26T21:45:45"/>
    <s v="Madero - Shopping Maia"/>
    <x v="1"/>
    <s v="Entregador sofreu acidente"/>
    <s v="Reembolso aprovado, confira o pagamento no seu próximo repasse"/>
    <n v="114.98"/>
    <n v="116"/>
    <n v="93.67"/>
    <n v="22.33"/>
    <s v="REEMBOLSO APROVADO"/>
    <x v="1"/>
    <s v="iFood"/>
    <s v="9e38d6be-63b9-4862-99d8-cb5ccf7a5ec0"/>
    <s v="Débito (Visa Débito) pelo app"/>
    <x v="1"/>
  </r>
  <r>
    <s v="9393"/>
    <d v="2025-05-26T20:43:42"/>
    <s v="Madero - Shopping Praia da Costa"/>
    <x v="1"/>
    <s v="Cliente não localizado"/>
    <s v="Reembolso aprovado, confira o pagamento no seu próximo repasse"/>
    <n v="60.99"/>
    <n v="60"/>
    <n v="48.45"/>
    <n v="11.549999999999997"/>
    <s v="REEMBOLSO APROVADO"/>
    <x v="1"/>
    <s v="iFood"/>
    <s v="bf42585d-542e-4776-adc4-7f4999f83064"/>
    <s v="PIX"/>
    <x v="0"/>
  </r>
  <r>
    <s v="1531"/>
    <d v="2025-05-26T12:06:03"/>
    <s v="Madero - Shopping Praia da Costa"/>
    <x v="2"/>
    <s v="Item indisponível"/>
    <s v="UNAVAILABLE_ITEM"/>
    <n v="24.98"/>
    <n v="30"/>
    <n v="0"/>
    <n v="30"/>
    <s v="CANCELADO"/>
    <x v="2"/>
    <s v="iFood"/>
    <s v="8b916ac1-74f0-427c-b3ba-d3d040e61889"/>
    <s v="PIX"/>
    <x v="0"/>
  </r>
  <r>
    <n v="6155"/>
    <d v="2025-05-30T13:47:31"/>
    <s v="Jeronimo - Praça da Espanha"/>
    <x v="0"/>
    <s v="O pedido está atrasado"/>
    <s v="Reembolso aprovado, confira o pagamento no seu próximo repasse"/>
    <n v="26.19"/>
    <n v="33.6"/>
    <n v="23.09"/>
    <n v="10.510000000000002"/>
    <s v="REEMBOLSO APROVADO"/>
    <x v="1"/>
    <s v="iFood"/>
    <s v="ca09e21a-a786-4269-a1cd-7f5aab8bbfd8"/>
    <s v="Crédito (Mastercard) pelo app"/>
    <x v="3"/>
  </r>
  <r>
    <s v="7193"/>
    <d v="2025-05-26T15:22:41"/>
    <s v="Madero - Shopping Praia da Costa"/>
    <x v="0"/>
    <s v="O pedido está atrasado"/>
    <s v="Reembolso aprovado, confira o pagamento no seu próximo repasse"/>
    <n v="90.98"/>
    <n v="84"/>
    <n v="67.83"/>
    <n v="16.170000000000002"/>
    <s v="REEMBOLSO APROVADO"/>
    <x v="1"/>
    <s v="iFood"/>
    <s v="6b3a3a61-c5af-4916-9a54-d4cf923a40f3"/>
    <s v="Apple Pay (Visa)"/>
    <x v="0"/>
  </r>
  <r>
    <s v="7776"/>
    <d v="2025-05-27T18:52:46"/>
    <s v="Jeronimo - Ramos Batista"/>
    <x v="0"/>
    <s v="O pedido está atrasado"/>
    <s v="Reembolso aprovado, confira o pagamento no seu próximo repasse"/>
    <n v="20.79"/>
    <n v="26.4"/>
    <n v="17.829999999999998"/>
    <n v="8.57"/>
    <s v="REEMBOLSO APROVADO"/>
    <x v="1"/>
    <s v="iFood"/>
    <s v="ccadd384-4213-4daa-bbce-6db40fc92ee6"/>
    <s v="Crédito (Visa) pelo app"/>
    <x v="1"/>
  </r>
  <r>
    <s v="0819"/>
    <d v="2025-05-27T14:29:19"/>
    <s v="Madero - Salvador Shopping Barra"/>
    <x v="2"/>
    <s v="Item indisponível"/>
    <s v="UNAVAILABLE_ITEM"/>
    <n v="35.99"/>
    <n v="35"/>
    <n v="0"/>
    <n v="35"/>
    <s v="CANCELADO"/>
    <x v="2"/>
    <s v="iFood"/>
    <s v="0fded1f6-4fbc-4bb7-be78-93a59c06b22c"/>
    <s v="Crédito (Mastercard) pelo app"/>
    <x v="0"/>
  </r>
  <r>
    <n v="2190"/>
    <d v="2025-05-29T13:24:36"/>
    <s v="Jeronimo - Ramos Batista"/>
    <x v="1"/>
    <s v="Cliente não localizado pedido em atraso"/>
    <s v="Reembolso aprovado, confira o pagamento no seu próximo repasse"/>
    <n v="153.94"/>
    <n v="139.19999999999999"/>
    <n v="107.91"/>
    <n v="31.289999999999992"/>
    <s v="REEMBOLSO APROVADO"/>
    <x v="1"/>
    <s v="iFood"/>
    <s v="d1d4db3a-7b55-4961-a2b8-2b756b9552a7"/>
    <s v="Crédito (Mastercard) pelo app, Saldo da carteira"/>
    <x v="1"/>
  </r>
  <r>
    <n v="1626"/>
    <d v="2025-05-29T16:58:22"/>
    <s v="Jeronimo - Ponta Grossa"/>
    <x v="0"/>
    <s v="O pedido veio com todos os itens errados"/>
    <s v="SIM"/>
    <n v="26.19"/>
    <n v="33.6"/>
    <n v="20.6"/>
    <n v="13"/>
    <s v="REEMBOLSO APROVADO"/>
    <x v="1"/>
    <s v="iFood"/>
    <s v="3dc03f56-8b23-4982-86ca-b61744b9908e"/>
    <s v="Pagamento pelo app do Nubank"/>
    <x v="3"/>
  </r>
  <r>
    <s v="2842"/>
    <d v="2025-05-28T20:41:45"/>
    <s v="Jeronimo - Ponta Grossa"/>
    <x v="0"/>
    <s v="O pedido veio com todos os itens errados"/>
    <s v="SIM"/>
    <n v="50.38"/>
    <n v="44.4"/>
    <n v="35.85"/>
    <n v="8.5499999999999972"/>
    <s v="REEMBOLSO APROVADO"/>
    <x v="1"/>
    <s v="iFood"/>
    <s v="da775e2f-b2d7-418d-8c28-92d6ff87fb17"/>
    <s v="PIX"/>
    <x v="3"/>
  </r>
  <r>
    <s v="1227"/>
    <d v="2025-05-26T12:25:02"/>
    <s v="Madero - Shopping Tijuca"/>
    <x v="1"/>
    <s v="Cliente não localizado"/>
    <s v="Reembolso aprovado, confira o pagamento no seu próximo repasse"/>
    <n v="153.97999999999999"/>
    <n v="148"/>
    <n v="119.51"/>
    <n v="28.489999999999995"/>
    <s v="REEMBOLSO APROVADO"/>
    <x v="1"/>
    <s v="iFood"/>
    <s v="c3949670-2f17-4fa2-8ca7-23b80092e22a"/>
    <s v="Crédito (Mastercard) pelo app"/>
    <x v="0"/>
  </r>
  <r>
    <n v="8397"/>
    <d v="2025-05-31T11:58:37"/>
    <s v="Jeronimo - Praça da Espanha"/>
    <x v="0"/>
    <s v="O pedido veio revirado/violado"/>
    <s v="SIM"/>
    <n v="32.99"/>
    <n v="42"/>
    <n v="29.88"/>
    <n v="12.120000000000001"/>
    <s v="REEMBOLSO APROVADO"/>
    <x v="1"/>
    <s v="iFood"/>
    <s v="5868d4d8-e2d0-4d09-9b5f-220243acb818"/>
    <s v="Débito (Mastercard Débito) pelo app"/>
    <x v="3"/>
  </r>
  <r>
    <n v="1692"/>
    <d v="2025-05-31T21:31:33"/>
    <s v="Jeronimo - Ramos Batista"/>
    <x v="0"/>
    <s v="O pedido veio com todos os itens errados"/>
    <s v="SIM"/>
    <n v="68.98"/>
    <n v="72"/>
    <n v="0"/>
    <m/>
    <s v="CONTESTADO"/>
    <x v="0"/>
    <s v="iFood"/>
    <s v="0cb468d8-29a9-4fd7-a1c6-6de3b6e30bb2"/>
    <s v="Apple Pay (Visa)"/>
    <x v="1"/>
  </r>
  <r>
    <n v="5494"/>
    <d v="2025-05-31T12:17:39"/>
    <s v="Jeronimo - Ramos Batista"/>
    <x v="0"/>
    <s v="O pedido veio com todos os itens errados"/>
    <s v="SIM"/>
    <n v="34.79"/>
    <n v="43.8"/>
    <n v="0"/>
    <m/>
    <s v="CONTESTADO"/>
    <x v="0"/>
    <s v="iFood"/>
    <s v="d334c703-1bd9-4168-96c8-e8c32e1e638d"/>
    <s v="PIX"/>
    <x v="1"/>
  </r>
  <r>
    <s v="2683"/>
    <d v="2025-05-27T20:00:43"/>
    <s v="Vó Maria Durski - Shopping Mueller"/>
    <x v="2"/>
    <s v="Item indisponível"/>
    <s v="UNAVAILABLE_ITEM"/>
    <n v="47.98"/>
    <n v="41"/>
    <n v="0"/>
    <n v="41"/>
    <s v="CANCELADO"/>
    <x v="2"/>
    <s v="iFood"/>
    <s v="106ccfe3-d598-4f95-942c-961e2cea4ba4"/>
    <s v="Pagamento pelo app do Nubank"/>
    <x v="3"/>
  </r>
  <r>
    <s v="2631"/>
    <d v="2025-05-26T13:40:19"/>
    <s v="Madero &amp; Jeronimo - Park Shop Barueri"/>
    <x v="0"/>
    <s v="Pedido impróprio para consumo/uso"/>
    <s v="HAS_CREDIT_PROACTIVE"/>
    <n v="80.38"/>
    <n v="90.4"/>
    <n v="73"/>
    <n v="17.400000000000006"/>
    <s v="REEMBOLSO APROVADO"/>
    <x v="1"/>
    <s v="iFood"/>
    <s v="58d12486-5ec3-4e52-855a-e970488ff9a2"/>
    <s v="Saldo da carteira"/>
    <x v="3"/>
  </r>
  <r>
    <s v="2820"/>
    <d v="2025-05-26T19:15:07"/>
    <s v="Vó Maria Durski - Center Shopping Uberlandia"/>
    <x v="1"/>
    <s v="Cliente se recusa a fornecer código de recebimento"/>
    <s v="Reembolso aprovado, confira o pagamento no seu próximo repasse"/>
    <n v="26.99"/>
    <n v="26"/>
    <n v="21.81"/>
    <n v="4.1900000000000013"/>
    <s v="REEMBOLSO APROVADO"/>
    <x v="1"/>
    <s v="iFood"/>
    <s v="a80b450f-4f5c-47c5-8da2-babdeaf8abab"/>
    <s v="Vale-refeição (VR refeição) pelo app"/>
    <x v="2"/>
  </r>
  <r>
    <n v="5272"/>
    <d v="2025-05-30T16:15:15"/>
    <s v="Jeronimo - Ramos Batista"/>
    <x v="0"/>
    <s v="O pedido não foi entregue"/>
    <s v="Reembolso aprovado, confira o pagamento no seu próximo repasse"/>
    <n v="48.58"/>
    <n v="45.6"/>
    <n v="36.82"/>
    <n v="8.7800000000000011"/>
    <s v="REEMBOLSO APROVADO"/>
    <x v="1"/>
    <s v="iFood"/>
    <s v="64d2b0c5-66de-4f10-92d2-64d46b2c05d8"/>
    <s v="Débito (Visa Débito) pelo app"/>
    <x v="1"/>
  </r>
  <r>
    <s v="5460"/>
    <d v="2025-05-28T13:22:28"/>
    <s v="Jeronimo - Riomar Fortaleza"/>
    <x v="1"/>
    <s v="Cliente não localizado pedido em atraso"/>
    <s v="Reembolso aprovado, confira o pagamento no seu próximo repasse"/>
    <n v="29.78"/>
    <n v="26.4"/>
    <n v="21.32"/>
    <n v="5.0799999999999983"/>
    <s v="REEMBOLSO APROVADO"/>
    <x v="1"/>
    <s v="iFood"/>
    <s v="30f3b255-1413-462c-9b86-683fd6ceff4d"/>
    <s v="Crédito (Visa) pelo app"/>
    <x v="0"/>
  </r>
  <r>
    <n v="2012"/>
    <d v="2025-05-30T19:32:24"/>
    <s v="Jeronimo - Riomar Fortaleza"/>
    <x v="0"/>
    <s v="O pedido veio com todos os itens errados"/>
    <s v="SIM"/>
    <n v="31.79"/>
    <n v="40.799999999999997"/>
    <n v="0"/>
    <m/>
    <s v="CONTESTADO"/>
    <x v="0"/>
    <s v="iFood"/>
    <s v="32b5b495-9959-482e-b2ee-fd19add8b580"/>
    <s v="Crédito (Mastercard) pelo app"/>
    <x v="0"/>
  </r>
  <r>
    <n v="611"/>
    <d v="2025-05-29T16:39:47"/>
    <s v="Jeronimo - São José dos Campos"/>
    <x v="1"/>
    <s v="Cliente não localizado"/>
    <s v="Reembolso aprovado, confira o pagamento no seu próximo repasse"/>
    <n v="47.18"/>
    <n v="37.200000000000003"/>
    <n v="30.04"/>
    <n v="7.1600000000000037"/>
    <s v="REEMBOLSO APROVADO"/>
    <x v="1"/>
    <s v="iFood"/>
    <s v="a6d103a0-62c7-44c5-bcc4-1b85f56ad8d9"/>
    <s v="Crédito (Mastercard) pelo app"/>
    <x v="1"/>
  </r>
  <r>
    <n v="9485"/>
    <d v="2025-05-31T19:14:44"/>
    <s v="Jeronimo - Santos Dumont"/>
    <x v="0"/>
    <s v="O pedido veio com todos os itens errados"/>
    <s v="SIM"/>
    <n v="71.180000000000007"/>
    <n v="67.2"/>
    <n v="54.26"/>
    <n v="12.940000000000005"/>
    <s v="REEMBOLSO APROVADO"/>
    <x v="1"/>
    <s v="iFood"/>
    <s v="1942aacb-5035-48c8-9d1e-1daebfe7cb7e"/>
    <s v="Crédito (Mastercard) pelo app"/>
    <x v="0"/>
  </r>
  <r>
    <s v="6550"/>
    <d v="2025-05-26T18:45:46"/>
    <s v="Vó Maria Durski - Gramado"/>
    <x v="1"/>
    <s v="Cliente não localizado"/>
    <s v="Reembolso aprovado, confira o pagamento no seu próximo repasse"/>
    <n v="49"/>
    <n v="59"/>
    <n v="44.15"/>
    <n v="14.850000000000001"/>
    <s v="REEMBOLSO APROVADO"/>
    <x v="1"/>
    <s v="iFood"/>
    <s v="a6ead364-1a2c-4cd1-a1b2-f3ba9b27af13"/>
    <s v="PIX"/>
    <x v="3"/>
  </r>
  <r>
    <n v="5889"/>
    <d v="2025-05-30T22:02:05"/>
    <s v="Jeronimo - São José dos Campos"/>
    <x v="0"/>
    <s v="O pedido está atrasado"/>
    <s v="Reembolso aprovado, confira o pagamento no seu próximo repasse"/>
    <n v="68.78"/>
    <n v="61.8"/>
    <n v="49.91"/>
    <n v="11.89"/>
    <s v="REEMBOLSO APROVADO"/>
    <x v="1"/>
    <s v="iFood"/>
    <s v="85420177-76f2-4c0f-9c41-465856e7cd96"/>
    <s v="Crédito (Visa) pelo app"/>
    <x v="1"/>
  </r>
  <r>
    <s v="2610"/>
    <d v="2025-05-29T20:28:35"/>
    <s v="Jeronimo - Top Center Shopping"/>
    <x v="1"/>
    <s v="O pedido não cabe na bag"/>
    <s v="NÃO"/>
    <n v="73.77"/>
    <n v="81.599999999999994"/>
    <n v="58.36"/>
    <n v="23.239999999999995"/>
    <s v="REEMBOLSO APROVADO"/>
    <x v="1"/>
    <s v="iFood"/>
    <s v="b1177378-6e9e-4c5f-bcf7-945539a4a499"/>
    <s v="Saldo da carteira, PIX"/>
    <x v="1"/>
  </r>
  <r>
    <s v="7324"/>
    <d v="2025-05-27T19:06:40"/>
    <s v="Jeronimo - Shopping Abc"/>
    <x v="0"/>
    <s v="Pedido impróprio para consumo/uso"/>
    <s v="HAS_CREDIT_PROACTIVE"/>
    <n v="60.99"/>
    <n v="60"/>
    <n v="48.45"/>
    <n v="11.549999999999997"/>
    <s v="REEMBOLSO APROVADO"/>
    <x v="1"/>
    <s v="iFood"/>
    <s v="555c8e37-ee32-4979-8ecd-f3b233e80bf0"/>
    <s v="Crédito (Mastercard) pelo app"/>
    <x v="1"/>
  </r>
  <r>
    <n v="1832"/>
    <d v="2025-05-29T18:52:20"/>
    <s v="Jeronimo - Shopping Abc"/>
    <x v="5"/>
    <s v="O pedido está atrasado"/>
    <s v="Reembolso aprovado, confira o pagamento no seu próximo repasse"/>
    <n v="94.98"/>
    <n v="84"/>
    <n v="67.83"/>
    <n v="16.170000000000002"/>
    <s v="REEMBOLSO APROVADO"/>
    <x v="1"/>
    <s v="iFood"/>
    <s v="b19c7ff6-4d7b-4430-a657-944658beec8b"/>
    <s v="PIX"/>
    <x v="1"/>
  </r>
  <r>
    <n v="9735"/>
    <d v="2025-05-29T17:23:06"/>
    <s v="Jeronimo - Shopping Abc"/>
    <x v="0"/>
    <s v="O pedido está atrasado"/>
    <s v="Reembolso aprovado, confira o pagamento no seu próximo repasse"/>
    <n v="139.58000000000001"/>
    <n v="142.19999999999999"/>
    <n v="110.78"/>
    <n v="31.419999999999987"/>
    <s v="REEMBOLSO APROVADO"/>
    <x v="1"/>
    <s v="iFood"/>
    <s v="ea78e9b1-4602-484b-b114-a7143c781e8a"/>
    <s v="Pagamento pelo app do Nubank"/>
    <x v="1"/>
  </r>
  <r>
    <s v="4881"/>
    <d v="2025-05-28T12:11:25"/>
    <s v="Madero - Açocê"/>
    <x v="4"/>
    <s v="O pedido não foi confirmado pela loja"/>
    <s v="CANCELLED_BEFORE_CONFIRMED"/>
    <n v="93.98"/>
    <n v="85"/>
    <n v="0"/>
    <n v="85"/>
    <s v="CANCELADO"/>
    <x v="2"/>
    <s v="iFood"/>
    <s v="6f143119-c2b9-4b75-82f8-ce3c134725cf"/>
    <s v="********"/>
    <x v="1"/>
  </r>
  <r>
    <s v="8574"/>
    <d v="2025-05-28T11:18:11"/>
    <s v="Jeronimo - Shopping Abc"/>
    <x v="1"/>
    <s v="Cliente se recusa a fornecer código de recebimento"/>
    <s v="Reembolso aprovado, confira o pagamento no seu próximo repasse"/>
    <n v="27.39"/>
    <n v="26.4"/>
    <n v="20.149999999999999"/>
    <n v="6.25"/>
    <s v="REEMBOLSO APROVADO"/>
    <x v="1"/>
    <s v="iFood"/>
    <s v="8c1674ac-48c6-424b-8a87-4727a130f098"/>
    <s v="Vale-refeição (Pluxee Refeição (Sodexo Refeição)) pelo app"/>
    <x v="1"/>
  </r>
  <r>
    <n v="1458"/>
    <d v="2025-05-30T20:14:45"/>
    <s v="Jeronimo - Shopping Abc"/>
    <x v="1"/>
    <s v="Cliente não quer mais receber o pedido"/>
    <s v="Reembolso aprovado, confira o pagamento no seu próximo repasse"/>
    <n v="71.13"/>
    <n v="71.150000000000006"/>
    <n v="57.46"/>
    <n v="13.690000000000005"/>
    <s v="REEMBOLSO APROVADO"/>
    <x v="1"/>
    <s v="iFood"/>
    <s v="365d3a39-c2ff-45c0-a118-3d5d27ce8ec0"/>
    <s v="Crédito (Mastercard) pelo app"/>
    <x v="1"/>
  </r>
  <r>
    <s v="6772"/>
    <d v="2025-05-28T15:18:29"/>
    <s v="Madero - Padre Anchieta"/>
    <x v="2"/>
    <s v="Problemas de sistema na loja"/>
    <s v="Cancelamento aceito pela sua loja"/>
    <n v="117.99"/>
    <n v="117"/>
    <n v="0"/>
    <n v="117"/>
    <s v="CANCELADO"/>
    <x v="2"/>
    <s v="iFood"/>
    <s v="86154956-6ab2-4bd7-bd83-be735fd00ea8"/>
    <s v="Apple Pay (Mastercard)"/>
    <x v="1"/>
  </r>
  <r>
    <s v="0498"/>
    <d v="2025-05-28T11:42:20"/>
    <s v="Madero - Padre Anchieta"/>
    <x v="2"/>
    <s v="Problemas de sistema na loja"/>
    <s v="Cancelamento aceito pela sua loja"/>
    <n v="80.989999999999995"/>
    <n v="75"/>
    <n v="0"/>
    <n v="75"/>
    <s v="CANCELADO"/>
    <x v="2"/>
    <s v="iFood"/>
    <s v="40dff472-419b-4a2f-8e01-fb4c22203b1e"/>
    <s v="PIX"/>
    <x v="1"/>
  </r>
  <r>
    <s v="6403"/>
    <d v="2025-05-28T20:40:59"/>
    <s v="Madero - Guaruja"/>
    <x v="3"/>
    <s v="Problemas de sistema na loja"/>
    <s v="Cancelamento aceito pela sua loja"/>
    <n v="89.98"/>
    <n v="78"/>
    <n v="0"/>
    <n v="78"/>
    <s v="CANCELADO"/>
    <x v="2"/>
    <s v="iFood"/>
    <s v="98abd22a-f99c-45a3-a48d-dfc542f8bd10"/>
    <s v="Débito (Mastercard Débito) pelo app"/>
    <x v="1"/>
  </r>
  <r>
    <n v="5622"/>
    <d v="2025-05-31T19:11:29"/>
    <s v="Jeronimo - Santos Dumont"/>
    <x v="0"/>
    <s v="O pedido veio com todos os itens errados"/>
    <s v="SIM"/>
    <n v="79.38"/>
    <n v="68.400000000000006"/>
    <n v="0"/>
    <m/>
    <s v="CONTESTADO"/>
    <x v="0"/>
    <s v="iFood"/>
    <s v="7642ed97-a003-4ee3-b660-1bc95ffad79f"/>
    <s v="Crédito (Mastercard) pelo app"/>
    <x v="0"/>
  </r>
  <r>
    <s v="6174"/>
    <d v="2025-05-27T18:09:42"/>
    <s v="Jeronimo - Shopping Anália Franco"/>
    <x v="1"/>
    <s v="Problemas no veículo"/>
    <s v="Reembolso aprovado, confira o pagamento no seu próximo repasse"/>
    <n v="77.58"/>
    <n v="69.599999999999994"/>
    <n v="58.32"/>
    <n v="11.279999999999994"/>
    <s v="REEMBOLSO APROVADO"/>
    <x v="1"/>
    <s v="iFood"/>
    <s v="dc238625-6382-4b81-9b3c-f036846dbe4d"/>
    <s v="Vale-refeição (Ticket) pelo app"/>
    <x v="1"/>
  </r>
  <r>
    <s v="4228"/>
    <d v="2025-05-28T17:35:12"/>
    <s v="Madero - Shopping Campo Grande"/>
    <x v="2"/>
    <s v="Item indisponível"/>
    <s v="UNAVAILABLE_ITEM"/>
    <n v="61.98"/>
    <n v="63"/>
    <n v="0"/>
    <n v="63"/>
    <s v="CANCELADO"/>
    <x v="2"/>
    <s v="iFood"/>
    <s v="5cbd02e2-7843-4049-8efc-c8ba5034e67a"/>
    <s v="Crédito (Visa) pelo app"/>
    <x v="2"/>
  </r>
  <r>
    <s v="1350"/>
    <d v="2025-05-28T22:26:45"/>
    <s v="Madero &amp; Jeronimo - Foz do Iguaçu"/>
    <x v="2"/>
    <s v="A loja está sem entregadores disponíveis"/>
    <s v="Cancelamento aceito pela sua loja"/>
    <n v="90.78"/>
    <n v="72.8"/>
    <n v="0"/>
    <n v="72.8"/>
    <s v="CANCELADO"/>
    <x v="2"/>
    <s v="iFood"/>
    <s v="16e6440f-167b-42d8-80ee-94baea922b95"/>
    <s v="PIX"/>
    <x v="4"/>
  </r>
  <r>
    <s v="1501"/>
    <d v="2025-05-28T13:15:22"/>
    <s v="Jeronimo - Av Washington Luis"/>
    <x v="2"/>
    <s v="Problemas de sistema na loja"/>
    <s v="Cancelamento aceito pela sua loja"/>
    <n v="42.68"/>
    <n v="39.6"/>
    <n v="0"/>
    <n v="39.6"/>
    <s v="CANCELADO"/>
    <x v="2"/>
    <s v="iFood"/>
    <s v="9c1baabc-362c-4370-8318-a914aa42666c"/>
    <s v="Débito (Mastercard Débito) pelo app"/>
    <x v="4"/>
  </r>
  <r>
    <s v="2686"/>
    <d v="2025-05-28T13:14:07"/>
    <s v="Jeronimo - Av Washington Luis"/>
    <x v="2"/>
    <s v="Problemas de sistema na loja"/>
    <s v="Cancelamento aceito pela sua loja"/>
    <n v="36.229999999999997"/>
    <n v="35"/>
    <n v="0"/>
    <n v="35"/>
    <s v="CANCELADO"/>
    <x v="2"/>
    <s v="iFood"/>
    <s v="08276be9-1b3d-4d7b-bb07-dbb54f6accdb"/>
    <s v="PIX"/>
    <x v="4"/>
  </r>
  <r>
    <s v="8045"/>
    <d v="2025-05-28T13:09:29"/>
    <s v="Jeronimo - Av Washington Luis"/>
    <x v="2"/>
    <s v="Problemas de sistema na loja"/>
    <s v="Cancelamento aceito pela sua loja"/>
    <n v="179.04"/>
    <n v="175.05"/>
    <n v="0"/>
    <n v="175.05"/>
    <s v="CANCELADO"/>
    <x v="2"/>
    <s v="iFood"/>
    <s v="3e0e11b9-90ce-4b9d-bc6f-86a03e1f01d3"/>
    <s v="Vale-refeição (Ticket) pelo app"/>
    <x v="4"/>
  </r>
  <r>
    <s v="6377"/>
    <d v="2025-05-28T12:40:58"/>
    <s v="Jeronimo - Av Washington Luis"/>
    <x v="2"/>
    <s v="Problemas de sistema na loja"/>
    <s v="Cancelamento aceito pela sua loja"/>
    <n v="64.66"/>
    <n v="70.650000000000006"/>
    <n v="0"/>
    <n v="70.650000000000006"/>
    <s v="CANCELADO"/>
    <x v="2"/>
    <s v="iFood"/>
    <s v="d38bd1a4-ef07-4022-9509-280cd666a947"/>
    <s v="PIX"/>
    <x v="4"/>
  </r>
  <r>
    <n v="6282"/>
    <d v="2025-05-31T21:38:41"/>
    <s v="Jeronimo - Shopping Anália Franco"/>
    <x v="1"/>
    <s v="A loja está fechada"/>
    <s v="SIM"/>
    <n v="87.38"/>
    <n v="86.4"/>
    <n v="0"/>
    <m/>
    <s v="CONTESTADO"/>
    <x v="0"/>
    <s v="iFood"/>
    <s v="b305d4e0-5e7b-4857-a977-9783d6133817"/>
    <s v="Crédito (Visa) pelo app"/>
    <x v="1"/>
  </r>
  <r>
    <n v="996"/>
    <d v="2025-05-30T13:51:03"/>
    <s v="Jeronimo - Shopping Aricanduva"/>
    <x v="0"/>
    <s v="O pedido veio com todos os itens errados"/>
    <s v="SIM"/>
    <n v="56.58"/>
    <n v="45.6"/>
    <n v="36.82"/>
    <n v="8.7800000000000011"/>
    <s v="REEMBOLSO APROVADO"/>
    <x v="1"/>
    <s v="iFood"/>
    <s v="8d537412-20ae-4a27-8356-f59342a74fa5"/>
    <s v="PIX"/>
    <x v="1"/>
  </r>
  <r>
    <s v="6763"/>
    <d v="2025-05-26T13:00:13"/>
    <s v="Jeronimo - Shopping Balneario"/>
    <x v="0"/>
    <s v="O pedido veio com todos os itens errados"/>
    <s v="SIM"/>
    <n v="49.58"/>
    <n v="45.6"/>
    <n v="0"/>
    <n v="45.6"/>
    <s v="CONTESTADO"/>
    <x v="0"/>
    <s v="iFood"/>
    <s v="9921b63a-0419-4fd5-b52c-b8cabaa83a77"/>
    <s v="PIX"/>
    <x v="3"/>
  </r>
  <r>
    <s v="7296"/>
    <d v="2025-05-29T20:41:13"/>
    <s v="Jeronimo &amp; Madero - Sarandi"/>
    <x v="1"/>
    <s v="Problemas no veículo"/>
    <s v="NÃO"/>
    <n v="82.98"/>
    <n v="85.2"/>
    <n v="55.77"/>
    <n v="29.43"/>
    <s v="REEMBOLSO APROVADO"/>
    <x v="1"/>
    <s v="iFood"/>
    <s v="38839083-20bb-412c-ae82-5aa5b841d003"/>
    <s v="Apple Pay (Mastercard)"/>
    <x v="3"/>
  </r>
  <r>
    <s v="9656"/>
    <d v="2025-05-29T19:53:54"/>
    <s v="Madero - Shopping Novo Salvador"/>
    <x v="3"/>
    <s v="Item indisponível"/>
    <s v="UNAVAILABLE_ITEM"/>
    <n v="150.97999999999999"/>
    <n v="138"/>
    <n v="0"/>
    <n v="138"/>
    <s v="CANCELADO"/>
    <x v="2"/>
    <s v="iFood"/>
    <s v="9bca7e0e-adcf-45ce-87d6-c5c3947b1467"/>
    <s v="Crédito (Visa) pelo app"/>
    <x v="0"/>
  </r>
  <r>
    <s v="4048"/>
    <d v="2025-05-28T19:01:46"/>
    <s v="Jeronimo - Shopping Center Norte"/>
    <x v="0"/>
    <s v="Pedido impróprio para consumo/uso"/>
    <s v="SIM"/>
    <n v="88.59"/>
    <n v="87.6"/>
    <n v="0"/>
    <n v="87.6"/>
    <s v="CONTESTADO"/>
    <x v="0"/>
    <s v="iFood"/>
    <s v="a753e1e4-f45e-4a64-8bfa-919330c437e0"/>
    <s v="Apple Pay (Mastercard)"/>
    <x v="1"/>
  </r>
  <r>
    <s v="3933"/>
    <d v="2025-05-28T12:37:42"/>
    <s v="Madero - Shopping Novo Salvador"/>
    <x v="3"/>
    <s v="Item indisponível"/>
    <s v="UNAVAILABLE_ITEM"/>
    <n v="163.98"/>
    <n v="151"/>
    <n v="0"/>
    <n v="151"/>
    <s v="CANCELADO"/>
    <x v="2"/>
    <s v="iFood"/>
    <s v="7cd242cf-f4c9-4145-887c-7e431af29f9e"/>
    <s v="Crédito (Visa) pelo app"/>
    <x v="0"/>
  </r>
  <r>
    <s v="9294"/>
    <d v="2025-05-28T12:29:41"/>
    <s v="Jeronimo - Shopping Anália Franco"/>
    <x v="1"/>
    <s v="Problemas no veículo"/>
    <s v="Reembolso aprovado, confira o pagamento no seu próximo repasse"/>
    <n v="58.94"/>
    <n v="57.95"/>
    <n v="43.3"/>
    <n v="14.650000000000006"/>
    <s v="REEMBOLSO APROVADO"/>
    <x v="1"/>
    <s v="iFood"/>
    <s v="48ad32f4-ead0-4ccd-a3b3-761fc948fcc5"/>
    <s v="PIX"/>
    <x v="1"/>
  </r>
  <r>
    <n v="4033"/>
    <d v="2025-05-29T20:16:38"/>
    <s v="Jeronimo - Shopping Aricanduva"/>
    <x v="1"/>
    <s v="Cliente não localizado"/>
    <s v="Reembolso aprovado, confira o pagamento no seu próximo repasse"/>
    <n v="50.88"/>
    <n v="48.45"/>
    <n v="35.090000000000003"/>
    <n v="13.36"/>
    <s v="REEMBOLSO APROVADO"/>
    <x v="1"/>
    <s v="iFood"/>
    <s v="d6e3160e-08e0-4639-8d8c-a7b6bbc00fd8"/>
    <s v="Apple Pay (Visa)"/>
    <x v="1"/>
  </r>
  <r>
    <s v="6041"/>
    <d v="2025-05-27T18:58:28"/>
    <s v="Jeronimo - Shopping Center Norte"/>
    <x v="1"/>
    <s v="Problemas no veículo"/>
    <s v="Reembolso aprovado, confira o pagamento no seu próximo repasse"/>
    <n v="57.33"/>
    <n v="48.35"/>
    <n v="39.04"/>
    <n v="9.3100000000000023"/>
    <s v="REEMBOLSO APROVADO"/>
    <x v="1"/>
    <s v="iFood"/>
    <s v="ead4f451-c09e-44cf-bc9d-edb9a69f3c09"/>
    <s v="Débito (Visa Débito) pelo app"/>
    <x v="1"/>
  </r>
  <r>
    <s v="3962"/>
    <d v="2025-05-28T13:03:35"/>
    <s v="Jeronimo - Shopping Center Norte"/>
    <x v="0"/>
    <s v="Pedido impróprio para consumo/uso"/>
    <s v="SIM"/>
    <n v="24.59"/>
    <n v="33.6"/>
    <n v="0"/>
    <n v="33.6"/>
    <s v="CONTESTADO"/>
    <x v="0"/>
    <s v="iFood"/>
    <s v="3703dadd-3598-4ebf-933b-3a2245aed42e"/>
    <s v="Débito (Visa Débito) pelo app"/>
    <x v="1"/>
  </r>
  <r>
    <n v="7613"/>
    <d v="2025-05-29T13:24:27"/>
    <s v="Jeronimo - Shopping del Rey"/>
    <x v="0"/>
    <s v="Pedido impróprio para consumo/uso"/>
    <s v="SIM"/>
    <n v="56.88"/>
    <n v="52"/>
    <n v="0"/>
    <n v="52"/>
    <s v="CONTESTADO"/>
    <x v="0"/>
    <s v="iFood"/>
    <s v="04c0057f-5efd-45b2-ab14-0c5356559106"/>
    <s v="Apple Pay (Mastercard Débito)"/>
    <x v="0"/>
  </r>
  <r>
    <n v="2948"/>
    <d v="2025-05-30T20:45:09"/>
    <s v="Jeronimo - Shopping Center Norte"/>
    <x v="0"/>
    <s v="O pedido está atrasado"/>
    <s v="Reembolso aprovado, confira o pagamento no seu próximo repasse"/>
    <n v="98.53"/>
    <n v="83.55"/>
    <n v="67.459999999999994"/>
    <n v="16.090000000000003"/>
    <s v="REEMBOLSO APROVADO"/>
    <x v="1"/>
    <s v="iFood"/>
    <s v="5f2ed10d-7d9c-48fa-b46b-c84434be4c28"/>
    <s v="Crédito (Mastercard) pelo app"/>
    <x v="1"/>
  </r>
  <r>
    <n v="5947"/>
    <d v="2025-05-29T11:58:55"/>
    <s v="Jeronimo - Shopping del Rey"/>
    <x v="0"/>
    <s v="O pedido não foi entregue"/>
    <s v="Reembolso aprovado, confira o pagamento no seu próximo repasse"/>
    <n v="28.59"/>
    <n v="27.6"/>
    <n v="17.29"/>
    <n v="10.310000000000002"/>
    <s v="REEMBOLSO APROVADO"/>
    <x v="1"/>
    <s v="iFood"/>
    <s v="2cf6fd8d-bfd1-4bc1-972f-6a6c75c8b0e7"/>
    <s v="Crédito (Mastercard) pelo app"/>
    <x v="0"/>
  </r>
  <r>
    <s v="2626"/>
    <d v="2025-05-27T20:37:47"/>
    <s v="Jeronimo - Shopping Flamboyant"/>
    <x v="0"/>
    <s v="O pedido está atrasado"/>
    <s v="Reembolso aprovado, confira o pagamento no seu próximo repasse"/>
    <n v="44.19"/>
    <n v="57.6"/>
    <n v="48.27"/>
    <n v="9.3299999999999983"/>
    <s v="REEMBOLSO APROVADO"/>
    <x v="1"/>
    <s v="iFood"/>
    <s v="22180c29-c252-489d-87c7-255b8525af3f"/>
    <s v="Vale-refeição (VR refeição) pelo app"/>
    <x v="2"/>
  </r>
  <r>
    <s v="6148"/>
    <d v="2025-05-27T20:32:58"/>
    <s v="Jeronimo - Shopping Flamboyant"/>
    <x v="0"/>
    <s v="O pedido está atrasado"/>
    <s v="Reembolso aprovado, confira o pagamento no seu próximo repasse"/>
    <n v="33.39"/>
    <n v="32.4"/>
    <n v="26.17"/>
    <n v="6.2299999999999969"/>
    <s v="REEMBOLSO APROVADO"/>
    <x v="1"/>
    <s v="iFood"/>
    <s v="7a43282a-4d0d-4a66-9d1a-cf2a23f13cad"/>
    <s v="PIX"/>
    <x v="2"/>
  </r>
  <r>
    <s v="3146"/>
    <d v="2025-05-27T18:12:59"/>
    <s v="Jeronimo - Shopping Flamboyant"/>
    <x v="0"/>
    <s v="Pedido impróprio para consumo/uso"/>
    <s v="HAS_CREDIT_PROACTIVE"/>
    <n v="50.32"/>
    <n v="48.45"/>
    <n v="39.130000000000003"/>
    <n v="9.32"/>
    <s v="REEMBOLSO APROVADO"/>
    <x v="1"/>
    <s v="iFood"/>
    <s v="1a44c9dd-78ec-452b-b9e8-9e1978afb9f0"/>
    <s v="Apple Pay (Mastercard Débito)"/>
    <x v="2"/>
  </r>
  <r>
    <n v="9344"/>
    <d v="2025-05-30T19:48:07"/>
    <s v="Jeronimo - Shopping Guarulhos"/>
    <x v="1"/>
    <s v="Problemas no veículo"/>
    <s v="Reembolso aprovado, confira o pagamento no seu próximo repasse"/>
    <n v="168.28"/>
    <n v="160.30000000000001"/>
    <n v="129.44"/>
    <n v="30.860000000000014"/>
    <s v="REEMBOLSO APROVADO"/>
    <x v="1"/>
    <s v="iFood"/>
    <s v="2b1b078b-d77a-4dd5-a257-37ae64f3de34"/>
    <s v="Crédito (Mastercard) pelo app"/>
    <x v="1"/>
  </r>
  <r>
    <s v="8834"/>
    <d v="2025-05-27T12:44:38"/>
    <s v="Jeronimo - Shopping Metrô Itaquera"/>
    <x v="0"/>
    <s v="O pedido veio com todos os itens errados"/>
    <s v="HAS_CREDIT_PROACTIVE"/>
    <n v="20.79"/>
    <n v="26.4"/>
    <n v="13.29"/>
    <n v="13.11"/>
    <s v="REEMBOLSO APROVADO"/>
    <x v="1"/>
    <s v="iFood"/>
    <s v="4367ab2b-6790-42a1-ab04-6536d4fd0c86"/>
    <s v="PIX"/>
    <x v="1"/>
  </r>
  <r>
    <s v="7922"/>
    <d v="2025-05-28T20:18:39"/>
    <s v="Jeronimo - Shopping Palladium"/>
    <x v="1"/>
    <s v="Problemas no veículo"/>
    <s v="Reembolso aprovado, confira o pagamento no seu próximo repasse"/>
    <n v="108.98"/>
    <n v="96"/>
    <n v="80.430000000000007"/>
    <n v="15.569999999999993"/>
    <s v="REEMBOLSO APROVADO"/>
    <x v="1"/>
    <s v="iFood"/>
    <s v="8a68a024-4e5b-4d6e-9cd1-fd3dc8b0ef99"/>
    <s v="Vale-refeição (Alelo refeição) pelo app"/>
    <x v="3"/>
  </r>
  <r>
    <s v="4776"/>
    <d v="2025-05-28T20:11:16"/>
    <s v="Jeronimo - Shopping Palladium"/>
    <x v="1"/>
    <s v="Problemas no veículo"/>
    <s v="Reembolso aprovado, confira o pagamento no seu próximo repasse"/>
    <n v="70.58"/>
    <n v="69.599999999999994"/>
    <n v="56.2"/>
    <n v="13.399999999999991"/>
    <s v="REEMBOLSO APROVADO"/>
    <x v="1"/>
    <s v="iFood"/>
    <s v="520d656f-a8a8-453e-89b9-f8b5f4305486"/>
    <s v="Crédito (Mastercard) pelo app"/>
    <x v="3"/>
  </r>
  <r>
    <s v="7336"/>
    <d v="2025-05-28T12:45:43"/>
    <s v="Jeronimo - Shopping Penha"/>
    <x v="0"/>
    <s v="O pedido está atrasado"/>
    <s v="Reembolso aprovado, confira o pagamento no seu próximo repasse"/>
    <n v="58.59"/>
    <n v="57.6"/>
    <n v="45.28"/>
    <n v="12.32"/>
    <s v="REEMBOLSO APROVADO"/>
    <x v="1"/>
    <s v="iFood"/>
    <s v="baec22a5-41fc-4098-910d-16bc621228b6"/>
    <s v="Vale-refeição (Pluxee Refeição (Sodexo Refeição)) pelo app"/>
    <x v="1"/>
  </r>
  <r>
    <n v="3020"/>
    <d v="2025-05-30T21:22:06"/>
    <s v="Jeronimo - Shopping del Rey"/>
    <x v="0"/>
    <s v="O pedido veio com todos os itens errados"/>
    <s v="SIM"/>
    <n v="58.98"/>
    <n v="51"/>
    <n v="0"/>
    <m/>
    <s v="CONTESTADO"/>
    <x v="0"/>
    <s v="iFood"/>
    <s v="39138e25-0cd0-4b26-8697-481c14bfb584"/>
    <s v="Crédito (Visa) pelo app"/>
    <x v="0"/>
  </r>
  <r>
    <n v="2401"/>
    <d v="2025-05-30T20:09:41"/>
    <s v="Jeronimo - Shopping Pier 21"/>
    <x v="1"/>
    <s v="Cliente não quer mais receber o pedido em atraso"/>
    <s v="Reembolso aprovado, confira o pagamento no seu próximo repasse"/>
    <n v="62.43"/>
    <n v="48.45"/>
    <n v="39.130000000000003"/>
    <n v="9.32"/>
    <s v="REEMBOLSO APROVADO"/>
    <x v="1"/>
    <s v="iFood"/>
    <s v="1d4b2dd7-dbcf-4664-a2b1-174c532db2f8"/>
    <s v="Crédito (Visa) pelo app"/>
    <x v="2"/>
  </r>
  <r>
    <n v="419"/>
    <d v="2025-05-31T11:10:13"/>
    <s v="Jeronimo - Shopping del Rey"/>
    <x v="0"/>
    <s v="Pedido impróprio para consumo/uso"/>
    <s v="SIM"/>
    <n v="26.99"/>
    <n v="26"/>
    <n v="0"/>
    <m/>
    <s v="CONTESTADO"/>
    <x v="0"/>
    <s v="iFood"/>
    <s v="48759db5-910d-45c9-8aca-655ddd5cee74"/>
    <s v="PIX"/>
    <x v="0"/>
  </r>
  <r>
    <n v="3325"/>
    <d v="2025-05-30T13:51:29"/>
    <s v="Jeronimo - Shopping Sp Market"/>
    <x v="0"/>
    <s v="O pedido está atrasado"/>
    <s v="Reembolso aprovado, confira o pagamento no seu próximo repasse"/>
    <n v="80.58"/>
    <n v="63.6"/>
    <n v="51.35"/>
    <n v="12.25"/>
    <s v="REEMBOLSO APROVADO"/>
    <x v="1"/>
    <s v="iFood"/>
    <s v="9262589b-b965-45c5-b6e9-44c5627a5e1d"/>
    <s v="Crédito (Mastercard) pelo app"/>
    <x v="4"/>
  </r>
  <r>
    <s v="8991"/>
    <d v="2025-05-26T12:18:53"/>
    <s v="Jeronimo - Shopping Estação Bh"/>
    <x v="1"/>
    <s v="A loja está passando por dificuldades internas"/>
    <s v="SIM"/>
    <n v="21.24"/>
    <n v="27"/>
    <n v="18.809999999999999"/>
    <n v="8.1900000000000013"/>
    <s v="REEMBOLSO APROVADO"/>
    <x v="1"/>
    <s v="iFood"/>
    <s v="4f79dc4e-eaeb-4394-99c4-d3307e72336b"/>
    <s v="Google Pay (Mastercard)"/>
    <x v="0"/>
  </r>
  <r>
    <s v="5400"/>
    <d v="2025-05-27T14:04:45"/>
    <s v="Jeronimo - Shopping Estação Bh"/>
    <x v="0"/>
    <s v="O pedido veio com todos os itens errados"/>
    <s v="SIM"/>
    <n v="85.38"/>
    <n v="62.4"/>
    <n v="50.39"/>
    <n v="12.009999999999998"/>
    <s v="REEMBOLSO APROVADO"/>
    <x v="1"/>
    <s v="iFood"/>
    <s v="e2a0addc-0a4a-43b0-b344-fe851790b18f"/>
    <s v="PIX"/>
    <x v="0"/>
  </r>
  <r>
    <s v="8517"/>
    <d v="2025-05-27T20:17:03"/>
    <s v="Jeronimo - Shopping Tatuapé"/>
    <x v="1"/>
    <s v="Problemas no veículo"/>
    <s v="Reembolso aprovado, confira o pagamento no seu próximo repasse"/>
    <n v="58.39"/>
    <n v="61.4"/>
    <n v="46.09"/>
    <n v="15.309999999999995"/>
    <s v="REEMBOLSO APROVADO"/>
    <x v="1"/>
    <s v="iFood"/>
    <s v="415d5aca-dffa-4727-84fd-b5605db3e664"/>
    <s v="Apple Pay (Mastercard)"/>
    <x v="1"/>
  </r>
  <r>
    <s v="4615"/>
    <d v="2025-05-27T20:30:09"/>
    <s v="Jeronimo - Shopping Flamboyant"/>
    <x v="0"/>
    <s v="Pedido impróprio para consumo/uso"/>
    <s v="SIM"/>
    <n v="20.79"/>
    <n v="26.4"/>
    <n v="21.32"/>
    <n v="5.0799999999999983"/>
    <s v="REEMBOLSO APROVADO"/>
    <x v="1"/>
    <s v="iFood"/>
    <s v="b3a7a9a2-b100-4f52-a556-30404a39c784"/>
    <s v="PIX"/>
    <x v="2"/>
  </r>
  <r>
    <s v="7085"/>
    <d v="2025-05-28T20:13:30"/>
    <s v="Jeronimo - Shopping Flamboyant"/>
    <x v="0"/>
    <s v="O pedido veio com todos os itens errados"/>
    <s v="SIM"/>
    <n v="56.63"/>
    <n v="55.65"/>
    <n v="44.94"/>
    <n v="10.71"/>
    <s v="REEMBOLSO APROVADO"/>
    <x v="1"/>
    <s v="iFood"/>
    <s v="b6dbdf7f-d6eb-4c95-b6ea-c0b5839cafae"/>
    <s v="PIX"/>
    <x v="2"/>
  </r>
  <r>
    <n v="4769"/>
    <d v="2025-05-31T14:59:37"/>
    <s v="Jeronimo - Shopping Guarulhos"/>
    <x v="0"/>
    <s v="Pedido impróprio para consumo/uso"/>
    <s v="SIM"/>
    <n v="26.19"/>
    <n v="33.6"/>
    <n v="0"/>
    <m/>
    <s v="CONTESTADO"/>
    <x v="0"/>
    <s v="iFood"/>
    <s v="1781be3a-44c5-44ff-acb7-dd354036509a"/>
    <s v="Saldo da carteira"/>
    <x v="1"/>
  </r>
  <r>
    <n v="880"/>
    <d v="2025-05-30T14:43:05"/>
    <s v="Jeronimo - Shopping Tatuapé"/>
    <x v="1"/>
    <s v="Cliente não quer mais receber o pedido"/>
    <s v="Reembolso aprovado, confira o pagamento no seu próximo repasse"/>
    <n v="34.590000000000003"/>
    <n v="33.6"/>
    <n v="23.64"/>
    <n v="9.9600000000000009"/>
    <s v="REEMBOLSO APROVADO"/>
    <x v="1"/>
    <s v="iFood"/>
    <s v="24bc8d05-bde4-4ff0-b7ff-7d84f48e72af"/>
    <s v="PIX"/>
    <x v="1"/>
  </r>
  <r>
    <n v="1234"/>
    <d v="2025-05-30T19:53:42"/>
    <s v="Jeronimo - Shopping Tiete Plaza"/>
    <x v="1"/>
    <s v="Cliente não localizado pedido em atraso"/>
    <s v="Reembolso aprovado, confira o pagamento no seu próximo repasse"/>
    <n v="135.58000000000001"/>
    <n v="111.6"/>
    <n v="90.11"/>
    <n v="21.489999999999995"/>
    <s v="REEMBOLSO APROVADO"/>
    <x v="1"/>
    <s v="iFood"/>
    <s v="060fc38a-1f8c-4301-93ac-84954a107b68"/>
    <s v="PIX"/>
    <x v="1"/>
  </r>
  <r>
    <s v="8461"/>
    <d v="2025-05-28T19:29:09"/>
    <s v="Jeronimo - Shopping Light"/>
    <x v="1"/>
    <s v="O endereço da loja está errado"/>
    <s v="SIM"/>
    <n v="29.78"/>
    <n v="26.4"/>
    <n v="21.32"/>
    <n v="5.0799999999999983"/>
    <s v="REEMBOLSO APROVADO"/>
    <x v="1"/>
    <s v="iFood"/>
    <s v="55654803-5165-40bc-9de6-cf5371d664d9"/>
    <s v="Crédito (Mastercard) pelo app"/>
    <x v="1"/>
  </r>
  <r>
    <s v="2407"/>
    <d v="2025-05-28T12:32:06"/>
    <s v="Jeronimo - Tenente Sales"/>
    <x v="0"/>
    <s v="O pedido está atrasado"/>
    <s v="Reembolso aprovado, confira o pagamento no seu próximo repasse"/>
    <n v="75.39"/>
    <n v="74.400000000000006"/>
    <n v="56.09"/>
    <n v="18.310000000000002"/>
    <s v="REEMBOLSO APROVADO"/>
    <x v="1"/>
    <s v="iFood"/>
    <s v="dabdd856-3117-42ac-9458-1e18222078b9"/>
    <s v="Pagamento pelo app do Nubank"/>
    <x v="1"/>
  </r>
  <r>
    <n v="1685"/>
    <d v="2025-05-30T15:10:11"/>
    <s v="Jeronimo - Tenente Sales"/>
    <x v="0"/>
    <s v="O pedido está atrasado"/>
    <s v="Reembolso aprovado, confira o pagamento no seu próximo repasse"/>
    <n v="78.19"/>
    <n v="77.2"/>
    <n v="60.35"/>
    <n v="16.850000000000001"/>
    <s v="REEMBOLSO APROVADO"/>
    <x v="1"/>
    <s v="iFood"/>
    <s v="8f4a3799-76c6-4257-b65a-8a69dbdf6917"/>
    <s v="Crédito (Visa) pelo app"/>
    <x v="1"/>
  </r>
  <r>
    <n v="9198"/>
    <d v="2025-05-30T13:58:00"/>
    <s v="Jeronimo - Top Center Shopping"/>
    <x v="1"/>
    <s v="Cliente não localizado"/>
    <s v="Reembolso aprovado, confira o pagamento no seu próximo repasse"/>
    <n v="27.99"/>
    <n v="36"/>
    <n v="21.04"/>
    <n v="14.96"/>
    <s v="REEMBOLSO APROVADO"/>
    <x v="1"/>
    <s v="iFood"/>
    <s v="dc1e8527-14f2-47d5-a808-ed262a9550cb"/>
    <s v="Crédito (Mastercard) pelo app"/>
    <x v="1"/>
  </r>
  <r>
    <n v="5384"/>
    <d v="2025-05-29T18:56:12"/>
    <s v="Jeronimo - West Plaza"/>
    <x v="0"/>
    <s v="O pedido está atrasado"/>
    <s v="Reembolso aprovado, confira o pagamento no seu próximo repasse"/>
    <n v="115.73"/>
    <n v="112.75"/>
    <n v="91.05"/>
    <n v="21.700000000000003"/>
    <s v="REEMBOLSO APROVADO"/>
    <x v="1"/>
    <s v="iFood"/>
    <s v="b414ce69-5768-4e06-95cd-d0004a8770da"/>
    <s v="Crédito (Mastercard) pelo app"/>
    <x v="1"/>
  </r>
  <r>
    <s v="5510"/>
    <d v="2025-05-27T11:29:59"/>
    <s v="Jeronimo &amp; Madero - Cascavel"/>
    <x v="1"/>
    <s v="Cliente não localizado"/>
    <s v="Reembolso aprovado, confira o pagamento no seu próximo repasse"/>
    <n v="98.78"/>
    <n v="90.8"/>
    <n v="73.319999999999993"/>
    <n v="17.480000000000004"/>
    <s v="REEMBOLSO APROVADO"/>
    <x v="1"/>
    <s v="iFood"/>
    <s v="cc923bc6-acc8-453f-8fae-c0cce21cc1f2"/>
    <s v="PIX"/>
    <x v="4"/>
  </r>
  <r>
    <s v="7597"/>
    <d v="2025-05-28T15:46:11"/>
    <s v="Jeronimo - Shopping Light"/>
    <x v="1"/>
    <s v="O endereço da loja está errado"/>
    <s v="SIM"/>
    <n v="66.39"/>
    <n v="68.400000000000006"/>
    <n v="57.28"/>
    <n v="11.120000000000005"/>
    <s v="REEMBOLSO APROVADO"/>
    <x v="1"/>
    <s v="iFood"/>
    <s v="b2a78ad5-cd35-421a-bd23-04e775eafe84"/>
    <s v="Vale-refeição (Ticket) pelo app"/>
    <x v="1"/>
  </r>
  <r>
    <n v="4301"/>
    <d v="2025-05-30T21:29:39"/>
    <s v="Jeronimo &amp; Madero - Itapema"/>
    <x v="1"/>
    <s v="Entregador sofreu acidente"/>
    <s v="Reembolso aprovado, confira o pagamento no seu próximo repasse"/>
    <n v="44.18"/>
    <n v="45.2"/>
    <n v="32.46"/>
    <n v="12.740000000000002"/>
    <s v="REEMBOLSO APROVADO"/>
    <x v="1"/>
    <s v="iFood"/>
    <s v="0c0a720e-b7c9-46b3-b056-b9ce42049f25"/>
    <s v="PIX"/>
    <x v="3"/>
  </r>
  <r>
    <n v="8586"/>
    <d v="2025-05-30T20:30:26"/>
    <s v="Jeronimo - Shopping Light"/>
    <x v="1"/>
    <s v="A loja está fechada"/>
    <s v="SIM"/>
    <n v="49.98"/>
    <n v="36"/>
    <n v="0"/>
    <m/>
    <s v="CONTESTADO"/>
    <x v="0"/>
    <s v="iFood"/>
    <s v="4d349b0d-2abc-439d-873a-a01f26f885fa"/>
    <s v="Crédito (Mastercard) pelo app"/>
    <x v="1"/>
  </r>
  <r>
    <s v="6666"/>
    <d v="2025-05-27T19:10:50"/>
    <s v="Jeronimo &amp; Madero - Joinville"/>
    <x v="1"/>
    <s v="Cliente não quer mais receber o pedido"/>
    <s v="Reembolso aprovado, confira o pagamento no seu próximo repasse"/>
    <n v="69.03"/>
    <n v="55.05"/>
    <n v="44.45"/>
    <n v="10.599999999999994"/>
    <s v="REEMBOLSO APROVADO"/>
    <x v="1"/>
    <s v="iFood"/>
    <s v="8012c751-5ae7-44ba-b845-9b6140d6c8fa"/>
    <s v="PIX"/>
    <x v="3"/>
  </r>
  <r>
    <n v="9582"/>
    <d v="2025-05-30T20:11:12"/>
    <s v="Jeronimo - Shopping Light"/>
    <x v="1"/>
    <s v="A loja está fechada"/>
    <s v="SIM"/>
    <n v="48.03"/>
    <n v="37.049999999999997"/>
    <n v="0"/>
    <m/>
    <s v="CONTESTADO"/>
    <x v="0"/>
    <s v="iFood"/>
    <s v="b3f30696-ecbf-445a-9bf4-9b0da24e1b36"/>
    <s v="Vale-refeição (Ticket) pelo app"/>
    <x v="1"/>
  </r>
  <r>
    <n v="9517"/>
    <d v="2025-05-31T15:17:15"/>
    <s v="Jeronimo - Shopping Metrô Itaquera"/>
    <x v="0"/>
    <s v="O pedido veio com todos os itens errados"/>
    <s v="SIM"/>
    <n v="52.53"/>
    <n v="46.55"/>
    <n v="33.549999999999997"/>
    <n v="13"/>
    <s v="REEMBOLSO APROVADO"/>
    <x v="1"/>
    <s v="iFood"/>
    <s v="5231e64d-ab35-421f-8ed0-75da62b86a46"/>
    <s v="Débito (Mastercard Débito) pelo app"/>
    <x v="1"/>
  </r>
  <r>
    <s v="8207"/>
    <d v="2025-05-28T12:52:39"/>
    <s v="Madero - Boulevard Belem"/>
    <x v="5"/>
    <s v="O pedido foi acidental"/>
    <s v="Cancelado pelo cliente antes da confirmação"/>
    <n v="84.98"/>
    <n v="81"/>
    <n v="0"/>
    <n v="81"/>
    <s v="CANCELADO"/>
    <x v="2"/>
    <s v="iFood"/>
    <s v="650d36e5-c975-4c3e-89f1-7a91a3e465c8"/>
    <s v="********"/>
    <x v="0"/>
  </r>
  <r>
    <s v="4293"/>
    <d v="2025-05-29T13:17:20"/>
    <s v="Jeronimo &amp; Madero - Piracicaba"/>
    <x v="2"/>
    <s v="Item indisponível"/>
    <s v="UNAVAILABLE_ITEM"/>
    <n v="32.979999999999997"/>
    <n v="30"/>
    <n v="0"/>
    <n v="30"/>
    <s v="CANCELADO"/>
    <x v="2"/>
    <s v="iFood"/>
    <s v="93d72ae7-72f4-4abf-9917-da60d26e1678"/>
    <s v="Apple Pay (Mastercard)"/>
    <x v="2"/>
  </r>
  <r>
    <s v="8348"/>
    <d v="2025-05-28T13:53:25"/>
    <s v="Jeronimo &amp; Madero - Litoral Plaza"/>
    <x v="1"/>
    <s v="Problemas no veículo"/>
    <s v="Reembolso aprovado, confira o pagamento no seu próximo repasse"/>
    <n v="88.78"/>
    <n v="84.8"/>
    <n v="68.48"/>
    <n v="16.319999999999993"/>
    <s v="REEMBOLSO APROVADO"/>
    <x v="1"/>
    <s v="iFood"/>
    <s v="efe0f5f7-6fbd-40b8-8fb0-1bac59fe3c46"/>
    <s v="Pagamento pelo app do Nubank"/>
    <x v="1"/>
  </r>
  <r>
    <s v="3118"/>
    <d v="2025-05-28T17:35:49"/>
    <s v="Jeronimo &amp; Madero - Marilia"/>
    <x v="1"/>
    <s v="Cliente não localizado"/>
    <s v="Reembolso aprovado, confira o pagamento no seu próximo repasse"/>
    <n v="49.98"/>
    <n v="42"/>
    <n v="33.92"/>
    <n v="8.0799999999999983"/>
    <s v="REEMBOLSO APROVADO"/>
    <x v="1"/>
    <s v="iFood"/>
    <s v="5bff592c-bc54-4c20-9811-12060b93c19a"/>
    <s v="PIX"/>
    <x v="2"/>
  </r>
  <r>
    <n v="7732"/>
    <d v="2025-05-29T11:57:50"/>
    <s v="Jeronimo &amp; Madero - Piracicaba"/>
    <x v="1"/>
    <s v="Cliente não localizado"/>
    <s v="Reembolso aprovado, confira o pagamento no seu próximo repasse"/>
    <n v="94.03"/>
    <n v="85.05"/>
    <n v="68.680000000000007"/>
    <n v="16.36999999999999"/>
    <s v="REEMBOLSO APROVADO"/>
    <x v="1"/>
    <s v="iFood"/>
    <s v="67bbc1de-520b-4554-a19c-2102724d8f32"/>
    <s v="PIX"/>
    <x v="2"/>
  </r>
  <r>
    <n v="8615"/>
    <d v="2025-05-31T12:06:14"/>
    <s v="Jeronimo - Shopping Nova America"/>
    <x v="0"/>
    <s v="O pedido veio com todos os itens errados"/>
    <s v="SIM"/>
    <n v="50.78"/>
    <n v="46.8"/>
    <n v="32.799999999999997"/>
    <n v="14"/>
    <s v="REEMBOLSO APROVADO"/>
    <x v="1"/>
    <s v="iFood"/>
    <s v="1fb8b94b-5ba2-476b-9ec8-e812d6739a88"/>
    <s v="Crédito (Mastercard) pelo app"/>
    <x v="0"/>
  </r>
  <r>
    <s v="5090"/>
    <d v="2025-05-28T13:14:22"/>
    <s v="Jeronimo &amp; Madero - Santo Amaro"/>
    <x v="1"/>
    <s v="Cliente não localizado"/>
    <s v="Reembolso aprovado, confira o pagamento no seu próximo repasse"/>
    <n v="45.18"/>
    <n v="45.2"/>
    <n v="36.5"/>
    <n v="8.7000000000000028"/>
    <s v="REEMBOLSO APROVADO"/>
    <x v="1"/>
    <s v="iFood"/>
    <s v="c1150542-55ea-4a97-8b9e-ab92f216daf1"/>
    <s v="Crédito (Mastercard) pelo app"/>
    <x v="1"/>
  </r>
  <r>
    <s v="2856"/>
    <d v="2025-05-27T22:37:04"/>
    <s v="Jeronimo &amp; Madero Itajai"/>
    <x v="1"/>
    <s v="Problemas no veículo"/>
    <s v="Reembolso aprovado, confira o pagamento no seu próximo repasse"/>
    <n v="64.180000000000007"/>
    <n v="67.2"/>
    <n v="54.26"/>
    <n v="12.940000000000005"/>
    <s v="REEMBOLSO APROVADO"/>
    <x v="1"/>
    <s v="iFood"/>
    <s v="1cfeb01a-9e78-43f7-ac2f-0a234b10a5d5"/>
    <s v="Crédito (Elo) pelo app"/>
    <x v="3"/>
  </r>
  <r>
    <n v="8830"/>
    <d v="2025-05-29T21:42:10"/>
    <s v="Jeronimo - Shopping Novo Salvador"/>
    <x v="1"/>
    <s v="A loja está fechada"/>
    <s v="SIM"/>
    <n v="64.040000000000006"/>
    <n v="73.05"/>
    <n v="0"/>
    <n v="73.05"/>
    <s v="CONTESTADO"/>
    <x v="0"/>
    <s v="iFood"/>
    <s v="1bc84c9b-b857-4deb-a59b-7656d0a27d40"/>
    <s v="Apple Pay (Mastercard)"/>
    <x v="0"/>
  </r>
  <r>
    <s v="9137"/>
    <d v="2025-05-27T18:56:54"/>
    <s v="Legno - Italiano do Madero (Rib. Preto)"/>
    <x v="0"/>
    <s v="O pedido está atrasado"/>
    <s v="Reembolso aprovado, confira o pagamento no seu próximo repasse"/>
    <n v="33.99"/>
    <n v="43"/>
    <n v="29.73"/>
    <n v="13.27"/>
    <s v="REEMBOLSO APROVADO"/>
    <x v="1"/>
    <s v="iFood"/>
    <s v="2916a698-b339-4a59-b418-b07d5262345f"/>
    <s v="PIX"/>
    <x v="2"/>
  </r>
  <r>
    <n v="9292"/>
    <d v="2025-05-29T20:09:42"/>
    <s v="Jeronimo - Shopping Novo Salvador"/>
    <x v="0"/>
    <s v="O pedido veio com todos os itens errados"/>
    <s v="SIM"/>
    <n v="51.98"/>
    <n v="36"/>
    <n v="0"/>
    <n v="36"/>
    <s v="CONTESTADO"/>
    <x v="0"/>
    <s v="iFood"/>
    <s v="b566b13b-444a-453f-a8f4-96f7e880c930"/>
    <s v="PIX"/>
    <x v="0"/>
  </r>
  <r>
    <s v="3734"/>
    <d v="2025-05-27T12:47:53"/>
    <s v="Jeronimo - Shopping Pier 21"/>
    <x v="0"/>
    <s v="Pedido impróprio para consumo/uso"/>
    <s v="ORDER_HS_REJECTED"/>
    <n v="34.79"/>
    <n v="43.8"/>
    <n v="32.380000000000003"/>
    <n v="11.419999999999995"/>
    <s v="REEMBOLSO APROVADO"/>
    <x v="1"/>
    <s v="iFood"/>
    <s v="2852240a-7f6b-4c12-88b1-89d799573cbb"/>
    <s v="PIX"/>
    <x v="2"/>
  </r>
  <r>
    <n v="8588"/>
    <d v="2025-05-29T18:24:08"/>
    <s v="Jeronimo - Shopping Pier 21"/>
    <x v="0"/>
    <s v="O pedido veio com todos os itens errados"/>
    <s v="SIM"/>
    <n v="49.98"/>
    <n v="36"/>
    <n v="0"/>
    <m/>
    <s v="CONTESTADO"/>
    <x v="0"/>
    <s v="iFood"/>
    <s v="98179a29-2a1e-4851-a8cf-2a545cd8ac2d"/>
    <s v="Crédito (Mastercard) pelo app"/>
    <x v="2"/>
  </r>
  <r>
    <n v="4173"/>
    <d v="2025-05-29T21:32:14"/>
    <s v="Madero -  Av Washington Luis"/>
    <x v="0"/>
    <s v="O pedido está atrasado"/>
    <s v="Reembolso aprovado, confira o pagamento no seu próximo repasse"/>
    <n v="263.23"/>
    <n v="263"/>
    <n v="216.11"/>
    <n v="46.889999999999986"/>
    <s v="REEMBOLSO APROVADO"/>
    <x v="1"/>
    <s v="iFood"/>
    <s v="05e34962-c9cb-4764-9c45-cbe694149f24"/>
    <s v="Vale-refeição (Pluxee Refeição (Sodexo Refeição)) pelo app"/>
    <x v="4"/>
  </r>
  <r>
    <n v="8210"/>
    <d v="2025-05-29T18:21:48"/>
    <s v="Madero -  Av Washington Luis"/>
    <x v="0"/>
    <s v="O pedido não foi entregue"/>
    <s v="Reembolso aprovado, confira o pagamento no seu próximo repasse"/>
    <n v="227.58"/>
    <n v="225"/>
    <n v="177.65"/>
    <n v="47.349999999999994"/>
    <s v="REEMBOLSO APROVADO"/>
    <x v="1"/>
    <s v="iFood"/>
    <s v="c27403ea-199d-4080-a806-8dad98b12c1f"/>
    <s v="Crédito (Visa) pelo app"/>
    <x v="4"/>
  </r>
  <r>
    <s v="9533"/>
    <d v="2025-05-28T19:11:48"/>
    <s v="Madero - Açocê"/>
    <x v="1"/>
    <s v="Cliente não localizado"/>
    <s v="Reembolso aprovado, confira o pagamento no seu próximo repasse"/>
    <n v="79.98"/>
    <n v="73"/>
    <n v="58.95"/>
    <n v="14.049999999999997"/>
    <s v="REEMBOLSO APROVADO"/>
    <x v="1"/>
    <s v="iFood"/>
    <s v="64e6ab87-efe7-4f25-bc27-17915fa3cd8a"/>
    <s v="PIX"/>
    <x v="1"/>
  </r>
  <r>
    <s v="8535"/>
    <d v="2025-05-29T14:50:56"/>
    <s v="Vó Maria Durski - Anchieta Garden"/>
    <x v="2"/>
    <s v="Item indisponível"/>
    <s v="UNAVAILABLE_ITEM"/>
    <n v="23.49"/>
    <n v="30"/>
    <n v="0"/>
    <n v="30"/>
    <s v="CANCELADO"/>
    <x v="2"/>
    <s v="iFood"/>
    <s v="8c6b1bfb-8e54-4288-a1ca-74415b186e6b"/>
    <s v="Crédito (Visa) pelo app"/>
    <x v="0"/>
  </r>
  <r>
    <n v="5124"/>
    <d v="2025-05-31T21:23:41"/>
    <s v="Jeronimo - Shopping Sp Market"/>
    <x v="0"/>
    <s v="O pedido veio com todos os itens errados"/>
    <s v="SIM"/>
    <n v="91.58"/>
    <n v="87.6"/>
    <n v="0"/>
    <m/>
    <s v="CONTESTADO"/>
    <x v="0"/>
    <s v="iFood"/>
    <s v="004b0a26-d037-4345-8428-2b0750e5deb5"/>
    <s v="Pagamento pelo app do Nubank"/>
    <x v="4"/>
  </r>
  <r>
    <n v="1191"/>
    <d v="2025-05-29T19:39:10"/>
    <s v="Madero - Afonso Pena"/>
    <x v="0"/>
    <s v="Pedido impróprio para consumo/uso"/>
    <s v="HAS_CREDIT_PROACTIVE"/>
    <n v="144.47999999999999"/>
    <n v="129"/>
    <n v="100.13"/>
    <n v="28.870000000000005"/>
    <s v="REEMBOLSO APROVADO"/>
    <x v="1"/>
    <s v="iFood"/>
    <s v="b8beb554-7476-4b32-84f7-665c27848dcf"/>
    <s v="PIX"/>
    <x v="3"/>
  </r>
  <r>
    <n v="5384"/>
    <d v="2025-05-30T19:40:16"/>
    <s v="Jeronimo - Shopping Tatuapé"/>
    <x v="0"/>
    <s v="Pedido impróprio para consumo/uso"/>
    <s v="SIM"/>
    <n v="61.08"/>
    <n v="62.1"/>
    <n v="0"/>
    <m/>
    <s v="CONTESTADO"/>
    <x v="0"/>
    <s v="iFood"/>
    <s v="b12a0770-bb66-4509-b428-3b42bb50ef1a"/>
    <s v="Vale-refeição (Alelo refeição) pelo app"/>
    <x v="1"/>
  </r>
  <r>
    <n v="1030"/>
    <d v="2025-05-29T21:38:49"/>
    <s v="Jeronimo - Shopping Villa Romana"/>
    <x v="0"/>
    <s v="O pedido veio com todos os itens errados"/>
    <s v="SIM"/>
    <n v="32.04"/>
    <n v="31.05"/>
    <n v="0"/>
    <n v="31.05"/>
    <s v="CONTESTADO"/>
    <x v="0"/>
    <s v="iFood"/>
    <s v="c4da1b0a-73ed-4258-93b5-94b1a90152ae"/>
    <s v="Google Pay (Mastercard)"/>
    <x v="3"/>
  </r>
  <r>
    <n v="6164"/>
    <d v="2025-05-30T20:36:49"/>
    <s v="Madero - Anchieta Garden Shopping"/>
    <x v="0"/>
    <s v="O pedido está atrasado"/>
    <s v="Reembolso aprovado, confira o pagamento no seu próximo repasse"/>
    <n v="67.98"/>
    <n v="56"/>
    <n v="45.22"/>
    <n v="10.780000000000001"/>
    <s v="REEMBOLSO APROVADO"/>
    <x v="1"/>
    <s v="iFood"/>
    <s v="693e34c1-07d2-4784-918f-de8d6966319b"/>
    <s v="Crédito (Mastercard) pelo app"/>
    <x v="0"/>
  </r>
  <r>
    <n v="851"/>
    <d v="2025-05-29T21:38:40"/>
    <s v="Jeronimo - Shopping Villa Romana"/>
    <x v="0"/>
    <s v="O pedido veio com todos os itens errados"/>
    <s v="SIM"/>
    <n v="49.44"/>
    <n v="48.45"/>
    <n v="0"/>
    <n v="48.45"/>
    <s v="CONTESTADO"/>
    <x v="0"/>
    <s v="iFood"/>
    <s v="06fba5ea-9386-4cd6-9817-4d4ed68bc450"/>
    <s v="Apple Pay (Mastercard)"/>
    <x v="3"/>
  </r>
  <r>
    <s v="1038"/>
    <d v="2025-05-27T21:36:52"/>
    <s v="Madero - Anita"/>
    <x v="1"/>
    <s v="Cliente se recusa a fornecer código de recebimento"/>
    <s v="Reembolso aprovado, confira o pagamento no seu próximo repasse"/>
    <n v="227.98"/>
    <n v="211"/>
    <n v="170.38"/>
    <n v="40.620000000000005"/>
    <s v="REEMBOLSO APROVADO"/>
    <x v="1"/>
    <s v="iFood"/>
    <s v="44062648-f4f6-4b70-9d5b-6c47c6c53c82"/>
    <s v="Crédito (Visa) pelo app"/>
    <x v="3"/>
  </r>
  <r>
    <s v="3355"/>
    <d v="2025-05-29T19:22:39"/>
    <s v="Legno - Italiano do Madero (cuiaba)"/>
    <x v="2"/>
    <s v="Problema com o pagamento do cliente"/>
    <s v="Cancelamento aceito pela sua loja"/>
    <n v="55.98"/>
    <n v="43"/>
    <n v="0"/>
    <n v="43"/>
    <s v="CANCELADO"/>
    <x v="2"/>
    <s v="iFood"/>
    <s v="b23dbb97-93e4-4012-9244-2fbb07158ae9"/>
    <s v="Vale-refeição (Pluxee Refeição (Sodexo Refeição)) pelo app"/>
    <x v="2"/>
  </r>
  <r>
    <s v="7822"/>
    <d v="2025-05-28T19:10:49"/>
    <s v="Madero - Norte Shopping"/>
    <x v="2"/>
    <s v="Item indisponível"/>
    <s v="UNAVAILABLE_ITEM"/>
    <n v="65.98"/>
    <n v="43"/>
    <n v="0"/>
    <n v="43"/>
    <s v="CANCELADO"/>
    <x v="2"/>
    <s v="iFood"/>
    <s v="3ac3b68b-e8f2-494e-86d4-5550fbd1142d"/>
    <s v="Vale-refeição (Pluxee Refeição (Sodexo Refeição)) pelo app"/>
    <x v="0"/>
  </r>
  <r>
    <n v="4963"/>
    <d v="2025-05-30T18:58:06"/>
    <s v="Madero - Augusto Tolle"/>
    <x v="5"/>
    <s v="O pedido está atrasado"/>
    <s v="Reembolso aprovado, confira o pagamento no seu próximo repasse"/>
    <n v="84.98"/>
    <n v="74"/>
    <n v="50.76"/>
    <n v="23.240000000000002"/>
    <s v="REEMBOLSO APROVADO"/>
    <x v="1"/>
    <s v="iFood"/>
    <s v="5ce3562b-e206-4a0f-a866-722eb7e517c5"/>
    <s v="Crédito (Elo) pelo app"/>
    <x v="1"/>
  </r>
  <r>
    <s v="0040"/>
    <d v="2025-05-27T19:23:05"/>
    <s v="Madero - Av. Mamore"/>
    <x v="1"/>
    <s v="Cliente não localizado"/>
    <s v="Reembolso aprovado, confira o pagamento no seu próximo repasse"/>
    <n v="74.989999999999995"/>
    <n v="74"/>
    <n v="59.76"/>
    <n v="14.240000000000002"/>
    <s v="REEMBOLSO APROVADO"/>
    <x v="1"/>
    <s v="iFood"/>
    <s v="f5d38fd8-a9cf-45b8-9899-73e258f46cb5"/>
    <s v="Crédito (Mastercard) pelo app"/>
    <x v="4"/>
  </r>
  <r>
    <s v="3504"/>
    <d v="2025-05-28T12:25:08"/>
    <s v="Jeronimo - Shopping Villa Romana"/>
    <x v="0"/>
    <s v="O pedido veio com todos os itens errados"/>
    <s v="SIM"/>
    <n v="86.19"/>
    <n v="85.2"/>
    <n v="64.81"/>
    <n v="20.39"/>
    <s v="REEMBOLSO APROVADO"/>
    <x v="1"/>
    <s v="iFood"/>
    <s v="56f4bc83-ba7e-4351-a9b7-44647edbfd5b"/>
    <s v="Crédito (Visa) pelo app"/>
    <x v="3"/>
  </r>
  <r>
    <s v="7101"/>
    <d v="2025-05-27T20:47:53"/>
    <s v="Madero - Azevedo Soares"/>
    <x v="1"/>
    <s v="O pedido não cabe na bag"/>
    <s v="Reembolso aprovado, confira o pagamento no seu próximo repasse"/>
    <n v="191.98"/>
    <n v="196"/>
    <n v="158.27000000000001"/>
    <n v="37.72999999999999"/>
    <s v="REEMBOLSO APROVADO"/>
    <x v="1"/>
    <s v="iFood"/>
    <s v="1f2469a6-6fec-405b-9418-3e8e714a1f13"/>
    <s v="Crédito (Mastercard) pelo app"/>
    <x v="1"/>
  </r>
  <r>
    <n v="9155"/>
    <d v="2025-05-30T20:09:15"/>
    <s v="Madero - Azevedo Soares"/>
    <x v="1"/>
    <s v="Entregador sofreu acidente"/>
    <s v="Reembolso aprovado, confira o pagamento no seu próximo repasse"/>
    <n v="219.98"/>
    <n v="210"/>
    <n v="169.58"/>
    <n v="40.419999999999987"/>
    <s v="REEMBOLSO APROVADO"/>
    <x v="1"/>
    <s v="iFood"/>
    <s v="17246ad9-0648-410c-825a-530fdba0e92d"/>
    <s v="Crédito (Visa) pelo app"/>
    <x v="1"/>
  </r>
  <r>
    <n v="6475"/>
    <d v="2025-05-30T19:34:14"/>
    <s v="Madero - Azevedo Soares"/>
    <x v="1"/>
    <s v="Problemas no veículo"/>
    <s v="Reembolso aprovado, confira o pagamento no seu próximo repasse"/>
    <n v="52.98"/>
    <n v="50"/>
    <n v="40.380000000000003"/>
    <n v="9.6199999999999974"/>
    <s v="REEMBOLSO APROVADO"/>
    <x v="1"/>
    <s v="iFood"/>
    <s v="8131f807-80c1-4af4-ade7-bc2576e4fa63"/>
    <s v="Crédito (Visa) pelo app"/>
    <x v="1"/>
  </r>
  <r>
    <s v="4254"/>
    <d v="2025-05-27T19:05:28"/>
    <s v="Madero - Balneario Shopping"/>
    <x v="1"/>
    <s v="Cliente não localizado"/>
    <s v="Reembolso aprovado, confira o pagamento no seu próximo repasse"/>
    <n v="47.49"/>
    <n v="54"/>
    <n v="43.6"/>
    <n v="10.399999999999999"/>
    <s v="REEMBOLSO APROVADO"/>
    <x v="1"/>
    <s v="iFood"/>
    <s v="ce5d4baf-0c3d-4ca4-828d-5d40395073c1"/>
    <s v="Crédito (Visa) pelo app"/>
    <x v="3"/>
  </r>
  <r>
    <s v="2713"/>
    <d v="2025-05-28T16:57:09"/>
    <s v="Madero - Shopping Grão Pará"/>
    <x v="2"/>
    <s v="O cardápio está desatualizado"/>
    <s v="Cancelamento aceito pela sua loja"/>
    <n v="257.98"/>
    <n v="240"/>
    <n v="0"/>
    <n v="240"/>
    <s v="CANCELADO"/>
    <x v="2"/>
    <s v="iFood"/>
    <s v="24971622-9eca-4808-be38-d1e593b0de68"/>
    <s v="Crédito (Mastercard) pelo app"/>
    <x v="0"/>
  </r>
  <r>
    <n v="4942"/>
    <d v="2025-05-30T19:38:17"/>
    <s v="Jeronimo - Shopping Villa Romana"/>
    <x v="0"/>
    <s v="O pedido veio com todos os itens errados"/>
    <s v="SIM"/>
    <n v="27.39"/>
    <n v="26.4"/>
    <n v="0"/>
    <m/>
    <s v="CONTESTADO"/>
    <x v="0"/>
    <s v="iFood"/>
    <s v="2ae13ab3-28c4-40c1-8b8f-dfb777c42d84"/>
    <s v="Vale-refeição (Ticket) pelo app"/>
    <x v="3"/>
  </r>
  <r>
    <s v="7200"/>
    <d v="2025-05-28T13:20:19"/>
    <s v="Jeronimo - Shopping Center Norte"/>
    <x v="4"/>
    <s v="O pedido não foi confirmado pela loja"/>
    <s v="CANCELLED_BEFORE_CONFIRMED"/>
    <n v="87.13"/>
    <n v="89.15"/>
    <n v="0"/>
    <n v="89.15"/>
    <s v="CANCELADO"/>
    <x v="2"/>
    <s v="iFood"/>
    <s v="6f3eab03-6f9d-49d1-9f41-4138cf807f71"/>
    <s v="********"/>
    <x v="1"/>
  </r>
  <r>
    <n v="4648"/>
    <d v="2025-05-30T12:13:59"/>
    <s v="Jeronimo - Shopping Villa Romana"/>
    <x v="0"/>
    <s v="O pedido veio com todos os itens errados"/>
    <s v="SIM"/>
    <n v="41.99"/>
    <n v="51"/>
    <n v="33.15"/>
    <n v="17.850000000000001"/>
    <s v="REEMBOLSO APROVADO"/>
    <x v="1"/>
    <s v="iFood"/>
    <s v="cbfd9b92-1255-45da-946c-7e9c56dff49d"/>
    <s v="Crédito (Mastercard) pelo app"/>
    <x v="3"/>
  </r>
  <r>
    <s v="2825"/>
    <d v="2025-05-29T14:21:11"/>
    <s v="Madero - Shopping Cidade Bh"/>
    <x v="2"/>
    <s v="Item indisponível"/>
    <s v="UNAVAILABLE_ITEM"/>
    <n v="106.98"/>
    <n v="108"/>
    <n v="0"/>
    <n v="108"/>
    <s v="CANCELADO"/>
    <x v="2"/>
    <s v="iFood"/>
    <s v="c3e1b725-2f2e-4f18-8067-12ae0004c031"/>
    <s v="PIX"/>
    <x v="0"/>
  </r>
  <r>
    <n v="7348"/>
    <d v="2025-05-30T22:00:05"/>
    <s v="Jeronimo - Taquari"/>
    <x v="1"/>
    <s v="A loja está fechada"/>
    <s v="SIM"/>
    <n v="58.08"/>
    <n v="53.1"/>
    <n v="0"/>
    <m/>
    <s v="CONTESTADO"/>
    <x v="0"/>
    <s v="iFood"/>
    <s v="379ba718-4315-4b91-a246-9f3ba3c9ee5d"/>
    <s v="Crédito (Mastercard) pelo app"/>
    <x v="2"/>
  </r>
  <r>
    <n v="671"/>
    <d v="2025-05-30T21:01:21"/>
    <s v="Madero - Batel"/>
    <x v="1"/>
    <s v="Cliente não localizado pedido em atraso"/>
    <s v="Reembolso aprovado, confira o pagamento no seu próximo repasse"/>
    <n v="57.98"/>
    <n v="54"/>
    <n v="39.57"/>
    <n v="14.43"/>
    <s v="REEMBOLSO APROVADO"/>
    <x v="1"/>
    <s v="iFood"/>
    <s v="89bbaf13-b062-474a-a989-67fa630bebde"/>
    <s v="Débito (Mastercard Débito) pelo app"/>
    <x v="3"/>
  </r>
  <r>
    <s v="5961"/>
    <d v="2025-05-28T21:04:37"/>
    <s v="Madero - Shopping Mogi Guaçu"/>
    <x v="2"/>
    <s v="Problemas de sistema na loja"/>
    <s v="Cancelamento aceito pela sua loja"/>
    <n v="157.97999999999999"/>
    <n v="148"/>
    <n v="0"/>
    <n v="148"/>
    <s v="CANCELADO"/>
    <x v="2"/>
    <s v="iFood"/>
    <s v="40023907-70d9-4ab3-958d-8b2c4bd665e9"/>
    <s v="PIX"/>
    <x v="2"/>
  </r>
  <r>
    <n v="5277"/>
    <d v="2025-05-30T13:17:15"/>
    <s v="Jeronimo - Tenente Sales"/>
    <x v="0"/>
    <s v="O pedido veio com todos os itens errados"/>
    <s v="SIM"/>
    <n v="48.43"/>
    <n v="48.45"/>
    <n v="39.090000000000003"/>
    <n v="9.36"/>
    <s v="REEMBOLSO APROVADO"/>
    <x v="1"/>
    <s v="iFood"/>
    <s v="185b645b-491f-4308-a0f8-2466d3245cfa"/>
    <s v="Crédito (Mastercard) pelo app"/>
    <x v="1"/>
  </r>
  <r>
    <s v="7435"/>
    <d v="2025-05-28T19:22:22"/>
    <s v="Madero - Shopping Jardim Sul"/>
    <x v="1"/>
    <s v="A entrega é em uma área de risco"/>
    <s v="NÃO"/>
    <n v="109.98"/>
    <n v="101"/>
    <n v="72.569999999999993"/>
    <n v="28.430000000000007"/>
    <s v="REEMBOLSO APROVADO"/>
    <x v="1"/>
    <s v="iFood"/>
    <s v="f8e5117b-1569-40d7-9233-378e0a11c8ad"/>
    <s v="Apple Pay (Mastercard)"/>
    <x v="4"/>
  </r>
  <r>
    <n v="9419"/>
    <d v="2025-05-29T12:27:41"/>
    <s v="Jeronimo - West Plaza"/>
    <x v="0"/>
    <s v="O pedido veio com todos os itens errados"/>
    <s v="SIM"/>
    <n v="34.79"/>
    <n v="43.8"/>
    <n v="28.85"/>
    <n v="14.949999999999996"/>
    <s v="REEMBOLSO APROVADO"/>
    <x v="1"/>
    <s v="iFood"/>
    <s v="bb80d29c-7f0e-4ae3-8d10-749a18d96e3a"/>
    <s v="Pagamento pelo app do Nubank"/>
    <x v="1"/>
  </r>
  <r>
    <n v="5044"/>
    <d v="2025-05-31T16:14:03"/>
    <s v="Jeronimo - West Plaza"/>
    <x v="0"/>
    <s v="O pedido veio com todos os itens errados"/>
    <s v="SIM"/>
    <n v="26.19"/>
    <n v="33.6"/>
    <n v="24.14"/>
    <n v="9.4600000000000009"/>
    <s v="REEMBOLSO APROVADO"/>
    <x v="1"/>
    <s v="iFood"/>
    <s v="190ecc5c-af5c-44bf-a834-1c7a152930fb"/>
    <s v="Crédito (Visa) pelo app"/>
    <x v="1"/>
  </r>
  <r>
    <n v="6391"/>
    <d v="2025-05-29T22:30:34"/>
    <s v="Madero - Buritis"/>
    <x v="0"/>
    <s v="O pedido está atrasado"/>
    <s v="Reembolso aprovado, confira o pagamento no seu próximo repasse"/>
    <n v="76.98"/>
    <n v="64"/>
    <n v="51.68"/>
    <n v="12.32"/>
    <s v="REEMBOLSO APROVADO"/>
    <x v="1"/>
    <s v="iFood"/>
    <s v="43a072ae-01b0-46ee-9832-a4490aba1117"/>
    <s v="Apple Pay (Mastercard)"/>
    <x v="0"/>
  </r>
  <r>
    <s v="0554"/>
    <d v="2025-05-28T18:16:14"/>
    <s v="Madero - Buritis"/>
    <x v="0"/>
    <s v="O pedido está atrasado"/>
    <s v="Reembolso aprovado, confira o pagamento no seu próximo repasse"/>
    <n v="146.97999999999999"/>
    <n v="135"/>
    <n v="109.01"/>
    <n v="25.989999999999995"/>
    <s v="REEMBOLSO APROVADO"/>
    <x v="1"/>
    <s v="iFood"/>
    <s v="d454f349-df66-44db-acde-e379f3e413de"/>
    <s v="Apple Pay (Mastercard)"/>
    <x v="0"/>
  </r>
  <r>
    <n v="6959"/>
    <d v="2025-05-31T18:45:15"/>
    <s v="Jeronimo &amp; Madero - 18 do Forte"/>
    <x v="0"/>
    <s v="O pedido veio com todos os itens errados"/>
    <s v="SIM"/>
    <n v="40.18"/>
    <n v="37.200000000000003"/>
    <n v="0"/>
    <m/>
    <s v="CONTESTADO"/>
    <x v="0"/>
    <s v="iFood"/>
    <s v="fb264777-8e92-41a0-80ee-1df41d6f3566"/>
    <s v="PIX"/>
    <x v="4"/>
  </r>
  <r>
    <s v="3437"/>
    <d v="2025-05-29T17:37:43"/>
    <s v="Vó Maria Durski - Norte Shopping"/>
    <x v="2"/>
    <s v="Item indisponível"/>
    <s v="UNAVAILABLE_ITEM"/>
    <n v="41.98"/>
    <n v="30"/>
    <n v="0"/>
    <n v="30"/>
    <s v="CANCELADO"/>
    <x v="2"/>
    <s v="iFood"/>
    <s v="e90b9512-ae47-4c44-a2ff-ee35af935fa4"/>
    <s v="PIX"/>
    <x v="0"/>
  </r>
  <r>
    <n v="528"/>
    <d v="2025-05-30T21:59:16"/>
    <s v="Madero - Buritis"/>
    <x v="5"/>
    <s v="O pedido está atrasado"/>
    <s v="Reembolso aprovado, confira o pagamento no seu próximo repasse"/>
    <n v="171.98"/>
    <n v="170"/>
    <n v="137.28"/>
    <n v="32.72"/>
    <s v="REEMBOLSO APROVADO"/>
    <x v="1"/>
    <s v="iFood"/>
    <s v="9a928418-1934-456b-908f-8b32fd01d066"/>
    <s v="Crédito (Visa) pelo app"/>
    <x v="0"/>
  </r>
  <r>
    <n v="532"/>
    <d v="2025-05-29T19:04:08"/>
    <s v="Madero - Francisco Morato"/>
    <x v="1"/>
    <s v="Cliente não localizado pedido em atraso"/>
    <s v="Reembolso aprovado, confira o pagamento no seu próximo repasse"/>
    <n v="278.98"/>
    <n v="264"/>
    <n v="213.18"/>
    <n v="50.819999999999993"/>
    <s v="REEMBOLSO APROVADO"/>
    <x v="1"/>
    <s v="iFood"/>
    <s v="e7300219-0acf-4ca5-adca-98c05ef7d767"/>
    <s v="Crédito (Elo) pelo app"/>
    <x v="4"/>
  </r>
  <r>
    <s v="7108"/>
    <d v="2025-05-28T21:22:04"/>
    <s v="Madero - Maringa (shopping Catuai)"/>
    <x v="2"/>
    <s v="Item indisponível"/>
    <s v="UNAVAILABLE_ITEM"/>
    <n v="177"/>
    <n v="176.01"/>
    <n v="0"/>
    <n v="176.01"/>
    <s v="CANCELADO"/>
    <x v="2"/>
    <s v="iFood"/>
    <s v="e9a5cbe4-b806-46af-8ec0-241773dd8fb6"/>
    <s v="Vale-refeição (Ticket) pelo app"/>
    <x v="4"/>
  </r>
  <r>
    <s v="1286"/>
    <d v="2025-05-28T12:15:21"/>
    <s v="Madero - Shopping Aricanduva"/>
    <x v="2"/>
    <s v="Problemas de sistema na loja"/>
    <s v="Cancelamento aceito pela sua loja"/>
    <n v="166.03"/>
    <n v="157.05000000000001"/>
    <n v="0"/>
    <n v="157.05000000000001"/>
    <s v="CANCELADO"/>
    <x v="2"/>
    <s v="iFood"/>
    <s v="bd7c53d5-15f5-4a9d-8f5c-55c4f18abfad"/>
    <s v="PIX"/>
    <x v="1"/>
  </r>
  <r>
    <n v="5175"/>
    <d v="2025-05-30T19:28:41"/>
    <s v="Madero - Goiania Shopping"/>
    <x v="1"/>
    <s v="Cliente não localizado pedido em atraso"/>
    <s v="Reembolso aprovado, confira o pagamento no seu próximo repasse"/>
    <n v="70.98"/>
    <n v="54"/>
    <n v="43.6"/>
    <n v="10.399999999999999"/>
    <s v="REEMBOLSO APROVADO"/>
    <x v="1"/>
    <s v="iFood"/>
    <s v="06586507-18dc-4402-9563-1997ad648e41"/>
    <s v="PIX"/>
    <x v="2"/>
  </r>
  <r>
    <n v="6580"/>
    <d v="2025-05-29T19:03:01"/>
    <s v="Jeronimo &amp; Madero - Av. Araguaia"/>
    <x v="0"/>
    <s v="O pedido veio com todos os itens errados"/>
    <s v="SIM"/>
    <n v="72.98"/>
    <n v="72"/>
    <n v="0"/>
    <n v="72"/>
    <s v="CONTESTADO"/>
    <x v="0"/>
    <s v="iFood"/>
    <s v="f8c21ca0-2786-4bd8-a21b-79de6ef98b9d"/>
    <s v="Vale-refeição (iFood refeição) pelo app"/>
    <x v="4"/>
  </r>
  <r>
    <s v="6155"/>
    <d v="2025-05-27T22:45:58"/>
    <s v="Madero - Gramado"/>
    <x v="1"/>
    <s v="Problemas no veículo"/>
    <s v="Reembolso aprovado, confira o pagamento no seu próximo repasse"/>
    <n v="177.98"/>
    <n v="170"/>
    <n v="127.28"/>
    <n v="42.72"/>
    <s v="REEMBOLSO APROVADO"/>
    <x v="1"/>
    <s v="iFood"/>
    <s v="cffcd86f-fb28-4590-82ca-4de37b2e5713"/>
    <s v="Crédito (Mastercard) pelo app"/>
    <x v="3"/>
  </r>
  <r>
    <n v="4538"/>
    <d v="2025-05-29T21:34:32"/>
    <s v="Madero - Gramado"/>
    <x v="1"/>
    <s v="Cliente não localizado"/>
    <s v="Reembolso aprovado, confira o pagamento no seu próximo repasse"/>
    <n v="116.98"/>
    <n v="121"/>
    <n v="93.67"/>
    <n v="27.33"/>
    <s v="REEMBOLSO APROVADO"/>
    <x v="1"/>
    <s v="iFood"/>
    <s v="36a19cab-4362-4dd7-9c72-2031a7c25887"/>
    <s v="PIX"/>
    <x v="3"/>
  </r>
  <r>
    <s v="5858"/>
    <d v="2025-05-28T15:15:14"/>
    <s v="Madero - Gramado"/>
    <x v="1"/>
    <s v="Cliente não localizado pedido em atraso"/>
    <s v="Reembolso aprovado, confira o pagamento no seu próximo repasse"/>
    <n v="100.99"/>
    <n v="93"/>
    <n v="75.099999999999994"/>
    <n v="17.900000000000006"/>
    <s v="REEMBOLSO APROVADO"/>
    <x v="1"/>
    <s v="iFood"/>
    <s v="696c1631-af93-4694-96b3-bdb7c733012a"/>
    <s v="Apple Pay (Visa Débito)"/>
    <x v="3"/>
  </r>
  <r>
    <s v="8321"/>
    <d v="2025-05-27T22:07:08"/>
    <s v="Madero - Guaruja"/>
    <x v="1"/>
    <s v="Problemas no veículo"/>
    <s v="Reembolso aprovado, confira o pagamento no seu próximo repasse"/>
    <n v="84.99"/>
    <n v="78"/>
    <n v="62.98"/>
    <n v="15.020000000000003"/>
    <s v="REEMBOLSO APROVADO"/>
    <x v="1"/>
    <s v="iFood"/>
    <s v="26777062-517f-47ed-89ee-ca9308f3dbc6"/>
    <s v="Pagamento pelo app do Nubank"/>
    <x v="1"/>
  </r>
  <r>
    <s v="5585"/>
    <d v="2025-05-27T22:05:40"/>
    <s v="Madero - Guaruja"/>
    <x v="1"/>
    <s v="Problemas no veículo"/>
    <s v="Reembolso aprovado, confira o pagamento no seu próximo repasse"/>
    <n v="67.989999999999995"/>
    <n v="67"/>
    <n v="54.1"/>
    <n v="12.899999999999999"/>
    <s v="REEMBOLSO APROVADO"/>
    <x v="1"/>
    <s v="iFood"/>
    <s v="50dd3f1f-c153-474b-b71a-b8c6cc1e415c"/>
    <s v="Crédito (Mastercard) pelo app"/>
    <x v="1"/>
  </r>
  <r>
    <n v="2490"/>
    <d v="2025-05-31T17:05:35"/>
    <s v="Jeronimo &amp; Madero - Cascavel"/>
    <x v="0"/>
    <s v="O pedido veio com todos os itens errados"/>
    <s v="SIM"/>
    <n v="53.79"/>
    <n v="52.8"/>
    <n v="0"/>
    <m/>
    <s v="CONTESTADO"/>
    <x v="0"/>
    <s v="iFood"/>
    <s v="eea158f8-3001-417e-9712-9dd6c38cab2a"/>
    <s v="Pagamento pelo app do Nubank"/>
    <x v="4"/>
  </r>
  <r>
    <n v="4541"/>
    <d v="2025-05-30T19:41:43"/>
    <s v="Madero - Iguatemi Campinas"/>
    <x v="1"/>
    <s v="Cliente não localizado"/>
    <s v="Reembolso aprovado, confira o pagamento no seu próximo repasse"/>
    <n v="146.97999999999999"/>
    <n v="135"/>
    <n v="109.01"/>
    <n v="25.989999999999995"/>
    <s v="REEMBOLSO APROVADO"/>
    <x v="1"/>
    <s v="iFood"/>
    <s v="85b00281-a3df-44f9-af27-c4485a02c1a9"/>
    <s v="Apple Pay (Visa)"/>
    <x v="4"/>
  </r>
  <r>
    <s v="2708"/>
    <d v="2025-05-28T18:14:03"/>
    <s v="Madero - Shopping Vitória"/>
    <x v="3"/>
    <s v="Item indisponível"/>
    <s v="UNAVAILABLE_ITEM"/>
    <n v="101.78"/>
    <n v="99.8"/>
    <n v="0"/>
    <n v="99.8"/>
    <s v="CANCELADO"/>
    <x v="2"/>
    <s v="iFood"/>
    <s v="1ba7b5d7-f3e2-47ba-bccf-6b2fc674b2e4"/>
    <s v="Crédito (Mastercard) pelo app"/>
    <x v="0"/>
  </r>
  <r>
    <n v="159"/>
    <d v="2025-05-29T19:30:40"/>
    <s v="Jeronimo &amp; Madero - Itapema"/>
    <x v="0"/>
    <s v="O pedido veio com todos os itens errados"/>
    <s v="SIM"/>
    <n v="109.48"/>
    <n v="108.2"/>
    <n v="0"/>
    <n v="108.2"/>
    <s v="CONTESTADO"/>
    <x v="0"/>
    <s v="iFood"/>
    <s v="599e00bc-c638-42ac-b65b-5a50be9b7923"/>
    <s v="PIX"/>
    <x v="3"/>
  </r>
  <r>
    <n v="8086"/>
    <d v="2025-05-31T22:26:07"/>
    <s v="Jeronimo &amp; Madero - Joinville"/>
    <x v="0"/>
    <s v="O pedido veio com todos os itens errados"/>
    <s v="SIM"/>
    <n v="72.58"/>
    <n v="63.6"/>
    <n v="51.35"/>
    <n v="12.25"/>
    <s v="REEMBOLSO APROVADO"/>
    <x v="1"/>
    <s v="iFood"/>
    <s v="bf959a86-205c-4869-956a-4dae0528f47c"/>
    <s v="Apple Pay (Visa Débito)"/>
    <x v="3"/>
  </r>
  <r>
    <s v="6082"/>
    <d v="2025-05-28T20:06:12"/>
    <s v="Madero - Jabaquara"/>
    <x v="0"/>
    <s v="O pedido está atrasado"/>
    <s v="Reembolso aprovado, confira o pagamento no seu próximo repasse"/>
    <n v="81.98"/>
    <n v="85"/>
    <n v="68.64"/>
    <n v="16.36"/>
    <s v="REEMBOLSO APROVADO"/>
    <x v="1"/>
    <s v="iFood"/>
    <s v="5c5762ad-7dfd-48c6-bfe5-871d276dfe84"/>
    <s v="Crédito (Visa) pelo app"/>
    <x v="4"/>
  </r>
  <r>
    <s v="6674"/>
    <d v="2025-05-27T17:41:11"/>
    <s v="Madero - Jk  São José do Rio Preto"/>
    <x v="1"/>
    <s v="Cliente não localizado pedido em atraso"/>
    <s v="Reembolso aprovado, confira o pagamento no seu próximo repasse"/>
    <n v="67.98"/>
    <n v="52"/>
    <n v="41.99"/>
    <n v="10.009999999999998"/>
    <s v="REEMBOLSO APROVADO"/>
    <x v="1"/>
    <s v="iFood"/>
    <s v="f9f9ba57-6343-4135-a65e-25a6a9a70c85"/>
    <s v="Saldo da carteira"/>
    <x v="2"/>
  </r>
  <r>
    <n v="9532"/>
    <d v="2025-05-30T19:33:00"/>
    <s v="Madero - Joinville Garten Shopping"/>
    <x v="0"/>
    <s v="O pedido está atrasado"/>
    <s v="Reembolso aprovado, confira o pagamento no seu próximo repasse"/>
    <n v="102.98"/>
    <n v="93"/>
    <n v="71.06"/>
    <n v="21.939999999999998"/>
    <s v="REEMBOLSO APROVADO"/>
    <x v="1"/>
    <s v="iFood"/>
    <s v="8596cdf9-a06d-4dcf-805c-f34821324220"/>
    <s v="Pagamento pelo app do Nubank"/>
    <x v="3"/>
  </r>
  <r>
    <s v="5717"/>
    <d v="2025-05-27T19:25:50"/>
    <s v="Madero - Jundiai Shopping"/>
    <x v="1"/>
    <s v="A entrega é em uma área de risco"/>
    <s v="Reembolso aprovado, confira o pagamento no seu próximo repasse"/>
    <n v="100.99"/>
    <n v="87"/>
    <n v="70.25"/>
    <n v="16.75"/>
    <s v="REEMBOLSO APROVADO"/>
    <x v="1"/>
    <s v="iFood"/>
    <s v="a337b610-b76e-4b4d-9cfc-fc8d6a828997"/>
    <s v="Pagamento pelo app do Nubank"/>
    <x v="4"/>
  </r>
  <r>
    <s v="7140"/>
    <d v="2025-05-27T20:05:08"/>
    <s v="Madero - Londrina (shopping Catuai)"/>
    <x v="1"/>
    <s v="Problemas no veículo"/>
    <s v="Reembolso aprovado, confira o pagamento no seu próximo repasse"/>
    <n v="154.97999999999999"/>
    <n v="150"/>
    <n v="125.65"/>
    <n v="24.349999999999994"/>
    <s v="REEMBOLSO APROVADO"/>
    <x v="1"/>
    <s v="iFood"/>
    <s v="edf4e824-28c1-472e-b6eb-511b89c842ab"/>
    <s v="Vale-refeição (Ticket) pelo app"/>
    <x v="4"/>
  </r>
  <r>
    <n v="7821"/>
    <d v="2025-05-29T21:38:54"/>
    <s v="Madero - Londrina (shopping Catuai)"/>
    <x v="1"/>
    <s v="Problemas no veículo"/>
    <s v="Reembolso aprovado, confira o pagamento no seu próximo repasse"/>
    <n v="162.97999999999999"/>
    <n v="146"/>
    <n v="117.9"/>
    <n v="28.099999999999994"/>
    <s v="REEMBOLSO APROVADO"/>
    <x v="1"/>
    <s v="iFood"/>
    <s v="5a52d3e7-90fc-48d1-b471-34aa670540b2"/>
    <s v="PIX"/>
    <x v="4"/>
  </r>
  <r>
    <n v="7729"/>
    <d v="2025-05-29T18:07:16"/>
    <s v="Madero - Londrina (shopping Catuai)"/>
    <x v="1"/>
    <s v="Cliente não localizado pedido em atraso"/>
    <s v="Reembolso aprovado, confira o pagamento no seu próximo repasse"/>
    <n v="168.98"/>
    <n v="152"/>
    <n v="122.74"/>
    <n v="29.260000000000005"/>
    <s v="REEMBOLSO APROVADO"/>
    <x v="1"/>
    <s v="iFood"/>
    <s v="08b0ec1f-7a18-4783-8a0a-f06e301ba15d"/>
    <s v="PIX"/>
    <x v="4"/>
  </r>
  <r>
    <s v="3793"/>
    <d v="2025-05-29T17:13:09"/>
    <s v="Madero - Shopping Center Vale"/>
    <x v="2"/>
    <s v="Item indisponível"/>
    <s v="UNAVAILABLE_ITEM"/>
    <n v="57.99"/>
    <n v="63"/>
    <n v="0"/>
    <n v="63"/>
    <s v="CANCELADO"/>
    <x v="2"/>
    <s v="iFood"/>
    <s v="a523b635-bfb5-463d-864c-ee32914d1b9b"/>
    <s v="PIX"/>
    <x v="1"/>
  </r>
  <r>
    <n v="4358"/>
    <d v="2025-05-30T20:36:49"/>
    <s v="Madero - Minas Shopping"/>
    <x v="1"/>
    <s v="Cliente não localizado"/>
    <s v="Reembolso aprovado, confira o pagamento no seu próximo repasse"/>
    <n v="120.98"/>
    <n v="108"/>
    <n v="85.48"/>
    <n v="22.519999999999996"/>
    <s v="REEMBOLSO APROVADO"/>
    <x v="1"/>
    <s v="iFood"/>
    <s v="87a5ca8d-2190-414e-9127-6281411f5a72"/>
    <s v="Vale-refeição (Pluxee Refeição (Sodexo Refeição)) pelo app"/>
    <x v="0"/>
  </r>
  <r>
    <s v="0978"/>
    <d v="2025-05-28T21:37:18"/>
    <s v="Jeronimo &amp; Madero - Maua Plaza"/>
    <x v="0"/>
    <s v="O pedido veio com todos os itens errados"/>
    <s v="SIM"/>
    <n v="73.790000000000006"/>
    <n v="72.8"/>
    <n v="58.79"/>
    <n v="14.009999999999998"/>
    <s v="REEMBOLSO APROVADO"/>
    <x v="1"/>
    <s v="iFood"/>
    <s v="dd3e1328-a693-4017-b585-82243d5ee635"/>
    <s v="Apple Pay (Visa Débito)"/>
    <x v="1"/>
  </r>
  <r>
    <s v="0116"/>
    <d v="2025-05-27T22:29:05"/>
    <s v="Madero - Morumbi"/>
    <x v="1"/>
    <s v="Cliente se recusa a fornecer código de recebimento"/>
    <s v="Reembolso aprovado, confira o pagamento no seu próximo repasse"/>
    <n v="95.98"/>
    <n v="90"/>
    <n v="72.680000000000007"/>
    <n v="17.319999999999993"/>
    <s v="REEMBOLSO APROVADO"/>
    <x v="1"/>
    <s v="iFood"/>
    <s v="7fd4ccba-994c-4834-8042-2a310a4d9b72"/>
    <s v="Crédito (Visa) pelo app"/>
    <x v="4"/>
  </r>
  <r>
    <s v="2044"/>
    <d v="2025-05-27T16:52:34"/>
    <s v="Jeronimo &amp; Madero - Piracicaba"/>
    <x v="0"/>
    <s v="O pedido veio revirado/violado"/>
    <s v="SIM"/>
    <n v="47.68"/>
    <n v="39.6"/>
    <n v="31.97"/>
    <n v="7.6300000000000026"/>
    <s v="REEMBOLSO APROVADO"/>
    <x v="1"/>
    <s v="iFood"/>
    <s v="7487e72e-4042-4a13-8104-0289f0d03905"/>
    <s v="Pagamento pelo app do Nubank"/>
    <x v="2"/>
  </r>
  <r>
    <s v="9006"/>
    <d v="2025-05-28T22:04:20"/>
    <s v="Madero - Champagnat"/>
    <x v="2"/>
    <s v="O pedido está duplicado"/>
    <s v="SIM"/>
    <n v="38.99"/>
    <n v="38"/>
    <n v="0"/>
    <n v="38"/>
    <s v="CANCELADO"/>
    <x v="2"/>
    <s v="iFood"/>
    <s v="10461649-a6b0-476a-9e67-6e9f1b47c88a"/>
    <s v="Crédito (Mastercard) pelo app"/>
    <x v="3"/>
  </r>
  <r>
    <n v="1885"/>
    <d v="2025-05-30T22:03:08"/>
    <s v="Madero - Morumbi"/>
    <x v="1"/>
    <s v="Cliente se recusa a fornecer código de recebimento"/>
    <s v="Reembolso aprovado, confira o pagamento no seu próximo repasse"/>
    <n v="218.99"/>
    <n v="209"/>
    <n v="168.77"/>
    <n v="40.22999999999999"/>
    <s v="REEMBOLSO APROVADO"/>
    <x v="1"/>
    <s v="iFood"/>
    <s v="7cc43408-9b24-4427-b0e6-50a488686156"/>
    <s v="PIX"/>
    <x v="4"/>
  </r>
  <r>
    <n v="5831"/>
    <d v="2025-05-30T20:24:19"/>
    <s v="Jeronimo &amp; Madero - Santo Amaro"/>
    <x v="0"/>
    <s v="O pedido veio revirado/violado"/>
    <s v="SIM"/>
    <n v="64.19"/>
    <n v="63.2"/>
    <n v="47.96"/>
    <n v="15.240000000000002"/>
    <s v="REEMBOLSO APROVADO"/>
    <x v="1"/>
    <s v="iFood"/>
    <s v="6d3b6aff-3ac0-4c6e-a509-cbf764153b31"/>
    <s v="Vale-refeição (Ticket) pelo app"/>
    <x v="1"/>
  </r>
  <r>
    <n v="4051"/>
    <d v="2025-05-31T14:39:22"/>
    <s v="Jeronimo &amp; Madero - Shopping Barueri"/>
    <x v="0"/>
    <s v="O pedido veio com todos os itens errados"/>
    <s v="SIM"/>
    <n v="91.39"/>
    <n v="90.4"/>
    <n v="0"/>
    <m/>
    <s v="CONTESTADO"/>
    <x v="0"/>
    <s v="iFood"/>
    <s v="2842c261-7d1f-4365-8b07-fec33402595f"/>
    <s v="Vale-refeição (Pluxee Refeição (Sodexo Refeição)) pelo app"/>
    <x v="4"/>
  </r>
  <r>
    <s v="2639"/>
    <d v="2025-05-28T11:46:33"/>
    <s v="Jeronimo - Shopping Light"/>
    <x v="0"/>
    <s v="O pedido está atrasado"/>
    <s v="Reembolso aprovado, confira o pagamento no seu próximo repasse"/>
    <n v="42.58"/>
    <n v="33.6"/>
    <n v="28.17"/>
    <n v="5.43"/>
    <s v="REEMBOLSO APROVADO"/>
    <x v="1"/>
    <s v="iFood"/>
    <s v="2f256c64-17d2-4f15-a76b-0fca4ce2c5f1"/>
    <s v="Vale-refeição (Pluxee Refeição (Sodexo Refeição)) pelo app"/>
    <x v="1"/>
  </r>
  <r>
    <n v="1040"/>
    <d v="2025-05-30T18:10:53"/>
    <s v="Legno - Italiano do Madero - West Plaza"/>
    <x v="0"/>
    <s v="Pedido impróprio para consumo/uso"/>
    <s v="ORDER_HS_REJECTED"/>
    <n v="16.989999999999998"/>
    <n v="31"/>
    <n v="25.03"/>
    <n v="5.9699999999999989"/>
    <s v="REEMBOLSO APROVADO"/>
    <x v="1"/>
    <s v="iFood"/>
    <s v="28949a4f-91e9-44b8-80ec-0f9930822f2f"/>
    <s v="Crédito (Mastercard) pelo app"/>
    <x v="1"/>
  </r>
  <r>
    <s v="1901"/>
    <d v="2025-05-26T19:09:33"/>
    <s v="Legno - Italiano do Madero (Esplanada)"/>
    <x v="0"/>
    <s v="O pedido veio com todos os itens errados"/>
    <s v="SIM"/>
    <n v="79.23"/>
    <n v="62"/>
    <n v="46.03"/>
    <n v="15.969999999999999"/>
    <s v="REEMBOLSO APROVADO"/>
    <x v="1"/>
    <s v="iFood"/>
    <s v="4bea4548-eba0-471f-91f8-d95eec10ef90"/>
    <s v="PIX"/>
    <x v="0"/>
  </r>
  <r>
    <s v="3276"/>
    <d v="2025-05-26T00:06:21"/>
    <s v="Legno - Italiano do Madero (Estação)"/>
    <x v="1"/>
    <s v="A loja está fechada"/>
    <s v="SIM"/>
    <n v="142.97999999999999"/>
    <n v="125"/>
    <n v="0"/>
    <n v="125"/>
    <s v="CONTESTADO"/>
    <x v="0"/>
    <s v="iFood"/>
    <s v="cb690e54-2b0e-4071-bfaa-0147f87b536d"/>
    <s v="Saldo da carteira, Crédito (Visa) pelo app"/>
    <x v="3"/>
  </r>
  <r>
    <s v="0869"/>
    <d v="2025-05-28T12:30:00"/>
    <s v="Vó Maria Durski - Iguatemi Esplanada"/>
    <x v="0"/>
    <s v="O pedido está atrasado"/>
    <s v="Reembolso aprovado, confira o pagamento no seu próximo repasse"/>
    <n v="23.49"/>
    <n v="30"/>
    <n v="20.66"/>
    <n v="9.34"/>
    <s v="REEMBOLSO APROVADO"/>
    <x v="1"/>
    <s v="iFood"/>
    <s v="84f516b1-3483-4d66-8381-f96e4d300986"/>
    <s v="Vale-refeição (Alelo refeição) pelo app"/>
    <x v="4"/>
  </r>
  <r>
    <s v="4374"/>
    <d v="2025-05-28T12:11:14"/>
    <s v="Madero - Goiania T4"/>
    <x v="4"/>
    <s v="O pedido não foi confirmado pela loja"/>
    <s v="CANCELLED_BEFORE_CONFIRMED"/>
    <n v="22.99"/>
    <n v="32"/>
    <n v="0"/>
    <n v="32"/>
    <s v="CANCELADO"/>
    <x v="2"/>
    <s v="iFood"/>
    <s v="f96873f8-5ed0-404f-9a53-fe1c5c5bbc0b"/>
    <s v="********"/>
    <x v="2"/>
  </r>
  <r>
    <s v="3408"/>
    <d v="2025-05-29T20:38:03"/>
    <s v="Jeronimo &amp; Madero Itajai"/>
    <x v="0"/>
    <s v="O pedido não foi entregue"/>
    <s v="Reembolso aprovado, confira o pagamento no seu próximo repasse"/>
    <n v="50.54"/>
    <n v="52.8"/>
    <n v="38.6"/>
    <n v="14.199999999999996"/>
    <s v="REEMBOLSO APROVADO"/>
    <x v="1"/>
    <s v="iFood"/>
    <s v="187f1a9f-9574-4b5e-90dd-e2976aaa4e81"/>
    <s v="Pagamento pelo app do Nubank"/>
    <x v="3"/>
  </r>
  <r>
    <s v="9268"/>
    <d v="2025-05-29T20:37:52"/>
    <s v="Jeronimo &amp; Madero Itajai"/>
    <x v="0"/>
    <s v="O pedido está atrasado"/>
    <s v="Reembolso aprovado, confira o pagamento no seu próximo repasse"/>
    <n v="37.14"/>
    <n v="39.4"/>
    <n v="27.78"/>
    <n v="11.619999999999997"/>
    <s v="REEMBOLSO APROVADO"/>
    <x v="1"/>
    <s v="iFood"/>
    <s v="dbbb73e8-2e6a-4dee-a6ab-ada93290b117"/>
    <s v="Apple Pay (Visa Débito)"/>
    <x v="3"/>
  </r>
  <r>
    <s v="1183"/>
    <d v="2025-05-28T15:06:27"/>
    <s v="Madero - São José dos Campos"/>
    <x v="2"/>
    <s v="Item indisponível"/>
    <s v="NÃO"/>
    <n v="35.479999999999997"/>
    <n v="30"/>
    <n v="0"/>
    <n v="30"/>
    <s v="CANCELADO"/>
    <x v="2"/>
    <s v="iFood"/>
    <s v="4f7db3f0-ca3d-4db1-ac5d-e7eadcc7e722"/>
    <s v="Débito (Visa Débito) pelo app"/>
    <x v="1"/>
  </r>
  <r>
    <s v="7382"/>
    <d v="2025-05-29T11:28:56"/>
    <s v="Jeronimo - Goiânia Shopping"/>
    <x v="2"/>
    <s v="Item indisponível"/>
    <s v="UNAVAILABLE_ITEM"/>
    <n v="72.58"/>
    <n v="65.599999999999994"/>
    <n v="0"/>
    <n v="65.599999999999994"/>
    <s v="CANCELADO"/>
    <x v="2"/>
    <s v="iFood"/>
    <s v="d50d61aa-5ebe-4b20-b173-0f75fab50b63"/>
    <s v="PIX"/>
    <x v="2"/>
  </r>
  <r>
    <n v="192"/>
    <d v="2025-05-29T20:09:15"/>
    <s v="Legno - Italiano do Madero (Joinville)"/>
    <x v="0"/>
    <s v="O pedido veio revirado/violado"/>
    <s v="SIM"/>
    <n v="192.98"/>
    <n v="193"/>
    <n v="155.85"/>
    <n v="37.150000000000006"/>
    <s v="REEMBOLSO APROVADO"/>
    <x v="1"/>
    <s v="iFood"/>
    <s v="eba7067a-aa88-4036-9cf3-dad071b7b18b"/>
    <s v="Crédito (Mastercard) pelo app"/>
    <x v="3"/>
  </r>
  <r>
    <s v="9667"/>
    <d v="2025-05-29T20:01:40"/>
    <s v="Madero - Shopping Praia da Costa"/>
    <x v="2"/>
    <s v="Item indisponível"/>
    <s v="UNAVAILABLE_ITEM"/>
    <n v="203.23"/>
    <n v="206"/>
    <n v="0"/>
    <n v="206"/>
    <s v="CANCELADO"/>
    <x v="2"/>
    <s v="iFood"/>
    <s v="17d67144-ee01-4a58-bf11-6273af3a6afe"/>
    <s v="PIX"/>
    <x v="0"/>
  </r>
  <r>
    <s v="3911"/>
    <d v="2025-05-28T19:40:40"/>
    <s v="Madero - Shopping Tijuca"/>
    <x v="0"/>
    <s v="Pedido impróprio para consumo/uso"/>
    <s v="HAS_CREDIT_PROACTIVE"/>
    <n v="67.989999999999995"/>
    <n v="67"/>
    <n v="59.1"/>
    <n v="7.8999999999999986"/>
    <s v="REEMBOLSO APROVADO"/>
    <x v="1"/>
    <s v="iFood"/>
    <s v="a683f6c7-52d5-4754-b910-2f50a9bf2a9d"/>
    <s v="Apple Pay (Mastercard)"/>
    <x v="0"/>
  </r>
  <r>
    <s v="1434"/>
    <d v="2025-05-28T15:55:09"/>
    <s v="Madero - Shopping Tijuca"/>
    <x v="2"/>
    <s v="Item indisponível"/>
    <s v="UNAVAILABLE_ITEM"/>
    <n v="185"/>
    <n v="175.02"/>
    <n v="0"/>
    <n v="175.02"/>
    <s v="CANCELADO"/>
    <x v="2"/>
    <s v="iFood"/>
    <s v="16050125-541a-41e4-9436-9d5399a73d36"/>
    <s v="PIX"/>
    <x v="0"/>
  </r>
  <r>
    <s v="3604"/>
    <d v="2025-05-29T19:21:12"/>
    <s v="Madero - Shopping Boulevard Bh"/>
    <x v="3"/>
    <s v="A loja está sem entregadores disponíveis"/>
    <s v="Reembolso aprovado, confira o pagamento no seu próximo repasse"/>
    <n v="143.97999999999999"/>
    <n v="132"/>
    <n v="106.59"/>
    <n v="25.409999999999997"/>
    <s v="REEMBOLSO APROVADO"/>
    <x v="1"/>
    <s v="iFood"/>
    <s v="80778d53-302d-47c7-9546-721cfeabb143"/>
    <s v="Crédito (Mastercard) pelo app"/>
    <x v="0"/>
  </r>
  <r>
    <s v="9091"/>
    <d v="2025-05-26T13:25:29"/>
    <s v="Legno - Italiano do Madero (morumbi)"/>
    <x v="0"/>
    <s v="O pedido veio revirado/violado"/>
    <s v="SIM"/>
    <n v="69.59"/>
    <n v="64"/>
    <n v="47.64"/>
    <n v="16.36"/>
    <s v="REEMBOLSO APROVADO"/>
    <x v="1"/>
    <s v="iFood"/>
    <s v="b1d58752-a044-4508-b892-173c0e7931ad"/>
    <s v="Crédito (Mastercard) pelo app"/>
    <x v="4"/>
  </r>
  <r>
    <n v="1494"/>
    <d v="2025-05-31T20:39:04"/>
    <s v="Legno - Italiano do Madero (morumbi)"/>
    <x v="0"/>
    <s v="O pedido veio revirado/violado"/>
    <s v="SIM"/>
    <n v="188.98"/>
    <n v="170"/>
    <n v="137.28"/>
    <n v="32.72"/>
    <s v="REEMBOLSO APROVADO"/>
    <x v="1"/>
    <s v="iFood"/>
    <s v="9b252b92-c76b-497b-a561-d668f20465c8"/>
    <s v="Apple Pay (Visa)"/>
    <x v="4"/>
  </r>
  <r>
    <s v="8735"/>
    <d v="2025-05-28T16:00:52"/>
    <s v="Madero - Salvador Shopping Barra"/>
    <x v="2"/>
    <s v="Item indisponível"/>
    <s v="UNAVAILABLE_ITEM"/>
    <n v="147.99"/>
    <n v="147"/>
    <n v="0"/>
    <n v="147"/>
    <s v="CANCELADO"/>
    <x v="2"/>
    <s v="iFood"/>
    <s v="974f8a0f-f88f-45e4-94b0-30ce68eab349"/>
    <s v="Crédito (Mastercard) pelo app"/>
    <x v="0"/>
  </r>
  <r>
    <s v="4117"/>
    <d v="2025-05-26T21:54:27"/>
    <s v="Legno - Italiano do Madero (Rib. Preto)"/>
    <x v="1"/>
    <s v="A loja está fechada"/>
    <s v="SIM"/>
    <n v="79.98"/>
    <n v="68"/>
    <n v="0"/>
    <n v="68"/>
    <s v="CONTESTADO"/>
    <x v="0"/>
    <s v="iFood"/>
    <s v="39bddb64-5d5b-4b2f-b711-b9ad22e17d30"/>
    <s v="PIX"/>
    <x v="2"/>
  </r>
  <r>
    <n v="3888"/>
    <d v="2025-05-29T20:36:53"/>
    <s v="Madero - Morumbi Shopping"/>
    <x v="0"/>
    <s v="O pedido está atrasado"/>
    <s v="Reembolso aprovado, confira o pagamento no seu próximo repasse"/>
    <n v="172.98"/>
    <n v="160"/>
    <n v="129.19999999999999"/>
    <n v="30.800000000000011"/>
    <s v="REEMBOLSO APROVADO"/>
    <x v="1"/>
    <s v="iFood"/>
    <s v="d4b27917-f3bc-4e1d-9af9-9b80421d8520"/>
    <s v="Apple Pay (Mastercard Débito)"/>
    <x v="4"/>
  </r>
  <r>
    <s v="9139"/>
    <d v="2025-05-28T18:58:39"/>
    <s v="Madero - Morumbi Shopping"/>
    <x v="1"/>
    <s v="Problemas no veículo"/>
    <s v="Reembolso aprovado, confira o pagamento no seu próximo repasse"/>
    <n v="213.98"/>
    <n v="210"/>
    <n v="169.58"/>
    <n v="40.419999999999987"/>
    <s v="REEMBOLSO APROVADO"/>
    <x v="1"/>
    <s v="iFood"/>
    <s v="fe2a8508-98bc-46c0-98ee-8817cc27e001"/>
    <s v="PIX"/>
    <x v="4"/>
  </r>
  <r>
    <n v="9183"/>
    <d v="2025-05-30T20:00:28"/>
    <s v="Madero -  Av Washington Luis"/>
    <x v="0"/>
    <s v="O pedido veio com todos os itens errados"/>
    <s v="SIM"/>
    <n v="212.99"/>
    <n v="204"/>
    <n v="164.73"/>
    <n v="39.27000000000001"/>
    <s v="REEMBOLSO APROVADO"/>
    <x v="1"/>
    <s v="iFood"/>
    <s v="f65ec00d-c5e9-4967-b0f9-caf10b96b29e"/>
    <s v="Crédito (Visa) pelo app"/>
    <x v="4"/>
  </r>
  <r>
    <s v="1175"/>
    <d v="2025-05-28T18:25:49"/>
    <s v="Madero - Nazaret"/>
    <x v="0"/>
    <s v="O pedido está atrasado"/>
    <s v="Reembolso aprovado, confira o pagamento no seu próximo repasse"/>
    <n v="148.97999999999999"/>
    <n v="153"/>
    <n v="123.55"/>
    <n v="29.450000000000003"/>
    <s v="REEMBOLSO APROVADO"/>
    <x v="1"/>
    <s v="iFood"/>
    <s v="79c752a9-79ca-41ca-8e18-fa91cf4e71ff"/>
    <s v="Crédito (Visa) pelo app"/>
    <x v="1"/>
  </r>
  <r>
    <n v="5274"/>
    <d v="2025-05-30T21:43:58"/>
    <s v="Madero - Nazaret"/>
    <x v="1"/>
    <s v="Cliente não quer mais receber o pedido em atraso"/>
    <s v="Reembolso aprovado, confira o pagamento no seu próximo repasse"/>
    <n v="73.98"/>
    <n v="67"/>
    <n v="56.14"/>
    <n v="10.86"/>
    <s v="REEMBOLSO APROVADO"/>
    <x v="1"/>
    <s v="iFood"/>
    <s v="76f3c743-383c-4e80-aef3-3826ccee5ddd"/>
    <s v="Vale-refeição (Ticket) pelo app"/>
    <x v="1"/>
  </r>
  <r>
    <n v="9661"/>
    <d v="2025-05-30T19:01:47"/>
    <s v="Madero - Niteroi Plaza Shopping"/>
    <x v="0"/>
    <s v="O pedido está atrasado"/>
    <s v="Reembolso aprovado, confira o pagamento no seu próximo repasse"/>
    <n v="256.58999999999997"/>
    <n v="251.61"/>
    <n v="205.75"/>
    <n v="45.860000000000014"/>
    <s v="REEMBOLSO APROVADO"/>
    <x v="1"/>
    <s v="iFood"/>
    <s v="16c72875-ec3f-432b-ac03-6f549ba8085e"/>
    <s v="Vale-refeição (Pluxee Refeição (Sodexo Refeição)) pelo app"/>
    <x v="0"/>
  </r>
  <r>
    <s v="1815"/>
    <d v="2025-05-28T18:25:56"/>
    <s v="Madero - Padre Anchieta"/>
    <x v="1"/>
    <s v="Problemas no veículo"/>
    <s v="Reembolso aprovado, confira o pagamento no seu próximo repasse"/>
    <n v="35.229999999999997"/>
    <n v="35"/>
    <n v="29.34"/>
    <n v="5.66"/>
    <s v="REEMBOLSO APROVADO"/>
    <x v="1"/>
    <s v="iFood"/>
    <s v="8229d753-8c22-4dbb-babe-9c52a4366482"/>
    <s v="Vale-refeição (Pluxee Refeição (Sodexo Refeição)) pelo app"/>
    <x v="1"/>
  </r>
  <r>
    <s v="2709"/>
    <d v="2025-05-27T21:26:24"/>
    <s v="Madero - Açocê"/>
    <x v="0"/>
    <s v="Pedido impróprio para consumo/uso"/>
    <s v="SIM"/>
    <n v="77.98"/>
    <n v="80"/>
    <n v="64.599999999999994"/>
    <n v="15.400000000000006"/>
    <s v="REEMBOLSO APROVADO"/>
    <x v="1"/>
    <s v="iFood"/>
    <s v="69788db8-dc50-4484-a0fe-05a7e19919de"/>
    <s v="Pagamento pelo app do Nubank"/>
    <x v="1"/>
  </r>
  <r>
    <n v="3894"/>
    <d v="2025-05-30T13:16:49"/>
    <s v="Madero - Padre Anchieta"/>
    <x v="1"/>
    <s v="Cliente se recusa a fornecer código de recebimento"/>
    <s v="Reembolso aprovado, confira o pagamento no seu próximo repasse"/>
    <n v="125.98"/>
    <n v="129"/>
    <n v="100.13"/>
    <n v="28.870000000000005"/>
    <s v="REEMBOLSO APROVADO"/>
    <x v="1"/>
    <s v="iFood"/>
    <s v="c02ad857-a337-43ae-ad45-0880969000c2"/>
    <s v="Google Pay (Mastercard)"/>
    <x v="1"/>
  </r>
  <r>
    <s v="3208"/>
    <d v="2025-05-28T19:05:39"/>
    <s v="Madero - Jk Mall"/>
    <x v="2"/>
    <s v="Problemas de sistema na loja"/>
    <s v="Cancelamento aceito pela sua loja"/>
    <n v="156.97999999999999"/>
    <n v="151"/>
    <n v="0"/>
    <n v="151"/>
    <s v="CANCELADO"/>
    <x v="2"/>
    <s v="iFood"/>
    <s v="9e554376-f9c2-4967-a97a-a91b852b25a3"/>
    <s v="Vale-refeição (Pluxee Refeição (Sodexo Refeição)) pelo app"/>
    <x v="3"/>
  </r>
  <r>
    <s v="3402"/>
    <d v="2025-05-28T21:09:28"/>
    <s v="Madero - Patio Osasco"/>
    <x v="0"/>
    <s v="O pedido está atrasado"/>
    <s v="Reembolso aprovado, confira o pagamento no seu próximo repasse"/>
    <n v="82.99"/>
    <n v="82"/>
    <n v="66.22"/>
    <n v="15.780000000000001"/>
    <s v="REEMBOLSO APROVADO"/>
    <x v="1"/>
    <s v="iFood"/>
    <s v="7b4a9020-8713-41ed-bb27-b37f219ae79f"/>
    <s v="PIX"/>
    <x v="4"/>
  </r>
  <r>
    <s v="6998"/>
    <d v="2025-05-28T18:02:53"/>
    <s v="Madero - Patio Osasco"/>
    <x v="1"/>
    <s v="Entregador sofreu acidente"/>
    <s v="Reembolso aprovado, confira o pagamento no seu próximo repasse"/>
    <n v="93"/>
    <n v="93"/>
    <n v="75.099999999999994"/>
    <n v="17.900000000000006"/>
    <s v="REEMBOLSO APROVADO"/>
    <x v="1"/>
    <s v="iFood"/>
    <s v="6f16b486-a353-422f-bab0-6943d28e589b"/>
    <s v="Pagamento pelo app do Nubank"/>
    <x v="4"/>
  </r>
  <r>
    <s v="4271"/>
    <d v="2025-05-27T20:51:49"/>
    <s v="Madero - Praia do Pepê"/>
    <x v="1"/>
    <s v="Problemas no veículo"/>
    <s v="Reembolso aprovado, confira o pagamento no seu próximo repasse"/>
    <n v="82.98"/>
    <n v="79"/>
    <n v="63.79"/>
    <n v="15.21"/>
    <s v="REEMBOLSO APROVADO"/>
    <x v="1"/>
    <s v="iFood"/>
    <s v="a91f9464-0013-470e-808a-03432dc166a0"/>
    <s v="Apple Pay (Mastercard)"/>
    <x v="0"/>
  </r>
  <r>
    <s v="5893"/>
    <d v="2025-05-28T11:43:58"/>
    <s v="Jeronimo - Shopping Abc"/>
    <x v="2"/>
    <s v="O cliente cancelou o pedido pelo restaurante"/>
    <s v="MERCHANT_CANCELLED_BY_CUSTOMER"/>
    <n v="20.79"/>
    <n v="26.4"/>
    <n v="0"/>
    <n v="26.4"/>
    <s v="CANCELADO"/>
    <x v="2"/>
    <s v="iFood"/>
    <s v="e5180b54-354f-46e6-90b0-2b610cc2a169"/>
    <s v="Crédito (Elo) pelo app"/>
    <x v="1"/>
  </r>
  <r>
    <s v="7912"/>
    <d v="2025-05-28T11:40:18"/>
    <s v="Jeronimo - Shopping Abc"/>
    <x v="2"/>
    <s v="O cliente cancelou o pedido pelo restaurante"/>
    <s v="MERCHANT_CANCELLED_BY_CUSTOMER"/>
    <n v="49.44"/>
    <n v="48.45"/>
    <n v="0"/>
    <n v="48.45"/>
    <s v="CANCELADO"/>
    <x v="2"/>
    <s v="iFood"/>
    <s v="6e828045-7c78-4d9b-85af-ebe3704ba6fe"/>
    <s v="PIX"/>
    <x v="1"/>
  </r>
  <r>
    <s v="4999"/>
    <d v="2025-05-28T22:04:12"/>
    <s v="Madero - Prestes Maia"/>
    <x v="1"/>
    <s v="Cliente não localizado pedido em atraso"/>
    <s v="Reembolso aprovado, confira o pagamento no seu próximo repasse"/>
    <n v="422.98"/>
    <n v="415"/>
    <n v="325.12"/>
    <n v="89.88"/>
    <s v="REEMBOLSO APROVADO"/>
    <x v="1"/>
    <s v="iFood"/>
    <s v="d6fdbbda-b115-4ce4-a0f8-de87f8f6c519"/>
    <s v="PIX"/>
    <x v="1"/>
  </r>
  <r>
    <s v="7310"/>
    <d v="2025-05-28T13:20:50"/>
    <s v="Jeronimo - Shopping Mueller"/>
    <x v="4"/>
    <s v="O pedido não foi confirmado pela loja"/>
    <s v="CANCELLED_BEFORE_CONFIRMED"/>
    <n v="55.79"/>
    <n v="64.8"/>
    <n v="0"/>
    <n v="64.8"/>
    <s v="CANCELADO"/>
    <x v="2"/>
    <s v="iFood"/>
    <s v="f1e25d64-4e37-4523-992f-a424b70b4606"/>
    <s v="********"/>
    <x v="3"/>
  </r>
  <r>
    <s v="8926"/>
    <d v="2025-05-28T13:00:06"/>
    <s v="Madero - Prestes Maia"/>
    <x v="0"/>
    <s v="O pedido está atrasado"/>
    <s v="Reembolso aprovado, confira o pagamento no seu próximo repasse"/>
    <n v="64.98"/>
    <n v="67"/>
    <n v="56.14"/>
    <n v="10.86"/>
    <s v="REEMBOLSO APROVADO"/>
    <x v="1"/>
    <s v="iFood"/>
    <s v="801b7132-177a-48b7-911c-9beb90005ec8"/>
    <s v="Vale-refeição (Pluxee Refeição (Sodexo Refeição)) pelo app"/>
    <x v="1"/>
  </r>
  <r>
    <n v="1091"/>
    <d v="2025-05-29T12:20:33"/>
    <s v="Madero - Anita"/>
    <x v="0"/>
    <s v="O pedido veio com todos os itens errados"/>
    <s v="SIM"/>
    <n v="83.98"/>
    <n v="71"/>
    <n v="0"/>
    <n v="71"/>
    <s v="CONTESTADO"/>
    <x v="0"/>
    <s v="iFood"/>
    <s v="0e087e27-ab8b-45af-add0-fe94da71dd33"/>
    <s v="Apple Pay (Mastercard)"/>
    <x v="3"/>
  </r>
  <r>
    <s v="5274"/>
    <d v="2025-05-28T12:59:12"/>
    <s v="Madero - Prestes Maia"/>
    <x v="5"/>
    <s v="O pedido está atrasado"/>
    <s v="Reembolso aprovado, confira o pagamento no seu próximo repasse"/>
    <n v="63.98"/>
    <n v="53"/>
    <n v="42.8"/>
    <n v="10.200000000000003"/>
    <s v="REEMBOLSO APROVADO"/>
    <x v="1"/>
    <s v="iFood"/>
    <s v="a09da8cf-4179-4526-a725-b78bd716153e"/>
    <s v="Crédito (Mastercard) pelo app, Saldo da carteira"/>
    <x v="1"/>
  </r>
  <r>
    <n v="6138"/>
    <d v="2025-05-30T19:31:31"/>
    <s v="Madero - Anita"/>
    <x v="0"/>
    <s v="O pedido veio com todos os itens errados"/>
    <s v="SIM"/>
    <n v="69.98"/>
    <n v="67"/>
    <n v="54.1"/>
    <n v="12.899999999999999"/>
    <s v="REEMBOLSO APROVADO"/>
    <x v="1"/>
    <s v="iFood"/>
    <s v="3e0d18df-c8de-4935-a02d-733dfff39695"/>
    <s v="Apple Pay (Mastercard)"/>
    <x v="3"/>
  </r>
  <r>
    <n v="8593"/>
    <d v="2025-05-30T18:36:20"/>
    <s v="Madero - Prestes Maia"/>
    <x v="1"/>
    <s v="A entrega é em uma área de risco"/>
    <s v="Reembolso aprovado, confira o pagamento no seu próximo repasse"/>
    <n v="124.98"/>
    <n v="109"/>
    <n v="88.02"/>
    <n v="20.980000000000004"/>
    <s v="REEMBOLSO APROVADO"/>
    <x v="1"/>
    <s v="iFood"/>
    <s v="2079a3c7-27a5-46e1-bf51-cdacf591a704"/>
    <s v="PIX"/>
    <x v="1"/>
  </r>
  <r>
    <s v="7105"/>
    <d v="2025-05-28T18:50:19"/>
    <s v="Madero - Av. Mamore"/>
    <x v="0"/>
    <s v="O pedido veio com todos os itens errados"/>
    <s v="SIM"/>
    <n v="174.99"/>
    <n v="184"/>
    <n v="148.58000000000001"/>
    <n v="35.419999999999987"/>
    <s v="REEMBOLSO APROVADO"/>
    <x v="1"/>
    <s v="iFood"/>
    <s v="3ca093d2-56d4-4aa7-adc3-e93216d16183"/>
    <s v="Crédito (Mastercard) pelo app"/>
    <x v="4"/>
  </r>
  <r>
    <n v="8324"/>
    <d v="2025-05-29T18:57:25"/>
    <s v="Madero - Riomar Aracaju"/>
    <x v="1"/>
    <s v="Problemas no veículo"/>
    <s v="Reembolso aprovado, confira o pagamento no seu próximo repasse"/>
    <n v="87.98"/>
    <n v="83"/>
    <n v="62.02"/>
    <n v="20.979999999999997"/>
    <s v="REEMBOLSO APROVADO"/>
    <x v="1"/>
    <s v="iFood"/>
    <s v="281b4b02-b5f1-418c-a36a-b0a3f3808dbc"/>
    <s v="Crédito (Mastercard) pelo app"/>
    <x v="0"/>
  </r>
  <r>
    <s v="2090"/>
    <d v="2025-05-30T20:17:23"/>
    <s v="Legno - Italiano do Madero (Niteroi)"/>
    <x v="2"/>
    <s v="Item indisponível"/>
    <s v="UNAVAILABLE_ITEM"/>
    <n v="41.99"/>
    <n v="43"/>
    <n v="0"/>
    <n v="43"/>
    <s v="CANCELADO"/>
    <x v="2"/>
    <s v="iFood"/>
    <s v="16cfdb47-2cf9-4ae8-b1ed-c3f731527d72"/>
    <s v="Crédito (Visa) pelo app"/>
    <x v="0"/>
  </r>
  <r>
    <s v="2077"/>
    <d v="2025-05-28T19:40:44"/>
    <s v="Madero - Azevedo Soares"/>
    <x v="0"/>
    <s v="O pedido veio com todos os itens errados"/>
    <s v="SIM"/>
    <n v="148.97999999999999"/>
    <n v="150"/>
    <n v="0"/>
    <n v="150"/>
    <s v="CONTESTADO"/>
    <x v="0"/>
    <s v="iFood"/>
    <s v="1d24305f-4d02-4134-ace6-733e6149a2f4"/>
    <s v="Crédito (Visa) pelo app"/>
    <x v="1"/>
  </r>
  <r>
    <n v="9562"/>
    <d v="2025-05-30T21:35:21"/>
    <s v="Madero - Riomar Recife"/>
    <x v="1"/>
    <s v="Problemas no veículo"/>
    <s v="Reembolso aprovado, confira o pagamento no seu próximo repasse"/>
    <n v="196.99"/>
    <n v="204"/>
    <n v="158.27000000000001"/>
    <n v="45.72999999999999"/>
    <s v="REEMBOLSO APROVADO"/>
    <x v="1"/>
    <s v="iFood"/>
    <s v="0a300a2e-e1fe-4ddb-a485-7357d31bed5e"/>
    <s v="Apple Pay (Visa)"/>
    <x v="0"/>
  </r>
  <r>
    <n v="9747"/>
    <d v="2025-05-30T19:56:37"/>
    <s v="Madero - Riomar Recife"/>
    <x v="1"/>
    <s v="A entrega é em uma área de risco"/>
    <s v="Reembolso aprovado, confira o pagamento no seu próximo repasse"/>
    <n v="77.989999999999995"/>
    <n v="87"/>
    <n v="62.18"/>
    <n v="24.82"/>
    <s v="REEMBOLSO APROVADO"/>
    <x v="1"/>
    <s v="iFood"/>
    <s v="d31d8463-f0d6-4c7a-9a9b-b3059ce25264"/>
    <s v="Crédito (Mastercard) pelo app"/>
    <x v="0"/>
  </r>
  <r>
    <n v="9690"/>
    <d v="2025-05-30T11:55:57"/>
    <s v="Madero - Riomar Recife"/>
    <x v="1"/>
    <s v="Cliente não quer mais receber o pedido"/>
    <s v="Reembolso aprovado, confira o pagamento no seu próximo repasse"/>
    <n v="96.98"/>
    <n v="85"/>
    <n v="68.64"/>
    <n v="16.36"/>
    <s v="REEMBOLSO APROVADO"/>
    <x v="1"/>
    <s v="iFood"/>
    <s v="3833dd45-b10f-4d07-aeb5-086864f18aaa"/>
    <s v="PIX"/>
    <x v="0"/>
  </r>
  <r>
    <s v="4690"/>
    <d v="2025-05-28T21:09:42"/>
    <s v="Madero - Sakamoto"/>
    <x v="1"/>
    <s v="Cliente não localizado"/>
    <s v="Reembolso aprovado, confira o pagamento no seu próximo repasse"/>
    <n v="143.97999999999999"/>
    <n v="118"/>
    <n v="95.28"/>
    <n v="22.72"/>
    <s v="REEMBOLSO APROVADO"/>
    <x v="1"/>
    <s v="iFood"/>
    <s v="fc37971d-e175-42d1-87c9-35e19a8eae1e"/>
    <s v="Débito (Mastercard Débito) pelo app"/>
    <x v="1"/>
  </r>
  <r>
    <s v="8631"/>
    <d v="2025-05-27T20:13:38"/>
    <s v="Madero - Salvador Shopping Barra"/>
    <x v="1"/>
    <s v="Cliente não localizado"/>
    <s v="Reembolso aprovado, confira o pagamento no seu próximo repasse"/>
    <n v="263.98"/>
    <n v="262"/>
    <n v="211.56"/>
    <n v="50.44"/>
    <s v="REEMBOLSO APROVADO"/>
    <x v="1"/>
    <s v="iFood"/>
    <s v="cda0e067-16ad-4f48-acd5-a64dac0e85ce"/>
    <s v="Crédito (Mastercard) pelo app"/>
    <x v="0"/>
  </r>
  <r>
    <s v="1123"/>
    <d v="2025-05-27T13:13:08"/>
    <s v="Madero - Salvador Shopping Barra"/>
    <x v="1"/>
    <s v="Cliente não localizado"/>
    <s v="Reembolso aprovado, confira o pagamento no seu próximo repasse"/>
    <n v="84.99"/>
    <n v="83"/>
    <n v="67.02"/>
    <n v="15.980000000000004"/>
    <s v="REEMBOLSO APROVADO"/>
    <x v="1"/>
    <s v="iFood"/>
    <s v="a32a9767-3a51-41be-87bb-5badbdf38db1"/>
    <s v="Crédito (Elo) pelo app"/>
    <x v="0"/>
  </r>
  <r>
    <n v="2162"/>
    <d v="2025-05-29T20:30:43"/>
    <s v="Madero - Santo André"/>
    <x v="0"/>
    <s v="Pedido impróprio para consumo/uso"/>
    <s v="HAS_CREDIT_PROACTIVE"/>
    <n v="165.98"/>
    <n v="150"/>
    <n v="121.12"/>
    <n v="28.879999999999995"/>
    <s v="REEMBOLSO APROVADO"/>
    <x v="1"/>
    <s v="iFood"/>
    <s v="62bed628-7713-4e1e-8f49-9229b618decc"/>
    <s v="Crédito (Mastercard) pelo app"/>
    <x v="1"/>
  </r>
  <r>
    <s v="5764"/>
    <d v="2025-05-27T18:38:04"/>
    <s v="Madero - Boulevard Belem"/>
    <x v="0"/>
    <s v="Pedido impróprio para consumo/uso"/>
    <s v="SIM"/>
    <n v="80.98"/>
    <n v="75"/>
    <n v="0"/>
    <n v="75"/>
    <s v="CONTESTADO"/>
    <x v="0"/>
    <s v="iFood"/>
    <s v="dba63465-1f4d-424e-9828-1add9bbe7aa6"/>
    <s v="Crédito (Visa) pelo app"/>
    <x v="0"/>
  </r>
  <r>
    <n v="9775"/>
    <d v="2025-05-30T21:19:38"/>
    <s v="Madero - Boulevard Belem"/>
    <x v="0"/>
    <s v="Pedido impróprio para consumo/uso"/>
    <s v="SIM"/>
    <n v="124.98"/>
    <n v="118"/>
    <n v="0"/>
    <m/>
    <s v="CONTESTADO"/>
    <x v="0"/>
    <s v="iFood"/>
    <s v="e4da3e01-064b-4455-a6a2-147481a371e1"/>
    <s v="Crédito (Elo) pelo app"/>
    <x v="0"/>
  </r>
  <r>
    <s v="7790"/>
    <d v="2025-05-28T21:29:06"/>
    <s v="Madero - Buritis"/>
    <x v="0"/>
    <s v="Pedido impróprio para consumo/uso"/>
    <s v="SIM"/>
    <n v="44.99"/>
    <n v="54"/>
    <n v="43.6"/>
    <n v="10.399999999999999"/>
    <s v="REEMBOLSO APROVADO"/>
    <x v="1"/>
    <s v="iFood"/>
    <s v="153ea81d-2991-4374-945f-02bc1c533e32"/>
    <s v="PIX"/>
    <x v="0"/>
  </r>
  <r>
    <n v="9076"/>
    <d v="2025-05-30T21:58:23"/>
    <s v="Madero - Santo André"/>
    <x v="1"/>
    <s v="Cliente não localizado pedido em atraso"/>
    <s v="Reembolso aprovado, confira o pagamento no seu próximo repasse"/>
    <n v="98.99"/>
    <n v="90"/>
    <n v="72.680000000000007"/>
    <n v="17.319999999999993"/>
    <s v="REEMBOLSO APROVADO"/>
    <x v="1"/>
    <s v="iFood"/>
    <s v="29daa2a4-e3b5-4332-9151-a80ae4da8e03"/>
    <s v="Crédito (Visa) pelo app"/>
    <x v="1"/>
  </r>
  <r>
    <s v="1183"/>
    <d v="2025-05-30T19:12:54"/>
    <s v="Jeronimo - Campo Grande"/>
    <x v="3"/>
    <s v="Problemas de sistema na loja"/>
    <s v="Cancelamento aceito pela sua loja"/>
    <n v="208.38"/>
    <n v="200.4"/>
    <n v="0"/>
    <n v="200.4"/>
    <s v="CANCELADO"/>
    <x v="2"/>
    <s v="iFood"/>
    <s v="b653c358-8fda-46bb-8648-2c685ceb6fe3"/>
    <s v="PIX"/>
    <x v="2"/>
  </r>
  <r>
    <s v="0027"/>
    <d v="2025-05-26T19:36:37"/>
    <s v="Madero - Cambui"/>
    <x v="0"/>
    <s v="Pedido impróprio para consumo/uso"/>
    <s v="SIM"/>
    <n v="67.98"/>
    <n v="64"/>
    <n v="0"/>
    <n v="64"/>
    <s v="CONTESTADO"/>
    <x v="0"/>
    <s v="iFood"/>
    <s v="ac524b33-4f0f-4e33-8a48-c6e85749b524"/>
    <s v="Crédito (Visa) pelo app"/>
    <x v="4"/>
  </r>
  <r>
    <n v="6137"/>
    <d v="2025-05-31T21:21:55"/>
    <s v="Madero - Center Shopping Uberlandia"/>
    <x v="0"/>
    <s v="Pedido impróprio para consumo/uso"/>
    <s v="SIM"/>
    <n v="41.98"/>
    <n v="39"/>
    <n v="0"/>
    <m/>
    <s v="CONTESTADO"/>
    <x v="0"/>
    <s v="iFood"/>
    <s v="50641f2d-391b-46c6-b385-dadc996d032f"/>
    <s v="Crédito (Mastercard) pelo app"/>
    <x v="2"/>
  </r>
  <r>
    <n v="4413"/>
    <d v="2025-05-26T11:26:38"/>
    <s v="Madero - Champagnat"/>
    <x v="0"/>
    <s v="O pedido veio com todos os itens errados"/>
    <s v="SIM"/>
    <n v="71.989999999999995"/>
    <n v="81"/>
    <n v="65.41"/>
    <n v="15.590000000000003"/>
    <s v="REEMBOLSO APROVADO"/>
    <x v="1"/>
    <s v="iFood"/>
    <s v="46c892c6-5953-494f-91f4-5c8657e9fa9b"/>
    <s v="Pagamento pelo app do Nubank"/>
    <x v="3"/>
  </r>
  <r>
    <n v="7580"/>
    <d v="2025-05-31T12:20:44"/>
    <s v="Madero - Comendador"/>
    <x v="0"/>
    <s v="O pedido veio com todos os itens errados"/>
    <s v="SIM"/>
    <n v="75.989999999999995"/>
    <n v="75"/>
    <n v="60.56"/>
    <n v="14.439999999999998"/>
    <s v="REEMBOLSO APROVADO"/>
    <x v="1"/>
    <s v="iFood"/>
    <s v="f1bef285-c816-4324-921b-046475d4caea"/>
    <s v="PIX"/>
    <x v="3"/>
  </r>
  <r>
    <n v="1149"/>
    <d v="2025-05-30T18:10:24"/>
    <s v="Madero - São José dos Campos"/>
    <x v="1"/>
    <s v="A entrega é em uma área de risco"/>
    <s v="Reembolso aprovado, confira o pagamento no seu próximo repasse"/>
    <n v="227.98"/>
    <n v="221"/>
    <n v="178.46"/>
    <n v="42.539999999999992"/>
    <s v="REEMBOLSO APROVADO"/>
    <x v="1"/>
    <s v="iFood"/>
    <s v="dc02c2f4-c8a6-4091-965c-3dc83eee216d"/>
    <s v="Crédito (Mastercard) pelo app"/>
    <x v="1"/>
  </r>
  <r>
    <n v="2415"/>
    <d v="2025-05-29T14:00:32"/>
    <s v="Madero - Shopping Anália Franco"/>
    <x v="0"/>
    <s v="O pedido está atrasado"/>
    <s v="Reembolso aprovado, confira o pagamento no seu próximo repasse"/>
    <n v="104.98"/>
    <n v="87"/>
    <n v="70.25"/>
    <n v="16.75"/>
    <s v="REEMBOLSO APROVADO"/>
    <x v="1"/>
    <s v="iFood"/>
    <s v="486acd0b-0867-4c7a-a1ac-d85820255ff4"/>
    <s v="Crédito (Visa) pelo app"/>
    <x v="1"/>
  </r>
  <r>
    <n v="1249"/>
    <d v="2025-05-30T15:07:51"/>
    <s v="Madero - Shopping Anália Franco"/>
    <x v="1"/>
    <s v="Problemas no veículo"/>
    <s v="Reembolso aprovado, confira o pagamento no seu próximo repasse"/>
    <n v="75.989999999999995"/>
    <n v="75"/>
    <n v="55.56"/>
    <n v="19.439999999999998"/>
    <s v="REEMBOLSO APROVADO"/>
    <x v="1"/>
    <s v="iFood"/>
    <s v="1bb52877-7d7f-4893-9b25-809c318c7ab2"/>
    <s v="Crédito (Visa) pelo app"/>
    <x v="1"/>
  </r>
  <r>
    <n v="7074"/>
    <d v="2025-05-30T21:22:07"/>
    <s v="Madero - Shopping Aricanduva"/>
    <x v="1"/>
    <s v="A entrega é em uma área de risco"/>
    <s v="Reembolso aprovado, confira o pagamento no seu próximo repasse"/>
    <n v="452.98"/>
    <n v="430"/>
    <n v="347.22"/>
    <n v="82.779999999999973"/>
    <s v="REEMBOLSO APROVADO"/>
    <x v="1"/>
    <s v="iFood"/>
    <s v="c887180b-235c-4a62-b61a-0603b2d1342f"/>
    <s v="PIX"/>
    <x v="1"/>
  </r>
  <r>
    <n v="9705"/>
    <d v="2025-05-29T19:55:25"/>
    <s v="Madero - Shopping Beiramar"/>
    <x v="1"/>
    <s v="Cliente não quer mais receber o pedido"/>
    <s v="Reembolso aprovado, confira o pagamento no seu próximo repasse"/>
    <n v="102.98"/>
    <n v="95"/>
    <n v="76.709999999999994"/>
    <n v="18.290000000000006"/>
    <s v="REEMBOLSO APROVADO"/>
    <x v="1"/>
    <s v="iFood"/>
    <s v="7bfa47ff-8872-4ef6-be17-3178a6810576"/>
    <s v="PIX"/>
    <x v="3"/>
  </r>
  <r>
    <n v="3887"/>
    <d v="2025-05-31T21:51:43"/>
    <s v="Madero - Goiania Shopping"/>
    <x v="0"/>
    <s v="O pedido veio com todos os itens errados"/>
    <s v="SIM"/>
    <n v="66.98"/>
    <n v="64"/>
    <n v="51.68"/>
    <n v="12.32"/>
    <s v="REEMBOLSO APROVADO"/>
    <x v="1"/>
    <s v="iFood"/>
    <s v="bda9330b-e6b4-4d23-86e3-8f16c0eda1b4"/>
    <s v="Apple Pay (Mastercard)"/>
    <x v="2"/>
  </r>
  <r>
    <s v="2905"/>
    <d v="2025-05-27T20:43:12"/>
    <s v="Madero - Shopping Campo Grande"/>
    <x v="1"/>
    <s v="Cliente não localizado"/>
    <s v="Reembolso aprovado, confira o pagamento no seu próximo repasse"/>
    <n v="74.98"/>
    <n v="67"/>
    <n v="54.1"/>
    <n v="12.899999999999999"/>
    <s v="REEMBOLSO APROVADO"/>
    <x v="1"/>
    <s v="iFood"/>
    <s v="9f5080ec-f49d-4b71-bf0f-2b3fbf34ca1b"/>
    <s v="Pagamento pelo app do Nubank"/>
    <x v="2"/>
  </r>
  <r>
    <n v="8953"/>
    <d v="2025-05-29T20:31:39"/>
    <s v="Madero - Goiania T10"/>
    <x v="0"/>
    <s v="O pedido veio com todos os itens errados"/>
    <s v="SIM"/>
    <n v="133.59"/>
    <n v="139"/>
    <n v="108.2"/>
    <n v="30.799999999999997"/>
    <s v="REEMBOLSO APROVADO"/>
    <x v="1"/>
    <s v="iFood"/>
    <s v="eaf79897-5ee8-4e46-8576-5e7d846ef5a9"/>
    <s v="Crédito (Mastercard) pelo app"/>
    <x v="2"/>
  </r>
  <r>
    <n v="4175"/>
    <d v="2025-05-29T21:43:20"/>
    <s v="Madero - Shopping Campo Grande"/>
    <x v="3"/>
    <s v="A loja está sem entregadores disponíveis"/>
    <s v="Reembolso aprovado, confira o pagamento no seu próximo repasse"/>
    <n v="78.98"/>
    <n v="75"/>
    <n v="55.56"/>
    <n v="19.439999999999998"/>
    <s v="REEMBOLSO APROVADO"/>
    <x v="1"/>
    <s v="iFood"/>
    <s v="ef8caf73-41b4-4ddf-8353-0976a8ec75d3"/>
    <s v="Apple Pay (Mastercard)"/>
    <x v="2"/>
  </r>
  <r>
    <n v="1527"/>
    <d v="2025-05-30T19:26:51"/>
    <s v="Madero - Shopping Campo Grande"/>
    <x v="1"/>
    <s v="Cliente não localizado pedido em atraso"/>
    <s v="Reembolso aprovado, confira o pagamento no seu próximo repasse"/>
    <n v="63.98"/>
    <n v="54"/>
    <n v="55.56"/>
    <n v="-1.5600000000000023"/>
    <s v="REEMBOLSO APROVADO"/>
    <x v="1"/>
    <s v="iFood"/>
    <s v="450deb1f-84c0-47ec-98a1-164c79f0723d"/>
    <s v="PIX"/>
    <x v="2"/>
  </r>
  <r>
    <s v="0442"/>
    <d v="2025-05-27T22:06:09"/>
    <s v="Madero - Iguatemi Esplanada"/>
    <x v="1"/>
    <s v="A loja está fechada"/>
    <s v="SIM"/>
    <n v="68.98"/>
    <n v="67"/>
    <n v="0"/>
    <n v="67"/>
    <s v="CONTESTADO"/>
    <x v="0"/>
    <s v="iFood"/>
    <s v="a48f2dd7-08e6-4315-9ec7-05430926f408"/>
    <s v="Crédito (Mastercard) pelo app"/>
    <x v="4"/>
  </r>
  <r>
    <n v="4491"/>
    <d v="2025-05-30T19:41:00"/>
    <s v="Madero - Shopping Capim Dourado"/>
    <x v="1"/>
    <s v="Cliente não localizado"/>
    <s v="Reembolso aprovado, confira o pagamento no seu próximo repasse"/>
    <n v="92.99"/>
    <n v="92"/>
    <n v="74.290000000000006"/>
    <n v="17.709999999999994"/>
    <s v="REEMBOLSO APROVADO"/>
    <x v="1"/>
    <s v="iFood"/>
    <s v="a03422dd-657c-4a0c-957e-23d2f66e36f2"/>
    <s v="PIX"/>
    <x v="2"/>
  </r>
  <r>
    <n v="2737"/>
    <d v="2025-05-30T19:21:41"/>
    <s v="Madero - Shopping Capim Dourado"/>
    <x v="1"/>
    <s v="Cliente não localizado pedido em atraso"/>
    <s v="Reembolso aprovado, confira o pagamento no seu próximo repasse"/>
    <n v="108.98"/>
    <n v="92"/>
    <n v="74.290000000000006"/>
    <n v="17.709999999999994"/>
    <s v="REEMBOLSO APROVADO"/>
    <x v="1"/>
    <s v="iFood"/>
    <s v="8c0e1645-7b7c-4f65-bffc-bd090fb0cb97"/>
    <s v="Crédito (Visa) pelo app"/>
    <x v="2"/>
  </r>
  <r>
    <n v="5879"/>
    <d v="2025-05-29T18:25:20"/>
    <s v="Madero - Shopping Center Norte"/>
    <x v="0"/>
    <s v="O pedido está atrasado"/>
    <s v="Reembolso aprovado, confira o pagamento no seu próximo repasse"/>
    <n v="345.98"/>
    <n v="341"/>
    <n v="275.36"/>
    <n v="65.639999999999986"/>
    <s v="REEMBOLSO APROVADO"/>
    <x v="1"/>
    <s v="iFood"/>
    <s v="1ac48dc8-5e05-47ea-a669-4c62f2220c9b"/>
    <s v="Apple Pay (Mastercard)"/>
    <x v="1"/>
  </r>
  <r>
    <n v="8176"/>
    <d v="2025-05-31T21:56:27"/>
    <s v="Madero - Iguatemi Esplanada"/>
    <x v="1"/>
    <s v="A loja está fechada"/>
    <s v="SIM"/>
    <n v="189.98"/>
    <n v="166"/>
    <n v="0"/>
    <m/>
    <s v="CONTESTADO"/>
    <x v="0"/>
    <s v="iFood"/>
    <s v="0d9e8c13-51c9-4ddf-bd73-1a54ccf633d4"/>
    <s v="PIX"/>
    <x v="4"/>
  </r>
  <r>
    <n v="1324"/>
    <d v="2025-05-30T19:33:07"/>
    <s v="Madero - Shopping Cidade Bh"/>
    <x v="1"/>
    <s v="Cliente não localizado pedido em atraso"/>
    <s v="Reembolso aprovado, confira o pagamento no seu próximo repasse"/>
    <n v="104.98"/>
    <n v="94"/>
    <n v="75.900000000000006"/>
    <n v="18.099999999999994"/>
    <s v="REEMBOLSO APROVADO"/>
    <x v="1"/>
    <s v="iFood"/>
    <s v="0beccd7d-2132-4bba-9ecd-be975e1cc7b2"/>
    <s v="PIX"/>
    <x v="0"/>
  </r>
  <r>
    <n v="5751"/>
    <d v="2025-05-30T14:25:10"/>
    <s v="Madero - Shopping Cidade Bh"/>
    <x v="1"/>
    <s v="Cliente não localizado"/>
    <s v="Reembolso aprovado, confira o pagamento no seu próximo repasse"/>
    <n v="62.98"/>
    <n v="54"/>
    <n v="43.6"/>
    <n v="10.399999999999999"/>
    <s v="REEMBOLSO APROVADO"/>
    <x v="1"/>
    <s v="iFood"/>
    <s v="c0802756-5ab3-483e-b1c6-9724a7db4b55"/>
    <s v="PIX"/>
    <x v="0"/>
  </r>
  <r>
    <n v="2045"/>
    <d v="2025-05-29T21:28:45"/>
    <s v="Madero - Shopping Cidade São Paulo"/>
    <x v="1"/>
    <s v="A entrega é em uma área de risco"/>
    <s v="Reembolso aprovado, confira o pagamento no seu próximo repasse"/>
    <n v="129.97999999999999"/>
    <n v="121"/>
    <n v="97.71"/>
    <n v="23.290000000000006"/>
    <s v="REEMBOLSO APROVADO"/>
    <x v="1"/>
    <s v="iFood"/>
    <s v="4798614e-56f0-4cd5-93ea-42eee5963f7d"/>
    <s v="Crédito (Mastercard) pelo app"/>
    <x v="1"/>
  </r>
  <r>
    <n v="5019"/>
    <d v="2025-05-29T21:19:17"/>
    <s v="Madero - Shopping Cidade São Paulo"/>
    <x v="1"/>
    <s v="A entrega é em uma área de risco"/>
    <s v="Reembolso aprovado, confira o pagamento no seu próximo repasse"/>
    <n v="77.989999999999995"/>
    <n v="77"/>
    <n v="57.18"/>
    <n v="19.82"/>
    <s v="REEMBOLSO APROVADO"/>
    <x v="1"/>
    <s v="iFood"/>
    <s v="b8f6a87b-cca2-4317-896a-c22e7b9f2158"/>
    <s v="Crédito (Visa) pelo app"/>
    <x v="1"/>
  </r>
  <r>
    <n v="9692"/>
    <d v="2025-05-30T20:57:50"/>
    <s v="Madero - Shopping Cidade São Paulo"/>
    <x v="1"/>
    <s v="Problemas no veículo"/>
    <s v="Reembolso aprovado, confira o pagamento no seu próximo repasse"/>
    <n v="131.97999999999999"/>
    <n v="133"/>
    <n v="107.4"/>
    <n v="25.599999999999994"/>
    <s v="REEMBOLSO APROVADO"/>
    <x v="1"/>
    <s v="iFood"/>
    <s v="3a3b6622-8bf8-4de2-8181-18b8488c56fa"/>
    <s v="PIX"/>
    <x v="1"/>
  </r>
  <r>
    <s v="1316"/>
    <d v="2025-05-30T21:18:32"/>
    <s v="Jeronimo &amp; Madero - Shopping Barueri"/>
    <x v="2"/>
    <s v="Item indisponível"/>
    <s v="UNAVAILABLE_ITEM"/>
    <n v="82.94"/>
    <n v="60.95"/>
    <n v="0"/>
    <n v="60.95"/>
    <s v="CANCELADO"/>
    <x v="2"/>
    <s v="iFood"/>
    <s v="095affe7-d7ef-49b0-8b45-5f2ebccc8316"/>
    <s v="Crédito (Visa) pelo app"/>
    <x v="4"/>
  </r>
  <r>
    <n v="2858"/>
    <d v="2025-05-30T20:50:14"/>
    <s v="Madero - Shopping Cidade São Paulo"/>
    <x v="1"/>
    <s v="Problemas no veículo"/>
    <s v="Reembolso aprovado, confira o pagamento no seu próximo repasse"/>
    <n v="142.97999999999999"/>
    <n v="134"/>
    <n v="108.2"/>
    <n v="25.799999999999997"/>
    <s v="REEMBOLSO APROVADO"/>
    <x v="1"/>
    <s v="iFood"/>
    <s v="e6926e93-3055-425b-b435-2a36a5f392de"/>
    <s v="Débito (Mastercard Débito) pelo app"/>
    <x v="1"/>
  </r>
  <r>
    <n v="7325"/>
    <d v="2025-05-30T17:45:46"/>
    <s v="Madero - Iguatemi Fortaleza"/>
    <x v="1"/>
    <s v="A loja está passando por dificuldades internas"/>
    <s v="SIM"/>
    <n v="125.98"/>
    <n v="108"/>
    <n v="87.21"/>
    <n v="20.790000000000006"/>
    <s v="REEMBOLSO APROVADO"/>
    <x v="1"/>
    <s v="iFood"/>
    <s v="4d7ffa57-c9eb-4234-b2e5-0275fa0a5d75"/>
    <s v="Pagamento pelo app do Nubank"/>
    <x v="0"/>
  </r>
  <r>
    <n v="5940"/>
    <d v="2025-05-30T12:14:38"/>
    <s v="Madero - Shopping Cidade São Paulo"/>
    <x v="1"/>
    <s v="A entrega é em uma área de risco"/>
    <s v="Reembolso aprovado, confira o pagamento no seu próximo repasse"/>
    <n v="154.99"/>
    <n v="164"/>
    <n v="128.38999999999999"/>
    <n v="35.610000000000014"/>
    <s v="REEMBOLSO APROVADO"/>
    <x v="1"/>
    <s v="iFood"/>
    <s v="f9d192b4-0510-4ff9-8b63-2342f8d46367"/>
    <s v="Débito (Visa Débito) pelo app"/>
    <x v="1"/>
  </r>
  <r>
    <s v="6110"/>
    <d v="2025-05-28T12:50:34"/>
    <s v="Madero - Shopping del Rey"/>
    <x v="0"/>
    <s v="O pedido está atrasado"/>
    <s v="Reembolso aprovado, confira o pagamento no seu próximo repasse"/>
    <n v="71.98"/>
    <n v="70"/>
    <n v="56.52"/>
    <n v="13.479999999999997"/>
    <s v="REEMBOLSO APROVADO"/>
    <x v="1"/>
    <s v="iFood"/>
    <s v="7b0494c8-f277-4a8c-ae79-a78be452ea39"/>
    <s v="PIX"/>
    <x v="0"/>
  </r>
  <r>
    <n v="3010"/>
    <d v="2025-05-30T17:09:07"/>
    <s v="Madero - Shopping Design Barra"/>
    <x v="1"/>
    <s v="Cliente não localizado pedido em atraso"/>
    <s v="Reembolso aprovado, confira o pagamento no seu próximo repasse"/>
    <n v="131.99"/>
    <n v="131"/>
    <n v="109.74"/>
    <n v="21.260000000000005"/>
    <s v="REEMBOLSO APROVADO"/>
    <x v="1"/>
    <s v="iFood"/>
    <s v="8898813a-5317-4427-a4ae-2a2398bc8973"/>
    <s v="Vale-refeição (VR refeição) pelo app"/>
    <x v="0"/>
  </r>
  <r>
    <s v="4622"/>
    <d v="2025-05-27T12:23:14"/>
    <s v="Madero - Jabaquara"/>
    <x v="0"/>
    <s v="O pedido veio revirado/violado"/>
    <s v="SIM"/>
    <n v="158.97999999999999"/>
    <n v="150"/>
    <n v="117.09"/>
    <n v="32.909999999999997"/>
    <s v="REEMBOLSO APROVADO"/>
    <x v="1"/>
    <s v="iFood"/>
    <s v="899821b6-ba61-4e45-81e4-73e4e8865746"/>
    <s v="Crédito (Visa) pelo app"/>
    <x v="4"/>
  </r>
  <r>
    <n v="2969"/>
    <d v="2025-05-29T14:22:23"/>
    <s v="Madero - Shopping Dom Pedro"/>
    <x v="1"/>
    <s v="Cliente não localizado"/>
    <s v="Reembolso aprovado, confira o pagamento no seu próximo repasse"/>
    <n v="199.98"/>
    <n v="184"/>
    <n v="148.58000000000001"/>
    <n v="35.419999999999987"/>
    <s v="REEMBOLSO APROVADO"/>
    <x v="1"/>
    <s v="iFood"/>
    <s v="12d0fdfc-088e-49b5-b923-078a52587c00"/>
    <s v="Pagamento pelo app do Nubank"/>
    <x v="4"/>
  </r>
  <r>
    <n v="3478"/>
    <d v="2025-05-30T21:53:12"/>
    <s v="Madero - Shopping Dom Pedro"/>
    <x v="1"/>
    <s v="Cliente não localizado pedido em atraso"/>
    <s v="Reembolso aprovado, confira o pagamento no seu próximo repasse"/>
    <n v="141.97999999999999"/>
    <n v="115"/>
    <n v="92.86"/>
    <n v="22.14"/>
    <s v="REEMBOLSO APROVADO"/>
    <x v="1"/>
    <s v="iFood"/>
    <s v="9cccd0cd-d60c-49d1-a1dd-60e867fa7ec7"/>
    <s v="Pagamento pelo app do Nubank"/>
    <x v="4"/>
  </r>
  <r>
    <n v="9572"/>
    <d v="2025-05-31T14:41:33"/>
    <s v="Madero - Jabaquara"/>
    <x v="0"/>
    <s v="Pedido impróprio para consumo/uso"/>
    <s v="SIM"/>
    <n v="54.99"/>
    <n v="54"/>
    <n v="38.6"/>
    <n v="15.399999999999999"/>
    <s v="REEMBOLSO APROVADO"/>
    <x v="1"/>
    <s v="iFood"/>
    <s v="c1019199-6310-4e22-bba6-17a466710cce"/>
    <s v="Crédito (Visa) pelo app, Saldo da carteira"/>
    <x v="4"/>
  </r>
  <r>
    <n v="6700"/>
    <d v="2025-05-29T18:19:33"/>
    <s v="Madero - Shopping Estação Cuiabá"/>
    <x v="1"/>
    <s v="A entrega é em uma área de risco"/>
    <s v="Reembolso aprovado, confira o pagamento no seu próximo repasse"/>
    <n v="139.97999999999999"/>
    <n v="117"/>
    <n v="94.48"/>
    <n v="22.519999999999996"/>
    <s v="REEMBOLSO APROVADO"/>
    <x v="1"/>
    <s v="iFood"/>
    <s v="f5feae26-36cf-4f13-8799-5a6391f1d41e"/>
    <s v="Crédito (Visa) pelo app"/>
    <x v="2"/>
  </r>
  <r>
    <n v="5916"/>
    <d v="2025-05-31T18:05:07"/>
    <s v="Madero - Jacarepagua"/>
    <x v="0"/>
    <s v="Pedido impróprio para consumo/uso"/>
    <s v="SIM"/>
    <n v="62.98"/>
    <n v="46"/>
    <n v="0"/>
    <m/>
    <s v="CONTESTADO"/>
    <x v="0"/>
    <s v="iFood"/>
    <s v="7e0f22fe-e88a-4a12-ad64-abb6f875c1ea"/>
    <s v="PIX"/>
    <x v="0"/>
  </r>
  <r>
    <n v="970"/>
    <d v="2025-05-29T21:41:15"/>
    <s v="Madero - Shopping Galleria Campinas"/>
    <x v="1"/>
    <s v="Problemas no veículo"/>
    <s v="Reembolso aprovado, confira o pagamento no seu próximo repasse"/>
    <n v="387.98"/>
    <n v="386"/>
    <n v="311.7"/>
    <n v="74.300000000000011"/>
    <s v="REEMBOLSO APROVADO"/>
    <x v="1"/>
    <s v="iFood"/>
    <s v="d22609f9-23a9-4bde-babf-35004ad7ef7b"/>
    <s v="PIX"/>
    <x v="4"/>
  </r>
  <r>
    <n v="5650"/>
    <d v="2025-05-30T22:23:10"/>
    <s v="Madero - Lorena"/>
    <x v="0"/>
    <s v="O pedido veio com todos os itens errados"/>
    <s v="SIM"/>
    <n v="77.98"/>
    <n v="75"/>
    <n v="0"/>
    <m/>
    <s v="CONTESTADO"/>
    <x v="0"/>
    <s v="iFood"/>
    <s v="4ad25dbb-dd54-4e0b-b961-05595791e816"/>
    <s v="Crédito (Mastercard) pelo app"/>
    <x v="1"/>
  </r>
  <r>
    <n v="5782"/>
    <d v="2025-05-30T11:38:43"/>
    <s v="Madero - Shopping Grão Pará"/>
    <x v="0"/>
    <s v="O pedido está atrasado"/>
    <s v="Reembolso aprovado, confira o pagamento no seu próximo repasse"/>
    <n v="84.98"/>
    <n v="71"/>
    <n v="57.33"/>
    <n v="13.670000000000002"/>
    <s v="REEMBOLSO APROVADO"/>
    <x v="1"/>
    <s v="iFood"/>
    <s v="324df663-2228-4f3c-85eb-75bce0b2f844"/>
    <s v="Crédito (Elo) pelo app"/>
    <x v="0"/>
  </r>
  <r>
    <n v="6424"/>
    <d v="2025-05-29T21:52:52"/>
    <s v="Madero - Shopping Id"/>
    <x v="0"/>
    <s v="O pedido está atrasado"/>
    <s v="Reembolso aprovado, confira o pagamento no seu próximo repasse"/>
    <n v="54.99"/>
    <n v="54"/>
    <n v="43.6"/>
    <n v="10.399999999999999"/>
    <s v="REEMBOLSO APROVADO"/>
    <x v="1"/>
    <s v="iFood"/>
    <s v="9e5b6b16-2529-4bb6-9448-70749985ee85"/>
    <s v="PIX"/>
    <x v="2"/>
  </r>
  <r>
    <n v="1829"/>
    <d v="2025-05-30T20:41:57"/>
    <s v="Madero - Shopping Maia"/>
    <x v="1"/>
    <s v="A entrega é em uma área de risco"/>
    <s v="Reembolso aprovado, confira o pagamento no seu próximo repasse"/>
    <n v="142.97999999999999"/>
    <n v="137"/>
    <n v="114.77"/>
    <n v="22.230000000000004"/>
    <s v="REEMBOLSO APROVADO"/>
    <x v="1"/>
    <s v="iFood"/>
    <s v="a424babe-5a9e-4f72-861e-9797161e860b"/>
    <s v="Vale-refeição (VR refeição) pelo app"/>
    <x v="1"/>
  </r>
  <r>
    <s v="5935"/>
    <d v="2025-05-27T21:40:58"/>
    <s v="Madero - Morumbi Shopping"/>
    <x v="0"/>
    <s v="O pedido veio com todos os itens errados"/>
    <s v="SIM"/>
    <n v="87.99"/>
    <n v="87"/>
    <n v="70.25"/>
    <n v="16.75"/>
    <s v="REEMBOLSO APROVADO"/>
    <x v="1"/>
    <s v="iFood"/>
    <s v="d0e02b3c-2f96-4ef5-8af1-ef5f71591020"/>
    <s v="Crédito (Elo) pelo app"/>
    <x v="4"/>
  </r>
  <r>
    <s v="9824"/>
    <d v="2025-05-27T18:26:11"/>
    <s v="Madero - Shopping Metrópole"/>
    <x v="1"/>
    <s v="A entrega é em uma área de risco"/>
    <s v="Reembolso aprovado, confira o pagamento no seu próximo repasse"/>
    <n v="78.98"/>
    <n v="82"/>
    <n v="66.22"/>
    <n v="15.780000000000001"/>
    <s v="REEMBOLSO APROVADO"/>
    <x v="1"/>
    <s v="iFood"/>
    <s v="7b4be861-c551-4355-ab8a-adad0e12445d"/>
    <s v="Pagamento pelo app do Nubank"/>
    <x v="1"/>
  </r>
  <r>
    <n v="4352"/>
    <d v="2025-05-29T20:45:33"/>
    <s v="Madero - Shopping Mogi Guaçu"/>
    <x v="1"/>
    <s v="Cliente não localizado"/>
    <s v="Reembolso aprovado, confira o pagamento no seu próximo repasse"/>
    <n v="86.98"/>
    <n v="75"/>
    <n v="60.56"/>
    <n v="14.439999999999998"/>
    <s v="REEMBOLSO APROVADO"/>
    <x v="1"/>
    <s v="iFood"/>
    <s v="6dba4f2d-d6ea-49d2-a9fe-7fdb8fc21d85"/>
    <s v="Apple Pay (Visa)"/>
    <x v="2"/>
  </r>
  <r>
    <n v="9808"/>
    <d v="2025-05-30T15:22:43"/>
    <s v="Madero - Shopping Mooca"/>
    <x v="0"/>
    <s v="O pedido está atrasado"/>
    <s v="Reembolso aprovado, confira o pagamento no seu próximo repasse"/>
    <n v="59.98"/>
    <n v="54"/>
    <n v="40.25"/>
    <n v="13.75"/>
    <s v="REEMBOLSO APROVADO"/>
    <x v="1"/>
    <s v="iFood"/>
    <s v="a3980940-ab0c-48d8-bba7-df84d4c281a6"/>
    <s v="Vale-refeição (Pluxee Refeição (Sodexo Refeição)) pelo app"/>
    <x v="1"/>
  </r>
  <r>
    <n v="7366"/>
    <d v="2025-05-30T14:50:53"/>
    <s v="Madero - Shopping Mooca"/>
    <x v="1"/>
    <s v="Cliente não localizado"/>
    <s v="Reembolso aprovado, confira o pagamento no seu próximo repasse"/>
    <n v="94.98"/>
    <n v="94"/>
    <n v="75.900000000000006"/>
    <n v="18.099999999999994"/>
    <s v="REEMBOLSO APROVADO"/>
    <x v="1"/>
    <s v="iFood"/>
    <s v="5a22206c-883f-4db7-808c-c8751f61c33e"/>
    <s v="Crédito (Visa) pelo app"/>
    <x v="1"/>
  </r>
  <r>
    <s v="3420"/>
    <d v="2025-05-27T20:44:08"/>
    <s v="Madero - Shopping Neumarkt"/>
    <x v="1"/>
    <s v="Cliente não localizado"/>
    <s v="Reembolso aprovado, confira o pagamento no seu próximo repasse"/>
    <n v="136.97999999999999"/>
    <n v="131"/>
    <n v="105.78"/>
    <n v="25.22"/>
    <s v="REEMBOLSO APROVADO"/>
    <x v="1"/>
    <s v="iFood"/>
    <s v="afb0fc28-615f-4e62-9d87-028949a9a6df"/>
    <s v="PIX"/>
    <x v="3"/>
  </r>
  <r>
    <n v="7087"/>
    <d v="2025-05-29T20:27:53"/>
    <s v="Madero - Morumbi Shopping"/>
    <x v="0"/>
    <s v="O pedido veio com todos os itens errados"/>
    <s v="SIM"/>
    <n v="170.99"/>
    <n v="170"/>
    <n v="0"/>
    <n v="170"/>
    <s v="CONTESTADO"/>
    <x v="0"/>
    <s v="iFood"/>
    <s v="0c502f0f-0790-4aaf-ac3a-f8271ea936ac"/>
    <s v="Apple Pay (Mastercard)"/>
    <x v="4"/>
  </r>
  <r>
    <n v="3473"/>
    <d v="2025-05-29T11:10:31"/>
    <s v="Madero - Shopping Neumarkt"/>
    <x v="1"/>
    <s v="Problemas no veículo"/>
    <s v="Reembolso aprovado, confira o pagamento no seu próximo repasse"/>
    <n v="88.98"/>
    <n v="83"/>
    <n v="67.02"/>
    <n v="15.980000000000004"/>
    <s v="REEMBOLSO APROVADO"/>
    <x v="1"/>
    <s v="iFood"/>
    <s v="6ada5c1d-8600-4ccc-badc-a382d1170824"/>
    <s v="PIX, Saldo da carteira"/>
    <x v="3"/>
  </r>
  <r>
    <s v="0648"/>
    <d v="2025-05-30T13:23:56"/>
    <s v="Madero - Norte Shopping"/>
    <x v="2"/>
    <s v="Item indisponível"/>
    <s v="UNAVAILABLE_ITEM"/>
    <n v="144.99"/>
    <n v="144"/>
    <n v="0"/>
    <n v="144"/>
    <s v="CANCELADO"/>
    <x v="2"/>
    <s v="iFood"/>
    <s v="58a312e0-3ede-4c70-84db-b7c20da9c95c"/>
    <s v="PIX"/>
    <x v="0"/>
  </r>
  <r>
    <n v="1373"/>
    <d v="2025-05-30T20:40:15"/>
    <s v="Madero - Shopping New York"/>
    <x v="0"/>
    <s v="O pedido está atrasado"/>
    <s v="Reembolso aprovado, confira o pagamento no seu próximo repasse"/>
    <n v="236.98"/>
    <n v="223"/>
    <n v="180.07"/>
    <n v="42.930000000000007"/>
    <s v="REEMBOLSO APROVADO"/>
    <x v="1"/>
    <s v="iFood"/>
    <s v="5db94cd8-43c7-404a-95b6-e4c2c6ecacef"/>
    <s v="Apple Pay (Mastercard)"/>
    <x v="0"/>
  </r>
  <r>
    <n v="8905"/>
    <d v="2025-05-30T18:49:32"/>
    <s v="Madero - Shopping Novo Salvador"/>
    <x v="1"/>
    <s v="A entrega é em uma área de risco"/>
    <s v="Reembolso aprovado, confira o pagamento no seu próximo repasse"/>
    <n v="75.98"/>
    <n v="67"/>
    <n v="54.1"/>
    <n v="12.899999999999999"/>
    <s v="REEMBOLSO APROVADO"/>
    <x v="1"/>
    <s v="iFood"/>
    <s v="87361c89-bceb-4906-98ab-9bd7b0c90678"/>
    <s v="Crédito (Amex) pelo app"/>
    <x v="0"/>
  </r>
  <r>
    <s v="6103"/>
    <d v="2025-05-26T19:22:19"/>
    <s v="Madero - Natal Shopping"/>
    <x v="0"/>
    <s v="O pedido veio com todos os itens errados"/>
    <s v="SIM"/>
    <n v="92.98"/>
    <n v="84"/>
    <n v="67.83"/>
    <n v="16.170000000000002"/>
    <s v="REEMBOLSO APROVADO"/>
    <x v="1"/>
    <s v="iFood"/>
    <s v="4ef24304-c2d0-4179-9fb3-397f455928e5"/>
    <s v="Apple Pay (Mastercard)"/>
    <x v="0"/>
  </r>
  <r>
    <s v="8260"/>
    <d v="2025-05-30T19:59:54"/>
    <s v="Madero - Shopping São Caetano"/>
    <x v="2"/>
    <s v="Item indisponível"/>
    <s v="NÃO"/>
    <n v="215.98"/>
    <n v="203"/>
    <n v="0"/>
    <n v="203"/>
    <s v="CANCELADO"/>
    <x v="2"/>
    <s v="iFood"/>
    <s v="e3ad96b8-9c1e-4a8d-9f0f-ae82a41399dd"/>
    <s v="PIX"/>
    <x v="1"/>
  </r>
  <r>
    <s v="8163"/>
    <d v="2025-05-30T19:53:25"/>
    <s v="Madero - Shopping Grão Pará"/>
    <x v="2"/>
    <s v="Problemas de sistema na loja"/>
    <s v="Cancelamento aceito pela sua loja"/>
    <n v="236.98"/>
    <n v="214"/>
    <n v="0"/>
    <n v="214"/>
    <s v="CANCELADO"/>
    <x v="2"/>
    <s v="iFood"/>
    <s v="ad64a3f5-4c88-4175-bb12-ffa9e1bce31c"/>
    <s v="PIX"/>
    <x v="0"/>
  </r>
  <r>
    <s v="8473"/>
    <d v="2025-05-28T12:53:46"/>
    <s v="Madero - Shopping Palladium"/>
    <x v="0"/>
    <s v="O pedido está atrasado"/>
    <s v="Reembolso aprovado, confira o pagamento no seu próximo repasse"/>
    <n v="20.99"/>
    <n v="30"/>
    <n v="20.190000000000001"/>
    <n v="9.8099999999999987"/>
    <s v="REEMBOLSO APROVADO"/>
    <x v="1"/>
    <s v="iFood"/>
    <s v="25efd45a-ed95-484d-86d2-ac48b4b851af"/>
    <s v="PIX"/>
    <x v="3"/>
  </r>
  <r>
    <s v="7847"/>
    <d v="2025-05-28T21:12:00"/>
    <s v="Madero - Shopping Parque da Cidade"/>
    <x v="0"/>
    <s v="O pedido não foi entregue"/>
    <s v="Reembolso aprovado, confira o pagamento no seu próximo repasse"/>
    <n v="70.98"/>
    <n v="76"/>
    <n v="61.37"/>
    <n v="14.630000000000003"/>
    <s v="REEMBOLSO APROVADO"/>
    <x v="1"/>
    <s v="iFood"/>
    <s v="bbf0688d-bc13-4e0a-a0ba-46fcefb4c98d"/>
    <s v="Apple Pay (Visa)"/>
    <x v="4"/>
  </r>
  <r>
    <s v="3911"/>
    <d v="2025-05-28T19:12:22"/>
    <s v="Madero - Natal Shopping"/>
    <x v="0"/>
    <s v="O pedido veio com todos os itens errados"/>
    <s v="SIM"/>
    <n v="67.98"/>
    <n v="65"/>
    <n v="52.49"/>
    <n v="12.509999999999998"/>
    <s v="REEMBOLSO APROVADO"/>
    <x v="1"/>
    <s v="iFood"/>
    <s v="e10bde31-1546-4f2f-8751-4bdebe4ff79c"/>
    <s v="Apple Pay (Visa)"/>
    <x v="0"/>
  </r>
  <r>
    <s v="4823"/>
    <d v="2025-05-28T20:14:30"/>
    <s v="Madero - Shopping Parque da Cidade"/>
    <x v="0"/>
    <s v="O pedido está atrasado"/>
    <s v="Reembolso aprovado, confira o pagamento no seu próximo repasse"/>
    <n v="88.99"/>
    <n v="85"/>
    <n v="68.64"/>
    <n v="16.36"/>
    <s v="REEMBOLSO APROVADO"/>
    <x v="1"/>
    <s v="iFood"/>
    <s v="0b270af6-19df-4868-8467-fbe27a65503c"/>
    <s v="Apple Pay (Mastercard)"/>
    <x v="4"/>
  </r>
  <r>
    <s v="1613"/>
    <d v="2025-05-28T21:18:03"/>
    <s v="Madero - Shopping Praia de Belas"/>
    <x v="1"/>
    <s v="Cliente se recusa a fornecer código de recebimento"/>
    <s v="Reembolso aprovado, confira o pagamento no seu próximo repasse"/>
    <n v="126.98"/>
    <n v="128"/>
    <n v="103.36"/>
    <n v="24.64"/>
    <s v="REEMBOLSO APROVADO"/>
    <x v="1"/>
    <s v="iFood"/>
    <s v="c645e888-b891-48ea-9876-875480e0fa26"/>
    <s v="Crédito (Mastercard) pelo app"/>
    <x v="3"/>
  </r>
  <r>
    <n v="7780"/>
    <d v="2025-05-30T16:41:35"/>
    <s v="Madero - Shopping Recife"/>
    <x v="1"/>
    <s v="Cliente não localizado"/>
    <s v="Reembolso aprovado, confira o pagamento no seu próximo repasse"/>
    <n v="92.98"/>
    <n v="84"/>
    <n v="67.83"/>
    <n v="16.170000000000002"/>
    <s v="REEMBOLSO APROVADO"/>
    <x v="1"/>
    <s v="iFood"/>
    <s v="35491904-5c20-4f58-8131-67a97c9429ea"/>
    <s v="PIX"/>
    <x v="0"/>
  </r>
  <r>
    <s v="9508"/>
    <d v="2025-05-27T20:11:20"/>
    <s v="Madero - Shopping Rio Leblon"/>
    <x v="5"/>
    <s v="O pedido está atrasado"/>
    <s v="Reembolso aprovado, confira o pagamento no seu próximo repasse"/>
    <n v="329.99"/>
    <n v="329"/>
    <n v="265.67"/>
    <n v="63.329999999999984"/>
    <s v="REEMBOLSO APROVADO"/>
    <x v="1"/>
    <s v="iFood"/>
    <s v="5a07d8a8-7355-45c4-bc0c-bcaff81b8181"/>
    <s v="Crédito (Mastercard) pelo app"/>
    <x v="0"/>
  </r>
  <r>
    <n v="8100"/>
    <d v="2025-05-29T21:00:17"/>
    <s v="Madero - Shopping Rio Leblon"/>
    <x v="1"/>
    <s v="A entrega é em uma área de risco"/>
    <s v="Reembolso aprovado, confira o pagamento no seu próximo repasse"/>
    <n v="178.98"/>
    <n v="168"/>
    <n v="140.72999999999999"/>
    <n v="27.27000000000001"/>
    <s v="REEMBOLSO APROVADO"/>
    <x v="1"/>
    <s v="iFood"/>
    <s v="80249fba-c9e3-452a-a883-294463c34699"/>
    <s v="Vale-refeição (Pluxee Refeição (Sodexo Refeição)) pelo app"/>
    <x v="0"/>
  </r>
  <r>
    <n v="6722"/>
    <d v="2025-05-29T20:57:05"/>
    <s v="Madero - Shopping Rio Leblon"/>
    <x v="5"/>
    <s v="O pedido está atrasado"/>
    <s v="Reembolso aprovado, confira o pagamento no seu próximo repasse"/>
    <n v="71.989999999999995"/>
    <n v="71"/>
    <n v="57.33"/>
    <n v="13.670000000000002"/>
    <s v="REEMBOLSO APROVADO"/>
    <x v="1"/>
    <s v="iFood"/>
    <s v="b9ae270d-0592-416f-b27e-04788af14c9d"/>
    <s v="Crédito (Mastercard) pelo app"/>
    <x v="0"/>
  </r>
  <r>
    <n v="2657"/>
    <d v="2025-05-30T21:47:21"/>
    <s v="Madero - Shopping Rio Leblon"/>
    <x v="1"/>
    <s v="Problemas no veículo"/>
    <s v="Reembolso aprovado, confira o pagamento no seu próximo repasse"/>
    <n v="89.98"/>
    <n v="81"/>
    <n v="65.41"/>
    <n v="15.590000000000003"/>
    <s v="REEMBOLSO APROVADO"/>
    <x v="1"/>
    <s v="iFood"/>
    <s v="789f9ed2-0b2f-4d27-92af-5cb22167dbee"/>
    <s v="Crédito (Mastercard) pelo app"/>
    <x v="0"/>
  </r>
  <r>
    <n v="1339"/>
    <d v="2025-05-30T21:46:35"/>
    <s v="Madero - Shopping Rio Leblon"/>
    <x v="1"/>
    <s v="Problemas no veículo"/>
    <s v="Reembolso aprovado, confira o pagamento no seu próximo repasse"/>
    <n v="128.97999999999999"/>
    <n v="129"/>
    <n v="104.17"/>
    <n v="24.83"/>
    <s v="REEMBOLSO APROVADO"/>
    <x v="1"/>
    <s v="iFood"/>
    <s v="fd0ab422-3b75-4fbc-9ff8-562d23933058"/>
    <s v="Crédito (Visa) pelo app"/>
    <x v="0"/>
  </r>
  <r>
    <n v="9688"/>
    <d v="2025-05-31T19:27:51"/>
    <s v="Madero - Padre Anchieta"/>
    <x v="0"/>
    <s v="Pedido impróprio para consumo/uso"/>
    <s v="SIM"/>
    <n v="75.989999999999995"/>
    <n v="75"/>
    <n v="60.56"/>
    <n v="14.439999999999998"/>
    <s v="REEMBOLSO APROVADO"/>
    <x v="1"/>
    <s v="iFood"/>
    <s v="0923d5b4-a7a4-417c-b39e-37bcb4bdc34f"/>
    <s v="Crédito (Visa) pelo app"/>
    <x v="1"/>
  </r>
  <r>
    <n v="4799"/>
    <d v="2025-05-30T19:38:02"/>
    <s v="Madero - Shopping Rio Leblon"/>
    <x v="0"/>
    <s v="O pedido está atrasado"/>
    <s v="Reembolso aprovado, confira o pagamento no seu próximo repasse"/>
    <n v="74.98"/>
    <n v="67"/>
    <n v="56.14"/>
    <n v="10.86"/>
    <s v="REEMBOLSO APROVADO"/>
    <x v="1"/>
    <s v="iFood"/>
    <s v="a0999ee6-368e-44d9-b05d-974e64524838"/>
    <s v="Vale-refeição (Alelo refeição) pelo app"/>
    <x v="0"/>
  </r>
  <r>
    <n v="8856"/>
    <d v="2025-05-30T18:51:36"/>
    <s v="Madero - Shopping Rio Leblon"/>
    <x v="1"/>
    <s v="Cliente não localizado"/>
    <s v="Reembolso aprovado, confira o pagamento no seu próximo repasse"/>
    <n v="85.99"/>
    <n v="85"/>
    <n v="71.22"/>
    <n v="13.780000000000001"/>
    <s v="REEMBOLSO APROVADO"/>
    <x v="1"/>
    <s v="iFood"/>
    <s v="572e7526-d8b3-4fd2-9d00-291dad9e7905"/>
    <s v="Vale-refeição (Ticket) pelo app"/>
    <x v="0"/>
  </r>
  <r>
    <n v="5115"/>
    <d v="2025-05-30T22:10:14"/>
    <s v="Madero - Patio Osasco"/>
    <x v="1"/>
    <s v="A loja está fechada"/>
    <s v="SIM"/>
    <n v="104.99"/>
    <n v="104"/>
    <n v="0"/>
    <m/>
    <s v="CONTESTADO"/>
    <x v="0"/>
    <s v="iFood"/>
    <s v="def459fe-9112-4212-ab46-0a8ba60668e7"/>
    <s v="Crédito (Visa) pelo app"/>
    <x v="4"/>
  </r>
  <r>
    <n v="781"/>
    <d v="2025-05-30T18:03:50"/>
    <s v="Madero - Shopping Rio Leblon"/>
    <x v="0"/>
    <s v="O pedido está atrasado"/>
    <s v="Reembolso aprovado, confira o pagamento no seu próximo repasse"/>
    <n v="111.98"/>
    <n v="104"/>
    <n v="83.98"/>
    <n v="20.019999999999996"/>
    <s v="REEMBOLSO APROVADO"/>
    <x v="1"/>
    <s v="iFood"/>
    <s v="7448333e-f61b-4dfb-99b3-37d788af24e7"/>
    <s v="Crédito (Mastercard) pelo app"/>
    <x v="0"/>
  </r>
  <r>
    <n v="3442"/>
    <d v="2025-05-30T21:26:18"/>
    <s v="Madero - Shopping Rio Sul"/>
    <x v="1"/>
    <s v="A entrega é em uma área de risco"/>
    <s v="Reembolso aprovado, confira o pagamento no seu próximo repasse"/>
    <n v="59.98"/>
    <n v="54"/>
    <n v="43.6"/>
    <n v="10.399999999999999"/>
    <s v="REEMBOLSO APROVADO"/>
    <x v="1"/>
    <s v="iFood"/>
    <s v="3aa06fd1-b0a7-494e-bfbd-770ea13bc44d"/>
    <s v="Crédito (Visa) pelo app"/>
    <x v="0"/>
  </r>
  <r>
    <n v="3580"/>
    <d v="2025-05-31T20:11:46"/>
    <s v="Madero - Pitangueiras"/>
    <x v="0"/>
    <s v="Cancelamento excepcional por característica de qualidade"/>
    <s v="SIM"/>
    <n v="59.98"/>
    <n v="67"/>
    <n v="50.06"/>
    <n v="16.939999999999998"/>
    <s v="REEMBOLSO APROVADO"/>
    <x v="1"/>
    <s v="iFood"/>
    <s v="8ec6bbfc-0aff-455d-82e7-a1c905468079"/>
    <s v="Crédito (Visa) pelo app"/>
    <x v="2"/>
  </r>
  <r>
    <s v="1724"/>
    <d v="2025-05-26T11:56:56"/>
    <s v="Madero - Prestes Maia"/>
    <x v="0"/>
    <s v="O pedido veio com todos os itens errados"/>
    <s v="SIM"/>
    <n v="69.98"/>
    <n v="75"/>
    <n v="0"/>
    <n v="75"/>
    <s v="CONTESTADO"/>
    <x v="0"/>
    <s v="iFood"/>
    <s v="5c1c74c3-e9a5-4fe8-85f3-0ae2c0ad3828"/>
    <s v="Saldo da carteira"/>
    <x v="1"/>
  </r>
  <r>
    <s v="7195"/>
    <d v="2025-05-28T17:54:08"/>
    <s v="Madero - Puc Poa"/>
    <x v="0"/>
    <s v="O pedido veio com todos os itens errados"/>
    <s v="SIM"/>
    <n v="179.98"/>
    <n v="170"/>
    <n v="0"/>
    <n v="170"/>
    <s v="CONTESTADO"/>
    <x v="0"/>
    <s v="iFood"/>
    <s v="4a4b3c59-0e8d-4976-a667-bc244c176149"/>
    <s v="PIX"/>
    <x v="3"/>
  </r>
  <r>
    <n v="7077"/>
    <d v="2025-05-30T21:18:31"/>
    <s v="Madero - Shopping Sp Market"/>
    <x v="1"/>
    <s v="Problemas no veículo"/>
    <s v="Reembolso aprovado, confira o pagamento no seu próximo repasse"/>
    <n v="61.99"/>
    <n v="61"/>
    <n v="44.26"/>
    <n v="16.740000000000002"/>
    <s v="REEMBOLSO APROVADO"/>
    <x v="1"/>
    <s v="iFood"/>
    <s v="4f03d60f-6892-4791-abe4-11a3354fa0e3"/>
    <s v="Crédito (Mastercard) pelo app"/>
    <x v="4"/>
  </r>
  <r>
    <n v="2553"/>
    <d v="2025-05-30T21:16:25"/>
    <s v="Madero - Shopping Sp Market"/>
    <x v="1"/>
    <s v="Problemas no veículo"/>
    <s v="Reembolso aprovado, confira o pagamento no seu próximo repasse"/>
    <n v="164.98"/>
    <n v="147"/>
    <n v="118.7"/>
    <n v="28.299999999999997"/>
    <s v="REEMBOLSO APROVADO"/>
    <x v="1"/>
    <s v="iFood"/>
    <s v="9a525aaf-99af-49c8-b51a-cade3dadce2a"/>
    <s v="Crédito (Visa) pelo app"/>
    <x v="4"/>
  </r>
  <r>
    <n v="333"/>
    <d v="2025-05-30T13:02:28"/>
    <s v="Madero - Shopping Sp Market"/>
    <x v="1"/>
    <s v="A entrega é em uma área de risco"/>
    <s v="Reembolso aprovado, confira o pagamento no seu próximo repasse"/>
    <n v="201.98"/>
    <n v="204"/>
    <n v="160.69"/>
    <n v="43.31"/>
    <s v="REEMBOLSO APROVADO"/>
    <x v="1"/>
    <s v="iFood"/>
    <s v="d55ae875-9dca-474d-8de0-df851136d243"/>
    <s v="Crédito (Visa) pelo app"/>
    <x v="4"/>
  </r>
  <r>
    <s v="9019"/>
    <d v="2025-05-27T21:30:42"/>
    <s v="Madero - Shopping Tamboré"/>
    <x v="1"/>
    <s v="Problemas no veículo"/>
    <s v="Reembolso aprovado, confira o pagamento no seu próximo repasse"/>
    <n v="87.98"/>
    <n v="74"/>
    <n v="59.76"/>
    <n v="14.240000000000002"/>
    <s v="REEMBOLSO APROVADO"/>
    <x v="1"/>
    <s v="iFood"/>
    <s v="4d9ea1f6-6cd7-4585-85a4-5941453cea38"/>
    <s v="PIX"/>
    <x v="4"/>
  </r>
  <r>
    <n v="9611"/>
    <d v="2025-05-30T20:48:17"/>
    <s v="Madero - Shopping Tamboré"/>
    <x v="1"/>
    <s v="Cliente não localizado pedido em atraso"/>
    <s v="Reembolso aprovado, confira o pagamento no seu próximo repasse"/>
    <n v="235.98"/>
    <n v="227"/>
    <n v="183.3"/>
    <n v="43.699999999999989"/>
    <s v="REEMBOLSO APROVADO"/>
    <x v="1"/>
    <s v="iFood"/>
    <s v="0d863c72-792d-412b-92ef-06e20c3041ef"/>
    <s v="Crédito (Visa) pelo app"/>
    <x v="4"/>
  </r>
  <r>
    <s v="4166"/>
    <d v="2025-05-27T13:13:25"/>
    <s v="Madero - Shopping Tiete Plaza"/>
    <x v="0"/>
    <s v="Pedido impróprio para consumo/uso"/>
    <s v="HAS_CREDIT_PROACTIVE"/>
    <n v="84.99"/>
    <n v="84"/>
    <n v="67.83"/>
    <n v="16.170000000000002"/>
    <s v="REEMBOLSO APROVADO"/>
    <x v="1"/>
    <s v="iFood"/>
    <s v="dd6d2f5f-0281-4983-9b0d-3e95b5ea8671"/>
    <s v="PIX"/>
    <x v="1"/>
  </r>
  <r>
    <n v="8861"/>
    <d v="2025-05-30T13:32:32"/>
    <s v="Madero - Shopping Tiete Plaza"/>
    <x v="1"/>
    <s v="Problemas no veículo"/>
    <s v="Reembolso aprovado, confira o pagamento no seu próximo repasse"/>
    <n v="83.98"/>
    <n v="75"/>
    <n v="60.56"/>
    <n v="14.439999999999998"/>
    <s v="REEMBOLSO APROVADO"/>
    <x v="1"/>
    <s v="iFood"/>
    <s v="9d07fabb-16ea-4b91-8254-bd1a4bdfdeef"/>
    <s v="Apple Pay (Mastercard)"/>
    <x v="1"/>
  </r>
  <r>
    <s v="5370"/>
    <d v="2025-05-27T15:24:07"/>
    <s v="Madero - Shopping Tijuca"/>
    <x v="1"/>
    <s v="Cliente não localizado"/>
    <s v="Reembolso aprovado, confira o pagamento no seu próximo repasse"/>
    <n v="52.99"/>
    <n v="57.01"/>
    <n v="46.04"/>
    <n v="10.969999999999999"/>
    <s v="REEMBOLSO APROVADO"/>
    <x v="1"/>
    <s v="iFood"/>
    <s v="0b2fe012-c8f7-4e8d-8809-962a303c715a"/>
    <s v="PIX"/>
    <x v="0"/>
  </r>
  <r>
    <n v="9361"/>
    <d v="2025-05-29T17:12:24"/>
    <s v="Madero - Ribeirão Shopping"/>
    <x v="0"/>
    <s v="O pedido veio com todos os itens errados"/>
    <s v="SIM"/>
    <n v="77.98"/>
    <n v="75"/>
    <n v="0"/>
    <n v="75"/>
    <s v="CONTESTADO"/>
    <x v="0"/>
    <s v="iFood"/>
    <s v="b86972a4-a7cb-426f-852b-f75a1afcf741"/>
    <s v="Débito (Visa Débito) pelo app"/>
    <x v="2"/>
  </r>
  <r>
    <s v="6426"/>
    <d v="2025-05-30T13:01:02"/>
    <s v="Jeronimo - Giovanni Gronchi"/>
    <x v="2"/>
    <s v="Item indisponível"/>
    <s v="UNAVAILABLE_ITEM"/>
    <n v="247.38"/>
    <n v="232.4"/>
    <n v="0"/>
    <n v="232.4"/>
    <s v="CANCELADO"/>
    <x v="2"/>
    <s v="iFood"/>
    <s v="465f5cc5-cceb-4941-944a-b3b156b78e2f"/>
    <s v="Crédito (Mastercard) pelo app"/>
    <x v="4"/>
  </r>
  <r>
    <n v="9679"/>
    <d v="2025-05-30T16:25:17"/>
    <s v="Madero - Shopping Uberaba"/>
    <x v="1"/>
    <s v="Problemas no veículo"/>
    <s v="Reembolso aprovado, confira o pagamento no seu próximo repasse"/>
    <n v="64.98"/>
    <n v="54"/>
    <n v="39.57"/>
    <n v="14.43"/>
    <s v="REEMBOLSO APROVADO"/>
    <x v="1"/>
    <s v="iFood"/>
    <s v="14e0010f-8248-4636-bd5e-8e1e2204b043"/>
    <s v="Pagamento pelo app do Nubank"/>
    <x v="2"/>
  </r>
  <r>
    <n v="1896"/>
    <d v="2025-05-30T14:57:13"/>
    <s v="Madero - Shopping Vila Olimpia"/>
    <x v="0"/>
    <s v="O pedido está atrasado"/>
    <s v="Reembolso aprovado, confira o pagamento no seu próximo repasse"/>
    <n v="104.98"/>
    <n v="89"/>
    <n v="71.87"/>
    <n v="17.129999999999995"/>
    <s v="REEMBOLSO APROVADO"/>
    <x v="1"/>
    <s v="iFood"/>
    <s v="c225d1a9-5552-4eac-9289-36b527de2012"/>
    <s v="Crédito (Mastercard) pelo app"/>
    <x v="1"/>
  </r>
  <r>
    <n v="1486"/>
    <d v="2025-05-30T20:51:59"/>
    <s v="Madero - Shopping Village Mall"/>
    <x v="0"/>
    <s v="O pedido está atrasado"/>
    <s v="Reembolso aprovado, confira o pagamento no seu próximo repasse"/>
    <n v="225.99"/>
    <n v="225"/>
    <n v="176.69"/>
    <n v="48.31"/>
    <s v="REEMBOLSO APROVADO"/>
    <x v="1"/>
    <s v="iFood"/>
    <s v="1afaa723-5bf4-478f-b384-2dd064bbfc85"/>
    <s v="Apple Pay (Visa)"/>
    <x v="0"/>
  </r>
  <r>
    <n v="5950"/>
    <d v="2025-05-30T17:34:02"/>
    <s v="Madero - Shopping Village Mall"/>
    <x v="0"/>
    <s v="Pedido impróprio para consumo/uso"/>
    <s v="HAS_CREDIT_PROACTIVE"/>
    <n v="91.99"/>
    <n v="91"/>
    <n v="73.48"/>
    <n v="17.519999999999996"/>
    <s v="REEMBOLSO APROVADO"/>
    <x v="1"/>
    <s v="iFood"/>
    <s v="7300a985-64d0-4ba9-9325-26b5e785ec25"/>
    <s v="PIX"/>
    <x v="0"/>
  </r>
  <r>
    <n v="7536"/>
    <d v="2025-05-29T20:28:01"/>
    <s v="Madero - Shopping Vitória"/>
    <x v="0"/>
    <s v="O pedido está atrasado"/>
    <s v="Reembolso aprovado, confira o pagamento no seu próximo repasse"/>
    <n v="157.47999999999999"/>
    <n v="157"/>
    <n v="122.74"/>
    <n v="34.260000000000005"/>
    <s v="REEMBOLSO APROVADO"/>
    <x v="1"/>
    <s v="iFood"/>
    <s v="2c784b3f-73db-47fa-98bc-c0bb0b3cf302"/>
    <s v="Apple Pay (Visa)"/>
    <x v="0"/>
  </r>
  <r>
    <s v="1555"/>
    <d v="2025-05-27T12:16:44"/>
    <s v="Madero - Shopping West Plaza"/>
    <x v="0"/>
    <s v="O pedido está atrasado"/>
    <s v="Reembolso aprovado, confira o pagamento no seu próximo repasse"/>
    <n v="37.979999999999997"/>
    <n v="30"/>
    <n v="24.22"/>
    <n v="5.7800000000000011"/>
    <s v="REEMBOLSO APROVADO"/>
    <x v="1"/>
    <s v="iFood"/>
    <s v="db03ea8f-a413-4ec9-b51c-9a16c22ba3be"/>
    <s v="Crédito (Mastercard) pelo app"/>
    <x v="1"/>
  </r>
  <r>
    <s v="7092"/>
    <d v="2025-05-28T22:02:44"/>
    <s v="Madero - Vila Andrade"/>
    <x v="0"/>
    <s v="O pedido está atrasado"/>
    <s v="Reembolso aprovado, confira o pagamento no seu próximo repasse"/>
    <n v="106.98"/>
    <n v="102"/>
    <n v="82.36"/>
    <n v="19.64"/>
    <s v="REEMBOLSO APROVADO"/>
    <x v="1"/>
    <s v="iFood"/>
    <s v="39a3d4d2-af77-4f79-8184-30880f010c49"/>
    <s v="Crédito (Visa) pelo app"/>
    <x v="4"/>
  </r>
  <r>
    <s v="5408"/>
    <d v="2025-05-28T19:44:04"/>
    <s v="Madero - Vila Andrade"/>
    <x v="1"/>
    <s v="Problemas no veículo"/>
    <s v="Reembolso aprovado, confira o pagamento no seu próximo repasse"/>
    <n v="229.98"/>
    <n v="225"/>
    <n v="181.69"/>
    <n v="43.31"/>
    <s v="REEMBOLSO APROVADO"/>
    <x v="1"/>
    <s v="iFood"/>
    <s v="bae5b6d8-b275-45ef-ac60-0c1bcbb18d71"/>
    <s v="Crédito (Elo) pelo app"/>
    <x v="4"/>
  </r>
  <r>
    <n v="7324"/>
    <d v="2025-05-30T13:44:33"/>
    <s v="Madero - Vila Mariana"/>
    <x v="1"/>
    <s v="Cliente não localizado"/>
    <s v="Reembolso aprovado, confira o pagamento no seu próximo repasse"/>
    <n v="54.99"/>
    <n v="54"/>
    <n v="38.6"/>
    <n v="15.399999999999999"/>
    <s v="REEMBOLSO APROVADO"/>
    <x v="1"/>
    <s v="iFood"/>
    <s v="dc854dc6-7ae3-489f-a962-b54e3fda96e1"/>
    <s v="Crédito (Mastercard) pelo app"/>
    <x v="1"/>
  </r>
  <r>
    <s v="0816"/>
    <d v="2025-05-30T20:01:12"/>
    <s v="Madero - Batel"/>
    <x v="3"/>
    <s v="A loja está sem entregadores disponíveis"/>
    <s v="NÃO"/>
    <n v="99.98"/>
    <n v="97"/>
    <n v="0"/>
    <n v="97"/>
    <s v="CANCELADO"/>
    <x v="2"/>
    <s v="iFood"/>
    <s v="842375c1-3d5e-421c-90f2-969c760fa906"/>
    <s v="Apple Pay (Mastercard)"/>
    <x v="3"/>
  </r>
  <r>
    <n v="3568"/>
    <d v="2025-05-30T14:49:59"/>
    <s v="Madero - Riomar Recife"/>
    <x v="0"/>
    <s v="O pedido veio com todos os itens errados"/>
    <s v="SIM"/>
    <n v="69.98"/>
    <n v="67"/>
    <n v="54.1"/>
    <n v="12.899999999999999"/>
    <s v="REEMBOLSO APROVADO"/>
    <x v="1"/>
    <s v="iFood"/>
    <s v="6f22f073-f568-4a82-b63d-d718398cbd5f"/>
    <s v="PIX"/>
    <x v="0"/>
  </r>
  <r>
    <n v="37"/>
    <d v="2025-05-31T20:44:45"/>
    <s v="Madero - Salvador Shopping Barra"/>
    <x v="1"/>
    <s v="A loja está fechada"/>
    <s v="SIM"/>
    <n v="70.989999999999995"/>
    <n v="80"/>
    <n v="64.599999999999994"/>
    <n v="15.400000000000006"/>
    <s v="REEMBOLSO APROVADO"/>
    <x v="1"/>
    <s v="iFood"/>
    <s v="afd7e9e0-4f2e-436b-8665-710bc6b02070"/>
    <s v="Apple Pay (Mastercard)"/>
    <x v="0"/>
  </r>
  <r>
    <s v="6274"/>
    <d v="2025-05-28T21:14:02"/>
    <s v="Madero - Villa Lobos"/>
    <x v="0"/>
    <s v="O pedido está atrasado"/>
    <s v="Reembolso aprovado, confira o pagamento no seu próximo repasse"/>
    <n v="99.98"/>
    <n v="95"/>
    <n v="76.709999999999994"/>
    <n v="18.290000000000006"/>
    <s v="REEMBOLSO APROVADO"/>
    <x v="1"/>
    <s v="iFood"/>
    <s v="1f03fca1-ca99-4cd3-9e16-b394dd4ecc74"/>
    <s v="Crédito (Mastercard) pelo app"/>
    <x v="4"/>
  </r>
  <r>
    <n v="4760"/>
    <d v="2025-05-30T20:08:17"/>
    <s v="Madero &amp; Jeronimo - 18 do Forte"/>
    <x v="1"/>
    <s v="Cliente não localizado pedido em atraso"/>
    <s v="Reembolso aprovado, confira o pagamento no seu próximo repasse"/>
    <n v="166.98"/>
    <n v="155"/>
    <n v="125.16"/>
    <n v="29.840000000000003"/>
    <s v="REEMBOLSO APROVADO"/>
    <x v="1"/>
    <s v="iFood"/>
    <s v="8c6ac199-0c1d-4c9b-84c2-54c9b6040822"/>
    <s v="Apple Pay (Visa)"/>
    <x v="4"/>
  </r>
  <r>
    <n v="8734"/>
    <d v="2025-05-30T18:26:14"/>
    <s v="Madero &amp; Jeronimo - Americana"/>
    <x v="1"/>
    <s v="A entrega é em uma área de risco"/>
    <s v="Reembolso aprovado, confira o pagamento no seu próximo repasse"/>
    <n v="329.18"/>
    <n v="305.2"/>
    <n v="246.44"/>
    <n v="58.759999999999991"/>
    <s v="REEMBOLSO APROVADO"/>
    <x v="1"/>
    <s v="iFood"/>
    <s v="3ad895a2-d36b-4095-a530-f8a5ed3dd972"/>
    <s v="PIX"/>
    <x v="2"/>
  </r>
  <r>
    <n v="3858"/>
    <d v="2025-05-30T22:33:29"/>
    <s v="Madero &amp; Jeronimo - AV. Araguaia"/>
    <x v="5"/>
    <s v="O pedido está atrasado"/>
    <s v="Reembolso aprovado, confira o pagamento no seu próximo repasse"/>
    <n v="95.18"/>
    <n v="75.2"/>
    <n v="60.72"/>
    <n v="14.480000000000004"/>
    <s v="REEMBOLSO APROVADO"/>
    <x v="1"/>
    <s v="iFood"/>
    <s v="2b440678-6ab8-4493-b8cf-85351ee21d7b"/>
    <s v="Apple Pay (Mastercard)"/>
    <x v="4"/>
  </r>
  <r>
    <n v="1192"/>
    <d v="2025-05-30T13:50:58"/>
    <s v="Madero &amp; Jeronimo - AV. Araguaia"/>
    <x v="0"/>
    <s v="Pedido impróprio para consumo/uso"/>
    <s v="HAS_CREDIT_PROACTIVE"/>
    <n v="102.39"/>
    <n v="111.4"/>
    <n v="65.930000000000007"/>
    <n v="45.47"/>
    <s v="REEMBOLSO APROVADO"/>
    <x v="1"/>
    <s v="iFood"/>
    <s v="fa597dbb-8bb4-42ed-8594-05449bcd631e"/>
    <s v="PIX"/>
    <x v="4"/>
  </r>
  <r>
    <n v="7895"/>
    <d v="2025-05-30T14:51:03"/>
    <s v="Madero &amp; Jeronimo - Canoas"/>
    <x v="0"/>
    <s v="O pedido está atrasado"/>
    <s v="Reembolso aprovado, confira o pagamento no seu próximo repasse"/>
    <n v="89.58"/>
    <n v="77.599999999999994"/>
    <n v="62.66"/>
    <n v="14.939999999999998"/>
    <s v="REEMBOLSO APROVADO"/>
    <x v="1"/>
    <s v="iFood"/>
    <s v="88c25d5b-425a-4835-9367-68ffc4e58d6c"/>
    <s v="Crédito (Visa) pelo app"/>
    <x v="3"/>
  </r>
  <r>
    <n v="8040"/>
    <d v="2025-05-29T22:34:29"/>
    <s v="Madero &amp; Jeronimo - Itajai"/>
    <x v="0"/>
    <s v="O pedido não foi entregue"/>
    <s v="Reembolso aprovado, confira o pagamento no seu próximo repasse"/>
    <n v="110.38"/>
    <n v="98.4"/>
    <n v="79.459999999999994"/>
    <n v="18.940000000000012"/>
    <s v="REEMBOLSO APROVADO"/>
    <x v="1"/>
    <s v="iFood"/>
    <s v="61c92d0b-03f8-4a5c-8a3a-b88ae81082d0"/>
    <s v="Crédito (Mastercard) pelo app"/>
    <x v="3"/>
  </r>
  <r>
    <n v="5619"/>
    <d v="2025-05-30T19:05:55"/>
    <s v="Madero &amp; Jeronimo - Itajai"/>
    <x v="1"/>
    <s v="Problemas no veículo"/>
    <s v="Reembolso aprovado, confira o pagamento no seu próximo repasse"/>
    <n v="216.38"/>
    <n v="206.4"/>
    <n v="166.67"/>
    <n v="39.730000000000018"/>
    <s v="REEMBOLSO APROVADO"/>
    <x v="1"/>
    <s v="iFood"/>
    <s v="4fa18a02-04f1-48ae-85a5-eb3a9e19684c"/>
    <s v="PIX"/>
    <x v="3"/>
  </r>
  <r>
    <n v="9191"/>
    <d v="2025-05-31T20:43:41"/>
    <s v="Madero - Salvador Shopping Barra"/>
    <x v="1"/>
    <s v="A loja está fechada"/>
    <s v="SIM"/>
    <n v="66.98"/>
    <n v="64"/>
    <n v="51.68"/>
    <n v="12.32"/>
    <s v="REEMBOLSO APROVADO"/>
    <x v="1"/>
    <s v="iFood"/>
    <s v="26f705f0-59bc-4996-9922-3d1dcf2e84fa"/>
    <s v="Apple Pay (Mastercard)"/>
    <x v="0"/>
  </r>
  <r>
    <s v="6900"/>
    <d v="2025-05-26T20:01:05"/>
    <s v="Madero - Santos Dumont"/>
    <x v="0"/>
    <s v="O pedido veio com todos os itens errados"/>
    <s v="SIM"/>
    <n v="106.98"/>
    <n v="103"/>
    <n v="0"/>
    <n v="103"/>
    <s v="CONTESTADO"/>
    <x v="0"/>
    <s v="iFood"/>
    <s v="917f2145-d09d-4db6-9e66-aefd50c7f155"/>
    <s v="Crédito (Visa) pelo app"/>
    <x v="0"/>
  </r>
  <r>
    <n v="741"/>
    <d v="2025-05-29T22:05:38"/>
    <s v="Madero &amp; Jeronimo - Itapema"/>
    <x v="1"/>
    <s v="Casos críticos"/>
    <s v="Reembolso aprovado, confira o pagamento no seu próximo repasse"/>
    <n v="97.38"/>
    <n v="90.4"/>
    <n v="68.959999999999994"/>
    <n v="21.440000000000012"/>
    <s v="REEMBOLSO APROVADO"/>
    <x v="1"/>
    <s v="iFood"/>
    <s v="1b06cf82-e0e6-4d35-9fc1-714fb75f528f"/>
    <s v="Crédito (Visa) pelo app"/>
    <x v="3"/>
  </r>
  <r>
    <n v="6663"/>
    <d v="2025-05-29T21:31:07"/>
    <s v="Madero - Shopping Anália Franco"/>
    <x v="0"/>
    <s v="Pedido impróprio para consumo/uso"/>
    <s v="SIM"/>
    <n v="77.58"/>
    <n v="71"/>
    <n v="53.3"/>
    <n v="17.700000000000003"/>
    <s v="REEMBOLSO APROVADO"/>
    <x v="1"/>
    <s v="iFood"/>
    <s v="e91ca035-a635-4e9a-8fc1-eafda87d881a"/>
    <s v="Débito (Visa Débito) pelo app"/>
    <x v="1"/>
  </r>
  <r>
    <s v="5071"/>
    <d v="2025-05-27T21:22:42"/>
    <s v="Madero - Shopping Aricanduva"/>
    <x v="1"/>
    <s v="O endereço da loja está errado"/>
    <s v="SIM"/>
    <n v="253.98"/>
    <n v="236"/>
    <n v="190.57"/>
    <n v="45.430000000000007"/>
    <s v="REEMBOLSO APROVADO"/>
    <x v="1"/>
    <s v="iFood"/>
    <s v="d03ea687-b5ef-4015-a67c-47ab416694f3"/>
    <s v="PIX"/>
    <x v="1"/>
  </r>
  <r>
    <n v="739"/>
    <d v="2025-05-30T11:22:56"/>
    <s v="Madero &amp; Jeronimo - Litoral Plaza"/>
    <x v="1"/>
    <s v="Cliente escolheu outra forma de pagamento"/>
    <s v="Reembolso aprovado, confira o pagamento no seu próximo repasse"/>
    <n v="142.99"/>
    <n v="147"/>
    <n v="96.67"/>
    <n v="50.33"/>
    <s v="REEMBOLSO APROVADO"/>
    <x v="1"/>
    <s v="iFood"/>
    <s v="d2d42f90-4eee-4ced-bb55-54bd79040660"/>
    <s v="Crédito (Amex) na entrega"/>
    <x v="1"/>
  </r>
  <r>
    <s v="5887"/>
    <d v="2025-05-28T20:25:52"/>
    <s v="Madero &amp; Jeronimo - Mauá Plaza"/>
    <x v="0"/>
    <s v="O pedido está atrasado"/>
    <s v="Reembolso aprovado, confira o pagamento no seu próximo repasse"/>
    <n v="194.38"/>
    <n v="170.4"/>
    <n v="137.6"/>
    <n v="32.800000000000011"/>
    <s v="REEMBOLSO APROVADO"/>
    <x v="1"/>
    <s v="iFood"/>
    <s v="84ff977d-dbca-494e-9818-ab945761b531"/>
    <s v="PIX"/>
    <x v="1"/>
  </r>
  <r>
    <n v="5292"/>
    <d v="2025-05-30T22:42:46"/>
    <s v="Madero &amp; Jeronimo - Oscar Freire"/>
    <x v="1"/>
    <s v="Entregador sofreu acidente"/>
    <s v="Reembolso aprovado, confira o pagamento no seu próximo repasse"/>
    <n v="71.58"/>
    <n v="77.599999999999994"/>
    <n v="62.66"/>
    <n v="14.939999999999998"/>
    <s v="REEMBOLSO APROVADO"/>
    <x v="1"/>
    <s v="iFood"/>
    <s v="24d7d9a7-8960-400d-af9b-b000212f7609"/>
    <s v="Apple Pay (Mastercard)"/>
    <x v="1"/>
  </r>
  <r>
    <n v="1689"/>
    <d v="2025-05-30T22:42:36"/>
    <s v="Madero &amp; Jeronimo - Oscar Freire"/>
    <x v="1"/>
    <s v="Entregador sofreu acidente"/>
    <s v="Reembolso aprovado, confira o pagamento no seu próximo repasse"/>
    <n v="38.880000000000003"/>
    <n v="37.200000000000003"/>
    <n v="30.04"/>
    <n v="7.1600000000000037"/>
    <s v="REEMBOLSO APROVADO"/>
    <x v="1"/>
    <s v="iFood"/>
    <s v="4c46feb2-8116-44f1-a836-3c973e5dbe74"/>
    <s v="Pagamento pelo app do Nubank"/>
    <x v="1"/>
  </r>
  <r>
    <n v="947"/>
    <d v="2025-05-30T21:17:15"/>
    <s v="Madero &amp; Jeronimo - Oscar Freire"/>
    <x v="0"/>
    <s v="O pedido está atrasado"/>
    <s v="Reembolso aprovado, confira o pagamento no seu próximo repasse"/>
    <n v="175.58"/>
    <n v="166.6"/>
    <n v="134.53"/>
    <n v="32.069999999999993"/>
    <s v="REEMBOLSO APROVADO"/>
    <x v="1"/>
    <s v="iFood"/>
    <s v="52b84977-083b-4d94-b2b1-a31f4c48acaf"/>
    <s v="Crédito (Amex) pelo app"/>
    <x v="1"/>
  </r>
  <r>
    <n v="1935"/>
    <d v="2025-05-31T19:05:38"/>
    <s v="Madero - Shopping Aricanduva"/>
    <x v="0"/>
    <s v="Pedido impróprio para consumo/uso"/>
    <s v="SIM"/>
    <n v="97.98"/>
    <n v="85"/>
    <n v="0"/>
    <m/>
    <s v="CONTESTADO"/>
    <x v="0"/>
    <s v="iFood"/>
    <s v="5ac5319d-f7b5-4553-9894-37f4ed9c6855"/>
    <s v="Vale-refeição (Ticket) pelo app"/>
    <x v="1"/>
  </r>
  <r>
    <n v="8181"/>
    <d v="2025-05-30T21:11:13"/>
    <s v="Madero &amp; Jeronimo - Oscar Freire"/>
    <x v="0"/>
    <s v="O pedido está atrasado"/>
    <s v="Reembolso aprovado, confira o pagamento no seu próximo repasse"/>
    <n v="68.58"/>
    <n v="69.599999999999994"/>
    <n v="56.2"/>
    <n v="13.399999999999991"/>
    <s v="REEMBOLSO APROVADO"/>
    <x v="1"/>
    <s v="iFood"/>
    <s v="6ce1d6e1-7dc3-414c-a11e-91b73854b650"/>
    <s v="Apple Pay (Mastercard)"/>
    <x v="1"/>
  </r>
  <r>
    <s v="8205"/>
    <d v="2025-05-30T17:29:57"/>
    <s v="Madero - Salvador Shopping Barra"/>
    <x v="2"/>
    <s v="Item indisponível"/>
    <s v="UNAVAILABLE_ITEM"/>
    <n v="35.979999999999997"/>
    <n v="43"/>
    <n v="0"/>
    <n v="43"/>
    <s v="CANCELADO"/>
    <x v="2"/>
    <s v="iFood"/>
    <s v="bf201af5-e19a-46d6-9d77-f50be16150de"/>
    <s v="Vale-refeição (VR refeição) pelo app"/>
    <x v="0"/>
  </r>
  <r>
    <n v="8605"/>
    <d v="2025-05-29T18:19:34"/>
    <s v="Madero - Shopping Boulevard Bh"/>
    <x v="0"/>
    <s v="O pedido veio revirado/violado"/>
    <s v="SIM"/>
    <n v="161.97999999999999"/>
    <n v="158"/>
    <n v="122.58"/>
    <n v="35.42"/>
    <s v="REEMBOLSO APROVADO"/>
    <x v="1"/>
    <s v="iFood"/>
    <s v="fe754f9d-e3e4-45ea-9fac-00120c4b3e1d"/>
    <s v="Apple Pay (Mastercard Débito)"/>
    <x v="0"/>
  </r>
  <r>
    <n v="5820"/>
    <d v="2025-05-30T12:24:20"/>
    <s v="Madero &amp; Jeronimo - Oscar Freire"/>
    <x v="1"/>
    <s v="A entrega é em uma área de risco"/>
    <s v="Reembolso aprovado, confira o pagamento no seu próximo repasse"/>
    <n v="158.58000000000001"/>
    <n v="145.6"/>
    <n v="117.57"/>
    <n v="28.03"/>
    <s v="REEMBOLSO APROVADO"/>
    <x v="1"/>
    <s v="iFood"/>
    <s v="1e0ca174-e854-4abd-a0d9-ad5df506e428"/>
    <s v="Pagamento pelo app do Nubank"/>
    <x v="1"/>
  </r>
  <r>
    <n v="2555"/>
    <d v="2025-05-29T21:56:06"/>
    <s v="Madero - Shopping Campo Grande"/>
    <x v="1"/>
    <s v="A loja está fechada"/>
    <s v="SIM"/>
    <n v="230.98"/>
    <n v="216"/>
    <n v="0"/>
    <n v="216"/>
    <s v="CONTESTADO"/>
    <x v="0"/>
    <s v="iFood"/>
    <s v="cafac40c-afb5-4e4d-a166-ceae22b9f0c5"/>
    <s v="Crédito (Mastercard) pelo app"/>
    <x v="2"/>
  </r>
  <r>
    <s v="6652"/>
    <d v="2025-05-27T18:18:57"/>
    <s v="Madero - Shopping Cidade Bh"/>
    <x v="0"/>
    <s v="O pedido veio com todos os itens errados"/>
    <s v="SIM"/>
    <n v="78.989999999999995"/>
    <n v="78"/>
    <n v="0"/>
    <n v="78"/>
    <s v="CONTESTADO"/>
    <x v="0"/>
    <s v="iFood"/>
    <s v="65243faf-1c17-4ccd-a21f-68e3a13e9668"/>
    <s v="Crédito (Visa) pelo app"/>
    <x v="0"/>
  </r>
  <r>
    <n v="5297"/>
    <d v="2025-05-30T20:58:02"/>
    <s v="Madero - Shopping Cidade Bh"/>
    <x v="0"/>
    <s v="O pedido veio com todos os itens errados"/>
    <s v="SIM"/>
    <n v="152.97999999999999"/>
    <n v="150"/>
    <n v="121.12"/>
    <n v="28.879999999999995"/>
    <s v="REEMBOLSO APROVADO"/>
    <x v="1"/>
    <s v="iFood"/>
    <s v="b0d835ab-e0b0-488f-b5c7-9351a4edb2cf"/>
    <s v="Crédito (Mastercard) pelo app"/>
    <x v="0"/>
  </r>
  <r>
    <n v="7586"/>
    <d v="2025-05-30T19:27:12"/>
    <s v="Madero &amp; Jeronimo - Piracicaba"/>
    <x v="1"/>
    <s v="Cliente não localizado pedido em atraso"/>
    <s v="Reembolso aprovado, confira o pagamento no seu próximo repasse"/>
    <n v="162.58000000000001"/>
    <n v="145.6"/>
    <n v="117.57"/>
    <n v="28.03"/>
    <s v="REEMBOLSO APROVADO"/>
    <x v="1"/>
    <s v="iFood"/>
    <s v="bb8d5eae-33e8-4b42-8519-ea22642696dd"/>
    <s v="Crédito (Visa) pelo app"/>
    <x v="2"/>
  </r>
  <r>
    <s v="5666"/>
    <d v="2025-05-27T19:40:59"/>
    <s v="Madero &amp; Jeronimo - Santo Amaro"/>
    <x v="1"/>
    <s v="A entrega é em uma área de risco"/>
    <s v="Reembolso aprovado, confira o pagamento no seu próximo repasse"/>
    <n v="31.48"/>
    <n v="30"/>
    <n v="24.22"/>
    <n v="5.7800000000000011"/>
    <s v="REEMBOLSO APROVADO"/>
    <x v="1"/>
    <s v="iFood"/>
    <s v="aadb0b0f-b498-4211-bd80-53922608e20b"/>
    <s v="PIX"/>
    <x v="1"/>
  </r>
  <r>
    <n v="8224"/>
    <d v="2025-05-30T19:38:40"/>
    <s v="Madero - Shopping Cidade São Paulo"/>
    <x v="0"/>
    <s v="O pedido veio com todos os itens errados"/>
    <s v="SIM"/>
    <n v="71.98"/>
    <n v="80"/>
    <n v="64.599999999999994"/>
    <n v="15.400000000000006"/>
    <s v="REEMBOLSO APROVADO"/>
    <x v="1"/>
    <s v="iFood"/>
    <s v="f1b20470-0dc9-426b-af1b-2fa8e3f0374b"/>
    <s v="Crédito (Mastercard) pelo app"/>
    <x v="1"/>
  </r>
  <r>
    <s v="2279"/>
    <d v="2025-05-27T19:42:41"/>
    <s v="Madero - Shopping Continente"/>
    <x v="0"/>
    <s v="Pedido impróprio para consumo/uso"/>
    <s v="SIM"/>
    <n v="74.98"/>
    <n v="67"/>
    <n v="54.1"/>
    <n v="12.899999999999999"/>
    <s v="REEMBOLSO APROVADO"/>
    <x v="1"/>
    <s v="iFood"/>
    <s v="581d107a-cfdd-4dc7-a747-af300b070d57"/>
    <s v="PIX"/>
    <x v="3"/>
  </r>
  <r>
    <n v="9922"/>
    <d v="2025-05-29T19:27:57"/>
    <s v="Madero &amp; Jeronimo - Santo Amaro"/>
    <x v="1"/>
    <s v="A entrega é em uma área de risco"/>
    <s v="Reembolso aprovado, confira o pagamento no seu próximo repasse"/>
    <n v="85.58"/>
    <n v="80.2"/>
    <n v="60.72"/>
    <n v="19.480000000000004"/>
    <s v="REEMBOLSO APROVADO"/>
    <x v="1"/>
    <s v="iFood"/>
    <s v="368b8f55-2871-4d5f-be20-c608b870acc4"/>
    <s v="Crédito (Mastercard) pelo app"/>
    <x v="1"/>
  </r>
  <r>
    <n v="4164"/>
    <d v="2025-05-29T12:25:02"/>
    <s v="Madero &amp; Jeronimo - Santo Amaro"/>
    <x v="1"/>
    <s v="Cliente não localizado"/>
    <s v="Reembolso aprovado, confira o pagamento no seu próximo repasse"/>
    <n v="61.98"/>
    <n v="54"/>
    <n v="43.6"/>
    <n v="10.399999999999999"/>
    <s v="REEMBOLSO APROVADO"/>
    <x v="1"/>
    <s v="iFood"/>
    <s v="a035d1ee-c0e5-423d-90a2-689f354b7102"/>
    <s v="Crédito (Visa) pelo app"/>
    <x v="1"/>
  </r>
  <r>
    <n v="2586"/>
    <d v="2025-05-29T20:41:19"/>
    <s v="Madero &amp; Jeronimo - Sarandi"/>
    <x v="0"/>
    <s v="Pedido impróprio para consumo/uso"/>
    <s v="HAS_CREDIT_PROACTIVE"/>
    <n v="150.38"/>
    <n v="152.4"/>
    <n v="123.07"/>
    <n v="29.330000000000013"/>
    <s v="REEMBOLSO APROVADO"/>
    <x v="1"/>
    <s v="iFood"/>
    <s v="5c4e4db8-8012-4cd8-b675-d1b7a8474b96"/>
    <s v="PIX"/>
    <x v="3"/>
  </r>
  <r>
    <n v="23"/>
    <d v="2025-05-30T17:44:09"/>
    <s v="Madero &amp; Jeronimo Agua Verde"/>
    <x v="0"/>
    <s v="O pedido está atrasado"/>
    <s v="Reembolso aprovado, confira o pagamento no seu próximo repasse"/>
    <n v="74.59"/>
    <n v="73.599999999999994"/>
    <n v="59.43"/>
    <n v="14.169999999999995"/>
    <s v="REEMBOLSO APROVADO"/>
    <x v="1"/>
    <s v="iFood"/>
    <s v="bd66622d-6fed-4949-a552-8c93d85b5ef9"/>
    <s v="Apple Pay (Mastercard)"/>
    <x v="3"/>
  </r>
  <r>
    <n v="8798"/>
    <d v="2025-05-29T14:18:53"/>
    <s v="Vó Maria Durski - Estação Cuiabá"/>
    <x v="1"/>
    <s v="Cliente não localizado"/>
    <s v="Reembolso aprovado, confira o pagamento no seu próximo repasse"/>
    <n v="30.99"/>
    <n v="30"/>
    <n v="25.15"/>
    <n v="4.8500000000000014"/>
    <s v="REEMBOLSO APROVADO"/>
    <x v="1"/>
    <s v="iFood"/>
    <s v="f93de633-b7a3-4f32-8189-ad8c9e5b1465"/>
    <s v="Vale-refeição (VR refeição) pelo app"/>
    <x v="2"/>
  </r>
  <r>
    <s v="4552"/>
    <d v="2025-05-28T14:37:23"/>
    <s v="Vó Maria Durski - Joinville Garten"/>
    <x v="1"/>
    <s v="Cliente não quer mais receber o pedido"/>
    <s v="Reembolso aprovado, confira o pagamento no seu próximo repasse"/>
    <n v="20.49"/>
    <n v="26"/>
    <n v="17.510000000000002"/>
    <n v="8.4899999999999984"/>
    <s v="REEMBOLSO APROVADO"/>
    <x v="1"/>
    <s v="iFood"/>
    <s v="24dec50e-88b8-494d-83c2-dd927ad926bc"/>
    <s v="Apple Pay (Mastercard Débito)"/>
    <x v="3"/>
  </r>
  <r>
    <s v="4945"/>
    <d v="2025-05-28T11:05:17"/>
    <s v="Vó Maria Durski - Riomar Aracaju"/>
    <x v="0"/>
    <s v="O pedido está atrasado"/>
    <s v="Reembolso aprovado, confira o pagamento no seu próximo repasse"/>
    <n v="33.99"/>
    <n v="43"/>
    <n v="32.049999999999997"/>
    <n v="10.950000000000003"/>
    <s v="REEMBOLSO APROVADO"/>
    <x v="1"/>
    <s v="iFood"/>
    <s v="ca5b6eba-44db-407b-9c1b-4d2ee38c1e56"/>
    <s v="Vale-refeição (Pluxee Refeição (Sodexo Refeição)) pelo app"/>
    <x v="0"/>
  </r>
  <r>
    <n v="296"/>
    <d v="2025-05-30T21:49:05"/>
    <s v="Vó Maria Durski - Shopping Grão Pará"/>
    <x v="0"/>
    <s v="O pedido está atrasado"/>
    <s v="Reembolso aprovado, confira o pagamento no seu próximo repasse"/>
    <n v="23.49"/>
    <n v="30"/>
    <n v="20.190000000000001"/>
    <n v="9.8099999999999987"/>
    <s v="REEMBOLSO APROVADO"/>
    <x v="1"/>
    <s v="iFood"/>
    <s v="a891a5c8-c92b-49c5-9368-61caf0c0b020"/>
    <s v="Débito (Mastercard Débito) pelo app"/>
    <x v="0"/>
  </r>
  <r>
    <s v="6665"/>
    <d v="2025-05-27T13:02:09"/>
    <s v="Vó Maria Durski - Shopping New York"/>
    <x v="0"/>
    <s v="O pedido está atrasado"/>
    <s v="Reembolso aprovado, confira o pagamento no seu próximo repasse"/>
    <n v="11.99"/>
    <n v="26"/>
    <n v="18.32"/>
    <n v="7.68"/>
    <s v="REEMBOLSO APROVADO"/>
    <x v="1"/>
    <s v="iFood"/>
    <s v="484a20b5-5350-40f0-a5f5-d8cd39319084"/>
    <s v="Vale-refeição (Pluxee Refeição (Sodexo Refeição)) pelo app"/>
    <x v="0"/>
  </r>
  <r>
    <n v="7315"/>
    <d v="2025-05-30T19:52:36"/>
    <s v="Madero - Shopping Design Barra"/>
    <x v="0"/>
    <s v="O pedido veio com todos os itens errados"/>
    <s v="SIM"/>
    <n v="63.98"/>
    <n v="64"/>
    <n v="0"/>
    <m/>
    <s v="CONTESTADO"/>
    <x v="0"/>
    <s v="iFood"/>
    <s v="49e887b3-cae5-47a1-a534-285962a87557"/>
    <s v="Apple Pay (Mastercard)"/>
    <x v="0"/>
  </r>
  <r>
    <s v="1716"/>
    <d v="2025-05-31T20:31:06"/>
    <s v="Dundee Chicken - Ponta Grossa"/>
    <x v="3"/>
    <s v="A loja está sem entregadores disponíveis"/>
    <s v="Reembolso aprovado, confira o pagamento no seu próximo repasse"/>
    <n v="167.53"/>
    <n v="143.55000000000001"/>
    <n v="115.91"/>
    <n v="27.640000000000015"/>
    <s v="REEMBOLSO APROVADO"/>
    <x v="1"/>
    <s v="iFood"/>
    <s v="474e2f88-5d85-4692-8f36-de7e1ea2af34"/>
    <s v="PIX"/>
    <x v="3"/>
  </r>
  <r>
    <s v="6277"/>
    <d v="2025-05-31T17:07:03"/>
    <s v="Dundee Chicken - Shopping Novo Salvador"/>
    <x v="1"/>
    <s v="Cliente não quer mais receber o pedido em atraso"/>
    <s v="Reembolso aprovado, confira o pagamento no seu próximo repasse"/>
    <n v="30.59"/>
    <n v="42.6"/>
    <n v="26.32"/>
    <n v="16.28"/>
    <s v="REEMBOLSO APROVADO"/>
    <x v="1"/>
    <s v="iFood"/>
    <s v="468292cb-5496-4e80-9b52-4ac357e34ece"/>
    <s v="PIX"/>
    <x v="0"/>
  </r>
  <r>
    <s v="3142"/>
    <d v="2025-05-27T22:09:58"/>
    <s v="Madero - Shopping Estação Cuiabá"/>
    <x v="1"/>
    <s v="A loja está fechada"/>
    <s v="SIM"/>
    <n v="83.98"/>
    <n v="64"/>
    <n v="0"/>
    <n v="64"/>
    <s v="CONTESTADO"/>
    <x v="0"/>
    <s v="iFood"/>
    <s v="23719aec-ec84-41f1-be60-22bf5e87ee5b"/>
    <s v="Apple Pay (Mastercard)"/>
    <x v="2"/>
  </r>
  <r>
    <s v="2602"/>
    <d v="2025-05-28T13:13:22"/>
    <s v="Madero - Shopping Estação Cuiabá"/>
    <x v="0"/>
    <s v="O pedido veio com todos os itens errados"/>
    <s v="SIM"/>
    <n v="113.99"/>
    <n v="113"/>
    <n v="73.260000000000005"/>
    <n v="39.739999999999995"/>
    <s v="REEMBOLSO APROVADO"/>
    <x v="1"/>
    <s v="iFood"/>
    <s v="7dfdadf4-9146-4374-870d-5c0a1e59ab1e"/>
    <s v="Crédito (Mastercard) pelo app"/>
    <x v="2"/>
  </r>
  <r>
    <s v="5088"/>
    <d v="2025-05-31T21:16:27"/>
    <s v="Jeronimo - Av Washington Luis"/>
    <x v="1"/>
    <s v="Problemas no veículo"/>
    <s v="Reembolso aprovado, confira o pagamento no seu próximo repasse"/>
    <n v="99.58"/>
    <n v="87.6"/>
    <n v="70.73"/>
    <n v="16.86999999999999"/>
    <s v="REEMBOLSO APROVADO"/>
    <x v="1"/>
    <s v="iFood"/>
    <s v="2071639b-8737-4712-81bc-08eac7a7764e"/>
    <s v="Crédito (Visa) pelo app"/>
    <x v="4"/>
  </r>
  <r>
    <s v="5796"/>
    <d v="2025-05-27T18:41:18"/>
    <s v="Madero - Shopping Flamboyant"/>
    <x v="0"/>
    <s v="O pedido veio com todos os itens errados"/>
    <s v="SIM"/>
    <n v="275.98"/>
    <n v="265"/>
    <n v="213.99"/>
    <n v="51.009999999999991"/>
    <s v="REEMBOLSO APROVADO"/>
    <x v="1"/>
    <s v="iFood"/>
    <s v="d23366b0-b8ff-4d0d-ba72-7e74eadb4024"/>
    <s v="Apple Pay (Mastercard)"/>
    <x v="2"/>
  </r>
  <r>
    <s v="8143"/>
    <d v="2025-05-26T19:39:46"/>
    <s v="Madero - Shopping Iguatemi Poa"/>
    <x v="1"/>
    <s v="A loja está passando por dificuldades internas"/>
    <s v="SIM"/>
    <n v="64.989999999999995"/>
    <n v="74"/>
    <n v="59.76"/>
    <n v="14.240000000000002"/>
    <s v="REEMBOLSO APROVADO"/>
    <x v="1"/>
    <s v="iFood"/>
    <s v="176ee3ec-43f7-4842-bcf4-7cc5386eeccd"/>
    <s v="Crédito (Mastercard) pelo app"/>
    <x v="3"/>
  </r>
  <r>
    <s v="0633"/>
    <d v="2025-05-31T18:38:17"/>
    <s v="Jeronimo - Av Washington Luis"/>
    <x v="1"/>
    <s v="Cliente não localizado"/>
    <s v="Reembolso aprovado, confira o pagamento no seu próximo repasse"/>
    <n v="56.78"/>
    <n v="52.8"/>
    <n v="42.64"/>
    <n v="10.159999999999997"/>
    <s v="REEMBOLSO APROVADO"/>
    <x v="1"/>
    <s v="iFood"/>
    <s v="8ef0c012-b458-4e94-b913-65b9262f49d0"/>
    <s v="Crédito (Visa) pelo app"/>
    <x v="4"/>
  </r>
  <r>
    <s v="0013"/>
    <d v="2025-05-31T22:12:05"/>
    <s v="Jeronimo - Bela Vista"/>
    <x v="1"/>
    <s v="Cliente se recusa a fornecer código de recebimento"/>
    <s v="Reembolso aprovado, confira o pagamento no seu próximo repasse"/>
    <n v="81.680000000000007"/>
    <n v="66.7"/>
    <n v="53.86"/>
    <n v="12.840000000000003"/>
    <s v="REEMBOLSO APROVADO"/>
    <x v="1"/>
    <s v="iFood"/>
    <s v="c2b1b5a4-5d1b-42f2-b2e5-e12a03d3edc7"/>
    <s v="Apple Pay (Visa)"/>
    <x v="3"/>
  </r>
  <r>
    <s v="1699"/>
    <d v="2025-05-31T18:28:32"/>
    <s v="Madero - Jk  São José do Rio Preto"/>
    <x v="3"/>
    <s v="Item indisponível"/>
    <s v="UNAVAILABLE_ITEM"/>
    <n v="39.479999999999997"/>
    <n v="30"/>
    <n v="0"/>
    <n v="30"/>
    <s v="CANCELADO"/>
    <x v="2"/>
    <s v="iFood"/>
    <s v="425cd556-39f9-4af2-a793-7ae9bcaa75fd"/>
    <s v="Crédito (Mastercard) pelo app"/>
    <x v="2"/>
  </r>
  <r>
    <s v="6949"/>
    <d v="2025-05-31T18:16:20"/>
    <s v="Jeronimo - Campo Grande"/>
    <x v="0"/>
    <s v="O pedido está atrasado"/>
    <s v="Reembolso aprovado, confira o pagamento no seu próximo repasse"/>
    <n v="49.78"/>
    <n v="43.8"/>
    <n v="35.369999999999997"/>
    <n v="8.43"/>
    <s v="REEMBOLSO APROVADO"/>
    <x v="1"/>
    <s v="iFood"/>
    <s v="1edd011b-2572-4101-a7eb-0efc4dbb0c5a"/>
    <s v="PIX"/>
    <x v="2"/>
  </r>
  <r>
    <s v="6883"/>
    <d v="2025-05-31T20:27:21"/>
    <s v="Jeronimo - Cuiaba"/>
    <x v="1"/>
    <s v="Cliente não localizado"/>
    <s v="Reembolso aprovado, confira o pagamento no seu próximo repasse"/>
    <n v="111.48"/>
    <n v="100.5"/>
    <n v="81.150000000000006"/>
    <n v="19.349999999999994"/>
    <s v="REEMBOLSO APROVADO"/>
    <x v="1"/>
    <s v="iFood"/>
    <s v="7fcab55d-aa95-4a28-9779-3bb985ae37d9"/>
    <s v="Apple Pay (Mastercard)"/>
    <x v="2"/>
  </r>
  <r>
    <s v="0377"/>
    <d v="2025-05-31T16:28:09"/>
    <s v="Madero - Londrina (shopping Catuai)"/>
    <x v="2"/>
    <s v="O pedido está duplicado"/>
    <s v="NÃO"/>
    <n v="30.99"/>
    <n v="30"/>
    <n v="0"/>
    <n v="30"/>
    <s v="CANCELADO"/>
    <x v="2"/>
    <s v="iFood"/>
    <s v="0ff77e94-1ca5-45df-b82c-a86906238623"/>
    <s v="PIX"/>
    <x v="4"/>
  </r>
  <r>
    <s v="5207"/>
    <d v="2025-05-31T17:46:22"/>
    <s v="Jeronimo - Indaiatuba"/>
    <x v="1"/>
    <s v="Cliente não localizado pedido em atraso"/>
    <s v="Reembolso aprovado, confira o pagamento no seu próximo repasse"/>
    <n v="88.59"/>
    <n v="87.6"/>
    <n v="66.739999999999995"/>
    <n v="20.86"/>
    <s v="REEMBOLSO APROVADO"/>
    <x v="1"/>
    <s v="iFood"/>
    <s v="6643aecb-409c-4475-9518-25c41ac276ec"/>
    <s v="PIX"/>
    <x v="4"/>
  </r>
  <r>
    <s v="5238"/>
    <d v="2025-05-31T11:55:33"/>
    <s v="Jeronimo - Indaiatuba"/>
    <x v="1"/>
    <s v="O pedido não cabe na bag"/>
    <s v="Reembolso aprovado, confira o pagamento no seu próximo repasse"/>
    <n v="88.59"/>
    <n v="87.6"/>
    <n v="65.73"/>
    <n v="21.86999999999999"/>
    <s v="REEMBOLSO APROVADO"/>
    <x v="1"/>
    <s v="iFood"/>
    <s v="a7e7cc60-27b2-4a1c-9ddf-a19296480092"/>
    <s v="Crédito (Visa) pelo app"/>
    <x v="4"/>
  </r>
  <r>
    <s v="5362"/>
    <d v="2025-05-31T20:39:41"/>
    <s v="Jeronimo - Londrina"/>
    <x v="1"/>
    <s v="Cliente não localizado"/>
    <s v="Reembolso aprovado, confira o pagamento no seu próximo repasse"/>
    <n v="75.13"/>
    <n v="51.15"/>
    <n v="41.31"/>
    <n v="9.8399999999999963"/>
    <s v="REEMBOLSO APROVADO"/>
    <x v="1"/>
    <s v="iFood"/>
    <s v="6439733a-7e0e-42be-b60f-247633592564"/>
    <s v="PIX"/>
    <x v="4"/>
  </r>
  <r>
    <s v="4598"/>
    <d v="2025-05-31T22:07:26"/>
    <s v="Jeronimo - Panamby"/>
    <x v="1"/>
    <s v="Problemas no veículo"/>
    <s v="Reembolso aprovado, confira o pagamento no seu próximo repasse"/>
    <n v="103.99"/>
    <n v="108"/>
    <n v="87.21"/>
    <n v="20.790000000000006"/>
    <s v="REEMBOLSO APROVADO"/>
    <x v="1"/>
    <s v="iFood"/>
    <s v="5cc004d3-5b21-4cd3-8bcb-379c0bb02d49"/>
    <s v="Crédito (Mastercard) pelo app"/>
    <x v="4"/>
  </r>
  <r>
    <n v="5682"/>
    <d v="2025-05-31T19:08:52"/>
    <s v="Madero - Shopping Iguatemi Poa"/>
    <x v="0"/>
    <s v="Pedido impróprio para consumo/uso"/>
    <s v="SIM"/>
    <n v="139"/>
    <n v="139"/>
    <n v="107.25"/>
    <n v="31.75"/>
    <s v="REEMBOLSO APROVADO"/>
    <x v="1"/>
    <s v="iFood"/>
    <s v="bc47c414-f450-48cb-9a2e-d151a23b78f5"/>
    <s v="Crédito (Visa) pelo app"/>
    <x v="3"/>
  </r>
  <r>
    <s v="0324"/>
    <d v="2025-05-31T19:53:02"/>
    <s v="Jeronimo - Panamby"/>
    <x v="0"/>
    <s v="O pedido está atrasado"/>
    <s v="Reembolso aprovado, confira o pagamento no seu próximo repasse"/>
    <n v="211.93"/>
    <n v="195.95"/>
    <n v="158.22999999999999"/>
    <n v="37.72"/>
    <s v="REEMBOLSO APROVADO"/>
    <x v="1"/>
    <s v="iFood"/>
    <s v="5072260a-4a33-4501-a1b8-ce162bf5336d"/>
    <s v="PIX"/>
    <x v="4"/>
  </r>
  <r>
    <s v="2340"/>
    <d v="2025-05-31T21:58:50"/>
    <s v="Jeronimo - Ponta Grossa"/>
    <x v="5"/>
    <s v="O pedido está atrasado"/>
    <s v="Reembolso aprovado, confira o pagamento no seu próximo repasse"/>
    <n v="52.58"/>
    <n v="45.6"/>
    <n v="36.82"/>
    <n v="8.7800000000000011"/>
    <s v="REEMBOLSO APROVADO"/>
    <x v="1"/>
    <s v="iFood"/>
    <s v="a46814e1-1b1f-4ede-9140-d80864842fd0"/>
    <s v="Saldo da carteira"/>
    <x v="3"/>
  </r>
  <r>
    <s v="8414"/>
    <d v="2025-05-31T21:58:05"/>
    <s v="Jeronimo - Ponta Grossa"/>
    <x v="1"/>
    <s v="Cliente não localizado pedido em atraso"/>
    <s v="Reembolso aprovado, confira o pagamento no seu próximo repasse"/>
    <n v="52.83"/>
    <n v="53.85"/>
    <n v="43.48"/>
    <n v="10.370000000000005"/>
    <s v="REEMBOLSO APROVADO"/>
    <x v="1"/>
    <s v="iFood"/>
    <s v="98dccc62-735b-4c33-b330-d85de60d252d"/>
    <s v="Débito (Visa Débito) pelo app"/>
    <x v="3"/>
  </r>
  <r>
    <s v="8834"/>
    <d v="2025-05-31T15:36:36"/>
    <s v="Madero - Shopping del Rey"/>
    <x v="2"/>
    <s v="Item indisponível"/>
    <s v="UNAVAILABLE_ITEM"/>
    <n v="153.97999999999999"/>
    <n v="141"/>
    <n v="0"/>
    <n v="141"/>
    <s v="CANCELADO"/>
    <x v="2"/>
    <s v="iFood"/>
    <s v="1acac1d5-5193-4527-bcf6-4e0293ef7b58"/>
    <s v="Pagamento pelo app do Nubank"/>
    <x v="0"/>
  </r>
  <r>
    <s v="0833"/>
    <d v="2025-05-31T16:06:02"/>
    <s v="Jeronimo - Ponta Grossa"/>
    <x v="0"/>
    <s v="O pedido está atrasado"/>
    <s v="Reembolso aprovado, confira o pagamento no seu próximo repasse"/>
    <n v="20.79"/>
    <n v="26.4"/>
    <n v="17.829999999999998"/>
    <n v="8.57"/>
    <s v="REEMBOLSO APROVADO"/>
    <x v="1"/>
    <s v="iFood"/>
    <s v="ffa182d0-3aa1-487f-a923-2630ab502e6b"/>
    <s v="Pagamento pelo app do Nubank"/>
    <x v="3"/>
  </r>
  <r>
    <s v="6137"/>
    <d v="2025-05-31T22:05:26"/>
    <s v="Legno - Italiano do Madero (Rio Preto)"/>
    <x v="2"/>
    <s v="Item indisponível"/>
    <s v="UNAVAILABLE_ITEM"/>
    <n v="170.98"/>
    <n v="155"/>
    <n v="0"/>
    <n v="155"/>
    <s v="CANCELADO"/>
    <x v="2"/>
    <s v="iFood"/>
    <s v="9e112b52-d735-4a9c-8308-b13e1e43678a"/>
    <s v="Crédito (Elo) pelo app"/>
    <x v="2"/>
  </r>
  <r>
    <s v="0804"/>
    <d v="2025-05-31T21:56:24"/>
    <s v="Legno - Italiano do Madero (Rio Preto)"/>
    <x v="2"/>
    <s v="Item indisponível"/>
    <s v="UNAVAILABLE_ITEM"/>
    <n v="92.98"/>
    <n v="87"/>
    <n v="0"/>
    <n v="87"/>
    <s v="CANCELADO"/>
    <x v="2"/>
    <s v="iFood"/>
    <s v="36514b87-c7f6-4ce3-af21-21ae05cdfe27"/>
    <s v="Crédito (Elo) pelo app"/>
    <x v="2"/>
  </r>
  <r>
    <s v="5967"/>
    <d v="2025-05-31T16:01:20"/>
    <s v="Jeronimo - Ponta Grossa"/>
    <x v="0"/>
    <s v="O pedido está atrasado"/>
    <s v="Reembolso aprovado, confira o pagamento no seu próximo repasse"/>
    <n v="113.09"/>
    <n v="122.1"/>
    <n v="94.61"/>
    <n v="27.489999999999995"/>
    <s v="REEMBOLSO APROVADO"/>
    <x v="1"/>
    <s v="iFood"/>
    <s v="c3a0e5c4-db61-42c2-bee7-9fafac39b862"/>
    <s v="Crédito (Visa) pelo app"/>
    <x v="3"/>
  </r>
  <r>
    <s v="7160"/>
    <d v="2025-05-31T21:58:24"/>
    <s v="Jeronimo - Praça da Espanha"/>
    <x v="1"/>
    <s v="Cliente não localizado pedido em atraso"/>
    <s v="Reembolso aprovado, confira o pagamento no seu próximo repasse"/>
    <n v="41.79"/>
    <n v="40.799999999999997"/>
    <n v="32.950000000000003"/>
    <n v="7.8499999999999943"/>
    <s v="REEMBOLSO APROVADO"/>
    <x v="1"/>
    <s v="iFood"/>
    <s v="ec44b910-8332-4850-9182-4db19024db28"/>
    <s v="PIX"/>
    <x v="3"/>
  </r>
  <r>
    <s v="6480"/>
    <d v="2025-05-31T21:16:22"/>
    <s v="Jeronimo - Ramos Batista"/>
    <x v="1"/>
    <s v="Cliente não localizado"/>
    <s v="Reembolso aprovado, confira o pagamento no seu próximo repasse"/>
    <n v="104.98"/>
    <n v="96"/>
    <n v="77.52"/>
    <n v="18.480000000000004"/>
    <s v="REEMBOLSO APROVADO"/>
    <x v="1"/>
    <s v="iFood"/>
    <s v="5ff045d4-a160-46f2-8d81-ea56b7a16147"/>
    <s v="Pagamento pelo app do Nubank"/>
    <x v="1"/>
  </r>
  <r>
    <s v="1621"/>
    <d v="2025-05-31T20:41:45"/>
    <s v="Jeronimo - São José dos Campos"/>
    <x v="0"/>
    <s v="O pedido está atrasado"/>
    <s v="Reembolso aprovado, confira o pagamento no seu próximo repasse"/>
    <n v="372.99"/>
    <n v="372"/>
    <n v="300.39"/>
    <n v="71.610000000000014"/>
    <s v="REEMBOLSO APROVADO"/>
    <x v="1"/>
    <s v="iFood"/>
    <s v="dbf57212-1508-4a46-83e4-3c410fdd62fb"/>
    <s v="Crédito (Mastercard) pelo app"/>
    <x v="1"/>
  </r>
  <r>
    <n v="7055"/>
    <d v="2025-05-31T20:52:53"/>
    <s v="Madero - Shopping Iguatemi Rio Preto"/>
    <x v="0"/>
    <s v="O pedido veio com todos os itens errados"/>
    <s v="SIM"/>
    <n v="75.989999999999995"/>
    <n v="75"/>
    <n v="0"/>
    <m/>
    <s v="CONTESTADO"/>
    <x v="0"/>
    <s v="iFood"/>
    <s v="922ea293-52aa-4f4c-805b-32c8e89548df"/>
    <s v="Débito (Visa Débito) pelo app"/>
    <x v="2"/>
  </r>
  <r>
    <s v="4425"/>
    <d v="2025-05-31T12:39:04"/>
    <s v="Jeronimo - Shopping Abc"/>
    <x v="0"/>
    <s v="O pedido está atrasado"/>
    <s v="Reembolso aprovado, confira o pagamento no seu próximo repasse"/>
    <n v="134.99"/>
    <n v="144"/>
    <n v="108.75"/>
    <n v="35.25"/>
    <s v="REEMBOLSO APROVADO"/>
    <x v="1"/>
    <s v="iFood"/>
    <s v="25a86195-aa8b-4665-a993-3d0caca98b1b"/>
    <s v="Vale-refeição (iFood refeição) pelo app"/>
    <x v="1"/>
  </r>
  <r>
    <s v="9008"/>
    <d v="2025-05-31T13:54:18"/>
    <s v="Jeronimo - Shopping Anália Franco"/>
    <x v="5"/>
    <s v="O pedido está atrasado"/>
    <s v="Reembolso aprovado, confira o pagamento no seu próximo repasse"/>
    <n v="74.78"/>
    <n v="64.8"/>
    <n v="52.33"/>
    <n v="12.469999999999999"/>
    <s v="REEMBOLSO APROVADO"/>
    <x v="1"/>
    <s v="iFood"/>
    <s v="9c9e7a28-cb02-4a55-aaed-b66261a0c6ca"/>
    <s v="Crédito (Visa) pelo app"/>
    <x v="1"/>
  </r>
  <r>
    <s v="6535"/>
    <d v="2025-05-31T20:03:31"/>
    <s v="Jeronimo - Shopping Aricanduva"/>
    <x v="1"/>
    <s v="A entrega é em uma área de risco"/>
    <s v="Reembolso aprovado, confira o pagamento no seu próximo repasse"/>
    <n v="141.38"/>
    <n v="140.4"/>
    <n v="113.37"/>
    <n v="27.03"/>
    <s v="REEMBOLSO APROVADO"/>
    <x v="1"/>
    <s v="iFood"/>
    <s v="dcb05649-6683-4a1d-974f-9990c98e0fd7"/>
    <s v="Apple Pay (Elo)"/>
    <x v="1"/>
  </r>
  <r>
    <n v="6945"/>
    <d v="2025-05-30T12:30:25"/>
    <s v="Madero - Shopping Maia"/>
    <x v="0"/>
    <s v="Pedido impróprio para consumo/uso"/>
    <s v="SIM"/>
    <n v="55.98"/>
    <n v="54"/>
    <n v="39.57"/>
    <n v="14.43"/>
    <s v="REEMBOLSO APROVADO"/>
    <x v="1"/>
    <s v="iFood"/>
    <s v="240654dd-31f6-44f0-9d37-aba45ca9f237"/>
    <s v="Pagamento pelo app do Nubank"/>
    <x v="1"/>
  </r>
  <r>
    <s v="3799"/>
    <d v="2025-05-31T12:49:54"/>
    <s v="Jeronimo - Shopping Center Norte"/>
    <x v="1"/>
    <s v="A entrega é em uma área de risco"/>
    <s v="Reembolso aprovado, confira o pagamento no seu próximo repasse"/>
    <n v="0.99"/>
    <n v="18"/>
    <n v="2.5099999999999998"/>
    <n v="15.49"/>
    <s v="REEMBOLSO APROVADO"/>
    <x v="1"/>
    <s v="iFood"/>
    <s v="ecf61876-ef4c-454c-a2d6-3b931740f5bb"/>
    <s v="PIX"/>
    <x v="1"/>
  </r>
  <r>
    <s v="5266"/>
    <d v="2025-05-31T17:28:09"/>
    <s v="Jeronimo - Shopping Estação"/>
    <x v="1"/>
    <s v="Entregador sofreu acidente"/>
    <s v="Reembolso aprovado, confira o pagamento no seu próximo repasse"/>
    <n v="42.59"/>
    <n v="51.6"/>
    <n v="37.630000000000003"/>
    <n v="13.969999999999999"/>
    <s v="REEMBOLSO APROVADO"/>
    <x v="1"/>
    <s v="iFood"/>
    <s v="a679f629-de20-439f-81ef-52b4a5362679"/>
    <s v="Google Pay (Mastercard)"/>
    <x v="3"/>
  </r>
  <r>
    <s v="5761"/>
    <d v="2025-05-31T17:08:12"/>
    <s v="Jeronimo - Shopping Estação"/>
    <x v="1"/>
    <s v="Entregador sofreu acidente"/>
    <s v="Reembolso aprovado, confira o pagamento no seu próximo repasse"/>
    <n v="89.99"/>
    <n v="99"/>
    <n v="75.900000000000006"/>
    <n v="23.099999999999994"/>
    <s v="REEMBOLSO APROVADO"/>
    <x v="1"/>
    <s v="iFood"/>
    <s v="7fc0bf0b-cb77-40a6-93be-b23f8aa00972"/>
    <s v="Débito (Mastercard Débito) pelo app"/>
    <x v="3"/>
  </r>
  <r>
    <s v="5072"/>
    <d v="2025-05-31T20:40:57"/>
    <s v="Jeronimo - Shopping Flamboyant"/>
    <x v="0"/>
    <s v="O pedido está atrasado"/>
    <s v="Reembolso aprovado, confira o pagamento no seu próximo repasse"/>
    <n v="128.59"/>
    <n v="117.6"/>
    <n v="94.96"/>
    <n v="22.64"/>
    <s v="REEMBOLSO APROVADO"/>
    <x v="1"/>
    <s v="iFood"/>
    <s v="9335ff4e-3b2c-4729-9ba9-5c962fff2d11"/>
    <s v="Apple Pay (Mastercard)"/>
    <x v="2"/>
  </r>
  <r>
    <n v="3611"/>
    <d v="2025-05-30T11:04:47"/>
    <s v="Madero - Shopping Maia"/>
    <x v="0"/>
    <s v="O pedido veio com todos os itens errados"/>
    <s v="SIM"/>
    <n v="63.98"/>
    <n v="62"/>
    <n v="0"/>
    <m/>
    <s v="CONTESTADO"/>
    <x v="0"/>
    <s v="iFood"/>
    <s v="aad5504c-2c06-4322-8742-644da025fa1a"/>
    <s v="Saldo da carteira, PIX"/>
    <x v="1"/>
  </r>
  <r>
    <s v="2662"/>
    <d v="2025-05-31T15:15:50"/>
    <s v="Jeronimo - Shopping Flamboyant"/>
    <x v="0"/>
    <s v="O pedido está atrasado"/>
    <s v="Reembolso aprovado, confira o pagamento no seu próximo repasse"/>
    <n v="45.89"/>
    <n v="49.9"/>
    <n v="36.25"/>
    <n v="13.649999999999999"/>
    <s v="REEMBOLSO APROVADO"/>
    <x v="1"/>
    <s v="iFood"/>
    <s v="e65312b6-22af-4437-8e1a-2a1d4193a2bb"/>
    <s v="Apple Pay (Mastercard Débito)"/>
    <x v="2"/>
  </r>
  <r>
    <s v="4271"/>
    <d v="2025-05-31T15:12:05"/>
    <s v="Jeronimo - Shopping Flamboyant"/>
    <x v="0"/>
    <s v="O pedido está atrasado"/>
    <s v="Reembolso aprovado, confira o pagamento no seu próximo repasse"/>
    <n v="33.19"/>
    <n v="37.200000000000003"/>
    <n v="26"/>
    <n v="11.200000000000003"/>
    <s v="REEMBOLSO APROVADO"/>
    <x v="1"/>
    <s v="iFood"/>
    <s v="2d6b80d3-0de1-4964-8c99-6cc9e606a2f9"/>
    <s v="Pagamento pelo app do Nubank"/>
    <x v="2"/>
  </r>
  <r>
    <s v="8562"/>
    <d v="2025-05-31T13:52:02"/>
    <s v="Jeronimo - Shopping Flamboyant"/>
    <x v="0"/>
    <s v="O pedido está atrasado"/>
    <s v="Reembolso aprovado, confira o pagamento no seu próximo repasse"/>
    <n v="62.79"/>
    <n v="61.8"/>
    <n v="49.91"/>
    <n v="11.89"/>
    <s v="REEMBOLSO APROVADO"/>
    <x v="1"/>
    <s v="iFood"/>
    <s v="09622623-0bcd-4405-ad1e-273bd8235859"/>
    <s v="Apple Pay (Visa)"/>
    <x v="2"/>
  </r>
  <r>
    <s v="0768"/>
    <d v="2025-05-31T21:01:06"/>
    <s v="Jeronimo - Shopping Nova America"/>
    <x v="1"/>
    <s v="Cliente não localizado"/>
    <s v="Reembolso aprovado, confira o pagamento no seu próximo repasse"/>
    <n v="74.19"/>
    <n v="73.2"/>
    <n v="59.1"/>
    <n v="14.100000000000001"/>
    <s v="REEMBOLSO APROVADO"/>
    <x v="1"/>
    <s v="iFood"/>
    <s v="4b099c4f-d8fa-455d-a417-4c6d32a8f143"/>
    <s v="Saldo da carteira, Crédito (Mastercard) pelo app"/>
    <x v="0"/>
  </r>
  <r>
    <s v="1565"/>
    <d v="2025-05-31T21:21:26"/>
    <s v="Jeronimo - Shopping Penha"/>
    <x v="0"/>
    <s v="O pedido está atrasado"/>
    <s v="Reembolso aprovado, confira o pagamento no seu próximo repasse"/>
    <n v="134.94"/>
    <n v="133.94999999999999"/>
    <n v="108.16"/>
    <n v="25.789999999999992"/>
    <s v="REEMBOLSO APROVADO"/>
    <x v="1"/>
    <s v="iFood"/>
    <s v="1e897d75-c11d-4eac-96dd-2a7a3d12f2ba"/>
    <s v="Débito (Mastercard Débito) pelo app"/>
    <x v="1"/>
  </r>
  <r>
    <s v="4466"/>
    <d v="2025-05-31T18:31:28"/>
    <s v="Jeronimo - Shopping Pier 21"/>
    <x v="1"/>
    <s v="Cliente não localizado"/>
    <s v="Reembolso aprovado, confira o pagamento no seu próximo repasse"/>
    <n v="66.78"/>
    <n v="52.8"/>
    <n v="42.64"/>
    <n v="10.159999999999997"/>
    <s v="REEMBOLSO APROVADO"/>
    <x v="1"/>
    <s v="iFood"/>
    <s v="108e4631-294d-410e-9c24-9baa986e9d9c"/>
    <s v="Crédito (Visa) pelo app"/>
    <x v="2"/>
  </r>
  <r>
    <s v="5354"/>
    <d v="2025-05-31T18:30:13"/>
    <s v="Jeronimo - Shopping Pier 21"/>
    <x v="1"/>
    <s v="Entregador sofreu acidente"/>
    <s v="Reembolso aprovado, confira o pagamento no seu próximo repasse"/>
    <n v="143.97999999999999"/>
    <n v="126"/>
    <n v="101.74"/>
    <n v="24.260000000000005"/>
    <s v="REEMBOLSO APROVADO"/>
    <x v="1"/>
    <s v="iFood"/>
    <s v="5fbd6339-e6ce-4ba1-a012-50547ce31773"/>
    <s v="Crédito (Visa) pelo app"/>
    <x v="2"/>
  </r>
  <r>
    <s v="4953"/>
    <d v="2025-05-31T21:06:41"/>
    <s v="Jeronimo - Tenente Sales"/>
    <x v="5"/>
    <s v="O pedido está atrasado"/>
    <s v="Reembolso aprovado, confira o pagamento no seu próximo repasse"/>
    <n v="39.78"/>
    <n v="43.8"/>
    <n v="35.369999999999997"/>
    <n v="8.43"/>
    <s v="REEMBOLSO APROVADO"/>
    <x v="1"/>
    <s v="iFood"/>
    <s v="ae9c0685-4b89-4aa0-aff4-fb38d0b3a2d4"/>
    <s v="Crédito (Visa) pelo app"/>
    <x v="1"/>
  </r>
  <r>
    <s v="7273"/>
    <d v="2025-05-31T21:01:40"/>
    <s v="Jeronimo - Tenente Sales"/>
    <x v="0"/>
    <s v="O pedido está atrasado"/>
    <s v="Reembolso aprovado, confira o pagamento no seu próximo repasse"/>
    <n v="34.78"/>
    <n v="28.8"/>
    <n v="23.26"/>
    <n v="5.5399999999999991"/>
    <s v="REEMBOLSO APROVADO"/>
    <x v="1"/>
    <s v="iFood"/>
    <s v="bf9ddeb5-a0bf-4b1a-b54b-8d6fd23d0b95"/>
    <s v="Apple Pay (Mastercard)"/>
    <x v="1"/>
  </r>
  <r>
    <n v="4568"/>
    <d v="2025-05-31T21:18:16"/>
    <s v="Madero - Shopping Maia"/>
    <x v="0"/>
    <s v="Pedido impróprio para consumo/uso"/>
    <s v="SIM"/>
    <n v="140.99"/>
    <n v="140"/>
    <n v="0"/>
    <m/>
    <s v="CONTESTADO"/>
    <x v="0"/>
    <s v="iFood"/>
    <s v="ad7cb51a-0a19-4e75-b98b-eba952295e89"/>
    <s v="Crédito (Visa) pelo app"/>
    <x v="1"/>
  </r>
  <r>
    <n v="4497"/>
    <d v="2025-05-31T19:56:10"/>
    <s v="Madero - Shopping Mueller Joinville"/>
    <x v="0"/>
    <s v="Pedido impróprio para consumo/uso"/>
    <s v="SIM"/>
    <n v="110.99"/>
    <n v="110"/>
    <n v="87.8"/>
    <n v="22.200000000000003"/>
    <s v="REEMBOLSO APROVADO"/>
    <x v="1"/>
    <s v="iFood"/>
    <s v="d6d3546e-fea0-4bfb-9d23-18fa65218f89"/>
    <s v="PIX"/>
    <x v="3"/>
  </r>
  <r>
    <s v="8681"/>
    <d v="2025-05-31T11:35:31"/>
    <s v="Jeronimo - Top Center Shopping"/>
    <x v="0"/>
    <s v="O pedido está atrasado"/>
    <s v="Reembolso aprovado, confira o pagamento no seu próximo repasse"/>
    <n v="159.53"/>
    <n v="144.55000000000001"/>
    <n v="116.72"/>
    <n v="27.830000000000013"/>
    <s v="REEMBOLSO APROVADO"/>
    <x v="1"/>
    <s v="iFood"/>
    <s v="89c66df9-d234-4160-b806-91274417f973"/>
    <s v="Crédito (Elo) pelo app"/>
    <x v="1"/>
  </r>
  <r>
    <n v="9260"/>
    <d v="2025-05-29T16:31:28"/>
    <s v="Madero - Shopping Novo Salvador"/>
    <x v="0"/>
    <s v="Pedido impróprio para consumo/uso"/>
    <s v="SIM"/>
    <n v="65.989999999999995"/>
    <n v="75"/>
    <n v="56.52"/>
    <n v="18.479999999999997"/>
    <s v="REEMBOLSO APROVADO"/>
    <x v="1"/>
    <s v="iFood"/>
    <s v="24483f23-f6c9-4413-a096-d623ddc09842"/>
    <s v="Crédito (Visa) pelo app"/>
    <x v="0"/>
  </r>
  <r>
    <s v="3269"/>
    <d v="2025-05-31T21:11:39"/>
    <s v="Jeronimo &amp; Madero - 18 do Forte"/>
    <x v="1"/>
    <s v="Problemas no veículo"/>
    <s v="Reembolso aprovado, confira o pagamento no seu próximo repasse"/>
    <n v="105.78"/>
    <n v="104.8"/>
    <n v="80.59"/>
    <n v="24.209999999999994"/>
    <s v="REEMBOLSO APROVADO"/>
    <x v="1"/>
    <s v="iFood"/>
    <s v="bdac52af-dd76-4273-a5c7-0ada55710e9f"/>
    <s v="Pagamento pelo app do Nubank"/>
    <x v="4"/>
  </r>
  <r>
    <n v="5005"/>
    <d v="2025-05-30T21:41:35"/>
    <s v="Madero - Shopping Novo Salvador"/>
    <x v="1"/>
    <s v="A loja está fechada"/>
    <s v="SIM"/>
    <n v="191.98"/>
    <n v="189"/>
    <n v="0"/>
    <m/>
    <s v="CONTESTADO"/>
    <x v="0"/>
    <s v="iFood"/>
    <s v="787329bd-5d32-4182-873a-62a2faf242a9"/>
    <s v="PIX"/>
    <x v="0"/>
  </r>
  <r>
    <s v="1911"/>
    <d v="2025-05-31T19:49:32"/>
    <s v="Jeronimo &amp; Madero - Cascavel"/>
    <x v="1"/>
    <s v="Cliente não localizado pedido em atraso"/>
    <s v="Reembolso aprovado, confira o pagamento no seu próximo repasse"/>
    <n v="198.98"/>
    <n v="188"/>
    <n v="151.81"/>
    <n v="36.19"/>
    <s v="REEMBOLSO APROVADO"/>
    <x v="1"/>
    <s v="iFood"/>
    <s v="178aa997-0ee5-4255-bff2-f9d0a2bc54a7"/>
    <s v="PIX"/>
    <x v="4"/>
  </r>
  <r>
    <s v="9821"/>
    <d v="2025-05-31T13:08:57"/>
    <s v="Jeronimo &amp; Madero - Cascavel"/>
    <x v="1"/>
    <s v="Problemas no veículo"/>
    <s v="Reembolso aprovado, confira o pagamento no seu próximo repasse"/>
    <n v="108.58"/>
    <n v="101.6"/>
    <n v="82.04"/>
    <n v="19.559999999999988"/>
    <s v="REEMBOLSO APROVADO"/>
    <x v="1"/>
    <s v="iFood"/>
    <s v="bfa78f09-ce20-46a7-8a10-8def793ccaa2"/>
    <s v="Débito (Visa Débito) pelo app"/>
    <x v="4"/>
  </r>
  <r>
    <s v="6470"/>
    <d v="2025-05-31T16:06:47"/>
    <s v="Jeronimo &amp; Madero - Itapema"/>
    <x v="0"/>
    <s v="O pedido está atrasado"/>
    <s v="Reembolso aprovado, confira o pagamento no seu próximo repasse"/>
    <n v="36.99"/>
    <n v="36"/>
    <n v="24.07"/>
    <n v="11.93"/>
    <s v="REEMBOLSO APROVADO"/>
    <x v="1"/>
    <s v="iFood"/>
    <s v="ab3e6979-9de9-458d-afc8-d95f12c95ffa"/>
    <s v="Google Pay (Mastercard)"/>
    <x v="3"/>
  </r>
  <r>
    <s v="0540"/>
    <d v="2025-05-31T20:05:57"/>
    <s v="Jeronimo &amp; Madero - Litoral Plaza"/>
    <x v="0"/>
    <s v="O pedido está atrasado"/>
    <s v="Reembolso aprovado, confira o pagamento no seu próximo repasse"/>
    <n v="115.38"/>
    <n v="104.4"/>
    <n v="84.31"/>
    <n v="20.090000000000003"/>
    <s v="REEMBOLSO APROVADO"/>
    <x v="1"/>
    <s v="iFood"/>
    <s v="e41882fd-7e6c-4cee-8cc3-bc966e75d0d7"/>
    <s v="Crédito (Mastercard) pelo app"/>
    <x v="1"/>
  </r>
  <r>
    <s v="5444"/>
    <d v="2025-05-31T11:59:31"/>
    <s v="Jeronimo &amp; Madero - Passo Fundo"/>
    <x v="1"/>
    <s v="Cliente não localizado"/>
    <s v="Reembolso aprovado, confira o pagamento no seu próximo repasse"/>
    <n v="58.38"/>
    <n v="50.4"/>
    <n v="36.659999999999997"/>
    <n v="13.740000000000002"/>
    <s v="REEMBOLSO APROVADO"/>
    <x v="1"/>
    <s v="iFood"/>
    <s v="79239b13-e156-4a31-8e66-336c2b9292dd"/>
    <s v="Crédito (Elo) pelo app"/>
    <x v="3"/>
  </r>
  <r>
    <s v="0635"/>
    <d v="2025-05-31T17:35:53"/>
    <s v="Jeronimo &amp; Madero - Sarandi"/>
    <x v="1"/>
    <s v="Problemas no veículo"/>
    <s v="Reembolso aprovado, confira o pagamento no seu próximo repasse"/>
    <n v="58.58"/>
    <n v="57.6"/>
    <n v="42.47"/>
    <n v="15.130000000000003"/>
    <s v="REEMBOLSO APROVADO"/>
    <x v="1"/>
    <s v="iFood"/>
    <s v="8a02cfc9-b69d-4677-bf01-df909b87247e"/>
    <s v="Pagamento pelo app do Nubank"/>
    <x v="3"/>
  </r>
  <r>
    <s v="1254"/>
    <d v="2025-05-28T21:58:27"/>
    <s v="Madero - Shopping Palladium"/>
    <x v="0"/>
    <s v="Pedido impróprio para consumo/uso"/>
    <s v="SIM"/>
    <n v="44.99"/>
    <n v="54"/>
    <n v="43.6"/>
    <n v="10.399999999999999"/>
    <s v="REEMBOLSO APROVADO"/>
    <x v="1"/>
    <s v="iFood"/>
    <s v="420b2bb9-0104-46ce-b75f-2f283815b6cf"/>
    <s v="Crédito (Visa) pelo app"/>
    <x v="3"/>
  </r>
  <r>
    <s v="0392"/>
    <d v="2025-05-28T21:36:51"/>
    <s v="Madero - Shopping Patio Paulista"/>
    <x v="1"/>
    <s v="A loja está fechada"/>
    <s v="SIM"/>
    <n v="89.98"/>
    <n v="85"/>
    <n v="0"/>
    <n v="85"/>
    <s v="CONTESTADO"/>
    <x v="0"/>
    <s v="iFood"/>
    <s v="75b00f06-c198-44f5-ac3d-33370e4cfdc8"/>
    <s v="PIX"/>
    <x v="1"/>
  </r>
  <r>
    <s v="5805"/>
    <d v="2025-05-31T20:42:51"/>
    <s v="Jeronimo &amp; Madero - Shopping Barueri"/>
    <x v="1"/>
    <s v="Entregador sofreu acidente"/>
    <s v="Reembolso aprovado, confira o pagamento no seu próximo repasse"/>
    <n v="237.18"/>
    <n v="226.2"/>
    <n v="189.47"/>
    <n v="36.72999999999999"/>
    <s v="REEMBOLSO APROVADO"/>
    <x v="1"/>
    <s v="iFood"/>
    <s v="180baa96-16b6-4094-bd18-0c50f416a5df"/>
    <s v="Vale-refeição (Pluxee Refeição (Sodexo Refeição)) pelo app"/>
    <x v="4"/>
  </r>
  <r>
    <s v="4412"/>
    <d v="2025-05-31T18:42:06"/>
    <s v="Jeronimo &amp; Madero - Shopping Barueri"/>
    <x v="0"/>
    <s v="O pedido está atrasado"/>
    <s v="Reembolso aprovado, confira o pagamento no seu próximo repasse"/>
    <n v="122.83"/>
    <n v="119.85"/>
    <n v="95.4"/>
    <n v="24.449999999999989"/>
    <s v="REEMBOLSO APROVADO"/>
    <x v="1"/>
    <s v="iFood"/>
    <s v="5311d9af-3362-4fd5-8697-e36e179ff4cc"/>
    <s v="Vale-refeição (Pluxee Refeição (Sodexo Refeição)) pelo app"/>
    <x v="4"/>
  </r>
  <r>
    <s v="0605"/>
    <d v="2025-05-31T22:00:05"/>
    <s v="Jeronimo &amp; Madero Agua Verde"/>
    <x v="5"/>
    <s v="O pedido está atrasado"/>
    <s v="Reembolso aprovado, confira o pagamento no seu próximo repasse"/>
    <n v="71.180000000000007"/>
    <n v="55.2"/>
    <n v="44.57"/>
    <n v="10.630000000000003"/>
    <s v="REEMBOLSO APROVADO"/>
    <x v="1"/>
    <s v="iFood"/>
    <s v="67eafcb1-f3ac-48dc-b786-bd4a9cbfa8c9"/>
    <s v="Débito (Mastercard Débito) pelo app"/>
    <x v="3"/>
  </r>
  <r>
    <s v="6219"/>
    <d v="2025-05-31T13:17:36"/>
    <s v="Legno - Italiano do Madero (Barigui)"/>
    <x v="0"/>
    <s v="O pedido está atrasado"/>
    <s v="Reembolso aprovado, confira o pagamento no seu próximo repasse"/>
    <n v="82.98"/>
    <n v="80"/>
    <n v="60.56"/>
    <n v="19.439999999999998"/>
    <s v="REEMBOLSO APROVADO"/>
    <x v="1"/>
    <s v="iFood"/>
    <s v="f6e4d8eb-7261-481a-891c-c6f9d1068dc9"/>
    <s v="Crédito (Visa) pelo app"/>
    <x v="3"/>
  </r>
  <r>
    <s v="3353"/>
    <d v="2025-05-31T21:56:20"/>
    <s v="Legno - Italiano do Madero (Boulevard)"/>
    <x v="0"/>
    <s v="Pedido impróprio para consumo/uso"/>
    <s v="HAS_CREDIT_PROACTIVE"/>
    <n v="187.98"/>
    <n v="184"/>
    <n v="144.54"/>
    <n v="39.460000000000008"/>
    <s v="REEMBOLSO APROVADO"/>
    <x v="1"/>
    <s v="iFood"/>
    <s v="32abbc47-ef4f-49c6-84a9-c4b93c494eca"/>
    <s v="Crédito (Mastercard) pelo app"/>
    <x v="0"/>
  </r>
  <r>
    <s v="1322"/>
    <d v="2025-05-31T18:59:07"/>
    <s v="Madero -  Av Washington Luis"/>
    <x v="0"/>
    <s v="O pedido está atrasado"/>
    <s v="Reembolso aprovado, confira o pagamento no seu próximo repasse"/>
    <n v="75.989999999999995"/>
    <n v="75"/>
    <n v="56.56"/>
    <n v="18.439999999999998"/>
    <s v="REEMBOLSO APROVADO"/>
    <x v="1"/>
    <s v="iFood"/>
    <s v="bae176e8-29a8-4334-8e80-89da03959e3d"/>
    <s v="Crédito (Mastercard) pelo app"/>
    <x v="4"/>
  </r>
  <r>
    <n v="8697"/>
    <d v="2025-05-30T19:50:19"/>
    <s v="Madero - Shopping Patio Paulista"/>
    <x v="0"/>
    <s v="Pedido impróprio para consumo/uso"/>
    <s v="SIM"/>
    <n v="75.989999999999995"/>
    <n v="75"/>
    <n v="57.84"/>
    <n v="17.159999999999997"/>
    <s v="REEMBOLSO APROVADO"/>
    <x v="1"/>
    <s v="iFood"/>
    <s v="75237386-8d46-4f21-adac-c764542e0483"/>
    <s v="Vale-refeição (Alelo refeição) pelo app"/>
    <x v="1"/>
  </r>
  <r>
    <s v="8852"/>
    <d v="2025-05-31T20:59:08"/>
    <s v="Jeronimo - Cuiaba"/>
    <x v="1"/>
    <s v="Dificuldades na Plataforma Logística"/>
    <s v="NÃO"/>
    <n v="20.79"/>
    <n v="26.4"/>
    <n v="21.32"/>
    <n v="5.0799999999999983"/>
    <s v="REEMBOLSO APROVADO"/>
    <x v="1"/>
    <s v="iFood"/>
    <s v="03817ab7-16d8-4832-85ef-b84ce133d9b0"/>
    <s v="Crédito (Mastercard) pelo app"/>
    <x v="2"/>
  </r>
  <r>
    <s v="7383"/>
    <d v="2025-05-31T20:42:31"/>
    <s v="Madero - Açocê"/>
    <x v="0"/>
    <s v="O pedido está atrasado"/>
    <s v="Reembolso aprovado, confira o pagamento no seu próximo repasse"/>
    <n v="160.97999999999999"/>
    <n v="147"/>
    <n v="118.7"/>
    <n v="28.299999999999997"/>
    <s v="REEMBOLSO APROVADO"/>
    <x v="1"/>
    <s v="iFood"/>
    <s v="e1c5d15c-7f06-444b-a3f2-90d9f057ce2c"/>
    <s v="Apple Pay (Visa)"/>
    <x v="1"/>
  </r>
  <r>
    <n v="8358"/>
    <d v="2025-05-31T17:39:44"/>
    <s v="Madero - Shopping Praiamar"/>
    <x v="0"/>
    <s v="Pedido impróprio para consumo/uso"/>
    <s v="SIM"/>
    <n v="53.98"/>
    <n v="54"/>
    <n v="39.57"/>
    <n v="14.43"/>
    <s v="REEMBOLSO APROVADO"/>
    <x v="1"/>
    <s v="iFood"/>
    <s v="6daec359-8629-4203-a012-5a96669eaeb7"/>
    <s v="Crédito (Mastercard) pelo app"/>
    <x v="1"/>
  </r>
  <r>
    <s v="4220"/>
    <d v="2025-05-27T19:07:04"/>
    <s v="Madero - Shopping Rio Leblon"/>
    <x v="0"/>
    <s v="Pedido impróprio para consumo/uso"/>
    <s v="SIM"/>
    <n v="156.97999999999999"/>
    <n v="150"/>
    <n v="121.12"/>
    <n v="28.879999999999995"/>
    <s v="REEMBOLSO APROVADO"/>
    <x v="1"/>
    <s v="iFood"/>
    <s v="32c1d43a-aada-4e49-b6e1-52d4c91f29b4"/>
    <s v="PIX"/>
    <x v="0"/>
  </r>
  <r>
    <s v="6139"/>
    <d v="2025-05-31T18:47:17"/>
    <s v="Madero - Anchieta Garden Shopping"/>
    <x v="0"/>
    <s v="O pedido está atrasado"/>
    <s v="Reembolso aprovado, confira o pagamento no seu próximo repasse"/>
    <n v="94.98"/>
    <n v="85"/>
    <n v="68.64"/>
    <n v="16.36"/>
    <s v="REEMBOLSO APROVADO"/>
    <x v="1"/>
    <s v="iFood"/>
    <s v="bf6fcf77-3b1a-46b6-a544-2d0f91be66e3"/>
    <s v="Crédito (Elo) pelo app, Saldo da carteira"/>
    <x v="0"/>
  </r>
  <r>
    <n v="4423"/>
    <d v="2025-05-31T21:33:31"/>
    <s v="Madero - Shopping Rio Leblon"/>
    <x v="0"/>
    <s v="Pedido impróprio para consumo/uso"/>
    <s v="SIM"/>
    <n v="116.98"/>
    <n v="108"/>
    <n v="87.21"/>
    <n v="20.790000000000006"/>
    <s v="REEMBOLSO APROVADO"/>
    <x v="1"/>
    <s v="iFood"/>
    <s v="cafebaac-261e-435d-9891-4242884c91ad"/>
    <s v="Crédito (Elo) pelo app"/>
    <x v="0"/>
  </r>
  <r>
    <s v="9748"/>
    <d v="2025-05-31T18:33:44"/>
    <s v="Madero - Anchieta Garden Shopping"/>
    <x v="0"/>
    <s v="O pedido está atrasado"/>
    <s v="Reembolso aprovado, confira o pagamento no seu próximo repasse"/>
    <n v="79.989999999999995"/>
    <n v="79"/>
    <n v="58.79"/>
    <n v="20.21"/>
    <s v="REEMBOLSO APROVADO"/>
    <x v="1"/>
    <s v="iFood"/>
    <s v="9e7975d7-1ec7-402c-bab7-eb4e4c8b0ff0"/>
    <s v="Pagamento pelo app do Nubank"/>
    <x v="0"/>
  </r>
  <r>
    <s v="7430"/>
    <d v="2025-05-27T22:01:25"/>
    <s v="Madero - Shopping São Caetano"/>
    <x v="1"/>
    <s v="A loja está fechada"/>
    <s v="SIM"/>
    <n v="81.98"/>
    <n v="83"/>
    <n v="0"/>
    <n v="83"/>
    <s v="CONTESTADO"/>
    <x v="0"/>
    <s v="iFood"/>
    <s v="778b9dd8-1a2f-443b-8c71-10edb3cac182"/>
    <s v="Apple Pay (Mastercard)"/>
    <x v="1"/>
  </r>
  <r>
    <s v="8013"/>
    <d v="2025-05-31T20:29:23"/>
    <s v="Madero - Augusto Tolle"/>
    <x v="0"/>
    <s v="O pedido está atrasado"/>
    <s v="Reembolso aprovado, confira o pagamento no seu próximo repasse"/>
    <n v="201.98"/>
    <n v="193"/>
    <n v="155.85"/>
    <n v="37.150000000000006"/>
    <s v="REEMBOLSO APROVADO"/>
    <x v="1"/>
    <s v="iFood"/>
    <s v="efe7f33c-75d8-4005-a61b-277933f9c96b"/>
    <s v="Crédito (Mastercard) pelo app"/>
    <x v="1"/>
  </r>
  <r>
    <s v="5721"/>
    <d v="2025-05-31T20:15:33"/>
    <s v="Madero - Azevedo Soares"/>
    <x v="1"/>
    <s v="Cliente não localizado pedido em atraso"/>
    <s v="Reembolso aprovado, confira o pagamento no seu próximo repasse"/>
    <n v="246.98"/>
    <n v="238"/>
    <n v="192.18"/>
    <n v="45.819999999999993"/>
    <s v="REEMBOLSO APROVADO"/>
    <x v="1"/>
    <s v="iFood"/>
    <s v="ca6de1c5-fbc0-48f4-9972-61db52d9985d"/>
    <s v="Crédito (Mastercard) pelo app"/>
    <x v="1"/>
  </r>
  <r>
    <n v="1444"/>
    <d v="2025-05-29T21:43:21"/>
    <s v="Madero - Shopping Tiete Plaza"/>
    <x v="1"/>
    <s v="A loja está fechada"/>
    <s v="SIM"/>
    <n v="84.98"/>
    <n v="75"/>
    <n v="0"/>
    <n v="75"/>
    <s v="CONTESTADO"/>
    <x v="0"/>
    <s v="iFood"/>
    <s v="2f63539b-f294-4947-99f2-e8771cba0c18"/>
    <s v="PIX"/>
    <x v="1"/>
  </r>
  <r>
    <s v="3435"/>
    <d v="2025-05-31T21:06:42"/>
    <s v="Madero - Shopping Parque da Cidade"/>
    <x v="3"/>
    <s v="Item indisponível"/>
    <s v="UNAVAILABLE_ITEM"/>
    <n v="131.97999999999999"/>
    <n v="125"/>
    <n v="0"/>
    <n v="125"/>
    <s v="CANCELADO"/>
    <x v="2"/>
    <s v="iFood"/>
    <s v="2663b049-548e-48eb-a44e-88149866d955"/>
    <s v="Crédito (Mastercard) pelo app"/>
    <x v="4"/>
  </r>
  <r>
    <s v="9380"/>
    <d v="2025-05-31T18:37:50"/>
    <s v="Madero - Balneario Shopping"/>
    <x v="5"/>
    <s v="O pedido está atrasado"/>
    <s v="Reembolso aprovado, confira o pagamento no seu próximo repasse"/>
    <n v="69.98"/>
    <n v="54"/>
    <n v="43.6"/>
    <n v="10.399999999999999"/>
    <s v="REEMBOLSO APROVADO"/>
    <x v="1"/>
    <s v="iFood"/>
    <s v="2dc6405f-38ef-491d-9e16-408c0d82e393"/>
    <s v="Pagamento pelo app do Nubank"/>
    <x v="3"/>
  </r>
  <r>
    <s v="1652"/>
    <d v="2025-05-31T16:41:18"/>
    <s v="Madero - Cascavel"/>
    <x v="1"/>
    <s v="Cliente não localizado"/>
    <s v="Reembolso aprovado, confira o pagamento no seu próximo repasse"/>
    <n v="84.98"/>
    <n v="77"/>
    <n v="62.18"/>
    <n v="14.82"/>
    <s v="REEMBOLSO APROVADO"/>
    <x v="1"/>
    <s v="iFood"/>
    <s v="03a9617e-52f7-4c6e-bc18-abb8cbcca41c"/>
    <s v="PIX"/>
    <x v="4"/>
  </r>
  <r>
    <s v="3563"/>
    <d v="2025-05-31T14:20:28"/>
    <s v="Madero - Cidade Administrativa"/>
    <x v="1"/>
    <s v="Entregador sofreu acidente"/>
    <s v="Reembolso aprovado, confira o pagamento no seu próximo repasse"/>
    <n v="168.98"/>
    <n v="160"/>
    <n v="124.2"/>
    <n v="35.799999999999997"/>
    <s v="REEMBOLSO APROVADO"/>
    <x v="1"/>
    <s v="iFood"/>
    <s v="9eb23fb0-4f1c-4159-b0e6-99336acedbc0"/>
    <s v="PIX"/>
    <x v="0"/>
  </r>
  <r>
    <s v="8033"/>
    <d v="2025-05-31T13:48:09"/>
    <s v="Madero - Shopping Cidade Bh"/>
    <x v="2"/>
    <s v="Problemas de sistema na loja"/>
    <s v="Cancelamento aceito pela sua loja"/>
    <n v="151.88"/>
    <n v="150.9"/>
    <n v="0"/>
    <n v="150.9"/>
    <s v="CANCELADO"/>
    <x v="2"/>
    <s v="iFood"/>
    <s v="e47e6229-ce8d-4f4f-a7fe-77ea82a23959"/>
    <s v="PIX"/>
    <x v="0"/>
  </r>
  <r>
    <s v="0152"/>
    <d v="2025-05-31T22:11:57"/>
    <s v="Madero - Goiania T10"/>
    <x v="0"/>
    <s v="Pedido impróprio para consumo/uso"/>
    <s v="HAS_CREDIT_PROACTIVE"/>
    <n v="163.98"/>
    <n v="150"/>
    <n v="121.12"/>
    <n v="28.879999999999995"/>
    <s v="REEMBOLSO APROVADO"/>
    <x v="1"/>
    <s v="iFood"/>
    <s v="e6540cff-2be8-44be-bd1b-d25a1098cbb4"/>
    <s v="PIX"/>
    <x v="2"/>
  </r>
  <r>
    <s v="3519"/>
    <d v="2025-05-31T21:06:31"/>
    <s v="Madero &amp; Jeronimo - Canoas"/>
    <x v="1"/>
    <s v="Cliente não localizado pedido em atraso"/>
    <s v="NÃO"/>
    <n v="90.58"/>
    <n v="87.6"/>
    <n v="70.73"/>
    <n v="16.86999999999999"/>
    <s v="REEMBOLSO APROVADO"/>
    <x v="1"/>
    <s v="iFood"/>
    <s v="b25f6a91-0442-4759-97c0-d658604f594e"/>
    <s v="Crédito (Elo) pelo app"/>
    <x v="3"/>
  </r>
  <r>
    <s v="3456"/>
    <d v="2025-05-31T21:45:13"/>
    <s v="Madero - Icarai"/>
    <x v="1"/>
    <s v="Entregador sofreu acidente"/>
    <s v="Reembolso aprovado, confira o pagamento no seu próximo repasse"/>
    <n v="227.99"/>
    <n v="227"/>
    <n v="183.3"/>
    <n v="43.699999999999989"/>
    <s v="REEMBOLSO APROVADO"/>
    <x v="1"/>
    <s v="iFood"/>
    <s v="c9bf2d1d-1172-4aa9-868e-d93af6fee9f3"/>
    <s v="Crédito (Visa) pelo app"/>
    <x v="0"/>
  </r>
  <r>
    <s v="7470"/>
    <d v="2025-05-31T20:15:33"/>
    <s v="Madero - Icarai"/>
    <x v="1"/>
    <s v="A entrega é em uma área de risco"/>
    <s v="Reembolso aprovado, confira o pagamento no seu próximo repasse"/>
    <n v="171.98"/>
    <n v="151"/>
    <n v="121.93"/>
    <n v="29.069999999999993"/>
    <s v="REEMBOLSO APROVADO"/>
    <x v="1"/>
    <s v="iFood"/>
    <s v="5aadaa94-4dc2-46b4-80c1-47001a6d14a1"/>
    <s v="Crédito (Mastercard) pelo app"/>
    <x v="0"/>
  </r>
  <r>
    <s v="3413"/>
    <d v="2025-05-31T18:39:14"/>
    <s v="Madero - Icarai"/>
    <x v="1"/>
    <s v="Problemas no veículo"/>
    <s v="Reembolso aprovado, confira o pagamento no seu próximo repasse"/>
    <n v="143.97999999999999"/>
    <n v="134"/>
    <n v="112.25"/>
    <n v="21.75"/>
    <s v="REEMBOLSO APROVADO"/>
    <x v="1"/>
    <s v="iFood"/>
    <s v="22998c07-5bdf-45b8-8722-8cf793292636"/>
    <s v="Vale-refeição (Pluxee Refeição (Sodexo Refeição)) pelo app"/>
    <x v="0"/>
  </r>
  <r>
    <s v="4668"/>
    <d v="2025-05-31T18:48:48"/>
    <s v="Madero - Iguatemi Campinas"/>
    <x v="0"/>
    <s v="O pedido não foi entregue"/>
    <s v="Reembolso aprovado, confira o pagamento no seu próximo repasse"/>
    <n v="69.98"/>
    <n v="62"/>
    <n v="50.06"/>
    <n v="11.939999999999998"/>
    <s v="REEMBOLSO APROVADO"/>
    <x v="1"/>
    <s v="iFood"/>
    <s v="fc581d55-6e36-4ab4-b20d-b6f272cc4c91"/>
    <s v="Crédito (Mastercard) pelo app"/>
    <x v="4"/>
  </r>
  <r>
    <n v="3520"/>
    <d v="2025-05-30T14:48:38"/>
    <s v="Madero - Shopping Tijuca"/>
    <x v="0"/>
    <s v="Pedido impróprio para consumo/uso"/>
    <s v="SIM"/>
    <n v="28.23"/>
    <n v="31"/>
    <n v="21"/>
    <n v="10"/>
    <s v="REEMBOLSO APROVADO"/>
    <x v="1"/>
    <s v="iFood"/>
    <s v="62e3bf2e-b3bd-423c-8ba2-91d6c645faf4"/>
    <s v="Crédito (Mastercard) pelo app"/>
    <x v="0"/>
  </r>
  <r>
    <s v="6264"/>
    <d v="2025-05-31T18:42:49"/>
    <s v="Madero - Iguatemi Esplanada"/>
    <x v="1"/>
    <s v="Cliente não localizado pedido em atraso"/>
    <s v="Reembolso aprovado, confira o pagamento no seu próximo repasse"/>
    <n v="110.98"/>
    <n v="104"/>
    <n v="83.98"/>
    <n v="20.019999999999996"/>
    <s v="REEMBOLSO APROVADO"/>
    <x v="1"/>
    <s v="iFood"/>
    <s v="89299308-531f-49c8-92d1-5809e8f273b1"/>
    <s v="PIX"/>
    <x v="4"/>
  </r>
  <r>
    <s v="5713"/>
    <d v="2025-05-31T21:16:57"/>
    <s v="Madero - Center Shopping Uberlandia"/>
    <x v="2"/>
    <s v="O pedido está fora da área de entrega"/>
    <s v="SIM"/>
    <n v="177.98"/>
    <n v="170"/>
    <n v="0"/>
    <n v="170"/>
    <s v="CANCELADO"/>
    <x v="2"/>
    <s v="iFood"/>
    <s v="b58b7467-f76a-44c9-88a6-66bab3a20e79"/>
    <s v="PIX"/>
    <x v="2"/>
  </r>
  <r>
    <s v="1127"/>
    <d v="2025-05-31T18:38:17"/>
    <s v="Madero - Iguatemi Esplanada"/>
    <x v="0"/>
    <s v="O pedido está atrasado"/>
    <s v="Reembolso aprovado, confira o pagamento no seu próximo repasse"/>
    <n v="132.97999999999999"/>
    <n v="128"/>
    <n v="98.36"/>
    <n v="29.64"/>
    <s v="REEMBOLSO APROVADO"/>
    <x v="1"/>
    <s v="iFood"/>
    <s v="ad3d1931-859b-4214-91a7-cd831888fc78"/>
    <s v="Crédito (Mastercard) pelo app"/>
    <x v="4"/>
  </r>
  <r>
    <s v="7529"/>
    <d v="2025-05-31T19:17:18"/>
    <s v="Madero - Mogi Shopping"/>
    <x v="1"/>
    <s v="Problemas no veículo"/>
    <s v="Reembolso aprovado, confira o pagamento no seu próximo repasse"/>
    <n v="69.23"/>
    <n v="67"/>
    <n v="50.06"/>
    <n v="16.939999999999998"/>
    <s v="REEMBOLSO APROVADO"/>
    <x v="1"/>
    <s v="iFood"/>
    <s v="6c930ba3-8a67-4347-bf1e-ae5f75726803"/>
    <s v="PIX"/>
    <x v="1"/>
  </r>
  <r>
    <s v="0144"/>
    <d v="2025-05-31T22:06:39"/>
    <s v="Madero - Morumbi"/>
    <x v="1"/>
    <s v="Problemas no veículo"/>
    <s v="Reembolso aprovado, confira o pagamento no seu próximo repasse"/>
    <n v="199.98"/>
    <n v="182"/>
    <n v="146.96"/>
    <n v="35.039999999999992"/>
    <s v="REEMBOLSO APROVADO"/>
    <x v="1"/>
    <s v="iFood"/>
    <s v="3c572f00-555a-44a2-979d-90bd8cc668b9"/>
    <s v="Pagamento pelo app do Nubank"/>
    <x v="4"/>
  </r>
  <r>
    <s v="4623"/>
    <d v="2025-05-31T19:20:10"/>
    <s v="Madero - Maringa (shopping Catuai)"/>
    <x v="2"/>
    <s v="Item indisponível"/>
    <s v="UNAVAILABLE_ITEM"/>
    <n v="34.979999999999997"/>
    <n v="30"/>
    <n v="0"/>
    <n v="30"/>
    <s v="CANCELADO"/>
    <x v="2"/>
    <s v="iFood"/>
    <s v="943f7d5d-80bd-4547-b303-b811eeed3605"/>
    <s v="Apple Pay (Mastercard)"/>
    <x v="4"/>
  </r>
  <r>
    <s v="0058"/>
    <d v="2025-05-31T19:22:25"/>
    <s v="Madero - Natal Shopping"/>
    <x v="0"/>
    <s v="O pedido está atrasado"/>
    <s v="Reembolso aprovado, confira o pagamento no seu próximo repasse"/>
    <n v="112.98"/>
    <n v="96"/>
    <n v="77.52"/>
    <n v="18.480000000000004"/>
    <s v="REEMBOLSO APROVADO"/>
    <x v="1"/>
    <s v="iFood"/>
    <s v="7aec1477-c5eb-44dd-8225-c95d998488ab"/>
    <s v="PIX"/>
    <x v="0"/>
  </r>
  <r>
    <s v="0543"/>
    <d v="2025-05-27T18:24:30"/>
    <s v="Madero - Shopping União Osasco"/>
    <x v="0"/>
    <s v="O pedido veio com todos os itens errados"/>
    <s v="SIM"/>
    <n v="93.98"/>
    <n v="92"/>
    <n v="74.290000000000006"/>
    <n v="17.709999999999994"/>
    <s v="REEMBOLSO APROVADO"/>
    <x v="1"/>
    <s v="iFood"/>
    <s v="171da642-a3c4-493d-9530-69728c4bbdae"/>
    <s v="Crédito (Visa) pelo app"/>
    <x v="4"/>
  </r>
  <r>
    <s v="4240"/>
    <d v="2025-05-31T21:25:54"/>
    <s v="Madero - Shopping Neumarkt"/>
    <x v="1"/>
    <s v="Problemas no veículo"/>
    <s v="Reembolso aprovado, confira o pagamento no seu próximo repasse"/>
    <n v="143.97999999999999"/>
    <n v="121"/>
    <n v="97.71"/>
    <n v="23.290000000000006"/>
    <s v="REEMBOLSO APROVADO"/>
    <x v="1"/>
    <s v="iFood"/>
    <s v="29f02dfc-424c-452e-b115-993599d06a1e"/>
    <s v="Crédito (Mastercard) pelo app"/>
    <x v="3"/>
  </r>
  <r>
    <s v="9167"/>
    <d v="2025-05-31T11:35:33"/>
    <s v="Madero - Shopping Neumarkt"/>
    <x v="3"/>
    <s v="A loja está sem entregadores disponíveis"/>
    <s v="Cancelamento aceito pela sua loja"/>
    <n v="62.99"/>
    <n v="59"/>
    <n v="0"/>
    <n v="59"/>
    <s v="CANCELADO"/>
    <x v="2"/>
    <s v="iFood"/>
    <s v="778859c2-5158-4891-ac4d-7f26abc5a9eb"/>
    <s v="Crédito (Visa) pelo app"/>
    <x v="3"/>
  </r>
  <r>
    <s v="5791"/>
    <d v="2025-05-31T20:12:10"/>
    <s v="Jeronimo - Barra Shopping"/>
    <x v="0"/>
    <s v="Pedido impróprio para consumo/uso"/>
    <s v="HAS_CREDIT_PROACTIVE"/>
    <n v="103.98"/>
    <n v="102"/>
    <n v="77.36"/>
    <n v="24.64"/>
    <s v="REEMBOLSO APROVADO"/>
    <x v="1"/>
    <s v="iFood"/>
    <s v="45e57a1a-3343-44bb-a6ec-2bcf74705db8"/>
    <s v="Crédito (Mastercard) pelo app"/>
    <x v="0"/>
  </r>
  <r>
    <s v="9880"/>
    <d v="2025-05-31T20:07:00"/>
    <s v="Jeronimo - Barra Shopping"/>
    <x v="1"/>
    <s v="Pedido já foi retirado pelo entregador"/>
    <s v="CHECKOUT_HANDSHAKE_DECIDED"/>
    <n v="156.78"/>
    <n v="142.80000000000001"/>
    <n v="0"/>
    <n v="142.80000000000001"/>
    <s v="CANCELADO"/>
    <x v="2"/>
    <s v="iFood"/>
    <s v="825e6f12-1344-462b-a322-b47923490eb0"/>
    <s v="Crédito (Mastercard) pelo app"/>
    <x v="0"/>
  </r>
  <r>
    <s v="1916"/>
    <d v="2025-05-31T19:59:43"/>
    <s v="Jeronimo - Barra Shopping"/>
    <x v="0"/>
    <s v="O pedido está atrasado"/>
    <s v="Reembolso aprovado, confira o pagamento no seu próximo repasse"/>
    <n v="45.39"/>
    <n v="44.4"/>
    <n v="30.85"/>
    <n v="13.549999999999997"/>
    <s v="REEMBOLSO APROVADO"/>
    <x v="1"/>
    <s v="iFood"/>
    <s v="c0b24ea5-6dd5-4e45-9319-4d45e2573d9a"/>
    <s v="Crédito (Mastercard) pelo app"/>
    <x v="0"/>
  </r>
  <r>
    <s v="0030"/>
    <d v="2025-05-31T17:10:20"/>
    <s v="Jeronimo - Barra Shopping"/>
    <x v="1"/>
    <s v="Entregador sofreu acidente"/>
    <s v="Reembolso aprovado, confira o pagamento no seu próximo repasse"/>
    <n v="88.59"/>
    <n v="87.6"/>
    <n v="65.73"/>
    <n v="21.86999999999999"/>
    <s v="REEMBOLSO APROVADO"/>
    <x v="1"/>
    <s v="iFood"/>
    <s v="0b20fc29-29d0-4721-b081-7867182a6eb1"/>
    <s v="Débito (Visa Débito) pelo app"/>
    <x v="0"/>
  </r>
  <r>
    <s v="1834"/>
    <d v="2025-05-31T19:09:34"/>
    <s v="Madero - Jundiai Shopping"/>
    <x v="0"/>
    <s v="Pedido impróprio para consumo/uso"/>
    <s v="HAS_CREDIT_PROACTIVE"/>
    <n v="89.98"/>
    <n v="68"/>
    <n v="54.91"/>
    <n v="13.090000000000003"/>
    <s v="REEMBOLSO APROVADO"/>
    <x v="1"/>
    <s v="iFood"/>
    <s v="b39b7b3e-904d-4300-9173-a67ccb8f0daf"/>
    <s v="PIX"/>
    <x v="4"/>
  </r>
  <r>
    <s v="0287"/>
    <d v="2025-05-31T22:07:47"/>
    <s v="Jeronimo - Giovanni Gronchi"/>
    <x v="1"/>
    <s v="Problemas no veículo"/>
    <s v="Reembolso aprovado, confira o pagamento no seu próximo repasse"/>
    <n v="145.58000000000001"/>
    <n v="135.6"/>
    <n v="109.49"/>
    <n v="26.11"/>
    <s v="REEMBOLSO APROVADO"/>
    <x v="1"/>
    <s v="iFood"/>
    <s v="f83a4d19-5ab3-432c-8a38-0447ee9244b5"/>
    <s v="PIX"/>
    <x v="4"/>
  </r>
  <r>
    <s v="2410"/>
    <d v="2025-05-31T21:48:36"/>
    <s v="Jeronimo - Giovanni Gronchi"/>
    <x v="0"/>
    <s v="O pedido está atrasado"/>
    <s v="Reembolso aprovado, confira o pagamento no seu próximo repasse"/>
    <n v="112.98"/>
    <n v="102"/>
    <n v="82.36"/>
    <n v="19.64"/>
    <s v="REEMBOLSO APROVADO"/>
    <x v="1"/>
    <s v="iFood"/>
    <s v="8ad8c745-31e5-4482-9513-28dec371ff08"/>
    <s v="Crédito (Mastercard) pelo app"/>
    <x v="4"/>
  </r>
  <r>
    <s v="6024"/>
    <d v="2025-05-31T20:08:01"/>
    <s v="Jeronimo - Giovanni Gronchi"/>
    <x v="1"/>
    <s v="Cliente não localizado pedido em atraso"/>
    <s v="Reembolso aprovado, confira o pagamento no seu próximo repasse"/>
    <n v="66.38"/>
    <n v="56.4"/>
    <n v="45.55"/>
    <n v="10.850000000000001"/>
    <s v="REEMBOLSO APROVADO"/>
    <x v="1"/>
    <s v="iFood"/>
    <s v="3ec700c4-c5df-4629-9ded-675a4caa6750"/>
    <s v="Crédito (Mastercard) pelo app"/>
    <x v="4"/>
  </r>
  <r>
    <s v="4101"/>
    <d v="2025-05-31T19:12:39"/>
    <s v="Jeronimo - Giovanni Gronchi"/>
    <x v="1"/>
    <s v="Problemas no veículo"/>
    <s v="Reembolso aprovado, confira o pagamento no seu próximo repasse"/>
    <n v="66.38"/>
    <n v="56.4"/>
    <n v="45.56"/>
    <n v="10.839999999999996"/>
    <s v="REEMBOLSO APROVADO"/>
    <x v="1"/>
    <s v="iFood"/>
    <s v="592e151a-8cd9-4d05-9262-aaa8b7143585"/>
    <s v="Crédito (Mastercard) pelo app"/>
    <x v="4"/>
  </r>
  <r>
    <n v="6743"/>
    <d v="2025-05-31T20:04:50"/>
    <s v="Madero - Shopping West Plaza"/>
    <x v="0"/>
    <s v="O pedido veio com todos os itens errados"/>
    <s v="SIM"/>
    <n v="31.99"/>
    <n v="31"/>
    <n v="20.03"/>
    <n v="10.969999999999999"/>
    <s v="REEMBOLSO APROVADO"/>
    <x v="1"/>
    <s v="iFood"/>
    <s v="19b4b59c-c5d6-4e72-977f-31aaa7da8842"/>
    <s v="Vale-refeição (iFood refeição) pelo app"/>
    <x v="1"/>
  </r>
  <r>
    <n v="575"/>
    <d v="2025-05-30T11:17:09"/>
    <s v="Madero - Vila Mariana"/>
    <x v="0"/>
    <s v="Pedido impróprio para consumo/uso"/>
    <s v="ORDER_HS_REJECTED"/>
    <n v="28.48"/>
    <n v="30"/>
    <n v="20.97"/>
    <n v="9.0300000000000011"/>
    <s v="REEMBOLSO APROVADO"/>
    <x v="1"/>
    <s v="iFood"/>
    <s v="a206b604-3102-4091-9031-a4d2305054c1"/>
    <s v="Vale-refeição (VR refeição) pelo app"/>
    <x v="1"/>
  </r>
  <r>
    <n v="6834"/>
    <d v="2025-05-31T12:39:44"/>
    <s v="Madero - Villa Lobos"/>
    <x v="0"/>
    <s v="O pedido veio com todos os itens errados"/>
    <s v="SIM"/>
    <n v="156.97999999999999"/>
    <n v="148"/>
    <n v="0"/>
    <m/>
    <s v="CONTESTADO"/>
    <x v="0"/>
    <s v="iFood"/>
    <s v="19b0ef42-fe75-4d5e-af6f-bf13f3b6f736"/>
    <s v="Crédito (Visa) pelo app"/>
    <x v="4"/>
  </r>
  <r>
    <n v="8144"/>
    <d v="2025-05-31T19:33:36"/>
    <s v="Madero &amp; Jeronimo - 18 do Forte"/>
    <x v="0"/>
    <s v="O pedido veio com todos os itens errados"/>
    <s v="SIM"/>
    <n v="127.98"/>
    <n v="126"/>
    <n v="3.72"/>
    <n v="122.28"/>
    <s v="REEMBOLSO APROVADO"/>
    <x v="1"/>
    <s v="iFood"/>
    <s v="fce25710-1e95-4bb1-b2f9-210dfb5d4efd"/>
    <s v="Crédito (Mastercard) pelo app"/>
    <x v="4"/>
  </r>
  <r>
    <n v="7015"/>
    <d v="2025-05-31T19:33:10"/>
    <s v="Madero &amp; Jeronimo - 18 do Forte"/>
    <x v="0"/>
    <s v="O pedido veio com todos os itens errados"/>
    <s v="SIM"/>
    <n v="62.78"/>
    <n v="58.8"/>
    <n v="44.27"/>
    <n v="14.529999999999994"/>
    <s v="REEMBOLSO APROVADO"/>
    <x v="1"/>
    <s v="iFood"/>
    <s v="0828ed14-25e5-49f3-bf10-ccbd648526d9"/>
    <s v="Vale-refeição (Alelo refeição) pelo app"/>
    <x v="4"/>
  </r>
  <r>
    <s v="4440"/>
    <d v="2025-05-31T13:42:22"/>
    <s v="Madero - Shopping Rio Leblon"/>
    <x v="0"/>
    <s v="O pedido está atrasado"/>
    <s v="Reembolso aprovado, confira o pagamento no seu próximo repasse"/>
    <n v="30.99"/>
    <n v="30"/>
    <n v="19.23"/>
    <n v="10.77"/>
    <s v="REEMBOLSO APROVADO"/>
    <x v="1"/>
    <s v="iFood"/>
    <s v="a2d46416-fd02-4ea1-9400-1a5cc2802054"/>
    <s v="Crédito (Visa) pelo app"/>
    <x v="0"/>
  </r>
  <r>
    <s v="8083"/>
    <d v="2025-05-31T13:08:44"/>
    <s v="Madero - Shopping Rio Leblon"/>
    <x v="2"/>
    <s v="Item indisponível"/>
    <s v="UNAVAILABLE_ITEM"/>
    <n v="134.99"/>
    <n v="134"/>
    <n v="0"/>
    <n v="134"/>
    <s v="CANCELADO"/>
    <x v="2"/>
    <s v="iFood"/>
    <s v="97ca8280-47db-439e-8f12-f84e373e1e8d"/>
    <s v="PIX"/>
    <x v="0"/>
  </r>
  <r>
    <s v="9929"/>
    <d v="2025-05-31T18:14:47"/>
    <s v="Madero - Bh Shopping"/>
    <x v="0"/>
    <s v="O pedido está atrasado"/>
    <s v="Reembolso aprovado, confira o pagamento no seu próximo repasse"/>
    <n v="82.98"/>
    <n v="81"/>
    <n v="65.41"/>
    <n v="15.590000000000003"/>
    <s v="REEMBOLSO APROVADO"/>
    <x v="1"/>
    <s v="iFood"/>
    <s v="0df10576-25d3-4c82-b182-8d85c87c23a9"/>
    <s v="Saldo da carteira, PIX"/>
    <x v="0"/>
  </r>
  <r>
    <n v="7476"/>
    <d v="2025-05-30T18:40:42"/>
    <s v="Madero &amp; Jeronimo - AV. Araguaia"/>
    <x v="0"/>
    <s v="O pedido veio com todos os itens errados"/>
    <s v="SIM"/>
    <n v="214.18"/>
    <n v="199.2"/>
    <n v="0"/>
    <m/>
    <s v="CONTESTADO"/>
    <x v="0"/>
    <s v="iFood"/>
    <s v="f6299098-60d2-4ce3-bf25-6b4635f6ba1a"/>
    <s v="PIX"/>
    <x v="4"/>
  </r>
  <r>
    <s v="5303"/>
    <d v="2025-05-31T21:29:45"/>
    <s v="Madero - Nazaret"/>
    <x v="1"/>
    <s v="Problemas no veículo"/>
    <s v="Reembolso aprovado, confira o pagamento no seu próximo repasse"/>
    <n v="233.98"/>
    <n v="223"/>
    <n v="180.07"/>
    <n v="42.930000000000007"/>
    <s v="REEMBOLSO APROVADO"/>
    <x v="1"/>
    <s v="iFood"/>
    <s v="679d3312-0f6d-43c2-8b18-e320ab996b34"/>
    <s v="Crédito (Mastercard) pelo app"/>
    <x v="1"/>
  </r>
  <r>
    <s v="4822"/>
    <d v="2025-05-31T18:29:47"/>
    <s v="Madero - Norte Shopping"/>
    <x v="0"/>
    <s v="O pedido está atrasado"/>
    <s v="Reembolso aprovado, confira o pagamento no seu próximo repasse"/>
    <n v="165.99"/>
    <n v="170"/>
    <n v="133.24"/>
    <n v="36.759999999999991"/>
    <s v="REEMBOLSO APROVADO"/>
    <x v="1"/>
    <s v="iFood"/>
    <s v="c2c84307-f422-429d-aeca-2f2565540ad2"/>
    <s v="Crédito (Visa) pelo app"/>
    <x v="0"/>
  </r>
  <r>
    <n v="1814"/>
    <d v="2025-05-31T19:43:50"/>
    <s v="Madero &amp; Jeronimo - Foz do Iguaçu"/>
    <x v="0"/>
    <s v="O pedido veio com todos os itens errados"/>
    <s v="SIM"/>
    <n v="190.58"/>
    <n v="165.6"/>
    <n v="133.72"/>
    <n v="31.879999999999995"/>
    <s v="REEMBOLSO APROVADO"/>
    <x v="1"/>
    <s v="iFood"/>
    <s v="6e9218cf-f4ea-4022-bb7a-28bd78f2090a"/>
    <s v="PIX"/>
    <x v="4"/>
  </r>
  <r>
    <s v="8056"/>
    <d v="2025-05-31T21:41:35"/>
    <s v="Madero - Novo Hamburgo"/>
    <x v="1"/>
    <s v="Problemas no veículo"/>
    <s v="Reembolso aprovado, confira o pagamento no seu próximo repasse"/>
    <n v="170.98"/>
    <n v="147"/>
    <n v="118.78"/>
    <n v="28.22"/>
    <s v="REEMBOLSO APROVADO"/>
    <x v="1"/>
    <s v="iFood"/>
    <s v="fed2c4a8-2d0b-4c2c-96f7-bf1bc738aa62"/>
    <s v="PIX"/>
    <x v="3"/>
  </r>
  <r>
    <s v="9993"/>
    <d v="2025-05-31T21:15:21"/>
    <s v="Madero - Park Shopping Campo Grande"/>
    <x v="0"/>
    <s v="Pedido impróprio para consumo/uso"/>
    <s v="HAS_CREDIT_PROACTIVE"/>
    <n v="98.98"/>
    <n v="85"/>
    <n v="64.599999999999994"/>
    <n v="20.400000000000006"/>
    <s v="REEMBOLSO APROVADO"/>
    <x v="1"/>
    <s v="iFood"/>
    <s v="9d20c57e-677c-4990-8187-ffc8bd021340"/>
    <s v="PIX"/>
    <x v="0"/>
  </r>
  <r>
    <n v="387"/>
    <d v="2025-05-26T18:12:11"/>
    <s v="Madero &amp; Jeronimo - Itapema"/>
    <x v="0"/>
    <s v="O pedido veio com todos os itens errados"/>
    <s v="SIM"/>
    <n v="108.98"/>
    <n v="92"/>
    <n v="0"/>
    <m/>
    <s v="CONTESTADO"/>
    <x v="0"/>
    <s v="iFood"/>
    <s v="65425f0a-89b7-42ef-8e3d-557641593777"/>
    <s v="Crédito (Visa) pelo app"/>
    <x v="3"/>
  </r>
  <r>
    <s v="9207"/>
    <d v="2025-05-31T21:57:25"/>
    <s v="Madero - Patio Osasco"/>
    <x v="0"/>
    <s v="O pedido não foi entregue"/>
    <s v="Reembolso aprovado, confira o pagamento no seu próximo repasse"/>
    <n v="203.98"/>
    <n v="196"/>
    <n v="158.27000000000001"/>
    <n v="37.72999999999999"/>
    <s v="REEMBOLSO APROVADO"/>
    <x v="1"/>
    <s v="iFood"/>
    <s v="99aa3833-0f9d-40c4-8aa7-f7b3c35aaa64"/>
    <s v="PIX"/>
    <x v="4"/>
  </r>
  <r>
    <s v="7267"/>
    <d v="2025-05-31T13:05:32"/>
    <s v="Madero - Sakamoto"/>
    <x v="1"/>
    <s v="Problemas no veículo"/>
    <s v="Reembolso aprovado, confira o pagamento no seu próximo repasse"/>
    <n v="145.97999999999999"/>
    <n v="134"/>
    <n v="108.2"/>
    <n v="25.799999999999997"/>
    <s v="REEMBOLSO APROVADO"/>
    <x v="1"/>
    <s v="iFood"/>
    <s v="d1a9b767-8103-4bca-ba22-57c4d5b6fb85"/>
    <s v="Crédito (Mastercard) pelo app"/>
    <x v="1"/>
  </r>
  <r>
    <n v="392"/>
    <d v="2025-05-29T19:27:09"/>
    <s v="Madero &amp; Jeronimo - Itapema"/>
    <x v="0"/>
    <s v="O pedido veio com todos os itens errados"/>
    <s v="SIM"/>
    <n v="105.78"/>
    <n v="102"/>
    <n v="0"/>
    <n v="102"/>
    <s v="CONTESTADO"/>
    <x v="0"/>
    <s v="iFood"/>
    <s v="bce88649-5b88-406c-afc3-bd29dae41365"/>
    <s v="Crédito (Visa) pelo app"/>
    <x v="3"/>
  </r>
  <r>
    <s v="9292"/>
    <d v="2025-05-31T21:49:56"/>
    <s v="Madero - Shopping Aricanduva"/>
    <x v="1"/>
    <s v="A entrega é em uma área de risco"/>
    <s v="Reembolso aprovado, confira o pagamento no seu próximo repasse"/>
    <n v="103.99"/>
    <n v="92"/>
    <n v="72.05"/>
    <n v="19.950000000000003"/>
    <s v="REEMBOLSO APROVADO"/>
    <x v="1"/>
    <s v="iFood"/>
    <s v="248a8497-1b48-4247-9008-e4eb97fd1691"/>
    <s v="Vale-refeição (Alelo refeição) pelo app"/>
    <x v="1"/>
  </r>
  <r>
    <s v="0305"/>
    <d v="2025-05-31T11:43:27"/>
    <s v="Madero - Shopping Beiramar"/>
    <x v="1"/>
    <s v="Cliente não localizado"/>
    <s v="Reembolso aprovado, confira o pagamento no seu próximo repasse"/>
    <n v="75.989999999999995"/>
    <n v="75"/>
    <n v="60.56"/>
    <n v="14.439999999999998"/>
    <s v="REEMBOLSO APROVADO"/>
    <x v="1"/>
    <s v="iFood"/>
    <s v="902c2a30-2e7e-4d2e-ab06-d957366df3d7"/>
    <s v="Apple Pay (Mastercard)"/>
    <x v="3"/>
  </r>
  <r>
    <s v="9748"/>
    <d v="2025-05-31T19:49:23"/>
    <s v="Jeronimo - Barão de Penedo"/>
    <x v="3"/>
    <s v="Suspeita de golpe ou trote"/>
    <s v="Cancelamento aceito pela sua loja"/>
    <n v="61.38"/>
    <n v="62.4"/>
    <n v="0"/>
    <n v="62.4"/>
    <s v="CANCELADO"/>
    <x v="2"/>
    <s v="iFood"/>
    <s v="4b9546e1-e011-4220-91d5-c60882f14081"/>
    <s v="Crédito (Visa) pelo app"/>
    <x v="1"/>
  </r>
  <r>
    <s v="4153"/>
    <d v="2025-05-31T13:55:32"/>
    <s v="Madero - Shopping Cidade São Paulo"/>
    <x v="0"/>
    <s v="O pedido está atrasado"/>
    <s v="Reembolso aprovado, confira o pagamento no seu próximo repasse"/>
    <n v="75"/>
    <n v="75"/>
    <n v="55.56"/>
    <n v="19.439999999999998"/>
    <s v="REEMBOLSO APROVADO"/>
    <x v="1"/>
    <s v="iFood"/>
    <s v="7e0afc38-0549-4d97-8a8d-9c0a92461ba8"/>
    <s v="Crédito (Elo) pelo app"/>
    <x v="1"/>
  </r>
  <r>
    <s v="5131"/>
    <d v="2025-05-31T19:32:42"/>
    <s v="Madero - Shopping Eldorado"/>
    <x v="0"/>
    <s v="O pedido está atrasado"/>
    <s v="Reembolso aprovado, confira o pagamento no seu próximo repasse"/>
    <n v="84.98"/>
    <n v="75"/>
    <n v="60.56"/>
    <n v="14.439999999999998"/>
    <s v="REEMBOLSO APROVADO"/>
    <x v="1"/>
    <s v="iFood"/>
    <s v="1805656f-76db-43ce-969a-06faf728cbe5"/>
    <s v="Google Pay (Visa)"/>
    <x v="4"/>
  </r>
  <r>
    <s v="3943"/>
    <d v="2025-05-31T21:03:01"/>
    <s v="Madero - Shopping Estação Cuiabá"/>
    <x v="1"/>
    <s v="Cliente não localizado"/>
    <s v="Reembolso aprovado, confira o pagamento no seu próximo repasse"/>
    <n v="105.98"/>
    <n v="80"/>
    <n v="64.599999999999994"/>
    <n v="15.400000000000006"/>
    <s v="REEMBOLSO APROVADO"/>
    <x v="1"/>
    <s v="iFood"/>
    <s v="9136fd59-a87e-4bc2-a3af-c4b122b15bb8"/>
    <s v="PIX"/>
    <x v="2"/>
  </r>
  <r>
    <s v="2440"/>
    <d v="2025-05-31T15:37:31"/>
    <s v="Madero - Shopping Estação Cuiabá"/>
    <x v="1"/>
    <s v="Cliente não localizado"/>
    <s v="Reembolso aprovado, confira o pagamento no seu próximo repasse"/>
    <n v="33.979999999999997"/>
    <n v="30"/>
    <n v="19.22"/>
    <n v="10.780000000000001"/>
    <s v="REEMBOLSO APROVADO"/>
    <x v="1"/>
    <s v="iFood"/>
    <s v="ada129e8-baf0-45d3-bea8-97d1e447bce8"/>
    <s v="PIX"/>
    <x v="2"/>
  </r>
  <r>
    <s v="5843"/>
    <d v="2025-05-31T14:11:18"/>
    <s v="Madero - Shopping Grão Pará"/>
    <x v="1"/>
    <s v="Enchentes/Alagamentos"/>
    <s v="Reembolso aprovado, confira o pagamento no seu próximo repasse"/>
    <n v="126.98"/>
    <n v="108"/>
    <n v="87.21"/>
    <n v="20.790000000000006"/>
    <s v="REEMBOLSO APROVADO"/>
    <x v="1"/>
    <s v="iFood"/>
    <s v="ffe1322e-9437-452b-9110-058f182ad22e"/>
    <s v="Apple Pay (Mastercard)"/>
    <x v="0"/>
  </r>
  <r>
    <s v="2776"/>
    <d v="2025-05-28T20:20:33"/>
    <s v="Madero &amp; Jeronimo - Posto Sia"/>
    <x v="0"/>
    <s v="O pedido veio com todos os itens errados"/>
    <s v="SIM"/>
    <n v="28.74"/>
    <n v="37"/>
    <n v="29.88"/>
    <n v="7.120000000000001"/>
    <s v="REEMBOLSO APROVADO"/>
    <x v="1"/>
    <s v="iFood"/>
    <s v="f93d42a3-bdd8-46fe-b263-0ea285773def"/>
    <s v="Crédito (Mastercard) pelo app"/>
    <x v="2"/>
  </r>
  <r>
    <s v="7917"/>
    <d v="2025-05-31T21:35:44"/>
    <s v="Madero - Shopping Id"/>
    <x v="1"/>
    <s v="Problemas no veículo"/>
    <s v="Reembolso aprovado, confira o pagamento no seu próximo repasse"/>
    <n v="333.98"/>
    <n v="328"/>
    <n v="264.86"/>
    <n v="63.139999999999986"/>
    <s v="REEMBOLSO APROVADO"/>
    <x v="1"/>
    <s v="iFood"/>
    <s v="138e71f9-80e7-45dc-8f91-39df0ece87d2"/>
    <s v="Crédito (Mastercard) pelo app"/>
    <x v="2"/>
  </r>
  <r>
    <s v="3884"/>
    <d v="2025-05-27T19:19:04"/>
    <s v="Madero &amp; Jeronimo - Santo Amaro"/>
    <x v="2"/>
    <s v="O pedido está duplicado"/>
    <s v="SIM"/>
    <n v="505.78"/>
    <n v="490.8"/>
    <n v="396.32"/>
    <n v="94.480000000000018"/>
    <s v="REEMBOLSO APROVADO"/>
    <x v="1"/>
    <s v="iFood"/>
    <s v="9ef33ea3-501a-4ac4-a90a-da76046ed246"/>
    <s v="Apple Pay (Mastercard)"/>
    <x v="1"/>
  </r>
  <r>
    <s v="6273"/>
    <d v="2025-05-31T19:08:13"/>
    <s v="Madero - Shopping Metrópole"/>
    <x v="0"/>
    <s v="O pedido está atrasado"/>
    <s v="Reembolso aprovado, confira o pagamento no seu próximo repasse"/>
    <n v="79.98"/>
    <n v="64"/>
    <n v="51.68"/>
    <n v="12.32"/>
    <s v="REEMBOLSO APROVADO"/>
    <x v="1"/>
    <s v="iFood"/>
    <s v="26226b06-96af-4424-8365-8b5f2cbabbcd"/>
    <s v="Crédito (Mastercard) pelo app"/>
    <x v="1"/>
  </r>
  <r>
    <s v="0530"/>
    <d v="2025-05-31T19:05:47"/>
    <s v="Madero - Shopping Metrópole"/>
    <x v="1"/>
    <s v="Entregador sofreu acidente"/>
    <s v="Reembolso aprovado, confira o pagamento no seu próximo repasse"/>
    <n v="93.98"/>
    <n v="75"/>
    <n v="60.56"/>
    <n v="14.439999999999998"/>
    <s v="REEMBOLSO APROVADO"/>
    <x v="1"/>
    <s v="iFood"/>
    <s v="3e14ed03-10ac-4491-86fc-c0a48a8a91d4"/>
    <s v="Crédito (Mastercard) pelo app"/>
    <x v="1"/>
  </r>
  <r>
    <s v="7062"/>
    <d v="2025-05-26T16:53:42"/>
    <s v="Madero &amp; Jeronimo - Santo Amaro"/>
    <x v="0"/>
    <s v="O pedido veio com todos os itens errados"/>
    <s v="SIM"/>
    <n v="82.78"/>
    <n v="72.8"/>
    <n v="61"/>
    <n v="11.799999999999997"/>
    <s v="REEMBOLSO APROVADO"/>
    <x v="1"/>
    <s v="iFood"/>
    <s v="1968df81-5699-451f-8905-44a7128603b3"/>
    <s v="Vale-refeição (Pluxee Refeição (Sodexo Refeição)) pelo app"/>
    <x v="1"/>
  </r>
  <r>
    <s v="0411"/>
    <d v="2025-05-31T19:02:38"/>
    <s v="Madero - Shopping Metrópole"/>
    <x v="1"/>
    <s v="Entregador sofreu acidente"/>
    <s v="Reembolso aprovado, confira o pagamento no seu próximo repasse"/>
    <n v="113.98"/>
    <n v="108"/>
    <n v="87.21"/>
    <n v="20.790000000000006"/>
    <s v="REEMBOLSO APROVADO"/>
    <x v="1"/>
    <s v="iFood"/>
    <s v="d75fd2e1-e6f3-499d-93c9-123326eeee31"/>
    <s v="PIX"/>
    <x v="1"/>
  </r>
  <r>
    <s v="3678"/>
    <d v="2025-05-31T21:28:45"/>
    <s v="Madero - Goiania T4"/>
    <x v="2"/>
    <s v="Item indisponível"/>
    <s v="UNAVAILABLE_ITEM"/>
    <n v="40.99"/>
    <n v="40"/>
    <n v="0"/>
    <n v="40"/>
    <s v="CANCELADO"/>
    <x v="2"/>
    <s v="iFood"/>
    <s v="c2e0ef68-41b8-4e8d-a55f-5a3b6b569ffa"/>
    <s v="PIX"/>
    <x v="2"/>
  </r>
  <r>
    <s v="8763"/>
    <d v="2025-05-26T16:49:08"/>
    <s v="Madero &amp; Jeronimo - Santo Amaro"/>
    <x v="0"/>
    <s v="O pedido veio com todos os itens errados"/>
    <s v="SIM"/>
    <n v="76.98"/>
    <n v="78"/>
    <n v="62.98"/>
    <n v="15.020000000000003"/>
    <s v="REEMBOLSO APROVADO"/>
    <x v="1"/>
    <s v="iFood"/>
    <s v="ca7f4a66-cf39-4f4f-bdd3-4c8bc99d9f2b"/>
    <s v="Crédito (Mastercard) pelo app"/>
    <x v="1"/>
  </r>
  <r>
    <s v="2325"/>
    <d v="2025-05-31T12:48:43"/>
    <s v="Jeronimo - Goiânia Shopping"/>
    <x v="2"/>
    <s v="A loja está passando por dificuldades internas"/>
    <s v="Cancelamento aceito pela sua loja"/>
    <n v="23.49"/>
    <n v="30"/>
    <n v="0"/>
    <n v="30"/>
    <s v="CANCELADO"/>
    <x v="2"/>
    <s v="iFood"/>
    <s v="e3d01984-8077-46ea-84f3-1fc5ac37ef31"/>
    <s v="Crédito (Visa) pelo app"/>
    <x v="2"/>
  </r>
  <r>
    <s v="7392"/>
    <d v="2025-05-31T19:56:05"/>
    <s v="Madero - Shopping Mueller Joinville"/>
    <x v="1"/>
    <s v="Cliente não localizado pedido em atraso"/>
    <s v="Reembolso aprovado, confira o pagamento no seu próximo repasse"/>
    <n v="178.98"/>
    <n v="172"/>
    <n v="138.88999999999999"/>
    <n v="33.110000000000014"/>
    <s v="REEMBOLSO APROVADO"/>
    <x v="1"/>
    <s v="iFood"/>
    <s v="bcfe4064-36e1-4af7-bb2b-4d4526e740c2"/>
    <s v="Crédito (Visa) pelo app"/>
    <x v="3"/>
  </r>
  <r>
    <s v="2439"/>
    <d v="2025-05-31T20:17:28"/>
    <s v="Madero - Shopping Parque da Cidade"/>
    <x v="3"/>
    <s v="A loja está sem entregadores disponíveis"/>
    <s v="Reembolso aprovado, confira o pagamento no seu próximo repasse"/>
    <n v="204.98"/>
    <n v="208"/>
    <n v="170.04"/>
    <n v="37.960000000000008"/>
    <s v="REEMBOLSO APROVADO"/>
    <x v="1"/>
    <s v="iFood"/>
    <s v="3551657d-3b8d-413a-bb30-20c7d429fabc"/>
    <s v="Vale-refeição (VR refeição) pelo app"/>
    <x v="4"/>
  </r>
  <r>
    <s v="4759"/>
    <d v="2025-05-31T18:43:49"/>
    <s v="Madero - Shopping Patio Brasil"/>
    <x v="1"/>
    <s v="Problemas no veículo"/>
    <s v="Reembolso aprovado, confira o pagamento no seu próximo repasse"/>
    <n v="182.98"/>
    <n v="170"/>
    <n v="137.28"/>
    <n v="32.72"/>
    <s v="REEMBOLSO APROVADO"/>
    <x v="1"/>
    <s v="iFood"/>
    <s v="b805dafe-2a68-44a5-976f-55c35ee62065"/>
    <s v="Crédito (Elo) pelo app"/>
    <x v="2"/>
  </r>
  <r>
    <n v="5307"/>
    <d v="2025-05-30T19:30:11"/>
    <s v="Madero &amp; Jeronimo - Santo Amaro"/>
    <x v="0"/>
    <s v="Cancelamento excepcional por característica de qualidade"/>
    <s v="SIM"/>
    <n v="135.58000000000001"/>
    <n v="123.6"/>
    <n v="0"/>
    <m/>
    <s v="CONTESTADO"/>
    <x v="0"/>
    <s v="iFood"/>
    <s v="2756e88b-9e0b-400e-8a8d-55d3d27af798"/>
    <s v="Crédito (Elo) pelo app"/>
    <x v="1"/>
  </r>
  <r>
    <n v="2538"/>
    <d v="2025-05-30T18:35:46"/>
    <s v="Madero &amp; Jeronimo - Santo Amaro"/>
    <x v="0"/>
    <s v="O pedido veio com todos os itens errados"/>
    <s v="SIM"/>
    <n v="103.19"/>
    <n v="102.2"/>
    <n v="77.52"/>
    <n v="24.680000000000007"/>
    <s v="REEMBOLSO APROVADO"/>
    <x v="1"/>
    <s v="iFood"/>
    <s v="d9fe20ff-326a-4257-8d8c-eb92e0ca4c9b"/>
    <s v="Crédito (Mastercard) pelo app"/>
    <x v="1"/>
  </r>
  <r>
    <s v="0937"/>
    <d v="2025-05-31T11:14:56"/>
    <s v="Madero - Salvador Shopping Barra"/>
    <x v="2"/>
    <s v="Problemas de sistema na loja"/>
    <s v="Cancelamento aceito pela sua loja"/>
    <n v="211.98"/>
    <n v="203"/>
    <n v="0"/>
    <n v="203"/>
    <s v="CANCELADO"/>
    <x v="2"/>
    <s v="iFood"/>
    <s v="80d8d9d2-d017-4b94-be04-450d0fe434da"/>
    <s v="Crédito (Mastercard) pelo app"/>
    <x v="0"/>
  </r>
  <r>
    <s v="3291"/>
    <d v="2025-05-31T21:38:05"/>
    <s v="Madero - Shopping Patio Paulista"/>
    <x v="0"/>
    <s v="O pedido está atrasado"/>
    <s v="Reembolso aprovado, confira o pagamento no seu próximo repasse"/>
    <n v="209.98"/>
    <n v="200"/>
    <n v="161.47"/>
    <n v="38.53"/>
    <s v="REEMBOLSO APROVADO"/>
    <x v="1"/>
    <s v="iFood"/>
    <s v="20aae8c7-4349-491a-ad9b-d1d135610b82"/>
    <s v="PIX"/>
    <x v="1"/>
  </r>
  <r>
    <s v="2565"/>
    <d v="2025-05-31T21:32:21"/>
    <s v="Madero - Shopping Praia de Belas"/>
    <x v="1"/>
    <s v="Cliente se recusa a fornecer código de recebimento"/>
    <s v="Reembolso aprovado, confira o pagamento no seu próximo repasse"/>
    <n v="179.98"/>
    <n v="170"/>
    <n v="142.41"/>
    <n v="27.590000000000003"/>
    <s v="REEMBOLSO APROVADO"/>
    <x v="1"/>
    <s v="iFood"/>
    <s v="27f4b025-9b38-45ca-8519-092027588db3"/>
    <s v="Vale-refeição (Ticket) pelo app"/>
    <x v="3"/>
  </r>
  <r>
    <s v="4909"/>
    <d v="2025-05-31T20:41:41"/>
    <s v="Madero - Shopping Praia de Belas"/>
    <x v="1"/>
    <s v="Cliente se recusa a fornecer código de recebimento"/>
    <s v="Reembolso aprovado, confira o pagamento no seu próximo repasse"/>
    <n v="127.98"/>
    <n v="118"/>
    <n v="95.28"/>
    <n v="22.72"/>
    <s v="REEMBOLSO APROVADO"/>
    <x v="1"/>
    <s v="iFood"/>
    <s v="f7c20a35-955f-4cbc-931e-b6cecdddef65"/>
    <s v="PIX"/>
    <x v="3"/>
  </r>
  <r>
    <s v="0817"/>
    <d v="2025-05-31T15:42:18"/>
    <s v="Madero - Shopping Praia de Belas"/>
    <x v="0"/>
    <s v="O pedido está atrasado"/>
    <s v="Reembolso aprovado, confira o pagamento no seu próximo repasse"/>
    <n v="155.99"/>
    <n v="165"/>
    <n v="125.21"/>
    <n v="39.790000000000006"/>
    <s v="REEMBOLSO APROVADO"/>
    <x v="1"/>
    <s v="iFood"/>
    <s v="146200e0-0907-401b-a17c-91012711b53f"/>
    <s v="Crédito (Mastercard) pelo app"/>
    <x v="3"/>
  </r>
  <r>
    <s v="4424"/>
    <d v="2025-05-31T21:22:57"/>
    <s v="Madero - Shopping Sp Market"/>
    <x v="1"/>
    <s v="Problemas no veículo"/>
    <s v="Reembolso aprovado, confira o pagamento no seu próximo repasse"/>
    <n v="84.98"/>
    <n v="74"/>
    <n v="59.76"/>
    <n v="14.240000000000002"/>
    <s v="REEMBOLSO APROVADO"/>
    <x v="1"/>
    <s v="iFood"/>
    <s v="552a8766-0c65-4d03-ad5a-398f45c10d65"/>
    <s v="Crédito (Mastercard) pelo app"/>
    <x v="4"/>
  </r>
  <r>
    <s v="4200"/>
    <d v="2025-05-31T21:19:06"/>
    <s v="Madero - Shopping Sp Market"/>
    <x v="1"/>
    <s v="Problemas no veículo"/>
    <s v="Reembolso aprovado, confira o pagamento no seu próximo repasse"/>
    <n v="84.98"/>
    <n v="75"/>
    <n v="60.56"/>
    <n v="14.439999999999998"/>
    <s v="REEMBOLSO APROVADO"/>
    <x v="1"/>
    <s v="iFood"/>
    <s v="126151bf-4496-4d03-9f95-408c991ad6d7"/>
    <s v="Crédito (Mastercard) pelo app"/>
    <x v="4"/>
  </r>
  <r>
    <n v="1567"/>
    <d v="2025-05-30T11:57:58"/>
    <s v="Madero -Shopping Taubate"/>
    <x v="0"/>
    <s v="Pedido impróprio para consumo/uso"/>
    <s v="SIM"/>
    <n v="200.98"/>
    <n v="188"/>
    <n v="157.47999999999999"/>
    <n v="30.52000000000001"/>
    <s v="REEMBOLSO APROVADO"/>
    <x v="1"/>
    <s v="iFood"/>
    <s v="da878560-ecb8-4ded-bc76-dc93425d81f9"/>
    <s v="Vale-refeição (Pluxee Refeição (Sodexo Refeição)) pelo app"/>
    <x v="1"/>
  </r>
  <r>
    <s v="5890"/>
    <d v="2025-05-31T21:42:19"/>
    <s v="Madero &amp; Jeronimo - Itapema"/>
    <x v="3"/>
    <s v="Item indisponível"/>
    <s v="UNAVAILABLE_ITEM"/>
    <n v="59.18"/>
    <n v="57.2"/>
    <n v="0"/>
    <n v="57.2"/>
    <s v="CANCELADO"/>
    <x v="2"/>
    <s v="iFood"/>
    <s v="aa732c33-abf3-4343-90d1-dde0f6b9c88c"/>
    <s v="Crédito (Mastercard) pelo app"/>
    <x v="3"/>
  </r>
  <r>
    <s v="8907"/>
    <d v="2025-05-31T19:19:24"/>
    <s v="Madero - Shopping Tiete Plaza"/>
    <x v="1"/>
    <s v="Cliente não localizado pedido em atraso"/>
    <s v="Reembolso aprovado, confira o pagamento no seu próximo repasse"/>
    <n v="430.98"/>
    <n v="407"/>
    <n v="328.65"/>
    <n v="78.350000000000023"/>
    <s v="REEMBOLSO APROVADO"/>
    <x v="1"/>
    <s v="iFood"/>
    <s v="396b6d35-f34c-419a-9105-b9731d831f9e"/>
    <s v="Crédito (Visa) pelo app"/>
    <x v="1"/>
  </r>
  <r>
    <s v="8908"/>
    <d v="2025-05-31T19:14:22"/>
    <s v="Madero - Shopping Tijuca"/>
    <x v="1"/>
    <s v="Problemas no veículo"/>
    <s v="Reembolso aprovado, confira o pagamento no seu próximo repasse"/>
    <n v="137.97999999999999"/>
    <n v="140"/>
    <n v="113.09"/>
    <n v="26.909999999999997"/>
    <s v="REEMBOLSO APROVADO"/>
    <x v="1"/>
    <s v="iFood"/>
    <s v="9adcefb2-c448-45d3-b954-3d43b8fed97f"/>
    <s v="Vale-refeição (Pluxee Refeição (Sodexo Refeição)) pelo app"/>
    <x v="0"/>
  </r>
  <r>
    <n v="3588"/>
    <d v="2025-05-29T11:15:13"/>
    <s v="Vó Maria Durski - Alecrins"/>
    <x v="0"/>
    <s v="Pedido impróprio para consumo/uso"/>
    <s v="SIM"/>
    <n v="16.59"/>
    <n v="26"/>
    <n v="21.81"/>
    <n v="4.1900000000000013"/>
    <s v="REEMBOLSO APROVADO"/>
    <x v="1"/>
    <s v="iFood"/>
    <s v="1e513301-5122-4abd-8a49-b76ce3d2bf67"/>
    <s v="Vale-refeição (Ticket) pelo app"/>
    <x v="4"/>
  </r>
  <r>
    <s v="3046"/>
    <d v="2025-05-31T18:57:49"/>
    <s v="Madero - Shopping Tijuca"/>
    <x v="1"/>
    <s v="Problemas no veículo"/>
    <s v="Reembolso aprovado, confira o pagamento no seu próximo repasse"/>
    <n v="169.98"/>
    <n v="170"/>
    <n v="133.24"/>
    <n v="36.759999999999991"/>
    <s v="REEMBOLSO APROVADO"/>
    <x v="1"/>
    <s v="iFood"/>
    <s v="18cd26fc-7ab5-4634-8b37-a524b61c0d1c"/>
    <s v="PIX"/>
    <x v="0"/>
  </r>
  <r>
    <s v="2053"/>
    <d v="2025-05-31T12:40:27"/>
    <s v="Madero - Shopping Id"/>
    <x v="2"/>
    <s v="Problema com o pagamento do cliente"/>
    <s v="Cancelamento aceito pela sua loja"/>
    <n v="119.99"/>
    <n v="119"/>
    <n v="0"/>
    <n v="119"/>
    <s v="CANCELADO"/>
    <x v="2"/>
    <s v="iFood"/>
    <s v="46bc82e4-cac1-466e-a1e5-7860a6db148d"/>
    <s v="Apple Pay (Elo)"/>
    <x v="2"/>
  </r>
  <r>
    <s v="1239"/>
    <d v="2025-05-31T17:38:55"/>
    <s v="Madero - Shopping Vila Olimpia"/>
    <x v="0"/>
    <s v="O pedido está atrasado"/>
    <s v="Reembolso aprovado, confira o pagamento no seu próximo repasse"/>
    <n v="209.99"/>
    <n v="209"/>
    <n v="170.07"/>
    <n v="38.930000000000007"/>
    <s v="REEMBOLSO APROVADO"/>
    <x v="1"/>
    <s v="iFood"/>
    <s v="7e929273-d44e-4263-b61c-7c8e16d4308f"/>
    <s v="Vale-refeição (Pluxee Refeição (Sodexo Refeição)) pelo app"/>
    <x v="1"/>
  </r>
  <r>
    <s v="6268"/>
    <d v="2025-05-31T19:23:49"/>
    <s v="Madero - Shopping Village Mall"/>
    <x v="1"/>
    <s v="Problemas no veículo"/>
    <s v="Reembolso aprovado, confira o pagamento no seu próximo repasse"/>
    <n v="163.98"/>
    <n v="148"/>
    <n v="119.51"/>
    <n v="28.489999999999995"/>
    <s v="REEMBOLSO APROVADO"/>
    <x v="1"/>
    <s v="iFood"/>
    <s v="77c472f9-e4f0-4eab-975a-0ad28bbefaa4"/>
    <s v="Crédito (Mastercard) pelo app"/>
    <x v="0"/>
  </r>
  <r>
    <s v="1703"/>
    <d v="2025-05-31T14:59:40"/>
    <s v="Madero - Valinhos"/>
    <x v="1"/>
    <s v="A entrega é em uma área de risco"/>
    <s v="Reembolso aprovado, confira o pagamento no seu próximo repasse"/>
    <n v="96.98"/>
    <n v="82"/>
    <n v="66.22"/>
    <n v="15.780000000000001"/>
    <s v="REEMBOLSO APROVADO"/>
    <x v="1"/>
    <s v="iFood"/>
    <s v="738154fe-af51-44b3-8400-98781e2ddc33"/>
    <s v="PIX"/>
    <x v="4"/>
  </r>
  <r>
    <s v="2471"/>
    <d v="2025-05-31T21:06:33"/>
    <s v="Madero - Villa Lobos"/>
    <x v="1"/>
    <s v="A entrega é em uma área de risco"/>
    <s v="Reembolso aprovado, confira o pagamento no seu próximo repasse"/>
    <n v="133.99"/>
    <n v="133"/>
    <n v="107.4"/>
    <n v="25.599999999999994"/>
    <s v="REEMBOLSO APROVADO"/>
    <x v="1"/>
    <s v="iFood"/>
    <s v="2b9a2916-d2f0-4aae-b298-5174434a3d42"/>
    <s v="Crédito (Mastercard) pelo app"/>
    <x v="4"/>
  </r>
  <r>
    <n v="7103"/>
    <d v="2025-05-31T21:49:41"/>
    <s v="Vó Maria Durski - Anita"/>
    <x v="0"/>
    <s v="Pedido impróprio para consumo/uso"/>
    <s v="ORDER_HS_REJECTED"/>
    <n v="29.48"/>
    <n v="30"/>
    <n v="24.22"/>
    <n v="5.7800000000000011"/>
    <s v="REEMBOLSO APROVADO"/>
    <x v="1"/>
    <s v="iFood"/>
    <s v="a7b5c480-cb6d-4d60-a1cb-8a6f222f32ee"/>
    <s v="Crédito (Mastercard) pelo app"/>
    <x v="3"/>
  </r>
  <r>
    <s v="7131"/>
    <d v="2025-05-31T18:35:56"/>
    <s v="Madero &amp; Jeronimo - 18 do Forte"/>
    <x v="1"/>
    <s v="A entrega é em uma área de risco"/>
    <s v="Reembolso aprovado, confira o pagamento no seu próximo repasse"/>
    <n v="185.58"/>
    <n v="169.6"/>
    <n v="131.94999999999999"/>
    <n v="37.650000000000006"/>
    <s v="REEMBOLSO APROVADO"/>
    <x v="1"/>
    <s v="iFood"/>
    <s v="76879751-efdc-4bbe-988a-38bfc0d6a46a"/>
    <s v="Crédito (Visa) pelo app"/>
    <x v="4"/>
  </r>
  <r>
    <s v="8801"/>
    <d v="2025-05-31T22:17:27"/>
    <s v="Madero &amp; Jeronimo - AV. Araguaia"/>
    <x v="0"/>
    <s v="O pedido está atrasado"/>
    <s v="Reembolso aprovado, confira o pagamento no seu próximo repasse"/>
    <n v="305.98"/>
    <n v="280"/>
    <n v="226.1"/>
    <n v="53.900000000000006"/>
    <s v="REEMBOLSO APROVADO"/>
    <x v="1"/>
    <s v="iFood"/>
    <s v="81fa9d79-16a3-4182-98bf-9e13ab4fed8e"/>
    <s v="Crédito (Mastercard) pelo app"/>
    <x v="4"/>
  </r>
  <r>
    <s v="8469"/>
    <d v="2025-05-31T20:17:07"/>
    <s v="Madero &amp; Jeronimo - Itajai"/>
    <x v="1"/>
    <s v="Problemas no veículo"/>
    <s v="Reembolso aprovado, confira o pagamento no seu próximo repasse"/>
    <n v="222.38"/>
    <n v="210.4"/>
    <n v="169.9"/>
    <n v="40.5"/>
    <s v="REEMBOLSO APROVADO"/>
    <x v="1"/>
    <s v="iFood"/>
    <s v="3b780ea8-8777-4313-9522-ef9f40cf30e3"/>
    <s v="PIX"/>
    <x v="3"/>
  </r>
  <r>
    <s v="3975"/>
    <d v="2025-05-27T20:46:34"/>
    <s v="Vó Maria Durski - Center Shopping Uberlandia"/>
    <x v="0"/>
    <s v="O pedido veio revirado/violado"/>
    <s v="SIM"/>
    <n v="30.99"/>
    <n v="30"/>
    <n v="25.15"/>
    <n v="4.8500000000000014"/>
    <s v="REEMBOLSO APROVADO"/>
    <x v="1"/>
    <s v="iFood"/>
    <s v="9d94f0ae-4e46-4949-9c67-5d7ca94807f4"/>
    <s v="Vale-refeição (VR refeição) pelo app"/>
    <x v="2"/>
  </r>
  <r>
    <s v="0762"/>
    <d v="2025-05-26T15:33:46"/>
    <s v="Vó Maria Durski - Mogi Shopping"/>
    <x v="0"/>
    <s v="Pedido impróprio para consumo/uso"/>
    <s v="ORDER_HS_REJECTED"/>
    <n v="30.99"/>
    <n v="30"/>
    <n v="0"/>
    <n v="30"/>
    <s v="CONTESTADO"/>
    <x v="0"/>
    <s v="iFood"/>
    <s v="7a1cca85-cd96-4aac-955b-f5fa5b7ee779"/>
    <s v="PIX"/>
    <x v="1"/>
  </r>
  <r>
    <s v="5889"/>
    <d v="2025-05-31T19:41:57"/>
    <s v="Madero &amp; Jeronimo - Itajai"/>
    <x v="1"/>
    <s v="Cliente não localizado"/>
    <s v="Reembolso aprovado, confira o pagamento no seu próximo repasse"/>
    <n v="124.78"/>
    <n v="112.8"/>
    <n v="91.09"/>
    <n v="21.709999999999994"/>
    <s v="REEMBOLSO APROVADO"/>
    <x v="1"/>
    <s v="iFood"/>
    <s v="28ec0d29-175c-4e0d-bd92-7ddc80f7f535"/>
    <s v="Google Pay (Mastercard)"/>
    <x v="3"/>
  </r>
  <r>
    <s v="7184"/>
    <d v="2025-05-31T18:38:28"/>
    <s v="Madero &amp; Jeronimo - Itapema"/>
    <x v="0"/>
    <s v="Pedido impróprio para consumo/uso"/>
    <s v="HAS_CREDIT_PROACTIVE"/>
    <n v="93.98"/>
    <n v="92"/>
    <n v="74.290000000000006"/>
    <n v="17.709999999999994"/>
    <s v="REEMBOLSO APROVADO"/>
    <x v="1"/>
    <s v="iFood"/>
    <s v="ade9e752-b6dc-4d60-b881-b948c3b1a4f8"/>
    <s v="PIX"/>
    <x v="3"/>
  </r>
  <r>
    <n v="4058"/>
    <d v="2025-05-31T16:46:42"/>
    <s v="Vó Maria Durski - Shopping Estação"/>
    <x v="0"/>
    <s v="O pedido veio com todos os itens errados"/>
    <s v="SIM"/>
    <n v="26.99"/>
    <n v="26"/>
    <n v="0"/>
    <m/>
    <s v="CONTESTADO"/>
    <x v="0"/>
    <s v="iFood"/>
    <s v="1a939afd-bacd-4cee-9eda-12d51ab46254"/>
    <s v="PIX"/>
    <x v="3"/>
  </r>
  <r>
    <s v="9721"/>
    <d v="2025-05-26T18:55:21"/>
    <s v="Vó Maria Durski - Shopping Recife"/>
    <x v="0"/>
    <s v="O pedido veio com todos os itens errados"/>
    <s v="SIM"/>
    <n v="18.989999999999998"/>
    <n v="26"/>
    <n v="14.54"/>
    <n v="11.46"/>
    <s v="REEMBOLSO APROVADO"/>
    <x v="1"/>
    <s v="iFood"/>
    <s v="2b10fbc5-382e-4986-a510-8cfaf31bf202"/>
    <s v="PIX"/>
    <x v="0"/>
  </r>
  <r>
    <s v="7491"/>
    <d v="2025-05-31T21:32:20"/>
    <s v="Madero - Shopping Sp Market"/>
    <x v="2"/>
    <s v="Item indisponível"/>
    <s v="UNAVAILABLE_ITEM"/>
    <n v="208.99"/>
    <n v="200.01"/>
    <n v="0"/>
    <n v="200.01"/>
    <s v="CANCELADO"/>
    <x v="2"/>
    <s v="iFood"/>
    <s v="553ae43b-28c9-4b2e-9947-db8b83218f31"/>
    <s v="Vale-refeição (Pluxee Refeição (Sodexo Refeição)) pelo app"/>
    <x v="4"/>
  </r>
  <r>
    <s v="5763"/>
    <d v="2025-05-31T20:32:08"/>
    <s v="Madero &amp; Jeronimo - Santo Amaro"/>
    <x v="1"/>
    <s v="Cliente não localizado"/>
    <s v="Reembolso aprovado, confira o pagamento no seu próximo repasse"/>
    <n v="88.98"/>
    <n v="78"/>
    <n v="62.98"/>
    <n v="15.020000000000003"/>
    <s v="REEMBOLSO APROVADO"/>
    <x v="1"/>
    <s v="iFood"/>
    <s v="3861267f-2611-4f4e-b040-a6554892baa3"/>
    <s v="PIX"/>
    <x v="1"/>
  </r>
  <r>
    <s v="6258"/>
    <d v="2025-05-31T11:55:48"/>
    <s v="Vó Maria Durski - Shopping Estação BH"/>
    <x v="1"/>
    <s v="A entrega é em uma área de risco"/>
    <s v="Reembolso aprovado, confira o pagamento no seu próximo repasse"/>
    <n v="24.98"/>
    <n v="30"/>
    <n v="24.22"/>
    <n v="5.7800000000000011"/>
    <s v="REEMBOLSO APROVADO"/>
    <x v="1"/>
    <s v="iFood"/>
    <s v="f33006cc-584c-4d8c-a2b1-538bffdf0b38"/>
    <s v="PIX"/>
    <x v="0"/>
  </r>
  <r>
    <n v="1551"/>
    <d v="2025-05-24T18:07:40"/>
    <s v="Dundee Chicken - Buritis"/>
    <x v="0"/>
    <s v="O pedido veio com todos os itens errados"/>
    <s v="ORDER_HS_REJECTED"/>
    <n v="37.79"/>
    <n v="46.8"/>
    <n v="32.81"/>
    <n v="13.989999999999995"/>
    <s v="REEMBOLSO APROVADO"/>
    <x v="1"/>
    <s v="iFood"/>
    <s v="8ee12ba0-dd91-4217-a757-38127fb18e63"/>
    <s v="Crédito (Elo) pelo app"/>
    <x v="0"/>
  </r>
  <r>
    <n v="6412"/>
    <d v="2025-05-24T17:03:50"/>
    <s v="Dundee Chicken - Campo Grande"/>
    <x v="0"/>
    <s v="O pedido veio com todos os itens errados"/>
    <s v="SIM"/>
    <n v="15.92"/>
    <n v="19.899999999999999"/>
    <n v="13.08"/>
    <n v="6.8199999999999985"/>
    <s v="REEMBOLSO APROVADO"/>
    <x v="1"/>
    <s v="iFood"/>
    <s v="45eb8a4e-ccf8-4b21-a7c5-df3037a95857"/>
    <s v="PIX"/>
    <x v="2"/>
  </r>
  <r>
    <n v="7152"/>
    <d v="2025-05-23T14:10:40"/>
    <s v="Jeronimo - Alecrins"/>
    <x v="0"/>
    <s v="O pedido veio com todos os itens errados"/>
    <s v="SIM"/>
    <n v="44.79"/>
    <n v="43.8"/>
    <n v="0"/>
    <n v="43.8"/>
    <s v="CONTESTADO"/>
    <x v="0"/>
    <s v="iFood"/>
    <s v="5a07193d-0c9b-4143-a0b9-5ee4ac15c3ef"/>
    <s v="Vale-refeição (Alelo refeição) pelo app"/>
    <x v="4"/>
  </r>
  <r>
    <n v="1532"/>
    <d v="2025-05-23T14:10:11"/>
    <s v="Jeronimo - Alecrins"/>
    <x v="0"/>
    <s v="O pedido veio com todos os itens errados"/>
    <s v="SIM"/>
    <n v="44.78"/>
    <n v="43.8"/>
    <n v="0"/>
    <n v="43.8"/>
    <s v="CONTESTADO"/>
    <x v="0"/>
    <s v="iFood"/>
    <s v="2ac4fa35-12da-445c-bf30-e2926805afed"/>
    <s v="Crédito (Mastercard) pelo app"/>
    <x v="4"/>
  </r>
  <r>
    <n v="3667"/>
    <d v="2025-05-25T19:40:00"/>
    <s v="Jeronimo - Alecrins"/>
    <x v="0"/>
    <s v="O pedido veio com todos os itens errados"/>
    <s v="ORDER_HS_REJECTED"/>
    <n v="88.83"/>
    <n v="89.85"/>
    <n v="72.55"/>
    <n v="17.299999999999997"/>
    <s v="REEMBOLSO APROVADO"/>
    <x v="1"/>
    <s v="iFood"/>
    <s v="f9f3d451-1e16-4b28-8c24-3c7757593c80"/>
    <s v="Apple Pay (Mastercard)"/>
    <x v="4"/>
  </r>
  <r>
    <n v="5307"/>
    <d v="2025-05-23T20:38:52"/>
    <s v="Jeronimo - Anchieta Garden"/>
    <x v="0"/>
    <s v="Pedido impróprio para consumo/uso"/>
    <s v="SIM"/>
    <n v="36.590000000000003"/>
    <n v="45.6"/>
    <n v="0"/>
    <n v="45.6"/>
    <s v="CONTESTADO"/>
    <x v="0"/>
    <s v="iFood"/>
    <s v="8dba49f2-c224-4e67-85d7-69fd39015feb"/>
    <s v="PIX"/>
    <x v="0"/>
  </r>
  <r>
    <n v="8729"/>
    <d v="2025-05-25T13:27:21"/>
    <s v="Jeronimo - Anchieta Garden"/>
    <x v="0"/>
    <s v="Pedido impróprio para consumo/uso"/>
    <s v="SIM"/>
    <n v="55.98"/>
    <n v="51"/>
    <n v="41.18"/>
    <n v="9.82"/>
    <s v="REEMBOLSO APROVADO"/>
    <x v="1"/>
    <s v="iFood"/>
    <s v="1404d169-e690-4638-9720-472030da1f46"/>
    <s v="Crédito (Mastercard) pelo app"/>
    <x v="0"/>
  </r>
  <r>
    <n v="6066"/>
    <d v="2025-05-24T18:24:49"/>
    <s v="Jeronimo - Anchieta Garden"/>
    <x v="0"/>
    <s v="O pedido veio com todos os itens errados"/>
    <s v="SIM"/>
    <n v="102.99"/>
    <n v="102"/>
    <n v="41.18"/>
    <n v="60.82"/>
    <s v="REEMBOLSO APROVADO"/>
    <x v="1"/>
    <s v="iFood"/>
    <s v="7294fad8-faef-422d-b0f5-503c9bb131d1"/>
    <s v="Crédito (Elo) pelo app"/>
    <x v="0"/>
  </r>
  <r>
    <n v="5444"/>
    <d v="2025-05-22T21:53:49"/>
    <s v="Jeronimo - Av Washington Luis"/>
    <x v="0"/>
    <s v="O pedido veio com todos os itens errados"/>
    <s v="SIM"/>
    <n v="82.4"/>
    <n v="92.4"/>
    <n v="71.62"/>
    <n v="20.78"/>
    <s v="REEMBOLSO APROVADO"/>
    <x v="1"/>
    <s v="iFood"/>
    <s v="81d1629e-b99a-4468-8dde-fe8ed77809ec"/>
    <s v="Crédito (Mastercard) pelo app"/>
    <x v="4"/>
  </r>
  <r>
    <n v="5090"/>
    <d v="2025-05-24T20:39:38"/>
    <s v="Jeronimo - Bandeirantes"/>
    <x v="0"/>
    <s v="Pedido impróprio para consumo/uso"/>
    <s v="SIM"/>
    <n v="127.58"/>
    <n v="129.6"/>
    <n v="104.65"/>
    <n v="24.949999999999989"/>
    <s v="REEMBOLSO APROVADO"/>
    <x v="1"/>
    <s v="iFood"/>
    <s v="0ab88f85-49a5-4d3b-ab29-278fa0916f73"/>
    <s v="Crédito (Mastercard) pelo app"/>
    <x v="4"/>
  </r>
  <r>
    <n v="9719"/>
    <d v="2025-05-25T14:35:24"/>
    <s v="Jeronimo - Barra Shopping"/>
    <x v="0"/>
    <s v="O pedido veio com todos os itens errados"/>
    <s v="SIM"/>
    <n v="43.74"/>
    <n v="52.75"/>
    <n v="0"/>
    <n v="52.75"/>
    <s v="CONTESTADO"/>
    <x v="0"/>
    <s v="iFood"/>
    <s v="088ace52-3a4c-4174-8cef-2633067199b0"/>
    <s v="Vale-refeição (Pluxee Refeição (Sodexo Refeição)) pelo app"/>
    <x v="0"/>
  </r>
  <r>
    <n v="6340"/>
    <d v="2025-05-25T14:45:25"/>
    <s v="Jeronimo - Bh Shopping"/>
    <x v="0"/>
    <s v="O pedido veio com todos os itens errados"/>
    <s v="SIM"/>
    <n v="44.43"/>
    <n v="48.45"/>
    <n v="0"/>
    <n v="48.45"/>
    <s v="CONTESTADO"/>
    <x v="0"/>
    <s v="iFood"/>
    <s v="d6411540-da59-48e8-8e95-07d6059fe1d9"/>
    <s v="Crédito (Mastercard) pelo app"/>
    <x v="0"/>
  </r>
  <r>
    <n v="3601"/>
    <d v="2025-05-25T20:49:04"/>
    <s v="Jeronimo - Buritis"/>
    <x v="0"/>
    <s v="O pedido veio revirado/violado"/>
    <s v="SIM"/>
    <n v="130.63"/>
    <n v="130.65"/>
    <n v="109.45"/>
    <n v="21.200000000000003"/>
    <s v="REEMBOLSO APROVADO"/>
    <x v="1"/>
    <s v="iFood"/>
    <s v="12860285-1b60-4b10-ad07-f8384a6f4374"/>
    <s v="Vale-refeição (Ticket) pelo app"/>
    <x v="0"/>
  </r>
  <r>
    <n v="3991"/>
    <d v="2025-05-25T14:23:41"/>
    <s v="Jeronimo - Buritis"/>
    <x v="0"/>
    <s v="Pedido impróprio para consumo/uso"/>
    <s v="ORDER_HS_REJECTED"/>
    <n v="35.39"/>
    <n v="44.4"/>
    <n v="31.86"/>
    <n v="12.54"/>
    <s v="REEMBOLSO APROVADO"/>
    <x v="1"/>
    <s v="iFood"/>
    <s v="6b310ab8-8d80-4958-aab7-1bd24ef212c5"/>
    <s v="PIX"/>
    <x v="0"/>
  </r>
  <r>
    <n v="3487"/>
    <d v="2025-05-25T19:33:23"/>
    <s v="Jeronimo - Campo Grande"/>
    <x v="0"/>
    <s v="O pedido veio com todos os itens errados"/>
    <s v="SIM"/>
    <n v="51.78"/>
    <n v="46.8"/>
    <n v="37.799999999999997"/>
    <n v="9"/>
    <s v="REEMBOLSO APROVADO"/>
    <x v="1"/>
    <s v="iFood"/>
    <s v="e72e34b6-0396-41c0-9893-ee3211122c87"/>
    <s v="Pagamento pelo app do Nubank"/>
    <x v="2"/>
  </r>
  <r>
    <n v="2711"/>
    <d v="2025-05-25T19:36:32"/>
    <s v="Jeronimo - Center Shopping Uberlândia"/>
    <x v="0"/>
    <s v="O pedido veio com todos os itens errados"/>
    <s v="SIM"/>
    <n v="66.430000000000007"/>
    <n v="69.45"/>
    <n v="56.08"/>
    <n v="13.370000000000005"/>
    <s v="REEMBOLSO APROVADO"/>
    <x v="1"/>
    <s v="iFood"/>
    <s v="6755e13c-0e17-42e0-b53a-35e8fcaefc5e"/>
    <s v="Crédito (Visa) pelo app"/>
    <x v="2"/>
  </r>
  <r>
    <n v="6594"/>
    <d v="2025-05-22T20:49:24"/>
    <s v="Jeronimo - Goiânia Shopping"/>
    <x v="0"/>
    <s v="O pedido veio com todos os itens errados"/>
    <s v="SIM"/>
    <n v="92.99"/>
    <n v="102"/>
    <n v="82.36"/>
    <n v="19.64"/>
    <s v="REEMBOLSO APROVADO"/>
    <x v="1"/>
    <s v="iFood"/>
    <s v="7f0b716e-663f-4927-a8cf-12212f61df3a"/>
    <s v="Crédito (Mastercard) pelo app"/>
    <x v="2"/>
  </r>
  <r>
    <n v="6144"/>
    <d v="2025-05-25T19:25:52"/>
    <s v="Jeronimo - Goiania T10"/>
    <x v="0"/>
    <s v="O pedido veio com todos os itens errados"/>
    <s v="SIM"/>
    <n v="27.99"/>
    <n v="36"/>
    <n v="0"/>
    <n v="36"/>
    <s v="CONTESTADO"/>
    <x v="0"/>
    <s v="iFood"/>
    <s v="42f80e18-52b6-47d7-8795-458f58b878f9"/>
    <s v="Apple Pay (Mastercard Débito)"/>
    <x v="2"/>
  </r>
  <r>
    <n v="7256"/>
    <d v="2025-05-25T19:26:08"/>
    <s v="Jeronimo - Minas Shopping"/>
    <x v="0"/>
    <s v="O pedido veio com todos os itens errados"/>
    <s v="SIM"/>
    <n v="31.58"/>
    <n v="28.8"/>
    <n v="0"/>
    <n v="28.8"/>
    <s v="CONTESTADO"/>
    <x v="0"/>
    <s v="iFood"/>
    <s v="8f272b7b-daee-45e8-a005-5fee02d50743"/>
    <s v="PIX"/>
    <x v="0"/>
  </r>
  <r>
    <n v="6022"/>
    <d v="2025-05-25T20:49:04"/>
    <s v="Jeronimo - Puc Poa"/>
    <x v="0"/>
    <s v="O pedido não foi entregue"/>
    <s v="Reembolso aprovado, confira o pagamento no seu próximo repasse"/>
    <n v="26.94"/>
    <n v="27.95"/>
    <n v="22.57"/>
    <n v="5.379999999999999"/>
    <s v="REEMBOLSO APROVADO"/>
    <x v="1"/>
    <s v="iFood"/>
    <s v="9ee065da-95bb-4194-9869-23aebb7b8eda"/>
    <s v="Crédito (Visa) pelo app"/>
    <x v="3"/>
  </r>
  <r>
    <n v="6457"/>
    <d v="2025-05-24T12:43:38"/>
    <s v="Jeronimo - Puc Poa"/>
    <x v="1"/>
    <s v="Problemas no veículo"/>
    <s v="Reembolso aprovado, confira o pagamento no seu próximo repasse"/>
    <n v="70.58"/>
    <n v="63.6"/>
    <n v="51.35"/>
    <n v="12.25"/>
    <s v="REEMBOLSO APROVADO"/>
    <x v="1"/>
    <s v="iFood"/>
    <s v="67a3bf1d-9a7b-4dc2-b3ee-bb2243268728"/>
    <s v="Crédito (Visa) pelo app"/>
    <x v="3"/>
  </r>
  <r>
    <n v="3907"/>
    <d v="2025-05-23T14:00:09"/>
    <s v="Jeronimo - Ramos Batista"/>
    <x v="0"/>
    <s v="Pedido impróprio para consumo/uso"/>
    <s v="SIM"/>
    <n v="34.79"/>
    <n v="43.8"/>
    <n v="0"/>
    <n v="43.8"/>
    <s v="CONTESTADO"/>
    <x v="0"/>
    <s v="iFood"/>
    <s v="f40009e4-b96f-4afa-81d0-65545813388f"/>
    <s v="Vale-refeição (Ticket) pelo app"/>
    <x v="1"/>
  </r>
  <r>
    <n v="1185"/>
    <d v="2025-05-23T12:34:19"/>
    <s v="Jeronimo - Ramos Batista"/>
    <x v="0"/>
    <s v="O pedido veio com todos os itens errados"/>
    <s v="SIM"/>
    <n v="39.44"/>
    <n v="48.45"/>
    <n v="0"/>
    <n v="48.45"/>
    <s v="CONTESTADO"/>
    <x v="0"/>
    <s v="iFood"/>
    <s v="a5b625b1-08f0-438f-a821-a523674cd2ea"/>
    <s v="Crédito (Mastercard) pelo app"/>
    <x v="1"/>
  </r>
  <r>
    <n v="5383"/>
    <d v="2025-05-24T13:33:43"/>
    <s v="Jeronimo - Ramos Batista"/>
    <x v="0"/>
    <s v="O pedido veio com todos os itens errados"/>
    <s v="SIM"/>
    <n v="34.79"/>
    <n v="43.8"/>
    <n v="0"/>
    <n v="43.8"/>
    <s v="CONTESTADO"/>
    <x v="0"/>
    <s v="iFood"/>
    <s v="57e48d4b-f17d-44a1-b685-b809a343e3e4"/>
    <s v="Crédito (Mastercard) pelo app"/>
    <x v="1"/>
  </r>
  <r>
    <n v="7090"/>
    <d v="2025-05-24T21:14:07"/>
    <s v="Jeronimo - Riomar Fortaleza"/>
    <x v="0"/>
    <s v="O pedido veio revirado/violado"/>
    <s v="SIM"/>
    <n v="166.38"/>
    <n v="156.4"/>
    <n v="126.29"/>
    <n v="30.11"/>
    <s v="REEMBOLSO APROVADO"/>
    <x v="1"/>
    <s v="iFood"/>
    <s v="ab27ccc7-202b-4ad0-8fa3-52dcf4b0b987"/>
    <s v="Crédito (Visa) pelo app"/>
    <x v="0"/>
  </r>
  <r>
    <n v="809"/>
    <d v="2025-05-23T17:22:28"/>
    <s v="Jeronimo - Shopping del Rey"/>
    <x v="0"/>
    <s v="O pedido veio com todos os itens errados"/>
    <s v="SIM"/>
    <n v="101.79"/>
    <n v="100.8"/>
    <n v="0"/>
    <n v="100.8"/>
    <s v="CONTESTADO"/>
    <x v="0"/>
    <s v="iFood"/>
    <s v="80d6f2e3-e80c-4c2a-bc9e-ac8d2166e8ac"/>
    <s v="PIX"/>
    <x v="0"/>
  </r>
  <r>
    <n v="9380"/>
    <d v="2025-05-25T19:37:09"/>
    <s v="Jeronimo - Shopping del Rey"/>
    <x v="0"/>
    <s v="O pedido veio com todos os itens errados"/>
    <s v="SIM"/>
    <n v="87.58"/>
    <n v="87.6"/>
    <n v="0"/>
    <n v="87.6"/>
    <s v="CONTESTADO"/>
    <x v="0"/>
    <s v="iFood"/>
    <s v="a416b752-26d3-424c-8d2d-1a28f4c3158e"/>
    <s v="PIX"/>
    <x v="0"/>
  </r>
  <r>
    <n v="243"/>
    <d v="2025-05-24T21:38:38"/>
    <s v="Jeronimo - Shopping del Rey"/>
    <x v="1"/>
    <s v="A loja está fechada"/>
    <s v="SIM"/>
    <n v="43.79"/>
    <n v="52.8"/>
    <n v="0"/>
    <n v="52.8"/>
    <s v="CONTESTADO"/>
    <x v="0"/>
    <s v="iFood"/>
    <s v="c4f929a4-29b4-433f-9ebb-9b1be7e2297a"/>
    <s v="PIX"/>
    <x v="0"/>
  </r>
  <r>
    <n v="4063"/>
    <d v="2025-05-25T12:11:24"/>
    <s v="Jeronimo - Shopping Flamboyant"/>
    <x v="0"/>
    <s v="O pedido veio revirado/violado"/>
    <s v="SIM"/>
    <n v="94.18"/>
    <n v="82.2"/>
    <n v="66.37"/>
    <n v="15.829999999999998"/>
    <s v="REEMBOLSO APROVADO"/>
    <x v="1"/>
    <s v="iFood"/>
    <s v="79c2bde5-ee22-4f99-ba97-52b0b00e7685"/>
    <s v="Crédito (Mastercard) pelo app"/>
    <x v="2"/>
  </r>
  <r>
    <n v="830"/>
    <d v="2025-05-25T15:35:20"/>
    <s v="Jeronimo - Shopping Light"/>
    <x v="0"/>
    <s v="O pedido está atrasado"/>
    <s v="Reembolso aprovado, confira o pagamento no seu próximo repasse"/>
    <n v="131.09"/>
    <n v="122.1"/>
    <n v="98.6"/>
    <n v="23.5"/>
    <s v="REEMBOLSO APROVADO"/>
    <x v="1"/>
    <s v="iFood"/>
    <s v="609ea628-07d7-4d3f-aa05-120fb69b2ff8"/>
    <s v="PIX"/>
    <x v="1"/>
  </r>
  <r>
    <n v="7854"/>
    <d v="2025-05-22T19:34:12"/>
    <s v="Jeronimo - Shopping Metrô Itaquera"/>
    <x v="0"/>
    <s v="O pedido veio revirado/violado"/>
    <s v="SIM"/>
    <n v="84.98"/>
    <n v="75"/>
    <n v="60.56"/>
    <n v="14.439999999999998"/>
    <s v="REEMBOLSO APROVADO"/>
    <x v="1"/>
    <s v="iFood"/>
    <s v="31ed40ec-ccd1-4f2b-abf7-161850fb60bd"/>
    <s v="Crédito (Mastercard) pelo app"/>
    <x v="1"/>
  </r>
  <r>
    <n v="1518"/>
    <d v="2025-05-24T19:53:19"/>
    <s v="Jeronimo - Shopping Novo Salvador"/>
    <x v="0"/>
    <s v="Pedido impróprio para consumo/uso"/>
    <s v="SIM"/>
    <n v="46.98"/>
    <n v="36"/>
    <n v="0"/>
    <n v="36"/>
    <s v="CONTESTADO"/>
    <x v="0"/>
    <s v="iFood"/>
    <s v="928e8ed8-74f1-46a7-a034-e5132a273597"/>
    <s v="Apple Pay (Visa)"/>
    <x v="0"/>
  </r>
  <r>
    <n v="3659"/>
    <d v="2025-05-24T18:31:43"/>
    <s v="Jeronimo - Shopping Novo Salvador"/>
    <x v="0"/>
    <s v="O pedido veio com todos os itens errados"/>
    <s v="SIM"/>
    <n v="68.680000000000007"/>
    <n v="65.7"/>
    <n v="53.05"/>
    <n v="12.650000000000006"/>
    <s v="REEMBOLSO APROVADO"/>
    <x v="1"/>
    <s v="iFood"/>
    <s v="5425b9f3-2e83-4c99-bd0c-f2c811c480e9"/>
    <s v="Crédito (Visa) pelo app"/>
    <x v="0"/>
  </r>
  <r>
    <n v="980"/>
    <d v="2025-05-24T19:32:28"/>
    <s v="Jeronimo - Shopping Sp Market"/>
    <x v="0"/>
    <s v="O pedido veio com todos os itens errados"/>
    <s v="SIM"/>
    <n v="121.38"/>
    <n v="110.4"/>
    <n v="92.49"/>
    <n v="17.910000000000011"/>
    <s v="REEMBOLSO APROVADO"/>
    <x v="1"/>
    <s v="iFood"/>
    <s v="71c9a4ed-ca29-446d-a7ff-68605f57b107"/>
    <s v="Vale-refeição (Pluxee Refeição (Sodexo Refeição)) pelo app"/>
    <x v="4"/>
  </r>
  <r>
    <n v="2688"/>
    <d v="2025-05-23T11:43:22"/>
    <s v="Jeronimo - Shopping Tamboré"/>
    <x v="0"/>
    <s v="O pedido veio com todos os itens errados"/>
    <s v="SIM"/>
    <n v="36.99"/>
    <n v="51"/>
    <n v="0"/>
    <n v="51"/>
    <s v="CONTESTADO"/>
    <x v="0"/>
    <s v="iFood"/>
    <s v="72048142-9bf0-4e34-8dd8-dc2ab8081a86"/>
    <s v="PIX"/>
    <x v="4"/>
  </r>
  <r>
    <n v="6909"/>
    <d v="2025-05-24T20:41:48"/>
    <s v="Jeronimo - Shopping Tatuapé"/>
    <x v="0"/>
    <s v="Pedido impróprio para consumo/uso"/>
    <s v="ORDER_HS_REJECTED"/>
    <n v="44.38"/>
    <n v="44.4"/>
    <n v="0"/>
    <n v="44.4"/>
    <s v="CONTESTADO"/>
    <x v="0"/>
    <s v="iFood"/>
    <s v="981e0c2f-41c3-492c-8f66-6dd95255a68c"/>
    <s v="Crédito (Visa) pelo app"/>
    <x v="1"/>
  </r>
  <r>
    <n v="6738"/>
    <d v="2025-05-24T15:59:21"/>
    <s v="Jeronimo - Shopping Tatuapé"/>
    <x v="0"/>
    <s v="O pedido veio revirado/violado"/>
    <s v="SIM"/>
    <n v="35.79"/>
    <n v="34.799999999999997"/>
    <n v="24.61"/>
    <n v="10.189999999999998"/>
    <s v="REEMBOLSO APROVADO"/>
    <x v="1"/>
    <s v="iFood"/>
    <s v="3e37fe68-efe1-438b-b65e-d2523353c126"/>
    <s v="Pagamento pelo app do Nubank"/>
    <x v="1"/>
  </r>
  <r>
    <n v="6285"/>
    <d v="2025-05-23T22:29:32"/>
    <s v="Jeronimo - Shopping Tiete Plaza"/>
    <x v="1"/>
    <s v="A loja está fechada"/>
    <s v="SIM"/>
    <n v="70.38"/>
    <n v="68.400000000000006"/>
    <n v="55.23"/>
    <n v="13.170000000000009"/>
    <s v="REEMBOLSO APROVADO"/>
    <x v="1"/>
    <s v="iFood"/>
    <s v="1481635a-ce62-401c-b155-bbfef5b09255"/>
    <s v="Crédito (Mastercard) pelo app"/>
    <x v="1"/>
  </r>
  <r>
    <n v="1107"/>
    <d v="2025-05-24T15:10:12"/>
    <s v="Jeronimo - Shopping Villa Romana"/>
    <x v="0"/>
    <s v="O pedido veio com todos os itens errados"/>
    <s v="SIM"/>
    <n v="23.49"/>
    <n v="30"/>
    <n v="0"/>
    <n v="30"/>
    <s v="CONTESTADO"/>
    <x v="0"/>
    <s v="iFood"/>
    <s v="089c670e-a429-4485-811c-034dfa820e7f"/>
    <s v="Crédito (Mastercard) pelo app"/>
    <x v="3"/>
  </r>
  <r>
    <n v="7700"/>
    <d v="2025-05-23T11:13:00"/>
    <s v="Jeronimo - Tenente Sales"/>
    <x v="2"/>
    <s v="O pedido está duplicado"/>
    <s v="SIM"/>
    <n v="45.88"/>
    <n v="37.200000000000003"/>
    <n v="0"/>
    <n v="37.200000000000003"/>
    <s v="CONTESTADO"/>
    <x v="0"/>
    <s v="iFood"/>
    <s v="4c5a8f9f-0631-4232-9125-00a815b994e4"/>
    <s v="PIX"/>
    <x v="1"/>
  </r>
  <r>
    <n v="8627"/>
    <d v="2025-05-25T17:40:17"/>
    <s v="Jeronimo - Uberlândia"/>
    <x v="0"/>
    <s v="O pedido veio revirado/violado"/>
    <s v="SIM"/>
    <n v="20.79"/>
    <n v="26.4"/>
    <n v="0"/>
    <n v="26.4"/>
    <s v="CONTESTADO"/>
    <x v="0"/>
    <s v="iFood"/>
    <s v="9890cf94-80a6-472c-a31c-ea87c2d7be48"/>
    <s v="Apple Pay (Mastercard)"/>
    <x v="2"/>
  </r>
  <r>
    <n v="6208"/>
    <d v="2025-05-24T21:57:13"/>
    <s v="Jeronimo - West Plaza"/>
    <x v="0"/>
    <s v="O pedido veio com todos os itens errados"/>
    <s v="SIM"/>
    <n v="29.38"/>
    <n v="31.2"/>
    <n v="25.19"/>
    <n v="6.009999999999998"/>
    <s v="REEMBOLSO APROVADO"/>
    <x v="1"/>
    <s v="iFood"/>
    <s v="5df73f6b-41a3-40b1-bdcc-57cff6618815"/>
    <s v="Crédito (Elo) pelo app"/>
    <x v="1"/>
  </r>
  <r>
    <n v="1836"/>
    <d v="2025-05-24T20:19:49"/>
    <s v="Jeronimo &amp; Madero - 18 do Forte"/>
    <x v="1"/>
    <s v="A entrega é em uma área de risco"/>
    <s v="Reembolso aprovado, confira o pagamento no seu próximo repasse"/>
    <n v="106.98"/>
    <n v="96"/>
    <n v="77.52"/>
    <n v="18.480000000000004"/>
    <s v="REEMBOLSO APROVADO"/>
    <x v="1"/>
    <s v="iFood"/>
    <s v="6a05fa11-48d3-4e53-8748-490660b06ff5"/>
    <s v="Apple Pay (Mastercard)"/>
    <x v="4"/>
  </r>
  <r>
    <n v="8236"/>
    <d v="2025-05-23T21:48:39"/>
    <s v="Jeronimo &amp; Madero - Alphaville"/>
    <x v="0"/>
    <s v="Pedido impróprio para consumo/uso"/>
    <s v="SIM"/>
    <n v="127.98"/>
    <n v="121"/>
    <n v="97.71"/>
    <n v="23.290000000000006"/>
    <s v="REEMBOLSO APROVADO"/>
    <x v="1"/>
    <s v="iFood"/>
    <s v="5d4bec63-f0ed-42e6-9ada-28b558598fdc"/>
    <s v="Débito (Mastercard Débito) pelo app"/>
    <x v="4"/>
  </r>
  <r>
    <s v="0452"/>
    <d v="2025-05-25T22:13:14"/>
    <s v="Jeronimo &amp; Madero - Alphaville"/>
    <x v="0"/>
    <s v="O pedido veio revirado/violado"/>
    <s v="SIM"/>
    <n v="65.39"/>
    <n v="74.400000000000006"/>
    <n v="60.08"/>
    <n v="14.320000000000007"/>
    <s v="REEMBOLSO APROVADO"/>
    <x v="1"/>
    <s v="iFood"/>
    <s v="dda44267-3519-4788-a072-7d023153cd21"/>
    <s v="PIX"/>
    <x v="4"/>
  </r>
  <r>
    <s v="1000"/>
    <d v="2025-05-25T19:54:52"/>
    <s v="Jeronimo &amp; Madero - Alphaville"/>
    <x v="0"/>
    <s v="O pedido veio com todos os itens errados"/>
    <s v="SIM"/>
    <n v="65.98"/>
    <n v="67"/>
    <n v="0"/>
    <n v="67"/>
    <s v="CONTESTADO"/>
    <x v="0"/>
    <s v="iFood"/>
    <s v="c439421e-eed4-496f-9209-502d364d238e"/>
    <s v="Crédito (Mastercard) pelo app"/>
    <x v="4"/>
  </r>
  <r>
    <n v="9066"/>
    <d v="2025-05-23T19:53:12"/>
    <s v="Jeronimo &amp; Madero - Av Toaldo Tulio"/>
    <x v="0"/>
    <s v="O pedido veio revirado/violado"/>
    <s v="SIM"/>
    <n v="70.98"/>
    <n v="66"/>
    <n v="39.72"/>
    <n v="26.28"/>
    <s v="REEMBOLSO APROVADO"/>
    <x v="1"/>
    <s v="iFood"/>
    <s v="8629fb9e-f5d2-457a-a64c-8651c74e3f8e"/>
    <s v="Pagamento pelo app do Nubank"/>
    <x v="3"/>
  </r>
  <r>
    <n v="3558"/>
    <d v="2025-05-25T18:57:46"/>
    <s v="Jeronimo &amp; Madero - Franca"/>
    <x v="0"/>
    <s v="O pedido veio com todos os itens errados"/>
    <s v="SIM"/>
    <n v="51.18"/>
    <n v="45.2"/>
    <n v="36.5"/>
    <n v="8.7000000000000028"/>
    <s v="REEMBOLSO APROVADO"/>
    <x v="1"/>
    <s v="iFood"/>
    <s v="c029d1d0-7212-4692-8c5f-7f8e70c30d32"/>
    <s v="Apple Pay (Mastercard Débito)"/>
    <x v="2"/>
  </r>
  <r>
    <n v="3983"/>
    <d v="2025-05-22T12:27:48"/>
    <s v="Jeronimo &amp; Madero - Itapema"/>
    <x v="0"/>
    <s v="Pedido impróprio para consumo/uso"/>
    <s v="ORDER_HS_REJECTED"/>
    <n v="41.58"/>
    <n v="33.6"/>
    <n v="27.13"/>
    <n v="6.4700000000000024"/>
    <s v="REEMBOLSO APROVADO"/>
    <x v="1"/>
    <s v="iFood"/>
    <s v="3acaadf9-d8c7-499a-9699-2af782d3b880"/>
    <s v="Crédito (Mastercard) pelo app"/>
    <x v="3"/>
  </r>
  <r>
    <s v="4622"/>
    <d v="2025-05-23T19:53:12"/>
    <s v="Dundee Chicken - Cuiaba"/>
    <x v="1"/>
    <s v="Problemas no veículo"/>
    <s v="Reembolso aprovado, confira o pagamento no seu próximo repasse"/>
    <n v="36.340000000000003"/>
    <n v="45.35"/>
    <n v="33.130000000000003"/>
    <n v="12.219999999999999"/>
    <s v="REEMBOLSO APROVADO"/>
    <x v="1"/>
    <s v="iFood"/>
    <s v="5184273d-590b-4d9d-acbf-b79596c8aab8"/>
    <s v="Crédito (Visa) pelo app"/>
    <x v="2"/>
  </r>
  <r>
    <s v="3903"/>
    <d v="2025-05-22T16:43:14"/>
    <s v="Dundee Chicken - Shopping Tatuapé"/>
    <x v="0"/>
    <s v="O pedido está atrasado"/>
    <s v="Reembolso aprovado, confira o pagamento no seu próximo repasse"/>
    <n v="72.989999999999995"/>
    <n v="72"/>
    <n v="60.33"/>
    <n v="11.670000000000002"/>
    <s v="REEMBOLSO APROVADO"/>
    <x v="1"/>
    <s v="iFood"/>
    <s v="16c51f58-63a1-4c09-b661-ba0dbf383693"/>
    <s v="Vale-refeição (Alelo refeição) pelo app"/>
    <x v="1"/>
  </r>
  <r>
    <s v="5802"/>
    <d v="2025-05-23T20:10:26"/>
    <s v="Vó Maria Durski - Villa Lobos"/>
    <x v="2"/>
    <s v="Item indisponível"/>
    <s v="UNAVAILABLE_ITEM"/>
    <n v="26.99"/>
    <n v="26"/>
    <n v="0"/>
    <n v="26"/>
    <s v="CANCELADO"/>
    <x v="2"/>
    <s v="iFood"/>
    <s v="834c32a6-57d6-49e7-a54b-528675e5a20f"/>
    <s v="Vale-refeição (Pluxee Refeição (Sodexo Refeição)) pelo app"/>
    <x v="4"/>
  </r>
  <r>
    <s v="2333"/>
    <d v="2025-05-23T12:32:18"/>
    <s v="Jeronimo - Alecrins"/>
    <x v="1"/>
    <s v="Cliente não quer mais receber o pedido"/>
    <s v="Reembolso aprovado, confira o pagamento no seu próximo repasse"/>
    <n v="46.98"/>
    <n v="30"/>
    <n v="24.22"/>
    <n v="5.7800000000000011"/>
    <s v="REEMBOLSO APROVADO"/>
    <x v="1"/>
    <s v="iFood"/>
    <s v="c3f95ffd-ce97-41a2-962e-e3160b7e3da1"/>
    <s v="PIX"/>
    <x v="4"/>
  </r>
  <r>
    <n v="675"/>
    <d v="2025-05-22T11:12:39"/>
    <s v="Jeronimo &amp; Madero - Itapema"/>
    <x v="0"/>
    <s v="O pedido veio com todos os itens errados"/>
    <s v="ORDER_HS_REJECTED"/>
    <n v="38.880000000000003"/>
    <n v="37.200000000000003"/>
    <n v="0"/>
    <n v="37.200000000000003"/>
    <s v="CONTESTADO"/>
    <x v="0"/>
    <s v="iFood"/>
    <s v="4ba3f696-99fb-4831-8103-78b72b1cc54a"/>
    <s v="Saldo da carteira"/>
    <x v="3"/>
  </r>
  <r>
    <s v="0127"/>
    <d v="2025-05-23T19:46:17"/>
    <s v="Jeronimo - Anchieta Garden"/>
    <x v="5"/>
    <s v="O pedido está atrasado"/>
    <s v="Reembolso aprovado, confira o pagamento no seu próximo repasse"/>
    <n v="45.08"/>
    <n v="48.1"/>
    <n v="38.840000000000003"/>
    <n v="9.259999999999998"/>
    <s v="REEMBOLSO APROVADO"/>
    <x v="1"/>
    <s v="iFood"/>
    <s v="6e1834b7-1823-485d-ae8d-64ec9aa4e5e3"/>
    <s v="Crédito (Mastercard) pelo app"/>
    <x v="0"/>
  </r>
  <r>
    <n v="8641"/>
    <d v="2025-05-24T15:00:29"/>
    <s v="Jeronimo &amp; Madero - Joinville"/>
    <x v="0"/>
    <s v="O pedido veio revirado/violado"/>
    <s v="SIM"/>
    <n v="152.19"/>
    <n v="161.19999999999999"/>
    <n v="126.17"/>
    <n v="35.029999999999987"/>
    <s v="REEMBOLSO APROVADO"/>
    <x v="1"/>
    <s v="iFood"/>
    <s v="febb3930-a857-4621-ad9e-67678f35b253"/>
    <s v="PIX"/>
    <x v="3"/>
  </r>
  <r>
    <s v="1614"/>
    <d v="2025-05-23T19:37:22"/>
    <s v="Jeronimo - Anchieta Garden"/>
    <x v="0"/>
    <s v="O pedido está atrasado"/>
    <s v="Reembolso aprovado, confira o pagamento no seu próximo repasse"/>
    <n v="27.39"/>
    <n v="26.4"/>
    <n v="21.32"/>
    <n v="5.0799999999999983"/>
    <s v="REEMBOLSO APROVADO"/>
    <x v="1"/>
    <s v="iFood"/>
    <s v="160b70c9-f492-4b89-bb50-ea6f1a634f78"/>
    <s v="Débito (Mastercard Débito) pelo app"/>
    <x v="0"/>
  </r>
  <r>
    <s v="6381"/>
    <d v="2025-05-23T19:27:45"/>
    <s v="Jeronimo - Anchieta Garden"/>
    <x v="0"/>
    <s v="O pedido está atrasado"/>
    <s v="Reembolso aprovado, confira o pagamento no seu próximo repasse"/>
    <n v="107.18"/>
    <n v="83.2"/>
    <n v="67.180000000000007"/>
    <n v="16.019999999999996"/>
    <s v="REEMBOLSO APROVADO"/>
    <x v="1"/>
    <s v="iFood"/>
    <s v="193d3060-3f7e-4423-bdc2-da37ddfe0713"/>
    <s v="PIX"/>
    <x v="0"/>
  </r>
  <r>
    <s v="1684"/>
    <d v="2025-05-23T12:33:10"/>
    <s v="Jeronimo - Av Washington Luis"/>
    <x v="0"/>
    <s v="O pedido está atrasado"/>
    <s v="Reembolso aprovado, confira o pagamento no seu próximo repasse"/>
    <n v="41.39"/>
    <n v="50.4"/>
    <n v="37.71"/>
    <n v="12.689999999999998"/>
    <s v="REEMBOLSO APROVADO"/>
    <x v="1"/>
    <s v="iFood"/>
    <s v="4d21ee30-ad8e-4e30-b4df-ae8491ecee47"/>
    <s v="PIX"/>
    <x v="4"/>
  </r>
  <r>
    <s v="3292"/>
    <d v="2025-05-23T12:24:10"/>
    <s v="Jeronimo - Av Washington Luis"/>
    <x v="0"/>
    <s v="O pedido está atrasado"/>
    <s v="Reembolso aprovado, confira o pagamento no seu próximo repasse"/>
    <n v="86.99"/>
    <n v="96"/>
    <n v="74.59"/>
    <n v="21.409999999999997"/>
    <s v="REEMBOLSO APROVADO"/>
    <x v="1"/>
    <s v="iFood"/>
    <s v="d89de8b7-908c-44ce-8a56-f4cb12f99f83"/>
    <s v="Débito (Mastercard Débito) pelo app"/>
    <x v="4"/>
  </r>
  <r>
    <n v="9906"/>
    <d v="2025-05-24T13:46:03"/>
    <s v="Jeronimo &amp; Madero - Joinville"/>
    <x v="0"/>
    <s v="Pedido impróprio para consumo/uso"/>
    <s v="SIM"/>
    <n v="70.78"/>
    <n v="70.8"/>
    <n v="57.18"/>
    <n v="13.619999999999997"/>
    <s v="REEMBOLSO APROVADO"/>
    <x v="1"/>
    <s v="iFood"/>
    <s v="7bfb27d4-70ba-404a-a79c-00386417b425"/>
    <s v="Apple Pay (Visa)"/>
    <x v="3"/>
  </r>
  <r>
    <s v="3324"/>
    <d v="2025-05-23T18:33:46"/>
    <s v="Madero - Jk  São José do Rio Preto"/>
    <x v="2"/>
    <s v="Suspeita de golpe ou trote"/>
    <s v="Cancelamento aceito pela sua loja"/>
    <n v="80.98"/>
    <n v="75"/>
    <n v="0"/>
    <n v="75"/>
    <s v="CANCELADO"/>
    <x v="2"/>
    <s v="iFood"/>
    <s v="d7dffa9d-a8f9-4ce9-9f1b-617f42f71979"/>
    <s v="PIX"/>
    <x v="2"/>
  </r>
  <r>
    <s v="3548"/>
    <d v="2025-05-23T21:18:13"/>
    <s v="Jeronimo - Bandeirantes"/>
    <x v="0"/>
    <s v="Pedido impróprio para consumo/uso"/>
    <s v="HAS_CREDIT_PROACTIVE"/>
    <n v="38.68"/>
    <n v="27.6"/>
    <n v="22.29"/>
    <n v="5.3100000000000023"/>
    <s v="REEMBOLSO APROVADO"/>
    <x v="1"/>
    <s v="iFood"/>
    <s v="13766ec7-1373-46c9-970e-f963353a8146"/>
    <s v="PIX"/>
    <x v="4"/>
  </r>
  <r>
    <n v="2213"/>
    <d v="2025-05-25T21:04:51"/>
    <s v="Jeronimo &amp; Madero - Maua Plaza"/>
    <x v="1"/>
    <s v="A loja está fechada"/>
    <s v="SIM"/>
    <n v="60.2"/>
    <n v="55.21"/>
    <n v="0"/>
    <n v="55.21"/>
    <s v="CONTESTADO"/>
    <x v="0"/>
    <s v="iFood"/>
    <s v="e8e7eb5c-3428-45a6-a995-fa8a24186b1b"/>
    <s v="PIX"/>
    <x v="1"/>
  </r>
  <r>
    <s v="7436"/>
    <d v="2025-05-22T18:01:24"/>
    <s v="Madero &amp; Jeronimo - Marilia"/>
    <x v="3"/>
    <s v="Problemas de sistema na loja"/>
    <s v="Cancelamento aceito pela sua loja"/>
    <n v="122.99"/>
    <n v="122"/>
    <n v="0"/>
    <n v="122"/>
    <s v="CANCELADO"/>
    <x v="2"/>
    <s v="iFood"/>
    <s v="40937098-82f5-4e52-ba59-c8bd6b64f074"/>
    <s v="PIX"/>
    <x v="2"/>
  </r>
  <r>
    <s v="7603"/>
    <d v="2025-05-22T19:05:57"/>
    <s v="Jeronimo - Bandeirantes"/>
    <x v="0"/>
    <s v="O pedido não foi entregue"/>
    <s v="Reembolso aprovado, confira o pagamento no seu próximo repasse"/>
    <n v="49.38"/>
    <n v="50.4"/>
    <n v="48.7"/>
    <n v="1.6999999999999957"/>
    <s v="REEMBOLSO APROVADO"/>
    <x v="1"/>
    <s v="iFood"/>
    <s v="4438600f-90a5-483a-85b3-61d79bca337a"/>
    <s v="Google Pay (Mastercard)"/>
    <x v="4"/>
  </r>
  <r>
    <s v="3201"/>
    <d v="2025-05-23T19:35:40"/>
    <s v="Jeronimo - Barão de Penedo"/>
    <x v="1"/>
    <s v="Problemas no veículo"/>
    <s v="Reembolso aprovado, confira o pagamento no seu próximo repasse"/>
    <n v="225.78"/>
    <n v="224.8"/>
    <n v="181.53"/>
    <n v="43.27000000000001"/>
    <s v="REEMBOLSO APROVADO"/>
    <x v="1"/>
    <s v="iFood"/>
    <s v="abbb55ad-6b9c-48fd-9d6b-3ab71309b781"/>
    <s v="Crédito (Elo) pelo app"/>
    <x v="1"/>
  </r>
  <r>
    <s v="9341"/>
    <d v="2025-05-23T19:20:56"/>
    <s v="Jeronimo - Barão de Penedo"/>
    <x v="1"/>
    <s v="Cliente não localizado"/>
    <s v="Reembolso aprovado, confira o pagamento no seu próximo repasse"/>
    <n v="41.58"/>
    <n v="33.6"/>
    <n v="27.13"/>
    <n v="6.4700000000000024"/>
    <s v="REEMBOLSO APROVADO"/>
    <x v="1"/>
    <s v="iFood"/>
    <s v="62c812c3-0f6d-45a9-8f18-901de7bc8326"/>
    <s v="Crédito (Mastercard) pelo app"/>
    <x v="1"/>
  </r>
  <r>
    <s v="6900"/>
    <d v="2025-05-22T12:31:34"/>
    <s v="Jeronimo - Barra Shopping"/>
    <x v="1"/>
    <s v="Cliente não localizado pedido em atraso"/>
    <s v="Reembolso aprovado, confira o pagamento no seu próximo repasse"/>
    <n v="59.18"/>
    <n v="49.2"/>
    <n v="39.72"/>
    <n v="9.480000000000004"/>
    <s v="REEMBOLSO APROVADO"/>
    <x v="1"/>
    <s v="iFood"/>
    <s v="8138d3ad-363f-422f-b651-2088927d0355"/>
    <s v="Crédito (Mastercard) pelo app"/>
    <x v="0"/>
  </r>
  <r>
    <s v="8499"/>
    <d v="2025-05-23T11:51:12"/>
    <s v="Jeronimo - Bh Shopping"/>
    <x v="0"/>
    <s v="O pedido está atrasado"/>
    <s v="Reembolso aprovado, confira o pagamento no seu próximo repasse"/>
    <n v="36.590000000000003"/>
    <n v="45.6"/>
    <n v="36.82"/>
    <n v="8.7800000000000011"/>
    <s v="REEMBOLSO APROVADO"/>
    <x v="1"/>
    <s v="iFood"/>
    <s v="ca0392fa-6f5f-444f-961e-794e58cd0372"/>
    <s v="Débito (Mastercard Débito) pelo app"/>
    <x v="0"/>
  </r>
  <r>
    <s v="5008"/>
    <d v="2025-05-22T19:34:54"/>
    <s v="Jeronimo - Bh Shopping"/>
    <x v="1"/>
    <s v="Cliente não localizado"/>
    <s v="Reembolso aprovado, confira o pagamento no seu próximo repasse"/>
    <n v="81.180000000000007"/>
    <n v="67.2"/>
    <n v="54.26"/>
    <n v="12.940000000000005"/>
    <s v="REEMBOLSO APROVADO"/>
    <x v="1"/>
    <s v="iFood"/>
    <s v="d395a273-90b0-43e0-aa58-d7bf9714ab82"/>
    <s v="Crédito (Visa) pelo app"/>
    <x v="0"/>
  </r>
  <r>
    <s v="5562"/>
    <d v="2025-05-23T19:21:42"/>
    <s v="Jeronimo - Campo Grande"/>
    <x v="1"/>
    <s v="Cliente se recusa a fornecer código de recebimento"/>
    <s v="Reembolso aprovado, confira o pagamento no seu próximo repasse"/>
    <n v="52.58"/>
    <n v="57.6"/>
    <n v="46.51"/>
    <n v="11.090000000000003"/>
    <s v="REEMBOLSO APROVADO"/>
    <x v="1"/>
    <s v="iFood"/>
    <s v="092c041e-659d-4127-b61e-2e0804264a83"/>
    <s v="PIX"/>
    <x v="2"/>
  </r>
  <r>
    <s v="0777"/>
    <d v="2025-05-22T19:51:46"/>
    <s v="Jeronimo - Cuiaba"/>
    <x v="1"/>
    <s v="Cliente não localizado"/>
    <s v="Reembolso aprovado, confira o pagamento no seu próximo repasse"/>
    <n v="49.78"/>
    <n v="43.8"/>
    <n v="35.369999999999997"/>
    <n v="8.43"/>
    <s v="REEMBOLSO APROVADO"/>
    <x v="1"/>
    <s v="iFood"/>
    <s v="d1e574ec-6956-475a-80ba-d94e965ded3f"/>
    <s v="PIX"/>
    <x v="2"/>
  </r>
  <r>
    <s v="9885"/>
    <d v="2025-05-22T16:57:30"/>
    <s v="Jeronimo - Cuiaba"/>
    <x v="1"/>
    <s v="Cliente não localizado"/>
    <s v="Reembolso aprovado, confira o pagamento no seu próximo repasse"/>
    <n v="80.38"/>
    <n v="56.4"/>
    <n v="45.55"/>
    <n v="10.850000000000001"/>
    <s v="REEMBOLSO APROVADO"/>
    <x v="1"/>
    <s v="iFood"/>
    <s v="3d8564c7-072b-4096-8f0d-77b8c2bba890"/>
    <s v="PIX"/>
    <x v="2"/>
  </r>
  <r>
    <s v="4470"/>
    <d v="2025-05-23T17:56:33"/>
    <s v="Jeronimo - Giovanni Gronchi"/>
    <x v="0"/>
    <s v="O pedido está atrasado"/>
    <s v="Reembolso aprovado, confira o pagamento no seu próximo repasse"/>
    <n v="43.79"/>
    <n v="52.8"/>
    <n v="38.65"/>
    <n v="14.149999999999999"/>
    <s v="REEMBOLSO APROVADO"/>
    <x v="1"/>
    <s v="iFood"/>
    <s v="8a61d16c-e8fd-4859-bf5b-5e9cf0ec87d4"/>
    <s v="Crédito (Mastercard) pelo app"/>
    <x v="4"/>
  </r>
  <r>
    <s v="2843"/>
    <d v="2025-05-23T18:35:04"/>
    <s v="Jeronimo - Goiania T10"/>
    <x v="1"/>
    <s v="Cliente não localizado"/>
    <s v="Reembolso aprovado, confira o pagamento no seu próximo repasse"/>
    <n v="92.19"/>
    <n v="91.2"/>
    <n v="73.64"/>
    <n v="17.560000000000002"/>
    <s v="REEMBOLSO APROVADO"/>
    <x v="1"/>
    <s v="iFood"/>
    <s v="8d6a8a55-48ca-4fff-9cc3-7dd67eda6372"/>
    <s v="PIX"/>
    <x v="2"/>
  </r>
  <r>
    <n v="1235"/>
    <d v="2025-05-25T21:04:27"/>
    <s v="Jeronimo &amp; Madero - Maua Plaza"/>
    <x v="1"/>
    <s v="A loja está fechada"/>
    <s v="SIM"/>
    <n v="58.38"/>
    <n v="50.4"/>
    <n v="0"/>
    <n v="50.4"/>
    <s v="CONTESTADO"/>
    <x v="0"/>
    <s v="iFood"/>
    <s v="9b4aa27f-dafd-4311-96c5-754c5bedf267"/>
    <s v="Crédito (Mastercard) pelo app"/>
    <x v="1"/>
  </r>
  <r>
    <s v="6338"/>
    <d v="2025-05-23T19:33:12"/>
    <s v="Jeronimo - Habitat Bradesco"/>
    <x v="3"/>
    <s v="A loja está sem entregadores disponíveis"/>
    <s v="Reembolso aprovado, confira o pagamento no seu próximo repasse"/>
    <n v="209.43"/>
    <n v="201.45"/>
    <n v="162.66999999999999"/>
    <n v="38.78"/>
    <s v="REEMBOLSO APROVADO"/>
    <x v="1"/>
    <s v="iFood"/>
    <s v="d06530a3-380d-4f31-a624-facbb5c5edb1"/>
    <s v="Crédito (Visa) pelo app"/>
    <x v="1"/>
  </r>
  <r>
    <s v="2028"/>
    <d v="2025-05-23T20:16:16"/>
    <s v="Madero - Anchieta Garden Shopping"/>
    <x v="2"/>
    <s v="A loja está passando por dificuldades internas"/>
    <s v="Cancelamento aceito pela sua loja"/>
    <n v="168.98"/>
    <n v="143"/>
    <n v="0"/>
    <n v="143"/>
    <s v="CANCELADO"/>
    <x v="2"/>
    <s v="iFood"/>
    <s v="43ba2f1f-8b90-4e8b-96af-cb88ea3dff50"/>
    <s v="PIX"/>
    <x v="0"/>
  </r>
  <r>
    <s v="5205"/>
    <d v="2025-05-23T20:45:40"/>
    <s v="Jeronimo - Londrina"/>
    <x v="1"/>
    <s v="Cliente não localizado"/>
    <s v="Reembolso aprovado, confira o pagamento no seu próximo repasse"/>
    <n v="213.18"/>
    <n v="211.2"/>
    <n v="170.54"/>
    <n v="40.659999999999997"/>
    <s v="REEMBOLSO APROVADO"/>
    <x v="1"/>
    <s v="iFood"/>
    <s v="a71a6df4-1996-4b63-81ae-8fe8b310f14f"/>
    <s v="Crédito (Mastercard) pelo app"/>
    <x v="4"/>
  </r>
  <r>
    <s v="0819"/>
    <d v="2025-05-23T19:34:04"/>
    <s v="Madero - Anchieta Garden Shopping"/>
    <x v="2"/>
    <s v="A loja está passando por dificuldades internas"/>
    <s v="Cancelamento aceito pela sua loja"/>
    <n v="164.99"/>
    <n v="164"/>
    <n v="0"/>
    <n v="164"/>
    <s v="CANCELADO"/>
    <x v="2"/>
    <s v="iFood"/>
    <s v="dbef3e9f-3911-4f91-a055-af8887f0f624"/>
    <s v="Crédito (Mastercard) pelo app"/>
    <x v="0"/>
  </r>
  <r>
    <s v="1407"/>
    <d v="2025-05-23T17:11:48"/>
    <s v="Jeronimo - Londrina"/>
    <x v="5"/>
    <s v="O pedido está atrasado"/>
    <s v="Reembolso aprovado, confira o pagamento no seu próximo repasse"/>
    <n v="81.38"/>
    <n v="74.400000000000006"/>
    <n v="60.08"/>
    <n v="14.320000000000007"/>
    <s v="REEMBOLSO APROVADO"/>
    <x v="1"/>
    <s v="iFood"/>
    <s v="20e9c54a-9096-4208-951d-dbb85328e6b4"/>
    <s v="Crédito (Mastercard) pelo app"/>
    <x v="4"/>
  </r>
  <r>
    <s v="2480"/>
    <d v="2025-05-23T14:09:37"/>
    <s v="Jeronimo - Maringa"/>
    <x v="1"/>
    <s v="Cliente não localizado"/>
    <s v="Reembolso aprovado, confira o pagamento no seu próximo repasse"/>
    <n v="65.180000000000007"/>
    <n v="49.2"/>
    <n v="39.72"/>
    <n v="9.480000000000004"/>
    <s v="REEMBOLSO APROVADO"/>
    <x v="1"/>
    <s v="iFood"/>
    <s v="e573d84d-905c-4594-ba63-71daf01116b8"/>
    <s v="Débito (Mastercard Débito) pelo app"/>
    <x v="4"/>
  </r>
  <r>
    <s v="9690"/>
    <d v="2025-05-23T20:01:55"/>
    <s v="Jeronimo - Millenium (atlântica)"/>
    <x v="1"/>
    <s v="Cliente não localizado"/>
    <s v="Reembolso aprovado, confira o pagamento no seu próximo repasse"/>
    <n v="38.58"/>
    <n v="33.6"/>
    <n v="27.13"/>
    <n v="6.4700000000000024"/>
    <s v="REEMBOLSO APROVADO"/>
    <x v="1"/>
    <s v="iFood"/>
    <s v="966d7c8c-a3df-4c04-83cc-e30c2464cb1a"/>
    <s v="Pagamento pelo app do Nubank"/>
    <x v="3"/>
  </r>
  <r>
    <s v="7956"/>
    <d v="2025-05-23T12:38:08"/>
    <s v="Jeronimo - Millenium (atlântica)"/>
    <x v="1"/>
    <s v="Cliente não localizado"/>
    <s v="Reembolso aprovado, confira o pagamento no seu próximo repasse"/>
    <n v="78.88"/>
    <n v="72.900000000000006"/>
    <n v="58.86"/>
    <n v="14.040000000000006"/>
    <s v="REEMBOLSO APROVADO"/>
    <x v="1"/>
    <s v="iFood"/>
    <s v="7adb35c2-7953-448d-9c92-3691343b12d9"/>
    <s v="PIX"/>
    <x v="3"/>
  </r>
  <r>
    <s v="7920"/>
    <d v="2025-05-23T21:18:19"/>
    <s v="Jeronimo - Monte Serrat"/>
    <x v="0"/>
    <s v="O pedido está atrasado"/>
    <s v="Reembolso aprovado, confira o pagamento no seu próximo repasse"/>
    <n v="86.04"/>
    <n v="85.05"/>
    <n v="68.680000000000007"/>
    <n v="16.36999999999999"/>
    <s v="REEMBOLSO APROVADO"/>
    <x v="1"/>
    <s v="iFood"/>
    <s v="d19daf79-b3e6-4719-adcd-ee9112df98fd"/>
    <s v="Crédito (Mastercard) pelo app"/>
    <x v="1"/>
  </r>
  <r>
    <n v="9340"/>
    <d v="2025-05-25T21:00:20"/>
    <s v="Jeronimo &amp; Madero - Maua Plaza"/>
    <x v="1"/>
    <s v="A loja está fechada"/>
    <s v="SIM"/>
    <n v="99.38"/>
    <n v="90.4"/>
    <n v="73"/>
    <n v="17.400000000000006"/>
    <s v="REEMBOLSO APROVADO"/>
    <x v="1"/>
    <s v="iFood"/>
    <s v="54ea7078-148f-4834-a891-6b172d09df7a"/>
    <s v="Crédito (Visa) pelo app"/>
    <x v="1"/>
  </r>
  <r>
    <s v="4922"/>
    <d v="2025-05-22T22:36:02"/>
    <s v="Jeronimo - Munhoz da Rocha"/>
    <x v="1"/>
    <s v="Cliente não localizado"/>
    <s v="Reembolso aprovado, confira o pagamento no seu próximo repasse"/>
    <n v="160.38"/>
    <n v="140.4"/>
    <n v="113.37"/>
    <n v="27.03"/>
    <s v="REEMBOLSO APROVADO"/>
    <x v="1"/>
    <s v="iFood"/>
    <s v="2fcbd83e-63fa-4525-b26f-62dd7dfe794d"/>
    <s v="PIX"/>
    <x v="3"/>
  </r>
  <r>
    <s v="9234"/>
    <d v="2025-05-22T12:00:36"/>
    <s v="Jeronimo - Niteroi Plaza Shopping"/>
    <x v="0"/>
    <s v="O pedido não foi entregue"/>
    <s v="Reembolso aprovado, confira o pagamento no seu próximo repasse"/>
    <n v="55.65"/>
    <n v="55.65"/>
    <n v="42.45"/>
    <n v="13.199999999999996"/>
    <s v="REEMBOLSO APROVADO"/>
    <x v="1"/>
    <s v="iFood"/>
    <s v="082bdcf3-f48b-4f11-866a-d3e64a594fb2"/>
    <s v="Crédito (Mastercard) pelo app"/>
    <x v="0"/>
  </r>
  <r>
    <s v="6932"/>
    <d v="2025-05-23T20:22:05"/>
    <s v="Jeronimo - Paineiras"/>
    <x v="1"/>
    <s v="Cliente não localizado"/>
    <s v="Reembolso aprovado, confira o pagamento no seu próximo repasse"/>
    <n v="43.78"/>
    <n v="43.8"/>
    <n v="35.369999999999997"/>
    <n v="8.43"/>
    <s v="REEMBOLSO APROVADO"/>
    <x v="1"/>
    <s v="iFood"/>
    <s v="7f85127b-3a40-4843-a5e3-faa5a13b3abb"/>
    <s v="Crédito (Mastercard) pelo app"/>
    <x v="1"/>
  </r>
  <r>
    <s v="4169"/>
    <d v="2025-05-23T13:24:31"/>
    <s v="Jeronimo - Panamby"/>
    <x v="1"/>
    <s v="A entrega é em uma área de risco"/>
    <s v="Reembolso aprovado, confira o pagamento no seu próximo repasse"/>
    <n v="72.98"/>
    <n v="66"/>
    <n v="53.3"/>
    <n v="12.700000000000003"/>
    <s v="REEMBOLSO APROVADO"/>
    <x v="1"/>
    <s v="iFood"/>
    <s v="55cee7f5-f5b9-4a63-a7e3-c8b0988ee756"/>
    <s v="Crédito (Mastercard) pelo app"/>
    <x v="4"/>
  </r>
  <r>
    <s v="7826"/>
    <d v="2025-05-22T16:15:49"/>
    <s v="Jeronimo - Park Shop Campo Grande"/>
    <x v="1"/>
    <s v="Entregador sofreu acidente"/>
    <s v="Reembolso aprovado, confira o pagamento no seu próximo repasse"/>
    <n v="12.79"/>
    <n v="16.8"/>
    <n v="5.54"/>
    <n v="11.260000000000002"/>
    <s v="REEMBOLSO APROVADO"/>
    <x v="1"/>
    <s v="iFood"/>
    <s v="6fffc10c-75c7-41c4-8de0-2c6d588222ef"/>
    <s v="PIX"/>
    <x v="0"/>
  </r>
  <r>
    <s v="5766"/>
    <d v="2025-05-23T15:39:50"/>
    <s v="Jeronimo - Ponta Grossa"/>
    <x v="1"/>
    <s v="Cliente não localizado"/>
    <s v="Reembolso aprovado, confira o pagamento no seu próximo repasse"/>
    <n v="34.590000000000003"/>
    <n v="33.6"/>
    <n v="24.64"/>
    <n v="8.9600000000000009"/>
    <s v="REEMBOLSO APROVADO"/>
    <x v="1"/>
    <s v="iFood"/>
    <s v="622df1b6-8273-4683-b651-794a22c28ad3"/>
    <s v="Crédito (Visa) pelo app"/>
    <x v="3"/>
  </r>
  <r>
    <s v="7435"/>
    <d v="2025-05-23T13:16:36"/>
    <s v="Jeronimo - Ponta Grossa"/>
    <x v="1"/>
    <s v="Cliente não localizado"/>
    <s v="Reembolso aprovado, confira o pagamento no seu próximo repasse"/>
    <n v="62.23"/>
    <n v="50.25"/>
    <n v="40.57"/>
    <n v="9.68"/>
    <s v="REEMBOLSO APROVADO"/>
    <x v="1"/>
    <s v="iFood"/>
    <s v="14d85745-e849-4951-a7d7-ef31d5755e6c"/>
    <s v="Crédito (Mastercard) pelo app"/>
    <x v="3"/>
  </r>
  <r>
    <n v="80"/>
    <d v="2025-05-25T20:58:50"/>
    <s v="Jeronimo &amp; Madero - Maua Plaza"/>
    <x v="1"/>
    <s v="A loja está fechada"/>
    <s v="SIM"/>
    <n v="210.18"/>
    <n v="200.2"/>
    <n v="161.66"/>
    <n v="38.539999999999992"/>
    <s v="REEMBOLSO APROVADO"/>
    <x v="1"/>
    <s v="iFood"/>
    <s v="5ba6ab03-dc51-459c-8b2b-12c4fc6a6f1c"/>
    <s v="PIX"/>
    <x v="1"/>
  </r>
  <r>
    <s v="5308"/>
    <d v="2025-05-23T19:25:10"/>
    <s v="Jeronimo - Puc Poa"/>
    <x v="1"/>
    <s v="A entrega é em uma área de risco"/>
    <s v="Reembolso aprovado, confira o pagamento no seu próximo repasse"/>
    <n v="235.04"/>
    <n v="205.05"/>
    <n v="171.73"/>
    <n v="33.320000000000022"/>
    <s v="REEMBOLSO APROVADO"/>
    <x v="1"/>
    <s v="iFood"/>
    <s v="f1a25ff9-caa5-4ea7-baab-8223cfc0008f"/>
    <s v="Vale-refeição (Alelo refeição) pelo app"/>
    <x v="3"/>
  </r>
  <r>
    <n v="6380"/>
    <d v="2025-05-25T20:41:20"/>
    <s v="Jeronimo &amp; Madero - Maua Plaza"/>
    <x v="1"/>
    <s v="A loja está fechada"/>
    <s v="SIM"/>
    <n v="58.78"/>
    <n v="46.8"/>
    <n v="37.799999999999997"/>
    <n v="9"/>
    <s v="REEMBOLSO APROVADO"/>
    <x v="1"/>
    <s v="iFood"/>
    <s v="fe76ceff-376f-4c3b-a759-ebc920b15e4b"/>
    <s v="Crédito (Mastercard) pelo app"/>
    <x v="1"/>
  </r>
  <r>
    <s v="8183"/>
    <d v="2025-05-23T13:29:43"/>
    <s v="Jeronimo - Ramos Batista"/>
    <x v="0"/>
    <s v="O pedido está atrasado"/>
    <s v="Reembolso aprovado, confira o pagamento no seu próximo repasse"/>
    <n v="56.19"/>
    <n v="55.2"/>
    <n v="41.08"/>
    <n v="14.120000000000005"/>
    <s v="REEMBOLSO APROVADO"/>
    <x v="1"/>
    <s v="iFood"/>
    <s v="76e8356b-1bc4-42d7-ac2c-e38bb40a2daa"/>
    <s v="PIX"/>
    <x v="1"/>
  </r>
  <r>
    <s v="1125"/>
    <d v="2025-05-23T13:31:43"/>
    <s v="Jeronimo - Santos Dumont"/>
    <x v="1"/>
    <s v="Cliente não localizado pedido em atraso"/>
    <s v="Reembolso aprovado, confira o pagamento no seu próximo repasse"/>
    <n v="40.229999999999997"/>
    <n v="32.25"/>
    <n v="26.04"/>
    <n v="6.2100000000000009"/>
    <s v="REEMBOLSO APROVADO"/>
    <x v="1"/>
    <s v="iFood"/>
    <s v="b19828aa-7349-4914-9fae-b4f8b9c1faf1"/>
    <s v="Pagamento pelo app do Nubank"/>
    <x v="0"/>
  </r>
  <r>
    <n v="6125"/>
    <d v="2025-05-24T21:33:32"/>
    <s v="Jeronimo &amp; Madero - Maua Plaza"/>
    <x v="1"/>
    <s v="A loja está fechada"/>
    <s v="SIM"/>
    <n v="256.98"/>
    <n v="256"/>
    <n v="0"/>
    <n v="256"/>
    <s v="CONTESTADO"/>
    <x v="0"/>
    <s v="iFood"/>
    <s v="e66ec8a0-ccfd-41f8-9e5f-e7c8e4e36e7e"/>
    <s v="Pagamento pelo app do Nubank"/>
    <x v="1"/>
  </r>
  <r>
    <s v="2034"/>
    <d v="2025-05-22T12:40:08"/>
    <s v="Jeronimo - Santos Dumont"/>
    <x v="0"/>
    <s v="O pedido está atrasado"/>
    <s v="Reembolso aprovado, confira o pagamento no seu próximo repasse"/>
    <n v="105.23"/>
    <n v="92.25"/>
    <n v="74.489999999999995"/>
    <n v="17.760000000000005"/>
    <s v="REEMBOLSO APROVADO"/>
    <x v="1"/>
    <s v="iFood"/>
    <s v="b54695c5-7ce1-4b20-921d-3d0e540e4fd3"/>
    <s v="Débito (Mastercard Débito) pelo app"/>
    <x v="0"/>
  </r>
  <r>
    <s v="1431"/>
    <d v="2025-05-22T21:48:34"/>
    <s v="Jeronimo - São José dos Campos"/>
    <x v="1"/>
    <s v="Problemas no veículo"/>
    <s v="Reembolso aprovado, confira o pagamento no seu próximo repasse"/>
    <n v="64.38"/>
    <n v="62.4"/>
    <n v="50.32"/>
    <n v="12.079999999999998"/>
    <s v="REEMBOLSO APROVADO"/>
    <x v="1"/>
    <s v="iFood"/>
    <s v="a46c58ff-a77d-4b8c-ae49-12c24dffc438"/>
    <s v="Vale-refeição (iFood refeição) pelo app"/>
    <x v="1"/>
  </r>
  <r>
    <s v="1957"/>
    <d v="2025-05-22T12:22:09"/>
    <s v="Jeronimo - São José dos Campos"/>
    <x v="1"/>
    <s v="Problemas no veículo"/>
    <s v="Reembolso aprovado, confira o pagamento no seu próximo repasse"/>
    <n v="50.18"/>
    <n v="37.200000000000003"/>
    <n v="30.04"/>
    <n v="7.1600000000000037"/>
    <s v="REEMBOLSO APROVADO"/>
    <x v="1"/>
    <s v="iFood"/>
    <s v="1788a708-3d2d-4431-b49a-92216d0acfed"/>
    <s v="Crédito (Mastercard) pelo app"/>
    <x v="1"/>
  </r>
  <r>
    <s v="6917"/>
    <d v="2025-05-23T17:52:10"/>
    <s v="Jeronimo - Shopping Abc"/>
    <x v="0"/>
    <s v="O pedido está atrasado"/>
    <s v="Reembolso aprovado, confira o pagamento no seu próximo repasse"/>
    <n v="73.19"/>
    <n v="82.2"/>
    <n v="62.38"/>
    <n v="19.82"/>
    <s v="REEMBOLSO APROVADO"/>
    <x v="1"/>
    <s v="iFood"/>
    <s v="5d2f99db-bc49-403b-8a07-144d457ec6e9"/>
    <s v="Crédito (Mastercard) pelo app"/>
    <x v="1"/>
  </r>
  <r>
    <s v="5383"/>
    <d v="2025-05-22T18:36:14"/>
    <s v="Jeronimo - Shopping del Rey"/>
    <x v="0"/>
    <s v="O pedido está atrasado"/>
    <s v="Reembolso aprovado, confira o pagamento no seu próximo repasse"/>
    <n v="88.18"/>
    <n v="82.2"/>
    <n v="66.37"/>
    <n v="15.829999999999998"/>
    <s v="REEMBOLSO APROVADO"/>
    <x v="1"/>
    <s v="iFood"/>
    <s v="94b1e035-dd73-4c05-8c8e-86fe4861d519"/>
    <s v="Crédito (Visa) pelo app"/>
    <x v="0"/>
  </r>
  <r>
    <s v="2222"/>
    <d v="2025-05-22T18:18:53"/>
    <s v="Jeronimo - Shopping Iguatemi Poa"/>
    <x v="1"/>
    <s v="Cliente se recusa a fornecer código de recebimento"/>
    <s v="Reembolso aprovado, confira o pagamento no seu próximo repasse"/>
    <n v="162.59"/>
    <n v="171.6"/>
    <n v="136.08000000000001"/>
    <n v="35.519999999999982"/>
    <s v="REEMBOLSO APROVADO"/>
    <x v="1"/>
    <s v="iFood"/>
    <s v="b0f32af8-9b5a-4ff6-ad48-634fd4c0cc9f"/>
    <s v="Crédito (Mastercard) pelo app"/>
    <x v="3"/>
  </r>
  <r>
    <s v="0833"/>
    <d v="2025-05-22T14:41:11"/>
    <s v="Vó Maria Dusrki - Posto Sia"/>
    <x v="2"/>
    <s v="Problemas de sistema na loja"/>
    <s v="Cancelamento aceito pela sua loja"/>
    <n v="21.98"/>
    <n v="26"/>
    <n v="0"/>
    <n v="26"/>
    <s v="CANCELADO"/>
    <x v="2"/>
    <s v="iFood"/>
    <s v="eee16428-0d41-475f-9cb6-f6162ac1d75f"/>
    <s v="Crédito (Mastercard) pelo app"/>
    <x v="2"/>
  </r>
  <r>
    <n v="6558"/>
    <d v="2025-05-24T20:44:37"/>
    <s v="Jeronimo &amp; Madero - Maua Plaza"/>
    <x v="1"/>
    <s v="A loja está fechada"/>
    <s v="SIM"/>
    <n v="71.13"/>
    <n v="51.15"/>
    <n v="41.31"/>
    <n v="9.8399999999999963"/>
    <s v="REEMBOLSO APROVADO"/>
    <x v="1"/>
    <s v="iFood"/>
    <s v="8e46d845-1f97-41cf-9d41-a55c517efa50"/>
    <s v="PIX"/>
    <x v="1"/>
  </r>
  <r>
    <s v="5894"/>
    <d v="2025-05-23T19:35:08"/>
    <s v="Jeronimo - Shopping Light"/>
    <x v="0"/>
    <s v="O pedido não foi entregue"/>
    <s v="Reembolso aprovado, confira o pagamento no seu próximo repasse"/>
    <n v="54.58"/>
    <n v="45.6"/>
    <n v="36.82"/>
    <n v="8.7800000000000011"/>
    <s v="REEMBOLSO APROVADO"/>
    <x v="1"/>
    <s v="iFood"/>
    <s v="12d2a0cf-5c6d-4da0-a15f-60163e59db6d"/>
    <s v="Crédito (Elo) pelo app"/>
    <x v="1"/>
  </r>
  <r>
    <s v="1951"/>
    <d v="2025-05-22T19:27:44"/>
    <s v="Jeronimo - Shopping Light"/>
    <x v="0"/>
    <s v="O pedido está atrasado"/>
    <s v="Reembolso aprovado, confira o pagamento no seu próximo repasse"/>
    <n v="53.78"/>
    <n v="43.8"/>
    <n v="35.369999999999997"/>
    <n v="8.43"/>
    <s v="REEMBOLSO APROVADO"/>
    <x v="1"/>
    <s v="iFood"/>
    <s v="044057f5-acda-4b2b-a58d-089b44f3a4b7"/>
    <s v="Apple Pay (Visa)"/>
    <x v="1"/>
  </r>
  <r>
    <n v="630"/>
    <d v="2025-05-25T21:15:37"/>
    <s v="Jeronimo &amp; Madero - Shopping Barueri"/>
    <x v="1"/>
    <s v="A loja está fechada"/>
    <s v="SIM"/>
    <n v="70.040000000000006"/>
    <n v="60.05"/>
    <n v="48.49"/>
    <n v="11.559999999999995"/>
    <s v="REEMBOLSO APROVADO"/>
    <x v="1"/>
    <s v="iFood"/>
    <s v="1a556623-f95e-40d8-810f-27c1dba3a0ec"/>
    <s v="Apple Pay (Mastercard)"/>
    <x v="4"/>
  </r>
  <r>
    <s v="6169"/>
    <d v="2025-05-22T14:31:39"/>
    <s v="Jeronimo - Shopping Light"/>
    <x v="0"/>
    <s v="O pedido está atrasado"/>
    <s v="Reembolso aprovado, confira o pagamento no seu próximo repasse"/>
    <n v="55.78"/>
    <n v="46.8"/>
    <n v="37.799999999999997"/>
    <n v="9"/>
    <s v="REEMBOLSO APROVADO"/>
    <x v="1"/>
    <s v="iFood"/>
    <s v="de632625-81c2-4724-a88f-3445179d5f11"/>
    <s v="Crédito (Mastercard) pelo app"/>
    <x v="1"/>
  </r>
  <r>
    <s v="9446"/>
    <d v="2025-05-22T16:14:46"/>
    <s v="Jeronimo - Shopping Metrô Itaquera"/>
    <x v="0"/>
    <s v="O pedido está atrasado"/>
    <s v="Reembolso aprovado, confira o pagamento no seu próximo repasse"/>
    <n v="128.47999999999999"/>
    <n v="126"/>
    <n v="97.71"/>
    <n v="28.290000000000006"/>
    <s v="REEMBOLSO APROVADO"/>
    <x v="1"/>
    <s v="iFood"/>
    <s v="b0baf4c7-e4ee-48ba-9394-a73495d4b982"/>
    <s v="Pagamento pelo app do Nubank"/>
    <x v="1"/>
  </r>
  <r>
    <s v="1562"/>
    <d v="2025-05-23T20:19:26"/>
    <s v="Jeronimo - Shopping Nova America"/>
    <x v="0"/>
    <s v="O pedido está atrasado"/>
    <s v="Reembolso aprovado, confira o pagamento no seu próximo repasse"/>
    <n v="96.78"/>
    <n v="82.8"/>
    <n v="66.650000000000006"/>
    <n v="16.149999999999991"/>
    <s v="REEMBOLSO APROVADO"/>
    <x v="1"/>
    <s v="iFood"/>
    <s v="1e7cfd46-bbb6-45fd-8f7d-b4ea64e9c0f5"/>
    <s v="PIX, Saldo da carteira"/>
    <x v="0"/>
  </r>
  <r>
    <n v="9240"/>
    <d v="2025-05-24T21:34:00"/>
    <s v="Jeronimo &amp; Madero - Shopping Barueri"/>
    <x v="0"/>
    <s v="O pedido veio com todos os itens errados"/>
    <s v="SIM"/>
    <n v="159.18"/>
    <n v="143.19999999999999"/>
    <n v="0"/>
    <n v="143.19999999999999"/>
    <s v="CONTESTADO"/>
    <x v="0"/>
    <s v="iFood"/>
    <s v="66fca797-c062-4da9-bbda-f67ffe3c3b85"/>
    <s v="Crédito (Mastercard) pelo app"/>
    <x v="4"/>
  </r>
  <r>
    <s v="5675"/>
    <d v="2025-05-23T20:02:15"/>
    <s v="Jeronimo - Shopping Nova America"/>
    <x v="0"/>
    <s v="O pedido está atrasado"/>
    <s v="Reembolso aprovado, confira o pagamento no seu próximo repasse"/>
    <n v="57.98"/>
    <n v="51"/>
    <n v="41.18"/>
    <n v="9.82"/>
    <s v="REEMBOLSO APROVADO"/>
    <x v="1"/>
    <s v="iFood"/>
    <s v="f1203970-56bf-4240-a659-6e3b5ad4a8f1"/>
    <s v="Crédito (Visa) pelo app"/>
    <x v="0"/>
  </r>
  <r>
    <s v="6537"/>
    <d v="2025-05-22T17:38:18"/>
    <s v="Jeronimo - Shopping Novo Salvador"/>
    <x v="0"/>
    <s v="O pedido está atrasado"/>
    <s v="Reembolso aprovado, confira o pagamento no seu próximo repasse"/>
    <n v="104.38"/>
    <n v="104.4"/>
    <n v="84.31"/>
    <n v="20.090000000000003"/>
    <s v="REEMBOLSO APROVADO"/>
    <x v="1"/>
    <s v="iFood"/>
    <s v="4259f5a7-5c10-47ef-8ea7-a92e0b29ce3c"/>
    <s v="PIX"/>
    <x v="0"/>
  </r>
  <r>
    <n v="7645"/>
    <d v="2025-05-23T12:33:31"/>
    <s v="Jeronimo &amp; Madero Agua Verde"/>
    <x v="0"/>
    <s v="O pedido veio com todos os itens errados"/>
    <s v="SIM"/>
    <n v="50.99"/>
    <n v="50"/>
    <n v="40.380000000000003"/>
    <n v="9.6199999999999974"/>
    <s v="REEMBOLSO APROVADO"/>
    <x v="1"/>
    <s v="iFood"/>
    <s v="5ecb4ac7-d0e1-432e-a070-af8cba0c1d1b"/>
    <s v="Apple Pay (Mastercard)"/>
    <x v="3"/>
  </r>
  <r>
    <s v="6053"/>
    <d v="2025-05-22T13:29:55"/>
    <s v="Jeronimo - Shopping Palladium"/>
    <x v="1"/>
    <s v="Cliente não localizado"/>
    <s v="Reembolso aprovado, confira o pagamento no seu próximo repasse"/>
    <n v="56.43"/>
    <n v="48.45"/>
    <n v="39.130000000000003"/>
    <n v="9.32"/>
    <s v="REEMBOLSO APROVADO"/>
    <x v="1"/>
    <s v="iFood"/>
    <s v="7c085917-f4aa-4b87-9da7-de925de806f8"/>
    <s v="Apple Pay (Mastercard)"/>
    <x v="3"/>
  </r>
  <r>
    <s v="0845"/>
    <d v="2025-05-23T20:14:54"/>
    <s v="Jeronimo - Shopping Penha"/>
    <x v="0"/>
    <s v="O pedido está atrasado"/>
    <s v="Reembolso aprovado, confira o pagamento no seu próximo repasse"/>
    <n v="53.78"/>
    <n v="43.8"/>
    <n v="35.369999999999997"/>
    <n v="8.43"/>
    <s v="REEMBOLSO APROVADO"/>
    <x v="1"/>
    <s v="iFood"/>
    <s v="385c84ac-d0c4-4934-9fba-c5e57c65d16b"/>
    <s v="PIX"/>
    <x v="1"/>
  </r>
  <r>
    <s v="8944"/>
    <d v="2025-05-23T20:05:13"/>
    <s v="Jeronimo - Shopping Penha"/>
    <x v="0"/>
    <s v="O pedido está atrasado"/>
    <s v="Reembolso aprovado, confira o pagamento no seu próximo repasse"/>
    <n v="72.38"/>
    <n v="62.4"/>
    <n v="50.39"/>
    <n v="12.009999999999998"/>
    <s v="REEMBOLSO APROVADO"/>
    <x v="1"/>
    <s v="iFood"/>
    <s v="d47f2e92-b36a-47b3-9d36-e80967553f77"/>
    <s v="Apple Pay (Elo)"/>
    <x v="1"/>
  </r>
  <r>
    <s v="6959"/>
    <d v="2025-05-23T20:05:01"/>
    <s v="Jeronimo - Shopping Penha"/>
    <x v="0"/>
    <s v="O pedido está atrasado"/>
    <s v="Reembolso aprovado, confira o pagamento no seu próximo repasse"/>
    <n v="95.58"/>
    <n v="98.6"/>
    <n v="79.62"/>
    <n v="18.97999999999999"/>
    <s v="REEMBOLSO APROVADO"/>
    <x v="1"/>
    <s v="iFood"/>
    <s v="62fb7beb-4769-4777-bd9f-14018d989718"/>
    <s v="Crédito (Visa) pelo app"/>
    <x v="1"/>
  </r>
  <r>
    <s v="9127"/>
    <d v="2025-05-23T20:02:55"/>
    <s v="Jeronimo - Shopping Penha"/>
    <x v="0"/>
    <s v="O pedido está atrasado"/>
    <s v="Reembolso aprovado, confira o pagamento no seu próximo repasse"/>
    <n v="182.13"/>
    <n v="171.15"/>
    <n v="138.21"/>
    <n v="32.94"/>
    <s v="REEMBOLSO APROVADO"/>
    <x v="1"/>
    <s v="iFood"/>
    <s v="d2e34efb-ff50-4da5-886c-93b203f78420"/>
    <s v="Crédito (Elo) pelo app"/>
    <x v="1"/>
  </r>
  <r>
    <s v="3167"/>
    <d v="2025-05-23T11:41:39"/>
    <s v="Madero - Park Shopping Campo Grande"/>
    <x v="4"/>
    <s v="O pedido não foi confirmado pela loja"/>
    <s v="CANCELLED_BEFORE_CONFIRMED"/>
    <n v="80.98"/>
    <n v="76"/>
    <n v="0"/>
    <n v="76"/>
    <s v="CANCELADO"/>
    <x v="2"/>
    <s v="iFood"/>
    <s v="43e65489-1d21-4468-98c9-c048bb3bd676"/>
    <s v="********"/>
    <x v="0"/>
  </r>
  <r>
    <s v="5125"/>
    <d v="2025-05-23T20:00:17"/>
    <s v="Jeronimo - Shopping Penha"/>
    <x v="0"/>
    <s v="O pedido está atrasado"/>
    <s v="Reembolso aprovado, confira o pagamento no seu próximo repasse"/>
    <n v="143.38"/>
    <n v="146.4"/>
    <n v="118.22"/>
    <n v="28.180000000000007"/>
    <s v="REEMBOLSO APROVADO"/>
    <x v="1"/>
    <s v="iFood"/>
    <s v="f3b17fef-25d6-45e0-be93-ea6d677f7b1d"/>
    <s v="PIX"/>
    <x v="1"/>
  </r>
  <r>
    <n v="4832"/>
    <d v="2025-05-24T19:33:03"/>
    <s v="Legno - Italiano do Madero (Jd. Social)"/>
    <x v="0"/>
    <s v="O pedido veio revirado/violado"/>
    <s v="SIM"/>
    <n v="150.97999999999999"/>
    <n v="146"/>
    <n v="117.9"/>
    <n v="28.099999999999994"/>
    <s v="REEMBOLSO APROVADO"/>
    <x v="1"/>
    <s v="iFood"/>
    <s v="5ae558da-ee64-4cba-9e25-8c964c92533f"/>
    <s v="Crédito (Mastercard) pelo app"/>
    <x v="3"/>
  </r>
  <r>
    <s v="7551"/>
    <d v="2025-05-22T22:12:24"/>
    <s v="Madero - Iguatemi Brasilia"/>
    <x v="2"/>
    <s v="O pedido foi feito fora do horário de funcionamento da loja"/>
    <s v="Cancelamento aceito pela sua loja"/>
    <n v="68.98"/>
    <n v="70"/>
    <n v="0"/>
    <n v="70"/>
    <s v="CANCELADO"/>
    <x v="2"/>
    <s v="iFood"/>
    <s v="3a7ac9ce-b65a-4668-b25f-be8e3f9a4c18"/>
    <s v="Crédito (Mastercard) pelo app"/>
    <x v="2"/>
  </r>
  <r>
    <s v="3789"/>
    <d v="2025-05-22T18:22:42"/>
    <s v="Jeronimo - Shopping Penha"/>
    <x v="1"/>
    <s v="Problemas no veículo"/>
    <s v="Reembolso aprovado, confira o pagamento no seu próximo repasse"/>
    <n v="43.58"/>
    <n v="33.6"/>
    <n v="27.13"/>
    <n v="6.4700000000000024"/>
    <s v="REEMBOLSO APROVADO"/>
    <x v="1"/>
    <s v="iFood"/>
    <s v="7d27fbec-4967-4a6f-adb6-7f7061c88663"/>
    <s v="Crédito (Mastercard) pelo app"/>
    <x v="1"/>
  </r>
  <r>
    <n v="560"/>
    <d v="2025-05-25T19:36:11"/>
    <s v="Madero -  Av Washington Luis"/>
    <x v="0"/>
    <s v="Pedido impróprio para consumo/uso"/>
    <s v="SIM"/>
    <n v="108.98"/>
    <n v="100"/>
    <n v="83.78"/>
    <n v="16.22"/>
    <s v="REEMBOLSO APROVADO"/>
    <x v="1"/>
    <s v="iFood"/>
    <s v="40c42f03-8fbd-4177-a4b2-56a1ab2c1aaf"/>
    <s v="Vale-refeição (Alelo refeição) pelo app"/>
    <x v="4"/>
  </r>
  <r>
    <s v="5210"/>
    <d v="2025-05-22T20:06:10"/>
    <s v="Jeronimo - Shopping Pier 21"/>
    <x v="1"/>
    <s v="Problemas no veículo"/>
    <s v="Reembolso aprovado, confira o pagamento no seu próximo repasse"/>
    <n v="87.18"/>
    <n v="79.2"/>
    <n v="63.95"/>
    <n v="15.25"/>
    <s v="REEMBOLSO APROVADO"/>
    <x v="1"/>
    <s v="iFood"/>
    <s v="8680fc1f-0238-4a0e-852c-d0b4c47cdc57"/>
    <s v="Crédito (Mastercard) pelo app"/>
    <x v="2"/>
  </r>
  <r>
    <s v="0442"/>
    <d v="2025-05-22T21:11:04"/>
    <s v="Jeronimo - Shopping Tatuapé"/>
    <x v="0"/>
    <s v="O pedido está atrasado"/>
    <s v="Reembolso aprovado, confira o pagamento no seu próximo repasse"/>
    <n v="35.380000000000003"/>
    <n v="26.4"/>
    <n v="21.32"/>
    <n v="5.0799999999999983"/>
    <s v="REEMBOLSO APROVADO"/>
    <x v="1"/>
    <s v="iFood"/>
    <s v="01863743-6cd5-4029-97d8-d9cd0be447ea"/>
    <s v="Crédito (Mastercard) pelo app"/>
    <x v="1"/>
  </r>
  <r>
    <s v="5915"/>
    <d v="2025-05-23T19:42:13"/>
    <s v="Jeronimo - Shopping Tiete Plaza"/>
    <x v="0"/>
    <s v="O pedido está atrasado"/>
    <s v="Reembolso aprovado, confira o pagamento no seu próximo repasse"/>
    <n v="67.58"/>
    <n v="69.599999999999994"/>
    <n v="52.16"/>
    <n v="17.439999999999998"/>
    <s v="REEMBOLSO APROVADO"/>
    <x v="1"/>
    <s v="iFood"/>
    <s v="01e6546c-e914-4d74-b3d5-0bb0292dda8e"/>
    <s v="Crédito (Mastercard) pelo app"/>
    <x v="1"/>
  </r>
  <r>
    <s v="3472"/>
    <d v="2025-05-23T14:07:39"/>
    <s v="Jeronimo - Shopping Tiete Plaza"/>
    <x v="5"/>
    <s v="O pedido está atrasado"/>
    <s v="Reembolso aprovado, confira o pagamento no seu próximo repasse"/>
    <n v="79.28"/>
    <n v="72.3"/>
    <n v="54.34"/>
    <n v="17.959999999999994"/>
    <s v="REEMBOLSO APROVADO"/>
    <x v="1"/>
    <s v="iFood"/>
    <s v="fe0c1f83-764d-4e11-b75c-d936e81fac15"/>
    <s v="PIX"/>
    <x v="1"/>
  </r>
  <r>
    <s v="0181"/>
    <d v="2025-05-23T16:12:12"/>
    <s v="Jeronimo - Shopping Villa Romana"/>
    <x v="0"/>
    <s v="O pedido está atrasado"/>
    <s v="Reembolso aprovado, confira o pagamento no seu próximo repasse"/>
    <n v="37.99"/>
    <n v="47"/>
    <n v="37.950000000000003"/>
    <n v="9.0499999999999972"/>
    <s v="REEMBOLSO APROVADO"/>
    <x v="1"/>
    <s v="iFood"/>
    <s v="872b3e67-a1fa-4701-8b99-aace399943b8"/>
    <s v="Crédito (Visa) pelo app"/>
    <x v="3"/>
  </r>
  <r>
    <s v="5723"/>
    <d v="2025-05-22T19:47:05"/>
    <s v="Jeronimo - Tenente Sales"/>
    <x v="1"/>
    <s v="A entrega é em uma área de risco"/>
    <s v="Reembolso aprovado, confira o pagamento no seu próximo repasse"/>
    <n v="120.69"/>
    <n v="119.7"/>
    <n v="93.17"/>
    <n v="26.53"/>
    <s v="REEMBOLSO APROVADO"/>
    <x v="1"/>
    <s v="iFood"/>
    <s v="d2497575-088b-4781-851e-dce3408e32b8"/>
    <s v="Crédito (Elo) pelo app"/>
    <x v="1"/>
  </r>
  <r>
    <s v="9541"/>
    <d v="2025-05-23T18:16:50"/>
    <s v="Madero -  Av Washington Luis"/>
    <x v="2"/>
    <s v="Item indisponível"/>
    <s v="UNAVAILABLE_ITEM"/>
    <n v="249.98"/>
    <n v="240"/>
    <n v="0"/>
    <n v="240"/>
    <s v="CANCELADO"/>
    <x v="2"/>
    <s v="iFood"/>
    <s v="9c8ac59f-b858-42db-9ce6-01977a609a84"/>
    <s v="PIX"/>
    <x v="4"/>
  </r>
  <r>
    <s v="3178"/>
    <d v="2025-05-23T19:53:31"/>
    <s v="Jeronimo - Top Center Shopping"/>
    <x v="5"/>
    <s v="O pedido está atrasado"/>
    <s v="Reembolso aprovado, confira o pagamento no seu próximo repasse"/>
    <n v="47.98"/>
    <n v="51"/>
    <n v="41.18"/>
    <n v="9.82"/>
    <s v="REEMBOLSO APROVADO"/>
    <x v="1"/>
    <s v="iFood"/>
    <s v="554dc1d9-9e0e-447b-a10b-e3aeb5ba1555"/>
    <s v="Pagamento pelo app do Nubank"/>
    <x v="1"/>
  </r>
  <r>
    <s v="7380"/>
    <d v="2025-05-22T22:15:17"/>
    <s v="Jeronimo - Uberlândia"/>
    <x v="1"/>
    <s v="Problemas no veículo"/>
    <s v="Reembolso aprovado, confira o pagamento no seu próximo repasse"/>
    <n v="60.99"/>
    <n v="60"/>
    <n v="48.45"/>
    <n v="11.549999999999997"/>
    <s v="REEMBOLSO APROVADO"/>
    <x v="1"/>
    <s v="iFood"/>
    <s v="7c1142d4-1ac2-4c48-89c0-ad98f8b36b9e"/>
    <s v="Pagamento pelo app do Nubank"/>
    <x v="2"/>
  </r>
  <r>
    <s v="9746"/>
    <d v="2025-05-22T20:01:25"/>
    <s v="Jeronimo &amp; Madero - 18 do Forte"/>
    <x v="0"/>
    <s v="O pedido está atrasado"/>
    <s v="Reembolso aprovado, confira o pagamento no seu próximo repasse"/>
    <n v="110.38"/>
    <n v="90.4"/>
    <n v="73"/>
    <n v="17.400000000000006"/>
    <s v="REEMBOLSO APROVADO"/>
    <x v="1"/>
    <s v="iFood"/>
    <s v="cfbe6d35-6d01-4fd0-b5da-3f4c4787cc9f"/>
    <s v="Crédito (Mastercard) pelo app"/>
    <x v="4"/>
  </r>
  <r>
    <s v="4012"/>
    <d v="2025-05-22T18:18:19"/>
    <s v="Jeronimo &amp; Madero - Av Toaldo Tulio"/>
    <x v="0"/>
    <s v="O pedido está atrasado"/>
    <s v="Reembolso aprovado, confira o pagamento no seu próximo repasse"/>
    <n v="125.79"/>
    <n v="124.8"/>
    <n v="96.79"/>
    <n v="28.009999999999991"/>
    <s v="REEMBOLSO APROVADO"/>
    <x v="1"/>
    <s v="iFood"/>
    <s v="01f77378-0d05-48d2-a630-90ad8408dbf6"/>
    <s v="Pagamento pelo app do Nubank"/>
    <x v="3"/>
  </r>
  <r>
    <s v="3071"/>
    <d v="2025-05-23T19:30:20"/>
    <s v="Jeronimo &amp; Madero - Cambui"/>
    <x v="4"/>
    <s v="O pedido não foi enviado para a Loja"/>
    <s v="ORDER_NOT_SENT_TO_MERCHANT"/>
    <n v="194.98"/>
    <n v="184"/>
    <n v="0"/>
    <n v="184"/>
    <s v="CANCELADO"/>
    <x v="2"/>
    <s v="iFood"/>
    <s v="8977fe63-a436-4965-8702-835944229d68"/>
    <s v="********"/>
    <x v="4"/>
  </r>
  <r>
    <s v="0435"/>
    <d v="2025-05-23T19:20:45"/>
    <s v="Jeronimo &amp; Madero - Cambui"/>
    <x v="4"/>
    <s v="O pedido não foi enviado para a Loja"/>
    <s v="ORDER_NOT_SENT_TO_MERCHANT"/>
    <n v="50.78"/>
    <n v="60.8"/>
    <n v="0"/>
    <n v="60.8"/>
    <s v="CANCELADO"/>
    <x v="2"/>
    <s v="iFood"/>
    <s v="39433114-c3a6-494f-9ad1-1cc853622196"/>
    <s v="********"/>
    <x v="4"/>
  </r>
  <r>
    <s v="6899"/>
    <d v="2025-05-22T13:22:50"/>
    <s v="Jeronimo &amp; Madero - Joinville"/>
    <x v="1"/>
    <s v="Cliente se recusa a fornecer código de recebimento"/>
    <s v="Reembolso aprovado, confira o pagamento no seu próximo repasse"/>
    <n v="63.39"/>
    <n v="56.4"/>
    <n v="45.55"/>
    <n v="10.850000000000001"/>
    <s v="REEMBOLSO APROVADO"/>
    <x v="1"/>
    <s v="iFood"/>
    <s v="5c38425a-0eed-47b0-a4b5-82a0eda3f659"/>
    <s v="PIX"/>
    <x v="3"/>
  </r>
  <r>
    <s v="4793"/>
    <d v="2025-05-22T20:35:15"/>
    <s v="Jeronimo - Monte Serrat"/>
    <x v="4"/>
    <s v="O pedido não foi confirmado pela loja"/>
    <s v="CANCELLED_BEFORE_CONFIRMED"/>
    <n v="123.18"/>
    <n v="115.2"/>
    <n v="0"/>
    <n v="115.2"/>
    <s v="CANCELADO"/>
    <x v="2"/>
    <s v="iFood"/>
    <s v="d7d8d83b-ad8b-474d-beff-9a1f725e42e8"/>
    <s v="********"/>
    <x v="1"/>
  </r>
  <r>
    <s v="8743"/>
    <d v="2025-05-22T16:24:57"/>
    <s v="Jeronimo &amp; Madero - Maua Plaza"/>
    <x v="0"/>
    <s v="O pedido está atrasado"/>
    <s v="Reembolso aprovado, confira o pagamento no seu próximo repasse"/>
    <n v="42.59"/>
    <n v="45.6"/>
    <n v="38.19"/>
    <n v="7.4100000000000037"/>
    <s v="REEMBOLSO APROVADO"/>
    <x v="1"/>
    <s v="iFood"/>
    <s v="30e6dc0b-2f99-4ade-86a0-2f3aab2bea27"/>
    <s v="Vale-refeição (Pluxee Refeição (Sodexo Refeição)) pelo app"/>
    <x v="1"/>
  </r>
  <r>
    <s v="7603"/>
    <d v="2025-05-23T20:33:44"/>
    <s v="Jeronimo &amp; Madero - Oscar Freire"/>
    <x v="1"/>
    <s v="Entregador sofreu acidente"/>
    <s v="Reembolso aprovado, confira o pagamento no seu próximo repasse"/>
    <n v="59.98"/>
    <n v="48"/>
    <n v="38.76"/>
    <n v="9.240000000000002"/>
    <s v="REEMBOLSO APROVADO"/>
    <x v="1"/>
    <s v="iFood"/>
    <s v="62565275-49ae-4700-989c-e7a0bebe1eab"/>
    <s v="Crédito (Visa) pelo app"/>
    <x v="1"/>
  </r>
  <r>
    <s v="4574"/>
    <d v="2025-05-23T18:29:13"/>
    <s v="Jeronimo &amp; Madero - Passo Fundo"/>
    <x v="1"/>
    <s v="Cliente não quer mais receber o pedido"/>
    <s v="Reembolso aprovado, confira o pagamento no seu próximo repasse"/>
    <n v="61.19"/>
    <n v="60.2"/>
    <n v="50.45"/>
    <n v="9.75"/>
    <s v="REEMBOLSO APROVADO"/>
    <x v="1"/>
    <s v="iFood"/>
    <s v="bc36ecbf-acc3-4be0-bd30-77a95ab115f5"/>
    <s v="Vale-refeição (Pluxee Refeição (Sodexo Refeição)) pelo app"/>
    <x v="3"/>
  </r>
  <r>
    <s v="3366"/>
    <d v="2025-05-22T22:20:44"/>
    <s v="Jeronimo &amp; Madero - Posto Sia"/>
    <x v="1"/>
    <s v="A entrega é em uma área de risco"/>
    <s v="Reembolso aprovado, confira o pagamento no seu próximo repasse"/>
    <n v="50.18"/>
    <n v="31.2"/>
    <n v="25.19"/>
    <n v="6.009999999999998"/>
    <s v="REEMBOLSO APROVADO"/>
    <x v="1"/>
    <s v="iFood"/>
    <s v="61dbf442-9435-47bf-a91c-2bd6fb2947d8"/>
    <s v="Crédito (Visa) na entrega"/>
    <x v="2"/>
  </r>
  <r>
    <s v="5571"/>
    <d v="2025-05-23T11:09:48"/>
    <s v="Madero - Augusto Tolle"/>
    <x v="2"/>
    <s v="Suspeita de golpe ou trote"/>
    <s v="SIM"/>
    <n v="82.99"/>
    <n v="82"/>
    <n v="0"/>
    <n v="82"/>
    <s v="CANCELADO"/>
    <x v="2"/>
    <s v="iFood"/>
    <s v="dd5e26a7-003b-44f9-952b-b6213a5aa405"/>
    <s v="Pagamento pelo app do Nubank"/>
    <x v="1"/>
  </r>
  <r>
    <s v="0493"/>
    <d v="2025-05-22T22:13:22"/>
    <s v="Jeronimo &amp; Madero - Santo Amaro"/>
    <x v="0"/>
    <s v="O pedido está atrasado"/>
    <s v="Reembolso aprovado, confira o pagamento no seu próximo repasse"/>
    <n v="109.23"/>
    <n v="92.25"/>
    <n v="74.489999999999995"/>
    <n v="17.760000000000005"/>
    <s v="REEMBOLSO APROVADO"/>
    <x v="1"/>
    <s v="iFood"/>
    <s v="5ed870df-21ae-484e-9222-ad47c12b8126"/>
    <s v="PIX"/>
    <x v="1"/>
  </r>
  <r>
    <s v="4110"/>
    <d v="2025-05-23T19:00:03"/>
    <s v="Madero - Balneario Camboriú (atlântica)"/>
    <x v="3"/>
    <s v="O pedido está fora da área de entrega"/>
    <s v="SIM"/>
    <n v="125.98"/>
    <n v="106"/>
    <n v="0"/>
    <n v="106"/>
    <s v="CANCELADO"/>
    <x v="2"/>
    <s v="iFood"/>
    <s v="7ecf2cf8-6067-43c1-bae1-076fb340e3ee"/>
    <s v="Crédito (Mastercard) pelo app"/>
    <x v="3"/>
  </r>
  <r>
    <s v="7146"/>
    <d v="2025-05-23T23:15:48"/>
    <s v="Jeronimo &amp; Madero Agua Verde"/>
    <x v="1"/>
    <s v="Cliente não localizado"/>
    <s v="Reembolso aprovado, confira o pagamento no seu próximo repasse"/>
    <n v="162.97999999999999"/>
    <n v="150"/>
    <n v="121.12"/>
    <n v="28.879999999999995"/>
    <s v="REEMBOLSO APROVADO"/>
    <x v="1"/>
    <s v="iFood"/>
    <s v="50f93c0d-7b51-478c-be7d-d965f9f44f6c"/>
    <s v="Crédito (Mastercard) pelo app"/>
    <x v="3"/>
  </r>
  <r>
    <s v="2496"/>
    <d v="2025-05-23T15:28:01"/>
    <s v="Jeronimo &amp; Madero Agua Verde"/>
    <x v="1"/>
    <s v="Cliente não localizado"/>
    <s v="Reembolso aprovado, confira o pagamento no seu próximo repasse"/>
    <n v="44.58"/>
    <n v="33.6"/>
    <n v="27.13"/>
    <n v="6.4700000000000024"/>
    <s v="REEMBOLSO APROVADO"/>
    <x v="1"/>
    <s v="iFood"/>
    <s v="413cec07-844c-4b66-a442-71333c64b9e0"/>
    <s v="Pagamento pelo app do Nubank"/>
    <x v="3"/>
  </r>
  <r>
    <s v="6528"/>
    <d v="2025-05-22T20:29:25"/>
    <s v="Madero -  Av Washington Luis"/>
    <x v="0"/>
    <s v="O pedido está atrasado"/>
    <s v="Reembolso aprovado, confira o pagamento no seu próximo repasse"/>
    <n v="147.97999999999999"/>
    <n v="150"/>
    <n v="117.09"/>
    <n v="32.909999999999997"/>
    <s v="REEMBOLSO APROVADO"/>
    <x v="1"/>
    <s v="iFood"/>
    <s v="22114cad-7c04-48ab-bdb5-6d24045ec78d"/>
    <s v="Crédito (Mastercard) pelo app"/>
    <x v="4"/>
  </r>
  <r>
    <s v="1755"/>
    <d v="2025-05-23T17:26:10"/>
    <s v="Madero - Açocê"/>
    <x v="0"/>
    <s v="O pedido veio com todos os itens errados"/>
    <s v="HAS_CREDIT_PROACTIVE"/>
    <n v="72.98"/>
    <n v="74"/>
    <n v="55.72"/>
    <n v="18.28"/>
    <s v="REEMBOLSO APROVADO"/>
    <x v="1"/>
    <s v="iFood"/>
    <s v="4b76b22d-d314-443b-8f2a-edb441b7cea2"/>
    <s v="Crédito (Mastercard) pelo app"/>
    <x v="1"/>
  </r>
  <r>
    <s v="4242"/>
    <d v="2025-05-22T21:47:17"/>
    <s v="Madero - Aerotown"/>
    <x v="1"/>
    <s v="A entrega é em uma área de risco"/>
    <s v="Reembolso aprovado, confira o pagamento no seu próximo repasse"/>
    <n v="172.98"/>
    <n v="149"/>
    <n v="120.32"/>
    <n v="28.680000000000007"/>
    <s v="REEMBOLSO APROVADO"/>
    <x v="1"/>
    <s v="iFood"/>
    <s v="f79367c2-b7a9-4154-a407-a4c7092a4841"/>
    <s v="Crédito (Amex) pelo app"/>
    <x v="0"/>
  </r>
  <r>
    <s v="9324"/>
    <d v="2025-05-23T19:45:49"/>
    <s v="Madero - Anchieta Garden Shopping"/>
    <x v="0"/>
    <s v="O pedido está atrasado"/>
    <s v="Reembolso aprovado, confira o pagamento no seu próximo repasse"/>
    <n v="288.99"/>
    <n v="288"/>
    <n v="232.56"/>
    <n v="55.44"/>
    <s v="REEMBOLSO APROVADO"/>
    <x v="1"/>
    <s v="iFood"/>
    <s v="699834f9-537e-4fc0-b5bf-b5620a3d3b92"/>
    <s v="Apple Pay (Mastercard)"/>
    <x v="0"/>
  </r>
  <r>
    <s v="2098"/>
    <d v="2025-05-22T17:59:25"/>
    <s v="Vó Maria Durski - Piracicaba"/>
    <x v="3"/>
    <s v="Item indisponível"/>
    <s v="UNAVAILABLE_ITEM"/>
    <n v="35.979999999999997"/>
    <n v="26"/>
    <n v="0"/>
    <n v="26"/>
    <s v="CANCELADO"/>
    <x v="2"/>
    <s v="iFood"/>
    <s v="56979d5e-14ab-4bfe-8f3a-842a9a66590e"/>
    <s v="PIX"/>
    <x v="2"/>
  </r>
  <r>
    <s v="8656"/>
    <d v="2025-05-22T20:39:08"/>
    <s v="Madero - Anchieta Garden Shopping"/>
    <x v="1"/>
    <s v="Cliente não localizado pedido em atraso"/>
    <s v="Reembolso aprovado, confira o pagamento no seu próximo repasse"/>
    <n v="63.98"/>
    <n v="53"/>
    <n v="42.8"/>
    <n v="10.200000000000003"/>
    <s v="REEMBOLSO APROVADO"/>
    <x v="1"/>
    <s v="iFood"/>
    <s v="daee14ce-143b-40e3-b9d1-03e6e914805b"/>
    <s v="Apple Pay (Mastercard)"/>
    <x v="0"/>
  </r>
  <r>
    <s v="1080"/>
    <d v="2025-05-22T20:27:30"/>
    <s v="Madero - Anchieta Garden Shopping"/>
    <x v="1"/>
    <s v="Cliente não localizado"/>
    <s v="Reembolso aprovado, confira o pagamento no seu próximo repasse"/>
    <n v="69.98"/>
    <n v="73"/>
    <n v="58.95"/>
    <n v="14.049999999999997"/>
    <s v="REEMBOLSO APROVADO"/>
    <x v="1"/>
    <s v="iFood"/>
    <s v="1aab7a96-9922-401c-8a7f-c9a028bf1c90"/>
    <s v="Apple Pay (Mastercard)"/>
    <x v="0"/>
  </r>
  <r>
    <s v="5760"/>
    <d v="2025-05-22T19:15:49"/>
    <s v="Madero - Anita"/>
    <x v="0"/>
    <s v="O pedido está atrasado"/>
    <s v="Reembolso aprovado, confira o pagamento no seu próximo repasse"/>
    <n v="240.99"/>
    <n v="240"/>
    <n v="189.81"/>
    <n v="50.19"/>
    <s v="REEMBOLSO APROVADO"/>
    <x v="1"/>
    <s v="iFood"/>
    <s v="e396b8cf-7081-4860-8a86-8dee3e43ba56"/>
    <s v="PIX"/>
    <x v="3"/>
  </r>
  <r>
    <s v="0862"/>
    <d v="2025-05-22T19:12:10"/>
    <s v="Madero - Anita"/>
    <x v="0"/>
    <s v="O pedido está atrasado"/>
    <s v="Reembolso aprovado, confira o pagamento no seu próximo repasse"/>
    <n v="244.99"/>
    <n v="244"/>
    <n v="195.04"/>
    <n v="48.960000000000008"/>
    <s v="REEMBOLSO APROVADO"/>
    <x v="1"/>
    <s v="iFood"/>
    <s v="b2a82509-d03e-4793-90ee-c7c6ad08bf74"/>
    <s v="Crédito (Visa) pelo app"/>
    <x v="3"/>
  </r>
  <r>
    <s v="0956"/>
    <d v="2025-05-22T18:25:00"/>
    <s v="Madero - Anita"/>
    <x v="0"/>
    <s v="O pedido está atrasado"/>
    <s v="Reembolso aprovado, confira o pagamento no seu próximo repasse"/>
    <n v="211.98"/>
    <n v="197"/>
    <n v="159.08000000000001"/>
    <n v="37.919999999999987"/>
    <s v="REEMBOLSO APROVADO"/>
    <x v="1"/>
    <s v="iFood"/>
    <s v="a6692d75-dbf9-4200-9a4f-f3b372f2d5bf"/>
    <s v="Apple Pay (Visa)"/>
    <x v="3"/>
  </r>
  <r>
    <s v="7405"/>
    <d v="2025-05-23T21:08:44"/>
    <s v="Madero - Augusto Tolle"/>
    <x v="1"/>
    <s v="Problemas no veículo"/>
    <s v="Reembolso aprovado, confira o pagamento no seu próximo repasse"/>
    <n v="64.98"/>
    <n v="67"/>
    <n v="54.1"/>
    <n v="12.899999999999999"/>
    <s v="REEMBOLSO APROVADO"/>
    <x v="1"/>
    <s v="iFood"/>
    <s v="259bf5e6-94d8-4ebb-b416-6f3846bf204b"/>
    <s v="Apple Pay (Mastercard)"/>
    <x v="1"/>
  </r>
  <r>
    <s v="6897"/>
    <d v="2025-05-23T21:16:45"/>
    <s v="Jeronimo - Niteroi Plaza Shopping"/>
    <x v="2"/>
    <s v="Problema com o pagamento do cliente"/>
    <s v="Cancelamento aceito pela sua loja"/>
    <n v="45.78"/>
    <n v="43.8"/>
    <n v="0"/>
    <n v="43.8"/>
    <s v="CANCELADO"/>
    <x v="2"/>
    <s v="iFood"/>
    <s v="22b3c992-6aef-4393-a76b-27a982364d85"/>
    <s v="Crédito (Visa) pelo app"/>
    <x v="0"/>
  </r>
  <r>
    <s v="5069"/>
    <d v="2025-05-22T19:11:00"/>
    <s v="Madero - Augusto Tolle"/>
    <x v="0"/>
    <s v="O pedido está atrasado"/>
    <s v="Reembolso aprovado, confira o pagamento no seu próximo repasse"/>
    <n v="64.989999999999995"/>
    <n v="64"/>
    <n v="51.68"/>
    <n v="12.32"/>
    <s v="REEMBOLSO APROVADO"/>
    <x v="1"/>
    <s v="iFood"/>
    <s v="0f4bc5dc-b751-48b8-974a-132a01b47012"/>
    <s v="Apple Pay (Mastercard)"/>
    <x v="1"/>
  </r>
  <r>
    <s v="5010"/>
    <d v="2025-05-23T22:31:48"/>
    <s v="Madero - Azevedo Soares"/>
    <x v="1"/>
    <s v="Cliente não localizado pedido em atraso"/>
    <s v="Reembolso aprovado, confira o pagamento no seu próximo repasse"/>
    <n v="81.98"/>
    <n v="75"/>
    <n v="60.56"/>
    <n v="14.439999999999998"/>
    <s v="REEMBOLSO APROVADO"/>
    <x v="1"/>
    <s v="iFood"/>
    <s v="e632e6e1-2303-40e0-b8f3-91fb80584d7a"/>
    <s v="PIX"/>
    <x v="1"/>
  </r>
  <r>
    <s v="1937"/>
    <d v="2025-05-23T21:34:48"/>
    <s v="Madero - Azevedo Soares"/>
    <x v="0"/>
    <s v="O pedido está atrasado"/>
    <s v="Reembolso aprovado, confira o pagamento no seu próximo repasse"/>
    <n v="109.98"/>
    <n v="98"/>
    <n v="79.14"/>
    <n v="18.86"/>
    <s v="REEMBOLSO APROVADO"/>
    <x v="1"/>
    <s v="iFood"/>
    <s v="8e0e624e-5359-4fe7-87d5-b8361d42efb4"/>
    <s v="Apple Pay (Mastercard)"/>
    <x v="1"/>
  </r>
  <r>
    <s v="8476"/>
    <d v="2025-05-23T19:30:20"/>
    <s v="Madero - Balneario Camboriú (atlântica)"/>
    <x v="1"/>
    <s v="Cliente não localizado"/>
    <s v="Reembolso aprovado, confira o pagamento no seu próximo repasse"/>
    <n v="93.99"/>
    <n v="87"/>
    <n v="70.25"/>
    <n v="16.75"/>
    <s v="REEMBOLSO APROVADO"/>
    <x v="1"/>
    <s v="iFood"/>
    <s v="eddca7ec-c2a0-4521-b4fe-d926c5c8a8eb"/>
    <s v="PIX"/>
    <x v="3"/>
  </r>
  <r>
    <s v="1684"/>
    <d v="2025-05-22T20:31:37"/>
    <s v="Madero - Balneario Shopping"/>
    <x v="1"/>
    <s v="Problemas no veículo"/>
    <s v="Reembolso aprovado, confira o pagamento no seu próximo repasse"/>
    <n v="183.98"/>
    <n v="175"/>
    <n v="141.31"/>
    <n v="33.69"/>
    <s v="REEMBOLSO APROVADO"/>
    <x v="1"/>
    <s v="iFood"/>
    <s v="627c8f20-6428-465d-875c-faef3f7f091b"/>
    <s v="PIX"/>
    <x v="3"/>
  </r>
  <r>
    <s v="1955"/>
    <d v="2025-05-23T20:45:26"/>
    <s v="Madero - Bh Shopping"/>
    <x v="0"/>
    <s v="Pedido impróprio para consumo/uso"/>
    <s v="HAS_CREDIT_PROACTIVE"/>
    <n v="101.98"/>
    <n v="106"/>
    <n v="85.6"/>
    <n v="20.400000000000006"/>
    <s v="REEMBOLSO APROVADO"/>
    <x v="1"/>
    <s v="iFood"/>
    <s v="e8cb7aa0-69d4-4fc0-a28c-d610cba4566c"/>
    <s v="Crédito (Visa) pelo app"/>
    <x v="0"/>
  </r>
  <r>
    <s v="9213"/>
    <d v="2025-05-23T21:30:54"/>
    <s v="Madero - Boulevard Belem"/>
    <x v="0"/>
    <s v="O pedido não foi entregue"/>
    <s v="Reembolso aprovado, confira o pagamento no seu próximo repasse"/>
    <n v="74.98"/>
    <n v="74"/>
    <n v="59.76"/>
    <n v="14.240000000000002"/>
    <s v="REEMBOLSO APROVADO"/>
    <x v="1"/>
    <s v="iFood"/>
    <s v="0c631968-54ad-44b3-b42e-d6f61ba6a0ef"/>
    <s v="Débito (Visa Débito) pelo app"/>
    <x v="0"/>
  </r>
  <r>
    <s v="5286"/>
    <d v="2025-05-23T11:09:39"/>
    <s v="Madero - Cambui"/>
    <x v="1"/>
    <s v="O endereço da entrega não foi localizado"/>
    <s v="Reembolso aprovado, confira o pagamento no seu próximo repasse"/>
    <n v="68.98"/>
    <n v="67"/>
    <n v="54.1"/>
    <n v="12.899999999999999"/>
    <s v="REEMBOLSO APROVADO"/>
    <x v="1"/>
    <s v="iFood"/>
    <s v="c4390a4d-acc9-4c86-9fef-cfae375eaf17"/>
    <s v="Apple Pay (Visa)"/>
    <x v="4"/>
  </r>
  <r>
    <s v="0938"/>
    <d v="2025-05-23T15:34:28"/>
    <s v="Vó Maria Durski - Salvador"/>
    <x v="2"/>
    <s v="Item indisponível"/>
    <s v="UNAVAILABLE_ITEM"/>
    <n v="43.99"/>
    <n v="43"/>
    <n v="0"/>
    <n v="43"/>
    <s v="CANCELADO"/>
    <x v="2"/>
    <s v="iFood"/>
    <s v="756792ad-2f58-47c2-b665-997c1f96824c"/>
    <s v="Crédito (Visa) pelo app"/>
    <x v="0"/>
  </r>
  <r>
    <n v="8041"/>
    <d v="2025-05-25T19:33:16"/>
    <s v="Madero - Aerotown"/>
    <x v="0"/>
    <s v="Pedido impróprio para consumo/uso"/>
    <s v="SIM"/>
    <n v="87.98"/>
    <n v="63"/>
    <n v="0"/>
    <n v="63"/>
    <s v="CONTESTADO"/>
    <x v="0"/>
    <s v="iFood"/>
    <s v="4732a8e4-59b9-4965-9d7c-47a0ad2669ed"/>
    <s v="PIX"/>
    <x v="0"/>
  </r>
  <r>
    <s v="3526"/>
    <d v="2025-05-23T21:47:24"/>
    <s v="Madero - Cidade Administrativa"/>
    <x v="1"/>
    <s v="Problemas no veículo"/>
    <s v="Reembolso aprovado, confira o pagamento no seu próximo repasse"/>
    <n v="272.98"/>
    <n v="270"/>
    <n v="218.02"/>
    <n v="51.97999999999999"/>
    <s v="REEMBOLSO APROVADO"/>
    <x v="1"/>
    <s v="iFood"/>
    <s v="51468b91-25dc-472a-a366-d010cf039b0a"/>
    <s v="PIX"/>
    <x v="0"/>
  </r>
  <r>
    <s v="0734"/>
    <d v="2025-05-22T18:22:37"/>
    <s v="Madero - Shopping Design Barra"/>
    <x v="2"/>
    <s v="Problemas de sistema na loja"/>
    <s v="CANCELLED_BEFORE_CONFIRMED"/>
    <n v="70.98"/>
    <n v="66"/>
    <n v="0"/>
    <n v="66"/>
    <s v="CANCELADO"/>
    <x v="2"/>
    <s v="iFood"/>
    <s v="58672bff-5770-48bd-96cd-e237286f3868"/>
    <s v="********"/>
    <x v="0"/>
  </r>
  <r>
    <s v="4492"/>
    <d v="2025-05-22T14:08:13"/>
    <s v="Madero - Criciuma"/>
    <x v="0"/>
    <s v="O pedido está atrasado"/>
    <s v="Reembolso aprovado, confira o pagamento no seu próximo repasse"/>
    <n v="124.98"/>
    <n v="119"/>
    <n v="96.09"/>
    <n v="22.909999999999997"/>
    <s v="REEMBOLSO APROVADO"/>
    <x v="1"/>
    <s v="iFood"/>
    <s v="5c68b292-45d4-4895-8272-447bd8ec62d4"/>
    <s v="Pagamento pelo app do Nubank"/>
    <x v="3"/>
  </r>
  <r>
    <s v="3081"/>
    <d v="2025-05-23T22:16:40"/>
    <s v="Madero - Francisco Morato"/>
    <x v="1"/>
    <s v="Problemas no veículo"/>
    <s v="Reembolso aprovado, confira o pagamento no seu próximo repasse"/>
    <n v="148.97999999999999"/>
    <n v="150"/>
    <n v="125.65"/>
    <n v="24.349999999999994"/>
    <s v="REEMBOLSO APROVADO"/>
    <x v="1"/>
    <s v="iFood"/>
    <s v="05f97437-3fee-45e6-b56b-344d90b1135a"/>
    <s v="Vale-refeição (Ticket) pelo app"/>
    <x v="4"/>
  </r>
  <r>
    <s v="9232"/>
    <d v="2025-05-23T18:39:43"/>
    <s v="Madero - Francisco Morato"/>
    <x v="0"/>
    <s v="O pedido está atrasado"/>
    <s v="Reembolso aprovado, confira o pagamento no seu próximo repasse"/>
    <n v="74.98"/>
    <n v="75"/>
    <n v="50.56"/>
    <n v="24.439999999999998"/>
    <s v="REEMBOLSO APROVADO"/>
    <x v="1"/>
    <s v="iFood"/>
    <s v="76392ff8-7bbd-45f3-aad0-822595b50f11"/>
    <s v="Apple Pay (Mastercard Débito)"/>
    <x v="4"/>
  </r>
  <r>
    <s v="6415"/>
    <d v="2025-05-23T17:43:58"/>
    <s v="Madero - Francisco Morato"/>
    <x v="1"/>
    <s v="A entrega é em uma área de risco"/>
    <s v="Reembolso aprovado, confira o pagamento no seu próximo repasse"/>
    <n v="602.98"/>
    <n v="590"/>
    <n v="476.42"/>
    <n v="113.57999999999998"/>
    <s v="REEMBOLSO APROVADO"/>
    <x v="1"/>
    <s v="iFood"/>
    <s v="25a86fb1-bb88-41ac-ae7a-ce5d0e937f5e"/>
    <s v="Apple Pay (Mastercard)"/>
    <x v="4"/>
  </r>
  <r>
    <s v="9092"/>
    <d v="2025-05-23T20:51:06"/>
    <s v="Madero - Goiania Shopping"/>
    <x v="0"/>
    <s v="Pedido impróprio para consumo/uso"/>
    <s v="HAS_CREDIT_PROACTIVE"/>
    <n v="118.99"/>
    <n v="128"/>
    <n v="103.36"/>
    <n v="24.64"/>
    <s v="REEMBOLSO APROVADO"/>
    <x v="1"/>
    <s v="iFood"/>
    <s v="d29ab468-6422-48a6-984e-948762f8f3a2"/>
    <s v="Crédito (Visa) pelo app"/>
    <x v="2"/>
  </r>
  <r>
    <s v="1868"/>
    <d v="2025-05-23T21:49:56"/>
    <s v="Madero - Goiania T4"/>
    <x v="1"/>
    <s v="Cliente não localizado"/>
    <s v="Reembolso aprovado, confira o pagamento no seu próximo repasse"/>
    <n v="72.989999999999995"/>
    <n v="62"/>
    <n v="50.06"/>
    <n v="11.939999999999998"/>
    <s v="REEMBOLSO APROVADO"/>
    <x v="1"/>
    <s v="iFood"/>
    <s v="b68850ac-018f-44a5-9b1a-9a00d6f90052"/>
    <s v="PIX"/>
    <x v="2"/>
  </r>
  <r>
    <s v="9472"/>
    <d v="2025-05-22T19:55:43"/>
    <s v="Madero - Icarai"/>
    <x v="1"/>
    <s v="Cliente não localizado"/>
    <s v="Reembolso aprovado, confira o pagamento no seu próximo repasse"/>
    <n v="62.98"/>
    <n v="67"/>
    <n v="54.1"/>
    <n v="12.899999999999999"/>
    <s v="REEMBOLSO APROVADO"/>
    <x v="1"/>
    <s v="iFood"/>
    <s v="5a677b53-e917-46a7-9a4a-e564e7e4a583"/>
    <s v="Débito (Elo Débito) pelo app"/>
    <x v="0"/>
  </r>
  <r>
    <s v="1973"/>
    <d v="2025-05-22T13:08:55"/>
    <s v="Madero - Iguatemi Campinas"/>
    <x v="1"/>
    <s v="Cliente não localizado"/>
    <s v="Reembolso aprovado, confira o pagamento no seu próximo repasse"/>
    <n v="72.98"/>
    <n v="61"/>
    <n v="49.26"/>
    <n v="11.740000000000002"/>
    <s v="REEMBOLSO APROVADO"/>
    <x v="1"/>
    <s v="iFood"/>
    <s v="b7a9f2c5-3a6f-4028-acd5-2c9365c686ad"/>
    <s v="PIX"/>
    <x v="4"/>
  </r>
  <r>
    <s v="7182"/>
    <d v="2025-05-22T20:59:50"/>
    <s v="Madero - Iguatemi Fortaleza"/>
    <x v="1"/>
    <s v="Cliente não localizado"/>
    <s v="Reembolso aprovado, confira o pagamento no seu próximo repasse"/>
    <n v="102.98"/>
    <n v="96"/>
    <n v="77.52"/>
    <n v="18.480000000000004"/>
    <s v="REEMBOLSO APROVADO"/>
    <x v="1"/>
    <s v="iFood"/>
    <s v="e3b1a985-4f06-44f0-9cf8-37298f3de591"/>
    <s v="PIX"/>
    <x v="0"/>
  </r>
  <r>
    <s v="2145"/>
    <d v="2025-05-23T11:41:48"/>
    <s v="Vó Maria Durski - Cambui"/>
    <x v="2"/>
    <s v="Item indisponível"/>
    <s v="UNAVAILABLE_ITEM"/>
    <n v="14.99"/>
    <n v="26"/>
    <n v="0"/>
    <n v="26"/>
    <s v="CANCELADO"/>
    <x v="2"/>
    <s v="iFood"/>
    <s v="9b2723be-baf3-463e-9903-3d1071726aed"/>
    <s v="Vale-refeição (Pluxee Refeição (Sodexo Refeição)) pelo app"/>
    <x v="4"/>
  </r>
  <r>
    <s v="0342"/>
    <d v="2025-05-22T18:51:21"/>
    <s v="Madero - Londrina (shopping Catuai)"/>
    <x v="0"/>
    <s v="O pedido está atrasado"/>
    <s v="Reembolso aprovado, confira o pagamento no seu próximo repasse"/>
    <n v="77.98"/>
    <n v="74"/>
    <n v="59.76"/>
    <n v="14.240000000000002"/>
    <s v="REEMBOLSO APROVADO"/>
    <x v="1"/>
    <s v="iFood"/>
    <s v="b83e1d92-c9b4-4b5e-8f11-6cbaf93ea2b8"/>
    <s v="Apple Pay (Mastercard Débito)"/>
    <x v="4"/>
  </r>
  <r>
    <s v="1526"/>
    <d v="2025-05-22T21:04:16"/>
    <s v="Madero - Norte Shopping"/>
    <x v="1"/>
    <s v="Problemas no veículo"/>
    <s v="Reembolso aprovado, confira o pagamento no seu próximo repasse"/>
    <n v="148.99"/>
    <n v="148"/>
    <n v="119.99"/>
    <n v="28.010000000000005"/>
    <s v="REEMBOLSO APROVADO"/>
    <x v="1"/>
    <s v="iFood"/>
    <s v="a7dac81f-6ce8-4697-a7a1-7dcccb88e2a1"/>
    <s v="Vale-refeição (Alelo refeição) pelo app"/>
    <x v="0"/>
  </r>
  <r>
    <s v="4715"/>
    <d v="2025-05-23T13:44:57"/>
    <s v="Madero - Pinheiros"/>
    <x v="0"/>
    <s v="O pedido está atrasado"/>
    <s v="Reembolso aprovado, confira o pagamento no seu próximo repasse"/>
    <n v="137.99"/>
    <n v="137"/>
    <n v="108.64"/>
    <n v="28.36"/>
    <s v="REEMBOLSO APROVADO"/>
    <x v="1"/>
    <s v="iFood"/>
    <s v="5fc223ba-e66b-4e5b-825a-8e8717a913be"/>
    <s v="Crédito (Mastercard) pelo app"/>
    <x v="4"/>
  </r>
  <r>
    <s v="8142"/>
    <d v="2025-05-23T13:44:04"/>
    <s v="Madero - Pinheiros"/>
    <x v="3"/>
    <s v="A loja está sem entregadores disponíveis"/>
    <s v="Reembolso aprovado, confira o pagamento no seu próximo repasse"/>
    <n v="74.98"/>
    <n v="67"/>
    <n v="54.1"/>
    <n v="12.899999999999999"/>
    <s v="REEMBOLSO APROVADO"/>
    <x v="1"/>
    <s v="iFood"/>
    <s v="e67ffcbf-7b81-4771-8e2a-d7c01d97a45c"/>
    <s v="Apple Pay (Mastercard)"/>
    <x v="4"/>
  </r>
  <r>
    <s v="2072"/>
    <d v="2025-05-23T20:03:28"/>
    <s v="Madero - Praia do Pepê"/>
    <x v="1"/>
    <s v="Cliente não localizado pedido em atraso"/>
    <s v="Reembolso aprovado, confira o pagamento no seu próximo repasse"/>
    <n v="91.98"/>
    <n v="90"/>
    <n v="72.680000000000007"/>
    <n v="17.319999999999993"/>
    <s v="REEMBOLSO APROVADO"/>
    <x v="1"/>
    <s v="iFood"/>
    <s v="7d1df471-a184-4888-8822-112d93f71747"/>
    <s v="Crédito (Mastercard) pelo app"/>
    <x v="0"/>
  </r>
  <r>
    <s v="9567"/>
    <d v="2025-05-23T21:39:00"/>
    <s v="Madero - Ribeirão Shopping"/>
    <x v="1"/>
    <s v="A entrega é em uma área de risco"/>
    <s v="Reembolso aprovado, confira o pagamento no seu próximo repasse"/>
    <n v="137.97999999999999"/>
    <n v="137"/>
    <n v="110.63"/>
    <n v="26.370000000000005"/>
    <s v="REEMBOLSO APROVADO"/>
    <x v="1"/>
    <s v="iFood"/>
    <s v="d97d1a4c-9115-4f81-a218-3b564baadeda"/>
    <s v="PIX"/>
    <x v="2"/>
  </r>
  <r>
    <s v="6669"/>
    <d v="2025-05-23T21:01:46"/>
    <s v="Madero - Salvador Shopping Barra"/>
    <x v="0"/>
    <s v="O pedido veio revirado/violado"/>
    <s v="HAS_CREDIT_PROACTIVE"/>
    <n v="95.98"/>
    <n v="84"/>
    <n v="67.83"/>
    <n v="16.170000000000002"/>
    <s v="REEMBOLSO APROVADO"/>
    <x v="1"/>
    <s v="iFood"/>
    <s v="298d7f6f-d7e1-4b69-ae71-f36e00405f87"/>
    <s v="Débito (Visa Débito) pelo app"/>
    <x v="0"/>
  </r>
  <r>
    <s v="1794"/>
    <d v="2025-05-23T12:16:18"/>
    <s v="Vó Maria Durski - Buritis"/>
    <x v="2"/>
    <s v="Item indisponível"/>
    <s v="UNAVAILABLE_ITEM"/>
    <n v="104.88"/>
    <n v="115.9"/>
    <n v="0"/>
    <n v="115.9"/>
    <s v="CANCELADO"/>
    <x v="2"/>
    <s v="iFood"/>
    <s v="5cc71d8c-ea91-4dc3-8e51-8ff0e4be14e3"/>
    <s v="Crédito (Mastercard) pelo app"/>
    <x v="0"/>
  </r>
  <r>
    <s v="3446"/>
    <d v="2025-05-23T21:18:37"/>
    <s v="Madero - Shopping Boulevard Bh"/>
    <x v="1"/>
    <s v="A entrega é em uma área de risco"/>
    <s v="Reembolso aprovado, confira o pagamento no seu próximo repasse"/>
    <n v="141.97999999999999"/>
    <n v="143"/>
    <n v="115.47"/>
    <n v="27.53"/>
    <s v="REEMBOLSO APROVADO"/>
    <x v="1"/>
    <s v="iFood"/>
    <s v="adf89033-adaa-4cdd-851b-d0e6c1e83afa"/>
    <s v="Crédito (Mastercard) pelo app"/>
    <x v="0"/>
  </r>
  <r>
    <s v="0666"/>
    <d v="2025-05-22T21:16:45"/>
    <s v="Madero - Shopping Campo Grande"/>
    <x v="1"/>
    <s v="Cliente não localizado"/>
    <s v="Reembolso aprovado, confira o pagamento no seu próximo repasse"/>
    <n v="82.98"/>
    <n v="82"/>
    <n v="66.22"/>
    <n v="15.780000000000001"/>
    <s v="REEMBOLSO APROVADO"/>
    <x v="1"/>
    <s v="iFood"/>
    <s v="c9f5b5fd-71b4-41cf-b72f-f15afa46986f"/>
    <s v="Débito (Visa Débito) pelo app"/>
    <x v="2"/>
  </r>
  <r>
    <s v="7747"/>
    <d v="2025-05-22T19:43:40"/>
    <s v="Madero - Shopping Campo Grande"/>
    <x v="1"/>
    <s v="A entrega é em uma área de risco"/>
    <s v="Reembolso aprovado, confira o pagamento no seu próximo repasse"/>
    <n v="220.98"/>
    <n v="200"/>
    <n v="161.5"/>
    <n v="38.5"/>
    <s v="REEMBOLSO APROVADO"/>
    <x v="1"/>
    <s v="iFood"/>
    <s v="f7db9ce0-f27b-435e-8272-f93783b92cd1"/>
    <s v="PIX"/>
    <x v="2"/>
  </r>
  <r>
    <s v="0350"/>
    <d v="2025-05-23T21:30:25"/>
    <s v="Madero - Park Shopping Brasilia"/>
    <x v="3"/>
    <s v="Problemas de sistema na loja"/>
    <s v="Cancelamento aceito pela sua loja"/>
    <n v="83.99"/>
    <n v="82.01"/>
    <n v="0"/>
    <n v="82.01"/>
    <s v="CANCELADO"/>
    <x v="2"/>
    <s v="iFood"/>
    <s v="b10df66f-cb18-4fb0-8361-d7c4e7b2890b"/>
    <s v="Crédito (Visa) pelo app"/>
    <x v="2"/>
  </r>
  <r>
    <n v="5251"/>
    <d v="2025-05-25T18:32:13"/>
    <s v="Madero - Aguas Claras"/>
    <x v="0"/>
    <s v="O pedido veio com todos os itens errados"/>
    <s v="SIM"/>
    <n v="64.989999999999995"/>
    <n v="64"/>
    <n v="0"/>
    <n v="64"/>
    <s v="CONTESTADO"/>
    <x v="0"/>
    <s v="iFood"/>
    <s v="01305044-edd1-407f-aa50-90268b9aa915"/>
    <s v="PIX"/>
    <x v="2"/>
  </r>
  <r>
    <s v="1504"/>
    <d v="2025-05-23T20:09:46"/>
    <s v="Madero - Shopping Center Norte"/>
    <x v="0"/>
    <s v="O pedido está atrasado"/>
    <s v="Reembolso aprovado, confira o pagamento no seu próximo repasse"/>
    <n v="116.79"/>
    <n v="115.8"/>
    <n v="93.51"/>
    <n v="22.289999999999992"/>
    <s v="REEMBOLSO APROVADO"/>
    <x v="1"/>
    <s v="iFood"/>
    <s v="422bcf19-e726-4197-b0a3-f3ca7a0e164d"/>
    <s v="Crédito (Mastercard) pelo app"/>
    <x v="1"/>
  </r>
  <r>
    <s v="4653"/>
    <d v="2025-05-23T13:56:23"/>
    <s v="Madero - Shopping Cidade São Paulo"/>
    <x v="1"/>
    <s v="Problemas no veículo"/>
    <s v="Reembolso aprovado, confira o pagamento no seu próximo repasse"/>
    <n v="79.98"/>
    <n v="82"/>
    <n v="66.22"/>
    <n v="15.780000000000001"/>
    <s v="REEMBOLSO APROVADO"/>
    <x v="1"/>
    <s v="iFood"/>
    <s v="37189fbd-07c7-4215-93f4-5b4afc268338"/>
    <s v="PIX"/>
    <x v="1"/>
  </r>
  <r>
    <s v="7054"/>
    <d v="2025-05-22T21:47:22"/>
    <s v="Madero - Shopping Cidade São Paulo"/>
    <x v="0"/>
    <s v="O pedido está atrasado"/>
    <s v="Reembolso aprovado, confira o pagamento no seu próximo repasse"/>
    <n v="35.979999999999997"/>
    <n v="31"/>
    <n v="25.03"/>
    <n v="5.9699999999999989"/>
    <s v="REEMBOLSO APROVADO"/>
    <x v="1"/>
    <s v="iFood"/>
    <s v="f602a449-d6bd-4601-b459-301b165a079a"/>
    <s v="PIX"/>
    <x v="1"/>
  </r>
  <r>
    <s v="3568"/>
    <d v="2025-05-23T11:57:31"/>
    <s v="Madero - Shopping Design Barra"/>
    <x v="0"/>
    <s v="O pedido está atrasado"/>
    <s v="Reembolso aprovado, confira o pagamento no seu próximo repasse"/>
    <n v="74.989999999999995"/>
    <n v="74"/>
    <n v="59.76"/>
    <n v="14.240000000000002"/>
    <s v="REEMBOLSO APROVADO"/>
    <x v="1"/>
    <s v="iFood"/>
    <s v="6e285d6a-ad70-40d9-a55d-414f1d4c1a69"/>
    <s v="Apple Pay (Mastercard)"/>
    <x v="0"/>
  </r>
  <r>
    <s v="1816"/>
    <d v="2025-05-23T18:42:09"/>
    <s v="Madero - Shopping Eldorado"/>
    <x v="0"/>
    <s v="O pedido está atrasado"/>
    <s v="Reembolso aprovado, confira o pagamento no seu próximo repasse"/>
    <n v="277.99"/>
    <n v="277"/>
    <n v="223.68"/>
    <n v="53.319999999999993"/>
    <s v="REEMBOLSO APROVADO"/>
    <x v="1"/>
    <s v="iFood"/>
    <s v="aa540822-8dca-474f-84cd-631e6ddd368d"/>
    <s v="Pagamento pelo app do Nubank"/>
    <x v="4"/>
  </r>
  <r>
    <n v="8863"/>
    <d v="2025-05-25T20:34:44"/>
    <s v="Madero - Alphaville (Amazonia)"/>
    <x v="1"/>
    <s v="A loja está fechada"/>
    <s v="SIM"/>
    <n v="142.99"/>
    <n v="140"/>
    <n v="113.05"/>
    <n v="26.950000000000003"/>
    <s v="REEMBOLSO APROVADO"/>
    <x v="1"/>
    <s v="iFood"/>
    <s v="1178afe9-df8e-44dc-bb7e-039955e0948a"/>
    <s v="Apple Pay (Mastercard)"/>
    <x v="4"/>
  </r>
  <r>
    <s v="3569"/>
    <d v="2025-05-23T18:41:11"/>
    <s v="Madero - Shopping Eldorado"/>
    <x v="0"/>
    <s v="O pedido está atrasado"/>
    <s v="Reembolso aprovado, confira o pagamento no seu próximo repasse"/>
    <n v="167.98"/>
    <n v="168"/>
    <n v="135.66"/>
    <n v="32.340000000000003"/>
    <s v="REEMBOLSO APROVADO"/>
    <x v="1"/>
    <s v="iFood"/>
    <s v="fe55892c-4a4a-44db-953a-b192f0cc00b7"/>
    <s v="Crédito (Mastercard) pelo app"/>
    <x v="4"/>
  </r>
  <r>
    <s v="5842"/>
    <d v="2025-05-23T20:18:09"/>
    <s v="Madero &amp; Jeronimo - Av Toaldo Tulio"/>
    <x v="2"/>
    <s v="Problemas de sistema na loja"/>
    <s v="NÃO"/>
    <n v="354.38"/>
    <n v="352.4"/>
    <n v="0"/>
    <n v="352.4"/>
    <s v="CANCELADO"/>
    <x v="2"/>
    <s v="iFood"/>
    <s v="9aaf9b6d-754f-452c-ba55-c86e650e4324"/>
    <s v="Crédito (Mastercard) pelo app"/>
    <x v="3"/>
  </r>
  <r>
    <s v="8370"/>
    <d v="2025-05-23T18:22:33"/>
    <s v="Madero - Shopping Eldorado"/>
    <x v="0"/>
    <s v="O pedido está atrasado"/>
    <s v="Reembolso aprovado, confira o pagamento no seu próximo repasse"/>
    <n v="149.97999999999999"/>
    <n v="139"/>
    <n v="112.24"/>
    <n v="26.760000000000005"/>
    <s v="REEMBOLSO APROVADO"/>
    <x v="1"/>
    <s v="iFood"/>
    <s v="9bae39b0-861c-499c-86d0-4127b922051b"/>
    <s v="Crédito (Visa) pelo app"/>
    <x v="4"/>
  </r>
  <r>
    <s v="4847"/>
    <d v="2025-05-23T18:54:30"/>
    <s v="Madero - Shopping Estação Cuiabá"/>
    <x v="1"/>
    <s v="A entrega é em uma área de risco"/>
    <s v="Reembolso aprovado, confira o pagamento no seu próximo repasse"/>
    <n v="112.98"/>
    <n v="114"/>
    <n v="92.06"/>
    <n v="21.939999999999998"/>
    <s v="REEMBOLSO APROVADO"/>
    <x v="1"/>
    <s v="iFood"/>
    <s v="69191b6a-f86a-4902-89ba-dda3c615c651"/>
    <s v="Crédito (Visa) pelo app"/>
    <x v="2"/>
  </r>
  <r>
    <s v="2907"/>
    <d v="2025-05-23T12:01:59"/>
    <s v="Jeronimo - Bh Shopping"/>
    <x v="2"/>
    <s v="Item indisponível"/>
    <s v="UNAVAILABLE_ITEM"/>
    <n v="41.68"/>
    <n v="35.6"/>
    <n v="0"/>
    <n v="35.6"/>
    <s v="CANCELADO"/>
    <x v="2"/>
    <s v="iFood"/>
    <s v="2b75a669-939f-4e7b-8424-b5c1a4a40b2d"/>
    <s v="Google Pay (Visa)"/>
    <x v="0"/>
  </r>
  <r>
    <s v="5629"/>
    <d v="2025-05-23T21:47:52"/>
    <s v="Madero - Shopping Flamboyant"/>
    <x v="1"/>
    <s v="Problemas no veículo"/>
    <s v="Reembolso aprovado, confira o pagamento no seu próximo repasse"/>
    <n v="162.97999999999999"/>
    <n v="147"/>
    <n v="118.7"/>
    <n v="28.299999999999997"/>
    <s v="REEMBOLSO APROVADO"/>
    <x v="1"/>
    <s v="iFood"/>
    <s v="940976f2-980f-4239-8aec-2915287448a5"/>
    <s v="Apple Pay (Mastercard)"/>
    <x v="2"/>
  </r>
  <r>
    <s v="6947"/>
    <d v="2025-05-23T21:24:50"/>
    <s v="Madero - Shopping Flamboyant"/>
    <x v="1"/>
    <s v="Cliente não localizado"/>
    <s v="Reembolso aprovado, confira o pagamento no seu próximo repasse"/>
    <n v="258.98"/>
    <n v="246"/>
    <n v="198.64"/>
    <n v="47.360000000000014"/>
    <s v="REEMBOLSO APROVADO"/>
    <x v="1"/>
    <s v="iFood"/>
    <s v="41de1baa-3013-4e7b-a9af-7d34061a8396"/>
    <s v="Crédito (Mastercard) pelo app"/>
    <x v="2"/>
  </r>
  <r>
    <s v="8536"/>
    <d v="2025-05-23T21:38:22"/>
    <s v="Madero - Shopping Granja Vianna"/>
    <x v="1"/>
    <s v="Cliente não localizado"/>
    <s v="Reembolso aprovado, confira o pagamento no seu próximo repasse"/>
    <n v="90.98"/>
    <n v="74"/>
    <n v="59.76"/>
    <n v="14.240000000000002"/>
    <s v="REEMBOLSO APROVADO"/>
    <x v="1"/>
    <s v="iFood"/>
    <s v="dbd0d49b-0afe-4c32-86e2-2be8d4e58aeb"/>
    <s v="Apple Pay (Mastercard)"/>
    <x v="4"/>
  </r>
  <r>
    <s v="8812"/>
    <d v="2025-05-22T20:22:57"/>
    <s v="Madero - Shopping Iguatemi Poa"/>
    <x v="0"/>
    <s v="O pedido está atrasado"/>
    <s v="Reembolso aprovado, confira o pagamento no seu próximo repasse"/>
    <n v="167.98"/>
    <n v="165"/>
    <n v="129.19999999999999"/>
    <n v="35.800000000000011"/>
    <s v="REEMBOLSO APROVADO"/>
    <x v="1"/>
    <s v="iFood"/>
    <s v="f132bda5-74ee-4cb9-9076-4e9c9638d2b4"/>
    <s v="Apple Pay (Visa)"/>
    <x v="3"/>
  </r>
  <r>
    <s v="7409"/>
    <d v="2025-05-22T12:41:24"/>
    <s v="Madero - Shopping Jardim Sul"/>
    <x v="1"/>
    <s v="Cliente não localizado pedido em atraso"/>
    <s v="Reembolso aprovado, confira o pagamento no seu próximo repasse"/>
    <n v="104.98"/>
    <n v="92"/>
    <n v="74.290000000000006"/>
    <n v="17.709999999999994"/>
    <s v="REEMBOLSO APROVADO"/>
    <x v="1"/>
    <s v="iFood"/>
    <s v="f09c1964-4005-40a4-a58c-18880089b005"/>
    <s v="Crédito (Elo) pelo app"/>
    <x v="4"/>
  </r>
  <r>
    <s v="2399"/>
    <d v="2025-05-23T21:03:27"/>
    <s v="Madero - Shopping Maia"/>
    <x v="1"/>
    <s v="Cliente não localizado pedido em atraso"/>
    <s v="Reembolso aprovado, confira o pagamento no seu próximo repasse"/>
    <n v="125.99"/>
    <n v="127"/>
    <n v="102.55"/>
    <n v="24.450000000000003"/>
    <s v="REEMBOLSO APROVADO"/>
    <x v="1"/>
    <s v="iFood"/>
    <s v="c67b23bb-5023-40bf-9d50-8227e3bce3c3"/>
    <s v="Crédito (Elo) pelo app"/>
    <x v="1"/>
  </r>
  <r>
    <s v="1335"/>
    <d v="2025-05-23T20:42:36"/>
    <s v="Madero - Shopping Maia"/>
    <x v="0"/>
    <s v="O pedido está atrasado"/>
    <s v="Reembolso aprovado, confira o pagamento no seu próximo repasse"/>
    <n v="169.98"/>
    <n v="162"/>
    <n v="130.82"/>
    <n v="31.180000000000007"/>
    <s v="REEMBOLSO APROVADO"/>
    <x v="1"/>
    <s v="iFood"/>
    <s v="675913a0-e074-4e3e-be37-98b69b25a04c"/>
    <s v="PIX"/>
    <x v="1"/>
  </r>
  <r>
    <s v="9633"/>
    <d v="2025-05-23T19:06:19"/>
    <s v="Madero - Shopping Maia"/>
    <x v="1"/>
    <s v="A entrega é em uma área de risco"/>
    <s v="Reembolso aprovado, confira o pagamento no seu próximo repasse"/>
    <n v="148.97999999999999"/>
    <n v="141"/>
    <n v="113.86"/>
    <n v="27.14"/>
    <s v="REEMBOLSO APROVADO"/>
    <x v="1"/>
    <s v="iFood"/>
    <s v="ad9fac74-1b85-4525-8fa9-113df1dfe21f"/>
    <s v="Saldo da carteira, PIX"/>
    <x v="1"/>
  </r>
  <r>
    <s v="2403"/>
    <d v="2025-05-23T20:21:16"/>
    <s v="Madero - Shopping New York"/>
    <x v="1"/>
    <s v="Cliente não localizado"/>
    <s v="Reembolso aprovado, confira o pagamento no seu próximo repasse"/>
    <n v="49.98"/>
    <n v="48"/>
    <n v="34.72"/>
    <n v="13.280000000000001"/>
    <s v="REEMBOLSO APROVADO"/>
    <x v="1"/>
    <s v="iFood"/>
    <s v="1e1d986e-7ae9-47dc-a40e-f20b7ce01cf1"/>
    <s v="Saldo da carteira"/>
    <x v="0"/>
  </r>
  <r>
    <n v="9559"/>
    <d v="2025-05-24T21:48:33"/>
    <s v="Madero - Araçatuba"/>
    <x v="0"/>
    <s v="O pedido veio com todos os itens errados"/>
    <s v="SIM"/>
    <n v="127.99"/>
    <n v="127"/>
    <n v="102.55"/>
    <n v="24.450000000000003"/>
    <s v="REEMBOLSO APROVADO"/>
    <x v="1"/>
    <s v="iFood"/>
    <s v="2e8c6e27-736b-4394-9a65-f3b7123ab974"/>
    <s v="Apple Pay (Mastercard)"/>
    <x v="2"/>
  </r>
  <r>
    <s v="8089"/>
    <d v="2025-05-23T19:10:50"/>
    <s v="Madero - Shopping Novo Salvador"/>
    <x v="1"/>
    <s v="Cliente não localizado"/>
    <s v="Reembolso aprovado, confira o pagamento no seu próximo repasse"/>
    <n v="158.99"/>
    <n v="168"/>
    <n v="135.66"/>
    <n v="32.340000000000003"/>
    <s v="REEMBOLSO APROVADO"/>
    <x v="1"/>
    <s v="iFood"/>
    <s v="619c5607-8305-41bd-9929-9b0e38cdf283"/>
    <s v="Crédito (Visa) pelo app"/>
    <x v="0"/>
  </r>
  <r>
    <s v="7148"/>
    <d v="2025-05-23T16:23:20"/>
    <s v="Madero - Shopping Novo Salvador"/>
    <x v="0"/>
    <s v="O pedido está atrasado"/>
    <s v="Reembolso aprovado, confira o pagamento no seu próximo repasse"/>
    <n v="51.95"/>
    <n v="53"/>
    <n v="34.72"/>
    <n v="18.28"/>
    <s v="REEMBOLSO APROVADO"/>
    <x v="1"/>
    <s v="iFood"/>
    <s v="b353442e-43c9-4351-b676-aa584b126c9d"/>
    <s v="Crédito (Visa) pelo app"/>
    <x v="0"/>
  </r>
  <r>
    <n v="4098"/>
    <d v="2025-05-25T19:51:02"/>
    <s v="Madero - Balneario Camboriú (atlântica)"/>
    <x v="0"/>
    <s v="O pedido veio com todos os itens errados"/>
    <s v="SIM"/>
    <n v="72.98"/>
    <n v="65"/>
    <n v="52.49"/>
    <n v="12.509999999999998"/>
    <s v="REEMBOLSO APROVADO"/>
    <x v="1"/>
    <s v="iFood"/>
    <s v="194d2369-4c1a-47f3-9273-5a14cb93967c"/>
    <s v="PIX"/>
    <x v="3"/>
  </r>
  <r>
    <s v="2622"/>
    <d v="2025-05-22T21:20:08"/>
    <s v="Legno - Italiano do Madero (Brasilia Park)"/>
    <x v="3"/>
    <s v="Item indisponível"/>
    <s v="UNAVAILABLE_ITEM"/>
    <n v="423.98"/>
    <n v="400"/>
    <n v="0"/>
    <n v="400"/>
    <s v="CANCELADO"/>
    <x v="2"/>
    <s v="iFood"/>
    <s v="632a1eb0-02ab-4ee0-a879-025f855b0574"/>
    <s v="Apple Pay (Visa)"/>
    <x v="2"/>
  </r>
  <r>
    <s v="6886"/>
    <d v="2025-05-23T16:18:55"/>
    <s v="Madero - Shopping Novo Salvador"/>
    <x v="0"/>
    <s v="O pedido não foi entregue"/>
    <s v="Reembolso aprovado, confira o pagamento no seu próximo repasse"/>
    <n v="11.99"/>
    <n v="19"/>
    <n v="8.8800000000000008"/>
    <n v="10.119999999999999"/>
    <s v="REEMBOLSO APROVADO"/>
    <x v="1"/>
    <s v="iFood"/>
    <s v="b80a2bba-2237-4c00-8b79-365410691e16"/>
    <s v="Crédito (Mastercard) pelo app"/>
    <x v="0"/>
  </r>
  <r>
    <s v="3061"/>
    <d v="2025-05-23T14:11:20"/>
    <s v="Madero - Shopping Patio Brasil"/>
    <x v="0"/>
    <s v="Pedido impróprio para consumo/uso"/>
    <s v="HAS_CREDIT_PROACTIVE"/>
    <n v="103.98"/>
    <n v="91"/>
    <n v="73.48"/>
    <n v="17.519999999999996"/>
    <s v="REEMBOLSO APROVADO"/>
    <x v="1"/>
    <s v="iFood"/>
    <s v="a8719200-6bb0-4b55-a3b1-cf4c7990fc25"/>
    <s v="Saldo da carteira"/>
    <x v="2"/>
  </r>
  <r>
    <s v="2297"/>
    <d v="2025-05-23T15:33:55"/>
    <s v="Madero - Shopping Patio Paulista"/>
    <x v="0"/>
    <s v="Pedido impróprio para consumo/uso"/>
    <s v="HAS_CREDIT_PROACTIVE"/>
    <n v="63.99"/>
    <n v="63"/>
    <n v="50.87"/>
    <n v="12.130000000000003"/>
    <s v="REEMBOLSO APROVADO"/>
    <x v="1"/>
    <s v="iFood"/>
    <s v="472408c3-3131-4b18-b7f3-17771a01e8a2"/>
    <s v="PIX"/>
    <x v="1"/>
  </r>
  <r>
    <s v="1219"/>
    <d v="2025-05-23T18:45:42"/>
    <s v="Madero - Shopping Plaza Sul"/>
    <x v="0"/>
    <s v="O pedido está atrasado"/>
    <s v="Reembolso aprovado, confira o pagamento no seu próximo repasse"/>
    <n v="185.99"/>
    <n v="185"/>
    <n v="149.38999999999999"/>
    <n v="35.610000000000014"/>
    <s v="REEMBOLSO APROVADO"/>
    <x v="1"/>
    <s v="iFood"/>
    <s v="a2da014e-e807-42f6-9c6c-29ee274e7387"/>
    <s v="Crédito (Elo) pelo app"/>
    <x v="1"/>
  </r>
  <r>
    <s v="1626"/>
    <d v="2025-05-23T21:20:22"/>
    <s v="Madero - Shopping Praia de Belas"/>
    <x v="1"/>
    <s v="Cliente se recusa a fornecer código de recebimento"/>
    <s v="Reembolso aprovado, confira o pagamento no seu próximo repasse"/>
    <n v="127.98"/>
    <n v="116"/>
    <n v="93.67"/>
    <n v="22.33"/>
    <s v="REEMBOLSO APROVADO"/>
    <x v="1"/>
    <s v="iFood"/>
    <s v="5fbf96e5-9020-4105-b8c7-0521ee937e1e"/>
    <s v="PIX"/>
    <x v="3"/>
  </r>
  <r>
    <n v="9125"/>
    <d v="2025-05-25T17:18:43"/>
    <s v="Madero - Bh Shopping"/>
    <x v="0"/>
    <s v="O pedido veio com todos os itens errados"/>
    <s v="SIM"/>
    <n v="60.99"/>
    <n v="58"/>
    <n v="46.84"/>
    <n v="11.159999999999997"/>
    <s v="REEMBOLSO APROVADO"/>
    <x v="1"/>
    <s v="iFood"/>
    <s v="3c22be98-d9d0-4d0d-bf2c-95129d11d158"/>
    <s v="Crédito (Mastercard) pelo app"/>
    <x v="0"/>
  </r>
  <r>
    <s v="2800"/>
    <d v="2025-05-23T12:23:24"/>
    <s v="Madero - Shopping Praia de Belas"/>
    <x v="1"/>
    <s v="Cliente se recusa a fornecer código de recebimento"/>
    <s v="Reembolso aprovado, confira o pagamento no seu próximo repasse"/>
    <n v="95.98"/>
    <n v="90"/>
    <n v="72.680000000000007"/>
    <n v="17.319999999999993"/>
    <s v="REEMBOLSO APROVADO"/>
    <x v="1"/>
    <s v="iFood"/>
    <s v="b9bfd3c0-02ee-4f5a-98c1-17395744f769"/>
    <s v="PIX"/>
    <x v="3"/>
  </r>
  <r>
    <s v="6862"/>
    <d v="2025-05-22T20:17:39"/>
    <s v="Madero - Aerotown"/>
    <x v="2"/>
    <s v="O cliente cancelou o pedido pelo restaurante"/>
    <s v="MERCHANT_CANCELLED_BY_CUSTOMER"/>
    <n v="114.98"/>
    <n v="104"/>
    <n v="0"/>
    <n v="104"/>
    <s v="CANCELADO"/>
    <x v="2"/>
    <s v="iFood"/>
    <s v="026751c8-dcf2-4169-9f99-e1e20c1876a2"/>
    <s v="Crédito (Mastercard) pelo app"/>
    <x v="0"/>
  </r>
  <r>
    <s v="1043"/>
    <d v="2025-05-23T13:20:42"/>
    <s v="Madero - Shopping Recife"/>
    <x v="0"/>
    <s v="O pedido está atrasado"/>
    <s v="Reembolso aprovado, confira o pagamento no seu próximo repasse"/>
    <n v="22.99"/>
    <n v="30"/>
    <n v="17.760000000000002"/>
    <n v="12.239999999999998"/>
    <s v="REEMBOLSO APROVADO"/>
    <x v="1"/>
    <s v="iFood"/>
    <s v="4560064d-63d3-4729-a2ef-65d800bba64f"/>
    <s v="Apple Pay (Elo)"/>
    <x v="0"/>
  </r>
  <r>
    <s v="5753"/>
    <d v="2025-05-22T14:21:48"/>
    <s v="Madero - Shopping Recife"/>
    <x v="1"/>
    <s v="Cliente não localizado"/>
    <s v="Reembolso aprovado, confira o pagamento no seu próximo repasse"/>
    <n v="120.99"/>
    <n v="99"/>
    <n v="79.94"/>
    <n v="19.060000000000002"/>
    <s v="REEMBOLSO APROVADO"/>
    <x v="1"/>
    <s v="iFood"/>
    <s v="ad80ecfc-5086-422b-94f6-dabf26b9fe6d"/>
    <s v="Débito (Mastercard Débito) pelo app"/>
    <x v="0"/>
  </r>
  <r>
    <s v="9900"/>
    <d v="2025-05-23T20:36:25"/>
    <s v="Madero - Shopping Rio Leblon"/>
    <x v="0"/>
    <s v="O pedido está atrasado"/>
    <s v="Reembolso aprovado, confira o pagamento no seu próximo repasse"/>
    <n v="108.98"/>
    <n v="99"/>
    <n v="79.94"/>
    <n v="19.060000000000002"/>
    <s v="REEMBOLSO APROVADO"/>
    <x v="1"/>
    <s v="iFood"/>
    <s v="2227be81-c3a3-468f-ab6d-c017cfed8171"/>
    <s v="Crédito (Mastercard) pelo app"/>
    <x v="0"/>
  </r>
  <r>
    <n v="5784"/>
    <d v="2025-05-23T20:29:51"/>
    <s v="Madero - Boulevard Belem"/>
    <x v="0"/>
    <s v="O pedido veio com todos os itens errados"/>
    <s v="SIM"/>
    <n v="27.24"/>
    <n v="35"/>
    <n v="28.26"/>
    <n v="6.7399999999999984"/>
    <s v="REEMBOLSO APROVADO"/>
    <x v="1"/>
    <s v="iFood"/>
    <s v="b0831c4d-bb0c-44ed-b894-afe2c10f7b82"/>
    <s v="Apple Pay (Mastercard)"/>
    <x v="0"/>
  </r>
  <r>
    <s v="6622"/>
    <d v="2025-05-23T20:47:48"/>
    <s v="Madero - Shopping Rio Sul"/>
    <x v="0"/>
    <s v="O pedido está atrasado"/>
    <s v="Reembolso aprovado, confira o pagamento no seu próximo repasse"/>
    <n v="143.99"/>
    <n v="143"/>
    <n v="115.47"/>
    <n v="27.53"/>
    <s v="REEMBOLSO APROVADO"/>
    <x v="1"/>
    <s v="iFood"/>
    <s v="e4526f3b-15ab-48f6-a7ab-7240992c5adc"/>
    <s v="Apple Pay (Visa)"/>
    <x v="0"/>
  </r>
  <r>
    <s v="0400"/>
    <d v="2025-05-23T21:21:29"/>
    <s v="Madero - Shopping São Caetano"/>
    <x v="0"/>
    <s v="O pedido veio com todos os itens errados"/>
    <s v="HAS_CREDIT_PROACTIVE"/>
    <n v="74.989999999999995"/>
    <n v="74"/>
    <n v="59.76"/>
    <n v="14.240000000000002"/>
    <s v="REEMBOLSO APROVADO"/>
    <x v="1"/>
    <s v="iFood"/>
    <s v="3e8d4675-e571-426e-8f1f-8a3049de697a"/>
    <s v="Crédito (Visa) pelo app"/>
    <x v="1"/>
  </r>
  <r>
    <n v="2841"/>
    <d v="2025-05-24T21:45:26"/>
    <s v="Madero - Boulevard Belem"/>
    <x v="1"/>
    <s v="A loja está fechada"/>
    <s v="SIM"/>
    <n v="86.98"/>
    <n v="77"/>
    <n v="0"/>
    <n v="77"/>
    <s v="CONTESTADO"/>
    <x v="0"/>
    <s v="iFood"/>
    <s v="06223ffc-4e7e-497e-8a4d-15c2f97e5186"/>
    <s v="Débito (Visa Débito) pelo app"/>
    <x v="0"/>
  </r>
  <r>
    <s v="0295"/>
    <d v="2025-05-23T21:21:00"/>
    <s v="Madero - Shopping São Caetano"/>
    <x v="1"/>
    <s v="A entrega é em uma área de risco"/>
    <s v="Reembolso aprovado, confira o pagamento no seu próximo repasse"/>
    <n v="109.98"/>
    <n v="112"/>
    <n v="90.44"/>
    <n v="21.560000000000002"/>
    <s v="REEMBOLSO APROVADO"/>
    <x v="1"/>
    <s v="iFood"/>
    <s v="34ee94ad-fa48-4bc4-a428-fed91883158b"/>
    <s v="Apple Pay (Visa)"/>
    <x v="1"/>
  </r>
  <r>
    <n v="1059"/>
    <d v="2025-05-24T21:26:15"/>
    <s v="Madero - Boulevard Belem"/>
    <x v="1"/>
    <s v="A loja está fechada"/>
    <s v="SIM"/>
    <n v="74.98"/>
    <n v="65"/>
    <n v="0"/>
    <n v="65"/>
    <s v="CONTESTADO"/>
    <x v="0"/>
    <s v="iFood"/>
    <s v="e1c35e45-8e99-4938-8531-e943d4b65223"/>
    <s v="Crédito (Mastercard) pelo app"/>
    <x v="0"/>
  </r>
  <r>
    <s v="6865"/>
    <d v="2025-05-23T19:49:08"/>
    <s v="Madero - Shopping Praia da Costa"/>
    <x v="2"/>
    <s v="Item indisponível"/>
    <s v="UNAVAILABLE_ITEM"/>
    <n v="208.98"/>
    <n v="200"/>
    <n v="0"/>
    <n v="200"/>
    <s v="CANCELADO"/>
    <x v="2"/>
    <s v="iFood"/>
    <s v="83d08f3d-6e46-4df2-980b-c0639a12d8ee"/>
    <s v="PIX"/>
    <x v="0"/>
  </r>
  <r>
    <s v="7761"/>
    <d v="2025-05-23T18:27:14"/>
    <s v="Madero - Shopping Tijuca"/>
    <x v="2"/>
    <s v="Item indisponível"/>
    <s v="UNAVAILABLE_ITEM"/>
    <n v="58.98"/>
    <n v="52"/>
    <n v="0"/>
    <n v="52"/>
    <s v="CANCELADO"/>
    <x v="2"/>
    <s v="iFood"/>
    <s v="1fd0445d-4fc0-4781-b76a-26ab23239d88"/>
    <s v="Crédito (Visa) pelo app"/>
    <x v="0"/>
  </r>
  <r>
    <s v="1653"/>
    <d v="2025-05-22T14:11:41"/>
    <s v="Madero - Shopping Taboão"/>
    <x v="1"/>
    <s v="Cliente não localizado"/>
    <s v="Reembolso aprovado, confira o pagamento no seu próximo repasse"/>
    <n v="83.98"/>
    <n v="77"/>
    <n v="62.18"/>
    <n v="14.82"/>
    <s v="REEMBOLSO APROVADO"/>
    <x v="1"/>
    <s v="iFood"/>
    <s v="8c016831-e580-4694-8e9e-089c0ce06338"/>
    <s v="PIX"/>
    <x v="4"/>
  </r>
  <r>
    <s v="0550"/>
    <d v="2025-05-23T18:04:35"/>
    <s v="Madero - Shopping Tamboré"/>
    <x v="0"/>
    <s v="Pedido impróprio para consumo/uso"/>
    <s v="HAS_CREDIT_PROACTIVE"/>
    <n v="83.99"/>
    <n v="83"/>
    <n v="67.02"/>
    <n v="15.980000000000004"/>
    <s v="REEMBOLSO APROVADO"/>
    <x v="1"/>
    <s v="iFood"/>
    <s v="f6c92ab0-9dca-499f-8a0b-0bd4ae428277"/>
    <s v="Crédito (Mastercard) pelo app"/>
    <x v="4"/>
  </r>
  <r>
    <n v="6377"/>
    <d v="2025-05-24T22:22:41"/>
    <s v="Madero - Buritis"/>
    <x v="0"/>
    <s v="Pedido impróprio para consumo/uso"/>
    <s v="SIM"/>
    <n v="75.989999999999995"/>
    <n v="85"/>
    <n v="0"/>
    <n v="85"/>
    <s v="CONTESTADO"/>
    <x v="0"/>
    <s v="iFood"/>
    <s v="bb3a00a7-8215-43a1-8e5e-8160c419bc37"/>
    <s v="Apple Pay (Mastercard)"/>
    <x v="0"/>
  </r>
  <r>
    <n v="3021"/>
    <d v="2025-05-24T21:13:47"/>
    <s v="Madero - Buritis"/>
    <x v="0"/>
    <s v="Pedido impróprio para consumo/uso"/>
    <s v="SIM"/>
    <n v="36.229999999999997"/>
    <n v="35"/>
    <n v="28.26"/>
    <n v="6.7399999999999984"/>
    <s v="REEMBOLSO APROVADO"/>
    <x v="1"/>
    <s v="iFood"/>
    <s v="7ddb875e-9052-43ca-96b1-959b699d97b7"/>
    <s v="Crédito (Visa) pelo app"/>
    <x v="0"/>
  </r>
  <r>
    <s v="1452"/>
    <d v="2025-05-23T21:37:09"/>
    <s v="Madero - Shopping Tiete Plaza"/>
    <x v="0"/>
    <s v="O pedido está atrasado"/>
    <s v="Reembolso aprovado, confira o pagamento no seu próximo repasse"/>
    <n v="93.98"/>
    <n v="86"/>
    <n v="69.44"/>
    <n v="16.560000000000002"/>
    <s v="REEMBOLSO APROVADO"/>
    <x v="1"/>
    <s v="iFood"/>
    <s v="ab1e3b0f-2e29-48e2-9740-ef6662d4afc2"/>
    <s v="PIX"/>
    <x v="1"/>
  </r>
  <r>
    <s v="4061"/>
    <d v="2025-05-23T11:42:24"/>
    <s v="Madero - Patio Osasco"/>
    <x v="4"/>
    <s v="O pedido não foi confirmado pela loja"/>
    <s v="CANCELLED_BEFORE_CONFIRMED"/>
    <n v="167.99"/>
    <n v="177"/>
    <n v="0"/>
    <n v="177"/>
    <s v="CANCELADO"/>
    <x v="2"/>
    <s v="iFood"/>
    <s v="ff114411-cdf0-4fef-a483-1d17b421d4e1"/>
    <s v="********"/>
    <x v="4"/>
  </r>
  <r>
    <s v="4272"/>
    <d v="2025-05-23T11:50:14"/>
    <s v="Jeronimo - Tenente Sales"/>
    <x v="2"/>
    <s v="Item indisponível"/>
    <s v="UNAVAILABLE_ITEM"/>
    <n v="32.979999999999997"/>
    <n v="30"/>
    <n v="0"/>
    <n v="30"/>
    <s v="CANCELADO"/>
    <x v="2"/>
    <s v="iFood"/>
    <s v="fd6c944b-6e05-4acb-bdc5-89bfec176269"/>
    <s v="Saldo da carteira"/>
    <x v="1"/>
  </r>
  <r>
    <s v="4868"/>
    <d v="2025-05-23T13:10:41"/>
    <s v="Madero - Shopping União Osasco"/>
    <x v="0"/>
    <s v="O pedido não foi entregue"/>
    <s v="Reembolso aprovado, confira o pagamento no seu próximo repasse"/>
    <n v="170.99"/>
    <n v="180"/>
    <n v="145.35"/>
    <n v="34.650000000000006"/>
    <s v="REEMBOLSO APROVADO"/>
    <x v="1"/>
    <s v="iFood"/>
    <s v="2c8da7dc-531b-4f73-a6ab-728b1aa597dc"/>
    <s v="Crédito (Mastercard) pelo app"/>
    <x v="4"/>
  </r>
  <r>
    <s v="4223"/>
    <d v="2025-05-23T20:19:57"/>
    <s v="Dundee Chicken - Shopping Novo Salvador"/>
    <x v="2"/>
    <s v="Item indisponível"/>
    <s v="UNAVAILABLE_ITEM"/>
    <n v="33.590000000000003"/>
    <n v="42.6"/>
    <n v="0"/>
    <n v="42.6"/>
    <s v="CANCELADO"/>
    <x v="2"/>
    <s v="iFood"/>
    <s v="fee72615-8300-4f8a-888c-9fd5a5945f7c"/>
    <s v="PIX, Saldo da carteira"/>
    <x v="0"/>
  </r>
  <r>
    <s v="5894"/>
    <d v="2025-05-23T17:03:58"/>
    <s v="Madero - Shopping Village Mall"/>
    <x v="1"/>
    <s v="Entregador sofreu acidente"/>
    <s v="Reembolso aprovado, confira o pagamento no seu próximo repasse"/>
    <n v="258.58"/>
    <n v="247.6"/>
    <n v="199.93"/>
    <n v="47.669999999999987"/>
    <s v="REEMBOLSO APROVADO"/>
    <x v="1"/>
    <s v="iFood"/>
    <s v="f558b120-fcbb-4f9a-84f8-47f1d02531ae"/>
    <s v="Débito (Visa Débito) pelo app"/>
    <x v="0"/>
  </r>
  <r>
    <s v="7802"/>
    <d v="2025-05-23T21:44:58"/>
    <s v="Madero - Shopping West Plaza"/>
    <x v="0"/>
    <s v="O pedido está atrasado"/>
    <s v="Reembolso aprovado, confira o pagamento no seu próximo repasse"/>
    <n v="122.98"/>
    <n v="117"/>
    <n v="94.48"/>
    <n v="22.519999999999996"/>
    <s v="REEMBOLSO APROVADO"/>
    <x v="1"/>
    <s v="iFood"/>
    <s v="67c78653-2bcc-42e5-8271-400506f38a73"/>
    <s v="Crédito (Visa) pelo app"/>
    <x v="1"/>
  </r>
  <r>
    <s v="5510"/>
    <d v="2025-05-23T21:40:36"/>
    <s v="Madero - Shopping West Plaza"/>
    <x v="0"/>
    <s v="O pedido está atrasado"/>
    <s v="Reembolso aprovado, confira o pagamento no seu próximo repasse"/>
    <n v="76.989999999999995"/>
    <n v="76"/>
    <n v="67.37"/>
    <n v="8.6299999999999955"/>
    <s v="REEMBOLSO APROVADO"/>
    <x v="1"/>
    <s v="iFood"/>
    <s v="81497cc8-1ac8-47e2-8708-1e17b7109f2d"/>
    <s v="PIX"/>
    <x v="1"/>
  </r>
  <r>
    <s v="1180"/>
    <d v="2025-05-22T18:54:09"/>
    <s v="Madero - Shopping West Plaza"/>
    <x v="0"/>
    <s v="O pedido está atrasado"/>
    <s v="Reembolso aprovado, confira o pagamento no seu próximo repasse"/>
    <n v="150.99"/>
    <n v="138"/>
    <n v="111.44"/>
    <n v="26.560000000000002"/>
    <s v="REEMBOLSO APROVADO"/>
    <x v="1"/>
    <s v="iFood"/>
    <s v="f583bfa4-3cb0-4aad-8b73-87320e3bdf2f"/>
    <s v="Crédito (Mastercard) pelo app"/>
    <x v="1"/>
  </r>
  <r>
    <s v="2931"/>
    <d v="2025-05-23T22:40:20"/>
    <s v="Madero - Valinhos"/>
    <x v="1"/>
    <s v="Problemas no veículo"/>
    <s v="Reembolso aprovado, confira o pagamento no seu próximo repasse"/>
    <n v="88.98"/>
    <n v="75"/>
    <n v="60.56"/>
    <n v="14.439999999999998"/>
    <s v="REEMBOLSO APROVADO"/>
    <x v="1"/>
    <s v="iFood"/>
    <s v="c28aeff7-7531-4b3c-b153-0fd58841753b"/>
    <s v="PIX"/>
    <x v="4"/>
  </r>
  <r>
    <n v="961"/>
    <d v="2025-05-25T17:42:51"/>
    <s v="Madero - Goiania T10"/>
    <x v="0"/>
    <s v="O pedido veio com todos os itens errados"/>
    <s v="SIM"/>
    <n v="119.99"/>
    <n v="129"/>
    <n v="100.13"/>
    <n v="28.870000000000005"/>
    <s v="REEMBOLSO APROVADO"/>
    <x v="1"/>
    <s v="iFood"/>
    <s v="11501b54-3c61-4252-ac47-6d7c22b26c2f"/>
    <s v="Apple Pay (Visa)"/>
    <x v="2"/>
  </r>
  <r>
    <n v="6872"/>
    <d v="2025-05-25T19:13:21"/>
    <s v="Madero - Goiania T4"/>
    <x v="0"/>
    <s v="O pedido veio com todos os itens errados"/>
    <s v="SIM"/>
    <n v="369.98"/>
    <n v="351"/>
    <n v="283.43"/>
    <n v="67.569999999999993"/>
    <s v="REEMBOLSO APROVADO"/>
    <x v="1"/>
    <s v="iFood"/>
    <s v="145a517a-1bb7-43e1-aed4-5d3e8f0f6af9"/>
    <s v="Crédito (Visa) pelo app"/>
    <x v="2"/>
  </r>
  <r>
    <s v="7389"/>
    <d v="2025-05-23T18:24:06"/>
    <s v="Madero - Vila Andrade"/>
    <x v="1"/>
    <s v="A entrega é em uma área de risco"/>
    <s v="Reembolso aprovado, confira o pagamento no seu próximo repasse"/>
    <n v="383.99"/>
    <n v="380"/>
    <n v="306.85000000000002"/>
    <n v="73.149999999999977"/>
    <s v="REEMBOLSO APROVADO"/>
    <x v="1"/>
    <s v="iFood"/>
    <s v="57671d59-0127-4c49-8cca-8a4b8dd68ead"/>
    <s v="Crédito (Visa) pelo app"/>
    <x v="4"/>
  </r>
  <r>
    <s v="6269"/>
    <d v="2025-05-23T11:47:23"/>
    <s v="Madero - Jundiai la Torre"/>
    <x v="4"/>
    <s v="O pedido não foi confirmado pela loja"/>
    <s v="CANCELLED_BEFORE_CONFIRMED"/>
    <n v="24.24"/>
    <n v="31"/>
    <n v="0"/>
    <n v="31"/>
    <s v="CANCELADO"/>
    <x v="2"/>
    <s v="iFood"/>
    <s v="f5204e7e-5975-4d31-922a-5a8d96a75843"/>
    <s v="********"/>
    <x v="4"/>
  </r>
  <r>
    <s v="4293"/>
    <d v="2025-05-23T18:17:12"/>
    <s v="Madero - Vila Andrade"/>
    <x v="1"/>
    <s v="Cliente não localizado"/>
    <s v="Reembolso aprovado, confira o pagamento no seu próximo repasse"/>
    <n v="69.98"/>
    <n v="75"/>
    <n v="60.56"/>
    <n v="14.439999999999998"/>
    <s v="REEMBOLSO APROVADO"/>
    <x v="1"/>
    <s v="iFood"/>
    <s v="ef5a6399-9274-4582-aee4-695142124b2c"/>
    <s v="Vale-refeição (iFood refeição) pelo app"/>
    <x v="4"/>
  </r>
  <r>
    <n v="7488"/>
    <d v="2025-05-22T22:14:14"/>
    <s v="Madero - Iguatemi Brasilia"/>
    <x v="1"/>
    <s v="A loja está fechada"/>
    <s v="SIM"/>
    <n v="161.99"/>
    <n v="161"/>
    <n v="0"/>
    <n v="161"/>
    <s v="CONTESTADO"/>
    <x v="0"/>
    <s v="iFood"/>
    <s v="ab8bafbe-c06d-4211-b7e7-7f526b9ed36d"/>
    <s v="PIX"/>
    <x v="2"/>
  </r>
  <r>
    <s v="7677"/>
    <d v="2025-05-23T14:45:57"/>
    <s v="Madero - Vila Mariana"/>
    <x v="1"/>
    <s v="Cliente não localizado"/>
    <s v="Reembolso aprovado, confira o pagamento no seu próximo repasse"/>
    <n v="101.98"/>
    <n v="93"/>
    <n v="75.099999999999994"/>
    <n v="17.900000000000006"/>
    <s v="REEMBOLSO APROVADO"/>
    <x v="1"/>
    <s v="iFood"/>
    <s v="11f2a940-10f4-49a0-abe3-1b19f86c6625"/>
    <s v="Crédito (Visa) pelo app"/>
    <x v="1"/>
  </r>
  <r>
    <s v="3908"/>
    <d v="2025-05-23T21:12:33"/>
    <s v="Madero - Villa Lobos"/>
    <x v="1"/>
    <s v="Problemas no veículo"/>
    <s v="Reembolso aprovado, confira o pagamento no seu próximo repasse"/>
    <n v="81.99"/>
    <n v="75"/>
    <n v="60.56"/>
    <n v="14.439999999999998"/>
    <s v="REEMBOLSO APROVADO"/>
    <x v="1"/>
    <s v="iFood"/>
    <s v="e14f5d99-8fd6-406a-a3b6-e5c8d33d03e1"/>
    <s v="Pagamento pelo app do Nubank"/>
    <x v="4"/>
  </r>
  <r>
    <s v="8288"/>
    <d v="2025-05-23T18:10:17"/>
    <s v="Madero - Villa Lobos"/>
    <x v="0"/>
    <s v="O pedido não foi entregue"/>
    <s v="Reembolso aprovado, confira o pagamento no seu próximo repasse"/>
    <n v="90.98"/>
    <n v="85"/>
    <n v="59.65"/>
    <n v="25.35"/>
    <s v="REEMBOLSO APROVADO"/>
    <x v="1"/>
    <s v="iFood"/>
    <s v="3ca8a28e-728a-4b80-9743-f3d0a1a7d12a"/>
    <s v="Crédito (Mastercard) pelo app"/>
    <x v="4"/>
  </r>
  <r>
    <s v="5322"/>
    <d v="2025-05-22T21:44:17"/>
    <s v="Madero - Villa Lobos"/>
    <x v="0"/>
    <s v="O pedido está atrasado"/>
    <s v="Reembolso aprovado, confira o pagamento no seu próximo repasse"/>
    <n v="187.98"/>
    <n v="179"/>
    <n v="144.54"/>
    <n v="34.460000000000008"/>
    <s v="REEMBOLSO APROVADO"/>
    <x v="1"/>
    <s v="iFood"/>
    <s v="b266578e-7d3e-4b1b-a0b3-75f694ffb00b"/>
    <s v="Apple Pay (Visa)"/>
    <x v="4"/>
  </r>
  <r>
    <s v="1221"/>
    <d v="2025-05-23T20:50:54"/>
    <s v="Madero &amp; Jeronimo - 18 do Forte"/>
    <x v="1"/>
    <s v="Problemas no veículo"/>
    <s v="Reembolso aprovado, confira o pagamento no seu próximo repasse"/>
    <n v="67.989999999999995"/>
    <n v="67"/>
    <n v="54.1"/>
    <n v="12.899999999999999"/>
    <s v="REEMBOLSO APROVADO"/>
    <x v="1"/>
    <s v="iFood"/>
    <s v="c942e855-31df-40b0-abe9-95eb3b8623e6"/>
    <s v="Débito (Mastercard Débito) pelo app"/>
    <x v="4"/>
  </r>
  <r>
    <s v="9425"/>
    <d v="2025-05-23T18:59:47"/>
    <s v="Madero &amp; Jeronimo - Mauá Plaza"/>
    <x v="5"/>
    <s v="O pedido está atrasado"/>
    <s v="Reembolso aprovado, confira o pagamento no seu próximo repasse"/>
    <n v="140.58000000000001"/>
    <n v="124.6"/>
    <n v="100.61"/>
    <n v="23.989999999999995"/>
    <s v="REEMBOLSO APROVADO"/>
    <x v="1"/>
    <s v="iFood"/>
    <s v="d211d2e3-5a01-4990-a37d-1eb293593e4a"/>
    <s v="Crédito (Mastercard) pelo app"/>
    <x v="1"/>
  </r>
  <r>
    <s v="1385"/>
    <d v="2025-05-22T15:54:01"/>
    <s v="Vó Maria Durski - Alphaville"/>
    <x v="2"/>
    <s v="Item indisponível"/>
    <s v="UNAVAILABLE_ITEM"/>
    <n v="15.39"/>
    <n v="29.4"/>
    <n v="0"/>
    <n v="29.4"/>
    <s v="CANCELADO"/>
    <x v="2"/>
    <s v="iFood"/>
    <s v="9aeda8fa-8f35-4b40-803e-5dab9eefe97a"/>
    <s v="PIX"/>
    <x v="4"/>
  </r>
  <r>
    <s v="4261"/>
    <d v="2025-05-22T22:13:24"/>
    <s v="Madero &amp; Jeronimo - Oscar Freire"/>
    <x v="1"/>
    <s v="Entregador sofreu acidente"/>
    <s v="Reembolso aprovado, confira o pagamento no seu próximo repasse"/>
    <n v="91.78"/>
    <n v="94.8"/>
    <n v="76.56"/>
    <n v="18.239999999999995"/>
    <s v="REEMBOLSO APROVADO"/>
    <x v="1"/>
    <s v="iFood"/>
    <s v="1ca41cbd-4b8c-44ba-9aff-d669951a8e49"/>
    <s v="Apple Pay (Mastercard Débito)"/>
    <x v="1"/>
  </r>
  <r>
    <s v="1743"/>
    <d v="2025-05-22T20:40:52"/>
    <s v="Madero &amp; Jeronimo - Oscar Freire"/>
    <x v="1"/>
    <s v="Cliente não localizado"/>
    <s v="Reembolso aprovado, confira o pagamento no seu próximo repasse"/>
    <n v="86.58"/>
    <n v="87.6"/>
    <n v="70.73"/>
    <n v="16.86999999999999"/>
    <s v="REEMBOLSO APROVADO"/>
    <x v="1"/>
    <s v="iFood"/>
    <s v="8b0ea5bb-1ffb-4bca-97d6-9d0938a28a4a"/>
    <s v="Crédito (Visa) pelo app"/>
    <x v="1"/>
  </r>
  <r>
    <s v="7500"/>
    <d v="2025-05-23T15:58:27"/>
    <s v="Madero &amp; Jeronimo - Posto Sia"/>
    <x v="1"/>
    <s v="Cliente não localizado"/>
    <s v="Reembolso aprovado, confira o pagamento no seu próximo repasse"/>
    <n v="37.39"/>
    <n v="46.4"/>
    <n v="37.47"/>
    <n v="8.93"/>
    <s v="REEMBOLSO APROVADO"/>
    <x v="1"/>
    <s v="iFood"/>
    <s v="b25ce194-538f-4a75-b2ac-042b3089bc30"/>
    <s v="Crédito (Visa) pelo app"/>
    <x v="2"/>
  </r>
  <r>
    <s v="6179"/>
    <d v="2025-05-23T21:27:10"/>
    <s v="Madero &amp; Jeronimo - Santo Amaro"/>
    <x v="1"/>
    <s v="Cliente não localizado pedido em atraso"/>
    <s v="Reembolso aprovado, confira o pagamento no seu próximo repasse"/>
    <n v="263.38"/>
    <n v="264.39999999999998"/>
    <n v="213.51"/>
    <n v="50.889999999999986"/>
    <s v="REEMBOLSO APROVADO"/>
    <x v="1"/>
    <s v="iFood"/>
    <s v="8c2d45f0-8e2e-45b9-b7ce-32973d445cb0"/>
    <s v="Crédito (Visa) pelo app"/>
    <x v="1"/>
  </r>
  <r>
    <s v="5822"/>
    <d v="2025-05-23T21:23:06"/>
    <s v="Madero &amp; Jeronimo - Santo Amaro"/>
    <x v="0"/>
    <s v="O pedido está atrasado"/>
    <s v="Reembolso aprovado, confira o pagamento no seu próximo repasse"/>
    <n v="168.58"/>
    <n v="171.6"/>
    <n v="138.57"/>
    <n v="33.03"/>
    <s v="REEMBOLSO APROVADO"/>
    <x v="1"/>
    <s v="iFood"/>
    <s v="5679ac51-c4d1-418b-8c37-f1c3042006d3"/>
    <s v="Crédito (Mastercard) pelo app"/>
    <x v="1"/>
  </r>
  <r>
    <s v="7850"/>
    <d v="2025-05-22T11:24:09"/>
    <s v="Madero - Anita"/>
    <x v="2"/>
    <s v="Item indisponível"/>
    <s v="UNAVAILABLE_ITEM"/>
    <n v="667.01"/>
    <n v="676.02"/>
    <n v="0"/>
    <n v="676.02"/>
    <s v="CANCELADO"/>
    <x v="2"/>
    <s v="iFood"/>
    <s v="85092225-8af6-4259-a684-b510be6b24be"/>
    <s v="Crédito (Visa) pelo app"/>
    <x v="3"/>
  </r>
  <r>
    <n v="6390"/>
    <d v="2025-05-25T20:00:52"/>
    <s v="Dundee Chicken - Minas Shopping"/>
    <x v="0"/>
    <s v="O pedido está atrasado"/>
    <s v="Reembolso aprovado, confira o pagamento no seu próximo repasse"/>
    <n v="35.79"/>
    <n v="34.799999999999997"/>
    <n v="25.61"/>
    <n v="9.1899999999999977"/>
    <s v="REEMBOLSO APROVADO"/>
    <x v="1"/>
    <s v="iFood"/>
    <s v="d68bcede-e785-4cbd-9291-c77ebc199f87"/>
    <s v="Crédito (Visa) pelo app"/>
    <x v="0"/>
  </r>
  <r>
    <n v="6047"/>
    <d v="2025-05-25T16:51:33"/>
    <s v="Dundee Chicken - Shopping Nova America"/>
    <x v="0"/>
    <s v="O pedido está atrasado"/>
    <s v="Reembolso aprovado, confira o pagamento no seu próximo repasse"/>
    <n v="17.79"/>
    <n v="16.8"/>
    <n v="10.08"/>
    <n v="6.7200000000000006"/>
    <s v="REEMBOLSO APROVADO"/>
    <x v="1"/>
    <s v="iFood"/>
    <s v="94ad5a8e-e207-42b9-ab1e-873def6e702a"/>
    <s v="Pagamento pelo app do Nubank"/>
    <x v="0"/>
  </r>
  <r>
    <n v="1383"/>
    <d v="2025-05-25T19:33:40"/>
    <s v="Dundee Chicken - Shopping Novo Salvador"/>
    <x v="1"/>
    <s v="Cliente não quer mais receber o pedido"/>
    <s v="Reembolso aprovado, confira o pagamento no seu próximo repasse"/>
    <n v="0.99"/>
    <n v="12"/>
    <n v="4.7"/>
    <n v="7.3"/>
    <s v="REEMBOLSO APROVADO"/>
    <x v="1"/>
    <s v="iFood"/>
    <s v="4eb024ca-5f4f-45b9-b250-80aca1dca98f"/>
    <s v="PIX"/>
    <x v="0"/>
  </r>
  <r>
    <n v="6937"/>
    <d v="2025-05-25T17:45:28"/>
    <s v="Jeronimo - Alecrins"/>
    <x v="1"/>
    <s v="Problemas no veículo"/>
    <s v="Reembolso aprovado, confira o pagamento no seu próximo repasse"/>
    <n v="30.58"/>
    <n v="39.450000000000003"/>
    <n v="29.08"/>
    <n v="10.370000000000005"/>
    <s v="REEMBOLSO APROVADO"/>
    <x v="1"/>
    <s v="iFood"/>
    <s v="dd4bafe2-5ec0-417c-980f-e65522baa200"/>
    <s v="Vale-refeição (Alelo refeição) pelo app"/>
    <x v="4"/>
  </r>
  <r>
    <s v="6171"/>
    <d v="2025-05-24T19:10:20"/>
    <s v="Madero &amp; Jeronimo - 18 do Forte"/>
    <x v="1"/>
    <s v="A entrega é em uma área de risco"/>
    <s v="NÃO"/>
    <n v="162.79"/>
    <n v="148.80000000000001"/>
    <n v="124.62"/>
    <n v="24.180000000000007"/>
    <s v="REEMBOLSO APROVADO"/>
    <x v="1"/>
    <s v="iFood"/>
    <s v="39e013af-ea22-47c4-8d79-74c93175f0aa"/>
    <s v="Vale-refeição (VR refeição) pelo app"/>
    <x v="4"/>
  </r>
  <r>
    <n v="1524"/>
    <d v="2025-05-24T22:21:09"/>
    <s v="Jeronimo - Alecrins"/>
    <x v="1"/>
    <s v="Problemas no veículo"/>
    <s v="Reembolso aprovado, confira o pagamento no seu próximo repasse"/>
    <n v="59.24"/>
    <n v="68.25"/>
    <n v="55.11"/>
    <n v="13.14"/>
    <s v="REEMBOLSO APROVADO"/>
    <x v="1"/>
    <s v="iFood"/>
    <s v="e0ac7e40-760a-48f9-8958-645beb4a1254"/>
    <s v="Crédito (Mastercard) pelo app"/>
    <x v="4"/>
  </r>
  <r>
    <n v="5753"/>
    <d v="2025-05-25T21:36:52"/>
    <s v="Jeronimo - Anchieta Garden"/>
    <x v="0"/>
    <s v="O pedido está atrasado"/>
    <s v="Reembolso aprovado, confira o pagamento no seu próximo repasse"/>
    <n v="41.78"/>
    <n v="46.8"/>
    <n v="37.799999999999997"/>
    <n v="9"/>
    <s v="REEMBOLSO APROVADO"/>
    <x v="1"/>
    <s v="iFood"/>
    <s v="f616daf4-288d-472c-b291-cfebc16259cd"/>
    <s v="Crédito (Mastercard) pelo app"/>
    <x v="0"/>
  </r>
  <r>
    <n v="1855"/>
    <d v="2025-05-22T21:24:12"/>
    <s v="Madero - Joinville Garten Shopping"/>
    <x v="1"/>
    <s v="A loja está fechada"/>
    <s v="SIM"/>
    <n v="252.99"/>
    <n v="241"/>
    <n v="194.61"/>
    <n v="46.389999999999986"/>
    <s v="REEMBOLSO APROVADO"/>
    <x v="1"/>
    <s v="iFood"/>
    <s v="461e6774-cb4f-49c5-8e07-3e3b253ddd5a"/>
    <s v="Débito (Visa Débito) pelo app"/>
    <x v="3"/>
  </r>
  <r>
    <n v="5230"/>
    <d v="2025-05-24T20:58:20"/>
    <s v="Jeronimo - Anchieta Garden"/>
    <x v="0"/>
    <s v="O pedido está atrasado"/>
    <s v="Reembolso aprovado, confira o pagamento no seu próximo repasse"/>
    <n v="57.98"/>
    <n v="51"/>
    <n v="41.18"/>
    <n v="9.82"/>
    <s v="REEMBOLSO APROVADO"/>
    <x v="1"/>
    <s v="iFood"/>
    <s v="50a5c416-ddfa-4e2f-a0e3-f52d1bce39d8"/>
    <s v="Crédito (Mastercard) pelo app"/>
    <x v="0"/>
  </r>
  <r>
    <n v="5728"/>
    <d v="2025-05-25T21:14:56"/>
    <s v="Jeronimo - Av Washington Luis"/>
    <x v="1"/>
    <s v="O endereço da entrega não foi localizado"/>
    <s v="Reembolso aprovado, confira o pagamento no seu próximo repasse"/>
    <n v="136.58000000000001"/>
    <n v="135.6"/>
    <n v="109.49"/>
    <n v="26.11"/>
    <s v="REEMBOLSO APROVADO"/>
    <x v="1"/>
    <s v="iFood"/>
    <s v="2699e4d3-9cb6-4e6a-a9a4-a9c3e73cd1b2"/>
    <s v="Crédito (Mastercard) pelo app"/>
    <x v="4"/>
  </r>
  <r>
    <n v="1583"/>
    <d v="2025-05-24T20:18:08"/>
    <s v="Jeronimo - Bandeirantes"/>
    <x v="0"/>
    <s v="O pedido está atrasado"/>
    <s v="Reembolso aprovado, confira o pagamento no seu próximo repasse"/>
    <n v="121.84"/>
    <n v="113.85"/>
    <n v="91.93"/>
    <n v="21.919999999999987"/>
    <s v="REEMBOLSO APROVADO"/>
    <x v="1"/>
    <s v="iFood"/>
    <s v="e537375d-4cf0-4dce-8407-2e6b847329ce"/>
    <s v="Crédito (Visa) pelo app"/>
    <x v="4"/>
  </r>
  <r>
    <n v="1594"/>
    <d v="2025-05-24T15:41:54"/>
    <s v="Jeronimo - Barão de Penedo"/>
    <x v="0"/>
    <s v="O pedido está atrasado"/>
    <s v="Reembolso aprovado, confira o pagamento no seu próximo repasse"/>
    <n v="66.63"/>
    <n v="67.650000000000006"/>
    <n v="54.63"/>
    <n v="13.020000000000003"/>
    <s v="REEMBOLSO APROVADO"/>
    <x v="1"/>
    <s v="iFood"/>
    <s v="558c1ae8-ebcb-47b2-aa8c-87813a3d4293"/>
    <s v="Apple Pay (Mastercard)"/>
    <x v="1"/>
  </r>
  <r>
    <n v="23"/>
    <d v="2025-05-24T17:57:14"/>
    <s v="Jeronimo - Bh Shopping"/>
    <x v="1"/>
    <s v="Cliente não localizado"/>
    <s v="Reembolso aprovado, confira o pagamento no seu próximo repasse"/>
    <n v="53.78"/>
    <n v="46.8"/>
    <n v="37.799999999999997"/>
    <n v="9"/>
    <s v="REEMBOLSO APROVADO"/>
    <x v="1"/>
    <s v="iFood"/>
    <s v="772aee16-db7b-4862-9eb8-5cfd7be6a840"/>
    <s v="PIX"/>
    <x v="0"/>
  </r>
  <r>
    <n v="3726"/>
    <d v="2025-05-24T21:23:26"/>
    <s v="Jeronimo - Buritis"/>
    <x v="0"/>
    <s v="O pedido está atrasado"/>
    <s v="Reembolso aprovado, confira o pagamento no seu próximo repasse"/>
    <n v="96.58"/>
    <n v="87.6"/>
    <n v="70.73"/>
    <n v="16.86999999999999"/>
    <s v="REEMBOLSO APROVADO"/>
    <x v="1"/>
    <s v="iFood"/>
    <s v="fd2a5127-0482-4109-ab3c-343028ebcd09"/>
    <s v="Crédito (Mastercard) pelo app"/>
    <x v="0"/>
  </r>
  <r>
    <n v="5997"/>
    <d v="2025-05-24T20:22:17"/>
    <s v="Jeronimo - Buritis"/>
    <x v="0"/>
    <s v="O pedido está atrasado"/>
    <s v="Reembolso aprovado, confira o pagamento no seu próximo repasse"/>
    <n v="48.38"/>
    <n v="26.4"/>
    <n v="22.14"/>
    <n v="4.259999999999998"/>
    <s v="REEMBOLSO APROVADO"/>
    <x v="1"/>
    <s v="iFood"/>
    <s v="079e6dd6-08a3-4c29-8a5d-3e9bc5d49269"/>
    <s v="Vale-refeição (Pluxee Refeição (Sodexo Refeição)) pelo app"/>
    <x v="0"/>
  </r>
  <r>
    <n v="7101"/>
    <d v="2025-05-23T21:12:32"/>
    <s v="Madero - Joinville Garten Shopping"/>
    <x v="1"/>
    <s v="A loja está fechada"/>
    <s v="SIM"/>
    <n v="152.99"/>
    <n v="148"/>
    <n v="0"/>
    <n v="148"/>
    <s v="CONTESTADO"/>
    <x v="0"/>
    <s v="iFood"/>
    <s v="d5919de9-cd98-4168-9cb9-7f04e5553906"/>
    <s v="Crédito (Visa) pelo app"/>
    <x v="3"/>
  </r>
  <r>
    <n v="2707"/>
    <d v="2025-05-25T20:05:46"/>
    <s v="Jeronimo - Campo Grande"/>
    <x v="0"/>
    <s v="O pedido está atrasado"/>
    <s v="Reembolso aprovado, confira o pagamento no seu próximo repasse"/>
    <n v="34.18"/>
    <n v="33.6"/>
    <n v="27.13"/>
    <n v="6.4700000000000024"/>
    <s v="REEMBOLSO APROVADO"/>
    <x v="1"/>
    <s v="iFood"/>
    <s v="89769ada-e05f-4f47-84d8-6fc5da1f9b72"/>
    <s v="PIX"/>
    <x v="2"/>
  </r>
  <r>
    <n v="8590"/>
    <d v="2025-05-24T19:55:47"/>
    <s v="Jeronimo - Cuiaba"/>
    <x v="1"/>
    <s v="Cliente não localizado"/>
    <s v="Reembolso aprovado, confira o pagamento no seu próximo repasse"/>
    <n v="61.78"/>
    <n v="52.8"/>
    <n v="42.64"/>
    <n v="10.159999999999997"/>
    <s v="REEMBOLSO APROVADO"/>
    <x v="1"/>
    <s v="iFood"/>
    <s v="357ba0c3-88c5-4f61-9347-7d1dd4a68d5a"/>
    <s v="PIX"/>
    <x v="2"/>
  </r>
  <r>
    <n v="3742"/>
    <d v="2025-05-24T19:54:15"/>
    <s v="Jeronimo - Df Plaza Shopping"/>
    <x v="1"/>
    <s v="Cliente não localizado"/>
    <s v="Reembolso aprovado, confira o pagamento no seu próximo repasse"/>
    <n v="56.78"/>
    <n v="43.8"/>
    <n v="35.369999999999997"/>
    <n v="8.43"/>
    <s v="REEMBOLSO APROVADO"/>
    <x v="1"/>
    <s v="iFood"/>
    <s v="c506aa5a-e320-4a4c-a8a4-17422adac2cb"/>
    <s v="Crédito (Mastercard) pelo app"/>
    <x v="2"/>
  </r>
  <r>
    <n v="2292"/>
    <d v="2025-05-24T21:19:12"/>
    <s v="Madero - Joinville Garten Shopping"/>
    <x v="1"/>
    <s v="A loja está fechada"/>
    <s v="SIM"/>
    <n v="65.98"/>
    <n v="60"/>
    <n v="48.45"/>
    <n v="11.549999999999997"/>
    <s v="REEMBOLSO APROVADO"/>
    <x v="1"/>
    <s v="iFood"/>
    <s v="dd324fe6-4898-4e17-abf7-ad0606f3d215"/>
    <s v="PIX"/>
    <x v="3"/>
  </r>
  <r>
    <n v="428"/>
    <d v="2025-05-23T21:36:58"/>
    <s v="Madero - Jundiai la Torre"/>
    <x v="0"/>
    <s v="O pedido veio com todos os itens errados"/>
    <s v="SIM"/>
    <n v="69.98"/>
    <n v="62"/>
    <n v="0"/>
    <n v="62"/>
    <s v="CONTESTADO"/>
    <x v="0"/>
    <s v="iFood"/>
    <s v="65a831b2-0403-4935-b857-6fa6feb3b028"/>
    <s v="Crédito (Elo) pelo app"/>
    <x v="4"/>
  </r>
  <r>
    <n v="6404"/>
    <d v="2025-05-25T19:20:13"/>
    <s v="Madero - Jundiai Shopping"/>
    <x v="0"/>
    <s v="O pedido veio com todos os itens errados"/>
    <s v="SIM"/>
    <n v="145.99"/>
    <n v="155"/>
    <n v="125.16"/>
    <n v="29.840000000000003"/>
    <s v="REEMBOLSO APROVADO"/>
    <x v="1"/>
    <s v="iFood"/>
    <s v="82fde2d4-fb92-41dc-8f9d-1815758c23c9"/>
    <s v="Apple Pay (Mastercard)"/>
    <x v="4"/>
  </r>
  <r>
    <n v="5566"/>
    <d v="2025-05-24T17:50:59"/>
    <s v="Jeronimo - Giovanni Gronchi"/>
    <x v="0"/>
    <s v="O pedido está atrasado"/>
    <s v="Reembolso aprovado, confira o pagamento no seu próximo repasse"/>
    <n v="65.239999999999995"/>
    <n v="74.25"/>
    <n v="57.46"/>
    <n v="16.79"/>
    <s v="REEMBOLSO APROVADO"/>
    <x v="1"/>
    <s v="iFood"/>
    <s v="fd1591ba-f473-43e8-86dc-97f30f2de263"/>
    <s v="Crédito (Visa) pelo app"/>
    <x v="4"/>
  </r>
  <r>
    <n v="4838"/>
    <d v="2025-05-24T17:48:18"/>
    <s v="Jeronimo - Giovanni Gronchi"/>
    <x v="0"/>
    <s v="O pedido está atrasado"/>
    <s v="Reembolso aprovado, confira o pagamento no seu próximo repasse"/>
    <n v="44.23"/>
    <n v="38.25"/>
    <n v="30.88"/>
    <n v="7.370000000000001"/>
    <s v="REEMBOLSO APROVADO"/>
    <x v="1"/>
    <s v="iFood"/>
    <s v="d4105ce1-b64a-4e95-ad0e-bb4fa52ee3a2"/>
    <s v="Crédito (Visa) pelo app"/>
    <x v="4"/>
  </r>
  <r>
    <n v="5880"/>
    <d v="2025-05-25T15:49:08"/>
    <s v="Jeronimo - Goiania T10"/>
    <x v="1"/>
    <s v="Cliente não localizado"/>
    <s v="Reembolso aprovado, confira o pagamento no seu próximo repasse"/>
    <n v="28.89"/>
    <n v="37.200000000000003"/>
    <n v="30.04"/>
    <n v="7.1600000000000037"/>
    <s v="REEMBOLSO APROVADO"/>
    <x v="1"/>
    <s v="iFood"/>
    <s v="ccd6c574-3260-4111-8ea9-0ca97e2f2884"/>
    <s v="Crédito (Visa) pelo app"/>
    <x v="2"/>
  </r>
  <r>
    <n v="5246"/>
    <d v="2025-05-24T20:52:24"/>
    <s v="Jeronimo - Goiania T10"/>
    <x v="1"/>
    <s v="Cliente não localizado"/>
    <s v="Reembolso aprovado, confira o pagamento no seu próximo repasse"/>
    <n v="64.59"/>
    <n v="63.6"/>
    <n v="51.35"/>
    <n v="12.25"/>
    <s v="REEMBOLSO APROVADO"/>
    <x v="1"/>
    <s v="iFood"/>
    <s v="e4d25bc1-7206-40bf-8ecd-2f6ffd118065"/>
    <s v="Crédito (Mastercard) pelo app"/>
    <x v="2"/>
  </r>
  <r>
    <n v="4239"/>
    <d v="2025-05-22T19:59:01"/>
    <s v="Madero - Morumbi Shopping"/>
    <x v="0"/>
    <s v="Pedido impróprio para consumo/uso"/>
    <s v="SIM"/>
    <n v="125.98"/>
    <n v="122"/>
    <n v="98.52"/>
    <n v="23.480000000000004"/>
    <s v="REEMBOLSO APROVADO"/>
    <x v="1"/>
    <s v="iFood"/>
    <s v="2da9b618-4c47-49e3-bafb-fd6c26cf74b5"/>
    <s v="PIX, Saldo da carteira"/>
    <x v="4"/>
  </r>
  <r>
    <n v="8361"/>
    <d v="2025-05-24T20:06:36"/>
    <s v="Jeronimo - Goiania T10"/>
    <x v="1"/>
    <s v="Cliente não localizado pedido em atraso"/>
    <s v="Reembolso aprovado, confira o pagamento no seu próximo repasse"/>
    <n v="191.18"/>
    <n v="169.2"/>
    <n v="136.62"/>
    <n v="32.579999999999984"/>
    <s v="REEMBOLSO APROVADO"/>
    <x v="1"/>
    <s v="iFood"/>
    <s v="861aef90-fecb-485c-9963-1a16a7b2474c"/>
    <s v="PIX"/>
    <x v="2"/>
  </r>
  <r>
    <n v="6928"/>
    <d v="2025-05-25T22:24:45"/>
    <s v="Madero - Padre Anchieta"/>
    <x v="1"/>
    <s v="A loja está fechada"/>
    <s v="SIM"/>
    <n v="93.98"/>
    <n v="70"/>
    <n v="56.52"/>
    <n v="13.479999999999997"/>
    <s v="REEMBOLSO APROVADO"/>
    <x v="1"/>
    <s v="iFood"/>
    <s v="a5130ef4-6dd3-445e-96e3-f2147449c1b3"/>
    <s v="Débito (Visa Débito) pelo app"/>
    <x v="1"/>
  </r>
  <r>
    <n v="681"/>
    <d v="2025-05-25T21:36:31"/>
    <s v="Madero - Park Shopping Brasilia"/>
    <x v="0"/>
    <s v="Pedido impróprio para consumo/uso"/>
    <s v="SIM"/>
    <n v="80.98"/>
    <n v="74"/>
    <n v="62.01"/>
    <n v="11.990000000000002"/>
    <s v="REEMBOLSO APROVADO"/>
    <x v="1"/>
    <s v="iFood"/>
    <s v="d6ca4aa3-12ab-4135-a1a2-6b185c9d676d"/>
    <s v="Vale-refeição (Alelo refeição) pelo app"/>
    <x v="2"/>
  </r>
  <r>
    <n v="2282"/>
    <d v="2025-05-25T19:59:22"/>
    <s v="Jeronimo - Millenium (atlântica)"/>
    <x v="3"/>
    <s v="A loja está sem entregadores disponíveis"/>
    <s v="Reembolso aprovado, confira o pagamento no seu próximo repasse"/>
    <n v="69.430000000000007"/>
    <n v="51.45"/>
    <n v="41.55"/>
    <n v="9.9000000000000057"/>
    <s v="REEMBOLSO APROVADO"/>
    <x v="1"/>
    <s v="iFood"/>
    <s v="d2b9c790-a14b-4666-be32-36f5f2e9fc00"/>
    <s v="Crédito (Visa) pelo app"/>
    <x v="3"/>
  </r>
  <r>
    <n v="3819"/>
    <d v="2025-05-24T18:46:20"/>
    <s v="Jeronimo - Millenium (atlântica)"/>
    <x v="1"/>
    <s v="Cliente não localizado"/>
    <s v="Reembolso aprovado, confira o pagamento no seu próximo repasse"/>
    <n v="41.03"/>
    <n v="31.05"/>
    <n v="25.07"/>
    <n v="5.98"/>
    <s v="REEMBOLSO APROVADO"/>
    <x v="1"/>
    <s v="iFood"/>
    <s v="5b0a9790-1f70-4b6f-9d9e-312e58cd7e3d"/>
    <s v="Débito (Mastercard Débito) pelo app"/>
    <x v="3"/>
  </r>
  <r>
    <n v="4600"/>
    <d v="2025-05-25T12:57:40"/>
    <s v="Jeronimo - Munhoz da Rocha"/>
    <x v="1"/>
    <s v="Problemas no veículo"/>
    <s v="Reembolso aprovado, confira o pagamento no seu próximo repasse"/>
    <n v="78.84"/>
    <n v="77.849999999999994"/>
    <n v="62.86"/>
    <n v="14.989999999999995"/>
    <s v="REEMBOLSO APROVADO"/>
    <x v="1"/>
    <s v="iFood"/>
    <s v="541f076c-cc5b-4c84-9f02-89a7a295bebf"/>
    <s v="Crédito (Mastercard) pelo app"/>
    <x v="3"/>
  </r>
  <r>
    <n v="3528"/>
    <d v="2025-05-25T18:21:01"/>
    <s v="Jeronimo - Niteroi Plaza Shopping"/>
    <x v="0"/>
    <s v="O pedido não foi entregue"/>
    <s v="Reembolso aprovado, confira o pagamento no seu próximo repasse"/>
    <n v="110.83"/>
    <n v="113.85"/>
    <n v="91.93"/>
    <n v="21.919999999999987"/>
    <s v="REEMBOLSO APROVADO"/>
    <x v="1"/>
    <s v="iFood"/>
    <s v="8372d272-4e14-4360-be06-efacbdfcecd4"/>
    <s v="Crédito (Mastercard) pelo app"/>
    <x v="0"/>
  </r>
  <r>
    <n v="1389"/>
    <d v="2025-05-25T18:41:07"/>
    <s v="Jeronimo - Panamby"/>
    <x v="0"/>
    <s v="O pedido está atrasado"/>
    <s v="Reembolso aprovado, confira o pagamento no seu próximo repasse"/>
    <n v="80.98"/>
    <n v="78"/>
    <n v="62.98"/>
    <n v="15.020000000000003"/>
    <s v="REEMBOLSO APROVADO"/>
    <x v="1"/>
    <s v="iFood"/>
    <s v="3dd23a78-429a-4870-9262-bd70fb320cb9"/>
    <s v="Crédito (Visa) pelo app"/>
    <x v="4"/>
  </r>
  <r>
    <n v="9164"/>
    <d v="2025-05-25T18:39:11"/>
    <s v="Jeronimo - Panamby"/>
    <x v="0"/>
    <s v="O pedido está atrasado"/>
    <s v="Reembolso aprovado, confira o pagamento no seu próximo repasse"/>
    <n v="97.18"/>
    <n v="97.2"/>
    <n v="78.48"/>
    <n v="18.72"/>
    <s v="REEMBOLSO APROVADO"/>
    <x v="1"/>
    <s v="iFood"/>
    <s v="9ec13bc6-a7da-43e5-901e-a6d34d0bc718"/>
    <s v="Apple Pay (Visa)"/>
    <x v="4"/>
  </r>
  <r>
    <n v="5988"/>
    <d v="2025-05-25T18:14:53"/>
    <s v="Jeronimo - Panamby"/>
    <x v="1"/>
    <s v="Entregador sofreu acidente"/>
    <s v="Reembolso aprovado, confira o pagamento no seu próximo repasse"/>
    <n v="156.99"/>
    <n v="156"/>
    <n v="125.97"/>
    <n v="30.03"/>
    <s v="REEMBOLSO APROVADO"/>
    <x v="1"/>
    <s v="iFood"/>
    <s v="f4315817-6d25-4c89-b3fc-fbd50e8f441d"/>
    <s v="Crédito (Visa) pelo app"/>
    <x v="4"/>
  </r>
  <r>
    <n v="3625"/>
    <d v="2025-05-25T12:53:07"/>
    <s v="Madero - Park Shopping Maringá"/>
    <x v="0"/>
    <s v="O pedido veio com todos os itens errados"/>
    <s v="SIM"/>
    <n v="108.98"/>
    <n v="91"/>
    <n v="0"/>
    <n v="91"/>
    <s v="CONTESTADO"/>
    <x v="0"/>
    <s v="iFood"/>
    <s v="264b01db-4f8e-4ad1-a779-31e744f46b78"/>
    <s v="Débito (Mastercard Débito) pelo app"/>
    <x v="4"/>
  </r>
  <r>
    <n v="4490"/>
    <d v="2025-05-25T18:11:41"/>
    <s v="Jeronimo - Panamby"/>
    <x v="1"/>
    <s v="Entregador sofreu acidente"/>
    <s v="Reembolso aprovado, confira o pagamento no seu próximo repasse"/>
    <n v="148.03"/>
    <n v="133.05000000000001"/>
    <n v="107.44"/>
    <n v="25.610000000000014"/>
    <s v="REEMBOLSO APROVADO"/>
    <x v="1"/>
    <s v="iFood"/>
    <s v="d9aa03ae-cf76-415b-83f9-d4b486b0a727"/>
    <s v="PIX"/>
    <x v="4"/>
  </r>
  <r>
    <n v="4467"/>
    <d v="2025-05-25T17:17:40"/>
    <s v="Jeronimo - Panamby"/>
    <x v="0"/>
    <s v="O pedido está atrasado"/>
    <s v="Reembolso aprovado, confira o pagamento no seu próximo repasse"/>
    <n v="78.39"/>
    <n v="77.400000000000006"/>
    <n v="58.51"/>
    <n v="18.890000000000008"/>
    <s v="REEMBOLSO APROVADO"/>
    <x v="1"/>
    <s v="iFood"/>
    <s v="37aeb7b6-2689-4630-b285-91a4a90e4e48"/>
    <s v="PIX"/>
    <x v="4"/>
  </r>
  <r>
    <n v="8188"/>
    <d v="2025-05-25T17:15:10"/>
    <s v="Jeronimo - Panamby"/>
    <x v="0"/>
    <s v="O pedido está atrasado"/>
    <s v="Reembolso aprovado, confira o pagamento no seu próximo repasse"/>
    <n v="37.79"/>
    <n v="46.8"/>
    <n v="33.81"/>
    <n v="12.989999999999995"/>
    <s v="REEMBOLSO APROVADO"/>
    <x v="1"/>
    <s v="iFood"/>
    <s v="86677136-bb52-4ba5-89a0-15ec587efe42"/>
    <s v="Crédito (Elo) pelo app"/>
    <x v="4"/>
  </r>
  <r>
    <n v="2377"/>
    <d v="2025-05-24T22:36:43"/>
    <s v="Jeronimo - Panamby"/>
    <x v="1"/>
    <s v="Cliente se recusa a fornecer código de recebimento"/>
    <s v="Reembolso aprovado, confira o pagamento no seu próximo repasse"/>
    <n v="113.58"/>
    <n v="111.6"/>
    <n v="90.11"/>
    <n v="21.489999999999995"/>
    <s v="REEMBOLSO APROVADO"/>
    <x v="1"/>
    <s v="iFood"/>
    <s v="290503d3-50ff-4d5a-a98c-dfc2cd7793a6"/>
    <s v="Crédito (Mastercard) pelo app"/>
    <x v="4"/>
  </r>
  <r>
    <n v="8163"/>
    <d v="2025-05-24T20:49:23"/>
    <s v="Jeronimo - Panamby"/>
    <x v="1"/>
    <s v="Cliente não localizado pedido em atraso"/>
    <s v="Reembolso aprovado, confira o pagamento no seu próximo repasse"/>
    <n v="91.24"/>
    <n v="97.25"/>
    <n v="78.53"/>
    <n v="18.72"/>
    <s v="REEMBOLSO APROVADO"/>
    <x v="1"/>
    <s v="iFood"/>
    <s v="381dd5e0-51cd-4e24-9478-a2825cede525"/>
    <s v="PIX"/>
    <x v="4"/>
  </r>
  <r>
    <n v="7987"/>
    <d v="2025-05-25T20:37:13"/>
    <s v="Jeronimo - Park Shop Campo Grande"/>
    <x v="1"/>
    <s v="Cliente não localizado"/>
    <s v="Reembolso aprovado, confira o pagamento no seu próximo repasse"/>
    <n v="121.68"/>
    <n v="95.7"/>
    <n v="77.28"/>
    <n v="18.420000000000002"/>
    <s v="REEMBOLSO APROVADO"/>
    <x v="1"/>
    <s v="iFood"/>
    <s v="f96f479c-85bb-4fe7-8c60-0ba4459ad22f"/>
    <s v="Pagamento pelo app do Nubank"/>
    <x v="0"/>
  </r>
  <r>
    <n v="3101"/>
    <d v="2025-05-25T12:32:07"/>
    <s v="Jeronimo - Ponta Grossa"/>
    <x v="1"/>
    <s v="Cliente não localizado"/>
    <s v="Reembolso aprovado, confira o pagamento no seu próximo repasse"/>
    <n v="41.98"/>
    <n v="36"/>
    <n v="29.07"/>
    <n v="6.93"/>
    <s v="REEMBOLSO APROVADO"/>
    <x v="1"/>
    <s v="iFood"/>
    <s v="e1bb4672-9fda-4e60-941f-e9e5de46c060"/>
    <s v="Débito (Visa Débito) pelo app"/>
    <x v="3"/>
  </r>
  <r>
    <n v="4810"/>
    <d v="2025-05-25T12:05:41"/>
    <s v="Jeronimo - Ponta Grossa"/>
    <x v="0"/>
    <s v="O pedido está atrasado"/>
    <s v="Reembolso aprovado, confira o pagamento no seu próximo repasse"/>
    <n v="34.79"/>
    <n v="43.8"/>
    <n v="32.869999999999997"/>
    <n v="10.93"/>
    <s v="REEMBOLSO APROVADO"/>
    <x v="1"/>
    <s v="iFood"/>
    <s v="e66ef323-3972-477e-b737-82f261cfded2"/>
    <s v="Crédito (Mastercard) pelo app, Saldo da carteira"/>
    <x v="3"/>
  </r>
  <r>
    <n v="3158"/>
    <d v="2025-05-25T18:59:52"/>
    <s v="Jeronimo - Ramos Batista"/>
    <x v="0"/>
    <s v="O pedido está atrasado"/>
    <s v="Reembolso aprovado, confira o pagamento no seu próximo repasse"/>
    <n v="110.79"/>
    <n v="109.8"/>
    <n v="88.67"/>
    <n v="21.129999999999995"/>
    <s v="REEMBOLSO APROVADO"/>
    <x v="1"/>
    <s v="iFood"/>
    <s v="32768cd2-7d98-42a8-bd12-663b5952a688"/>
    <s v="Crédito (Mastercard) pelo app"/>
    <x v="1"/>
  </r>
  <r>
    <n v="9300"/>
    <d v="2025-05-25T17:36:59"/>
    <s v="Jeronimo - Ramos Batista"/>
    <x v="0"/>
    <s v="O pedido não foi entregue"/>
    <s v="Reembolso aprovado, confira o pagamento no seu próximo repasse"/>
    <n v="51.39"/>
    <n v="50.4"/>
    <n v="38.21"/>
    <n v="12.189999999999998"/>
    <s v="REEMBOLSO APROVADO"/>
    <x v="1"/>
    <s v="iFood"/>
    <s v="765ce267-6ee3-4290-9cfb-7d36c69c124f"/>
    <s v="Saldo da carteira"/>
    <x v="1"/>
  </r>
  <r>
    <n v="6175"/>
    <d v="2025-05-24T21:43:10"/>
    <s v="Jeronimo - Riomar Fortaleza"/>
    <x v="0"/>
    <s v="O pedido está atrasado"/>
    <s v="Reembolso aprovado, confira o pagamento no seu próximo repasse"/>
    <n v="118.59"/>
    <n v="117.6"/>
    <n v="94.96"/>
    <n v="22.64"/>
    <s v="REEMBOLSO APROVADO"/>
    <x v="1"/>
    <s v="iFood"/>
    <s v="6de7d103-2f7b-4443-8d62-55293ef5f2b4"/>
    <s v="Pagamento pelo app do Nubank"/>
    <x v="0"/>
  </r>
  <r>
    <n v="4093"/>
    <d v="2025-05-24T19:34:37"/>
    <s v="Jeronimo - São José dos Campos"/>
    <x v="0"/>
    <s v="O pedido está atrasado"/>
    <s v="Reembolso aprovado, confira o pagamento no seu próximo repasse"/>
    <n v="69.58"/>
    <n v="57.6"/>
    <n v="46.51"/>
    <n v="11.090000000000003"/>
    <s v="REEMBOLSO APROVADO"/>
    <x v="1"/>
    <s v="iFood"/>
    <s v="7c0dd3de-b27f-4471-a283-67ad4f0a6ece"/>
    <s v="Crédito (Visa) pelo app"/>
    <x v="1"/>
  </r>
  <r>
    <n v="8740"/>
    <d v="2025-05-25T13:50:22"/>
    <s v="Jeronimo - Shopping Abc"/>
    <x v="1"/>
    <s v="Problemas no veículo"/>
    <s v="Reembolso aprovado, confira o pagamento no seu próximo repasse"/>
    <n v="50.99"/>
    <n v="60"/>
    <n v="44.46"/>
    <n v="15.54"/>
    <s v="REEMBOLSO APROVADO"/>
    <x v="1"/>
    <s v="iFood"/>
    <s v="845039c0-84d9-4b8b-aa52-15fc05a1b2e6"/>
    <s v="Crédito (Visa) pelo app"/>
    <x v="1"/>
  </r>
  <r>
    <n v="2475"/>
    <d v="2025-05-25T20:51:56"/>
    <s v="Jeronimo - Shopping Flamboyant"/>
    <x v="5"/>
    <s v="O pedido está atrasado"/>
    <s v="Reembolso aprovado, confira o pagamento no seu próximo repasse"/>
    <n v="61.99"/>
    <n v="60"/>
    <n v="48.45"/>
    <n v="11.549999999999997"/>
    <s v="REEMBOLSO APROVADO"/>
    <x v="1"/>
    <s v="iFood"/>
    <s v="20adeff2-ca91-4c4e-b938-405aa6a4e03a"/>
    <s v="Apple Pay (Mastercard)"/>
    <x v="2"/>
  </r>
  <r>
    <n v="4105"/>
    <d v="2025-05-25T20:00:48"/>
    <s v="Jeronimo - Shopping Flamboyant"/>
    <x v="0"/>
    <s v="O pedido está atrasado"/>
    <s v="Reembolso aprovado, confira o pagamento no seu próximo repasse"/>
    <n v="82.63"/>
    <n v="64.650000000000006"/>
    <n v="48.45"/>
    <n v="16.200000000000003"/>
    <s v="REEMBOLSO APROVADO"/>
    <x v="1"/>
    <s v="iFood"/>
    <s v="9e6e8ea8-5d31-43d3-8c23-0e2cd09b1362"/>
    <s v="PIX"/>
    <x v="2"/>
  </r>
  <r>
    <n v="422"/>
    <d v="2025-05-22T21:01:18"/>
    <s v="Madero - Pinheiros"/>
    <x v="0"/>
    <s v="O pedido veio com todos os itens errados"/>
    <s v="SIM"/>
    <n v="149.97999999999999"/>
    <n v="147"/>
    <n v="0"/>
    <n v="147"/>
    <s v="CONTESTADO"/>
    <x v="0"/>
    <s v="iFood"/>
    <s v="097bc8cf-2784-45f5-83ad-bf5110d87c66"/>
    <s v="Crédito (Mastercard) pelo app"/>
    <x v="4"/>
  </r>
  <r>
    <n v="5957"/>
    <d v="2025-05-23T17:41:27"/>
    <s v="Madero - Ribeirão Shopping"/>
    <x v="0"/>
    <s v="Pedido impróprio para consumo/uso"/>
    <s v="SIM"/>
    <n v="89.98"/>
    <n v="74"/>
    <n v="59.76"/>
    <n v="14.240000000000002"/>
    <s v="REEMBOLSO APROVADO"/>
    <x v="1"/>
    <s v="iFood"/>
    <s v="0cf15e6a-07ff-4740-b7c1-c0c2769d3b3e"/>
    <s v="Crédito (Elo) pelo app"/>
    <x v="2"/>
  </r>
  <r>
    <n v="1049"/>
    <d v="2025-05-25T21:30:21"/>
    <s v="Madero - Ribeirão Shopping"/>
    <x v="1"/>
    <s v="A loja está fechada"/>
    <s v="SIM"/>
    <n v="145.97999999999999"/>
    <n v="135"/>
    <n v="109.01"/>
    <n v="25.989999999999995"/>
    <s v="REEMBOLSO APROVADO"/>
    <x v="1"/>
    <s v="iFood"/>
    <s v="96400b4e-82ac-4e57-8999-f0524fb2c716"/>
    <s v="PIX"/>
    <x v="2"/>
  </r>
  <r>
    <n v="4362"/>
    <d v="2025-05-22T19:36:50"/>
    <s v="Madero - Riomar Fortaleza"/>
    <x v="0"/>
    <s v="O pedido veio com todos os itens errados"/>
    <s v="SIM"/>
    <n v="150.97999999999999"/>
    <n v="148"/>
    <n v="119.51"/>
    <n v="28.489999999999995"/>
    <s v="REEMBOLSO APROVADO"/>
    <x v="1"/>
    <s v="iFood"/>
    <s v="005f5561-a26a-4c88-903d-06b51139b2f5"/>
    <s v="Crédito (Mastercard) pelo app"/>
    <x v="0"/>
  </r>
  <r>
    <n v="377"/>
    <d v="2025-05-25T21:43:36"/>
    <s v="Madero - Riomar Fortaleza"/>
    <x v="1"/>
    <s v="A loja está fechada"/>
    <s v="SIM"/>
    <n v="66.989999999999995"/>
    <n v="66"/>
    <n v="0"/>
    <n v="66"/>
    <s v="CONTESTADO"/>
    <x v="0"/>
    <s v="iFood"/>
    <s v="a9888d9b-5f37-479c-8821-5bfaa5b96584"/>
    <s v="Crédito (Visa) pelo app"/>
    <x v="0"/>
  </r>
  <r>
    <n v="1341"/>
    <d v="2025-05-25T19:35:03"/>
    <s v="Jeronimo - Shopping Grand Plaza"/>
    <x v="1"/>
    <s v="Problemas no veículo"/>
    <s v="Reembolso aprovado, confira o pagamento no seu próximo repasse"/>
    <n v="50.83"/>
    <n v="41.85"/>
    <n v="33.79"/>
    <n v="8.0600000000000023"/>
    <s v="REEMBOLSO APROVADO"/>
    <x v="1"/>
    <s v="iFood"/>
    <s v="2385f47f-d76e-414a-aa65-431edb126ca4"/>
    <s v="Pagamento pelo app do Nubank"/>
    <x v="1"/>
  </r>
  <r>
    <n v="903"/>
    <d v="2025-05-25T21:39:03"/>
    <s v="Madero - Riomar Fortaleza"/>
    <x v="1"/>
    <s v="A loja está fechada"/>
    <s v="SIM"/>
    <n v="84.98"/>
    <n v="74"/>
    <n v="0"/>
    <n v="74"/>
    <s v="CONTESTADO"/>
    <x v="0"/>
    <s v="iFood"/>
    <s v="ae557b0d-bf09-4ecd-b703-9ea508db27cc"/>
    <s v="Crédito (Mastercard) pelo app"/>
    <x v="0"/>
  </r>
  <r>
    <n v="6535"/>
    <d v="2025-05-24T15:28:52"/>
    <s v="Jeronimo - Shopping Guarulhos"/>
    <x v="1"/>
    <s v="Cliente não localizado"/>
    <s v="Reembolso aprovado, confira o pagamento no seu próximo repasse"/>
    <n v="44.99"/>
    <n v="54"/>
    <n v="36.58"/>
    <n v="17.420000000000002"/>
    <s v="REEMBOLSO APROVADO"/>
    <x v="1"/>
    <s v="iFood"/>
    <s v="1a849e6d-9ec5-41ca-a787-314c01ad5bfe"/>
    <s v="Crédito (Mastercard) pelo app"/>
    <x v="1"/>
  </r>
  <r>
    <n v="8908"/>
    <d v="2025-05-24T14:47:04"/>
    <s v="Jeronimo - Shopping Iguatemi Poa"/>
    <x v="1"/>
    <s v="Cliente se recusa a fornecer código de recebimento"/>
    <s v="Reembolso aprovado, confira o pagamento no seu próximo repasse"/>
    <n v="27.58"/>
    <n v="28.8"/>
    <n v="23.26"/>
    <n v="5.5399999999999991"/>
    <s v="REEMBOLSO APROVADO"/>
    <x v="1"/>
    <s v="iFood"/>
    <s v="71d90fee-5d37-49a6-a27f-8acdbce02099"/>
    <s v="Crédito (Mastercard) pelo app"/>
    <x v="3"/>
  </r>
  <r>
    <n v="2856"/>
    <d v="2025-05-24T20:57:21"/>
    <s v="Jeronimo - Shopping Metrô Itaquera"/>
    <x v="3"/>
    <s v="A loja está sem entregadores disponíveis"/>
    <s v="Reembolso aprovado, confira o pagamento no seu próximo repasse"/>
    <n v="148.47999999999999"/>
    <n v="134.5"/>
    <n v="108.6"/>
    <n v="25.900000000000006"/>
    <s v="REEMBOLSO APROVADO"/>
    <x v="1"/>
    <s v="iFood"/>
    <s v="c03fb6ce-5f4d-4099-a4de-a6c4dfbf105c"/>
    <s v="PIX"/>
    <x v="1"/>
  </r>
  <r>
    <s v="9470"/>
    <d v="2025-05-25T20:37:19"/>
    <s v="Vó Maria Durski - Anita"/>
    <x v="2"/>
    <s v="Problemas de sistema na loja"/>
    <s v="Cancelamento aceito pela sua loja"/>
    <n v="31.99"/>
    <n v="41"/>
    <n v="0"/>
    <n v="41"/>
    <s v="CANCELADO"/>
    <x v="2"/>
    <s v="iFood"/>
    <s v="9987c85e-99ee-4933-b555-c75e14f2a1d1"/>
    <s v="Débito (Elo Débito) pelo app"/>
    <x v="3"/>
  </r>
  <r>
    <n v="7136"/>
    <d v="2025-05-23T13:54:39"/>
    <s v="Madero - Riomar Recife"/>
    <x v="1"/>
    <s v="A loja está passando por dificuldades internas"/>
    <s v="SIM"/>
    <n v="587.38"/>
    <n v="569.4"/>
    <n v="0"/>
    <n v="569.4"/>
    <s v="CONTESTADO"/>
    <x v="0"/>
    <s v="iFood"/>
    <s v="2a934b9b-276c-4231-8c5f-258aa6038920"/>
    <s v="PIX"/>
    <x v="0"/>
  </r>
  <r>
    <n v="8331"/>
    <d v="2025-05-25T20:45:57"/>
    <s v="Madero - Riomar Recife"/>
    <x v="1"/>
    <s v="A loja está fechada"/>
    <s v="SIM"/>
    <n v="153.97999999999999"/>
    <n v="147"/>
    <n v="0"/>
    <n v="147"/>
    <s v="CONTESTADO"/>
    <x v="0"/>
    <s v="iFood"/>
    <s v="e0b4065e-b7f3-48c7-a504-a3bdbe71d9cc"/>
    <s v="Saldo da carteira, Crédito (Mastercard) pelo app"/>
    <x v="0"/>
  </r>
  <r>
    <n v="1944"/>
    <d v="2025-05-25T12:11:15"/>
    <s v="Jeronimo - Shopping Penha"/>
    <x v="0"/>
    <s v="O pedido está atrasado"/>
    <s v="Reembolso aprovado, confira o pagamento no seu próximo repasse"/>
    <n v="68.989999999999995"/>
    <n v="78"/>
    <n v="58.99"/>
    <n v="19.009999999999998"/>
    <s v="REEMBOLSO APROVADO"/>
    <x v="1"/>
    <s v="iFood"/>
    <s v="4bce3a5a-3558-4377-a93e-98083070d965"/>
    <s v="Crédito (Mastercard) pelo app"/>
    <x v="1"/>
  </r>
  <r>
    <n v="7611"/>
    <d v="2025-05-24T18:50:56"/>
    <s v="Jeronimo - Shopping Penha"/>
    <x v="1"/>
    <s v="Problemas no veículo"/>
    <s v="Reembolso aprovado, confira o pagamento no seu próximo repasse"/>
    <n v="90.99"/>
    <n v="90"/>
    <n v="72.680000000000007"/>
    <n v="17.319999999999993"/>
    <s v="REEMBOLSO APROVADO"/>
    <x v="1"/>
    <s v="iFood"/>
    <s v="5db36b13-8210-49bc-9bc0-f6238e1ccb9b"/>
    <s v="Apple Pay (Mastercard)"/>
    <x v="1"/>
  </r>
  <r>
    <n v="7082"/>
    <d v="2025-05-24T20:09:21"/>
    <s v="Jeronimo - Shopping Pier 21"/>
    <x v="0"/>
    <s v="O pedido está atrasado"/>
    <s v="Reembolso aprovado, confira o pagamento no seu próximo repasse"/>
    <n v="56.78"/>
    <n v="52.8"/>
    <n v="44.25"/>
    <n v="8.5499999999999972"/>
    <s v="REEMBOLSO APROVADO"/>
    <x v="1"/>
    <s v="iFood"/>
    <s v="a7310cd9-8d93-416a-b892-343afb30b72c"/>
    <s v="Vale-refeição (Alelo refeição) pelo app"/>
    <x v="2"/>
  </r>
  <r>
    <n v="9490"/>
    <d v="2025-05-22T21:08:35"/>
    <s v="Madero - Salvador Shopping Barra"/>
    <x v="0"/>
    <s v="O pedido veio com todos os itens errados"/>
    <s v="SIM"/>
    <n v="54.98"/>
    <n v="39"/>
    <n v="0"/>
    <n v="39"/>
    <s v="CONTESTADO"/>
    <x v="0"/>
    <s v="iFood"/>
    <s v="d0c331c2-f90e-492d-99c5-d1d1369d24fb"/>
    <s v="Crédito (Visa) pelo app"/>
    <x v="0"/>
  </r>
  <r>
    <s v="1020"/>
    <d v="2025-05-24T11:17:36"/>
    <s v="Jeronimo &amp; Madero - Alphaville"/>
    <x v="2"/>
    <s v="Problemas de sistema na loja"/>
    <s v="Cancelamento aceito pela sua loja"/>
    <n v="65.98"/>
    <n v="54"/>
    <n v="0"/>
    <n v="54"/>
    <s v="CANCELADO"/>
    <x v="2"/>
    <s v="iFood"/>
    <s v="61ecc89a-d6d9-4b3b-a79e-db157fbcbfa5"/>
    <s v="PIX"/>
    <x v="4"/>
  </r>
  <r>
    <n v="2030"/>
    <d v="2025-05-24T20:09:06"/>
    <s v="Jeronimo - Shopping Pier 21"/>
    <x v="0"/>
    <s v="O pedido está atrasado"/>
    <s v="Reembolso aprovado, confira o pagamento no seu próximo repasse"/>
    <n v="41.28"/>
    <n v="40.299999999999997"/>
    <n v="33.78"/>
    <n v="6.519999999999996"/>
    <s v="REEMBOLSO APROVADO"/>
    <x v="1"/>
    <s v="iFood"/>
    <s v="166ca01f-2b17-43fc-9e8f-5da38835d4c9"/>
    <s v="Vale-refeição (Ticket) pelo app"/>
    <x v="2"/>
  </r>
  <r>
    <n v="9097"/>
    <d v="2025-05-25T21:36:08"/>
    <s v="Jeronimo - Shopping Sp Market"/>
    <x v="1"/>
    <s v="Problemas no veículo"/>
    <s v="Reembolso aprovado, confira o pagamento no seu próximo repasse"/>
    <n v="70.430000000000007"/>
    <n v="48.45"/>
    <n v="39.130000000000003"/>
    <n v="9.32"/>
    <s v="REEMBOLSO APROVADO"/>
    <x v="1"/>
    <s v="iFood"/>
    <s v="111b1d74-77e3-498c-9963-40dd85dc0479"/>
    <s v="PIX"/>
    <x v="4"/>
  </r>
  <r>
    <n v="8382"/>
    <d v="2025-05-25T14:49:06"/>
    <s v="Jeronimo - Shopping Villa Romana"/>
    <x v="1"/>
    <s v="Entregador sofreu acidente"/>
    <s v="Reembolso aprovado, confira o pagamento no seu próximo repasse"/>
    <n v="24.39"/>
    <n v="31.2"/>
    <n v="25.19"/>
    <n v="6.009999999999998"/>
    <s v="REEMBOLSO APROVADO"/>
    <x v="1"/>
    <s v="iFood"/>
    <s v="dccfe30a-9c10-4922-84d2-7df70bad0206"/>
    <s v="Apple Pay (Mastercard)"/>
    <x v="3"/>
  </r>
  <r>
    <n v="753"/>
    <d v="2025-05-25T22:22:08"/>
    <s v="Jeronimo - Tenente Sales"/>
    <x v="0"/>
    <s v="O pedido está atrasado"/>
    <s v="Reembolso aprovado, confira o pagamento no seu próximo repasse"/>
    <n v="72.03"/>
    <n v="61.05"/>
    <n v="49.3"/>
    <n v="11.75"/>
    <s v="REEMBOLSO APROVADO"/>
    <x v="1"/>
    <s v="iFood"/>
    <s v="3a176d73-ba81-4268-84f6-6cc487d6fbf4"/>
    <s v="PIX"/>
    <x v="1"/>
  </r>
  <r>
    <n v="8103"/>
    <d v="2025-05-24T21:35:49"/>
    <s v="Jeronimo - Uberlândia"/>
    <x v="1"/>
    <s v="Cliente não localizado pedido em atraso"/>
    <s v="Reembolso aprovado, confira o pagamento no seu próximo repasse"/>
    <n v="54.99"/>
    <n v="54"/>
    <n v="43.6"/>
    <n v="10.399999999999999"/>
    <s v="REEMBOLSO APROVADO"/>
    <x v="1"/>
    <s v="iFood"/>
    <s v="056f334a-75e1-4c0e-ad2f-614ad8605709"/>
    <s v="Crédito (Visa) pelo app"/>
    <x v="2"/>
  </r>
  <r>
    <n v="5018"/>
    <d v="2025-05-25T21:06:54"/>
    <s v="Madero - Salvador Shopping Barra"/>
    <x v="0"/>
    <s v="Pedido impróprio para consumo/uso"/>
    <s v="SIM"/>
    <n v="70.98"/>
    <n v="74"/>
    <n v="0"/>
    <n v="74"/>
    <s v="CONTESTADO"/>
    <x v="0"/>
    <s v="iFood"/>
    <s v="acf18c67-c2d1-4360-91ca-2066f13e180c"/>
    <s v="Crédito (Mastercard) pelo app"/>
    <x v="0"/>
  </r>
  <r>
    <s v="3645"/>
    <d v="2025-05-25T11:48:46"/>
    <s v="Madero - Shopping Tiete Plaza"/>
    <x v="2"/>
    <s v="Item indisponível"/>
    <s v="UNAVAILABLE_ITEM"/>
    <n v="185.98"/>
    <n v="180"/>
    <n v="0"/>
    <n v="180"/>
    <s v="CANCELADO"/>
    <x v="2"/>
    <s v="iFood"/>
    <s v="a6e005a3-4e7e-4253-af34-61faaaa44b19"/>
    <s v="Crédito (Amex) pelo app"/>
    <x v="1"/>
  </r>
  <r>
    <n v="9037"/>
    <d v="2025-05-23T18:38:48"/>
    <s v="Madero - Santos Dumont"/>
    <x v="0"/>
    <s v="Pedido impróprio para consumo/uso"/>
    <s v="SIM"/>
    <n v="76.98"/>
    <n v="74"/>
    <n v="0"/>
    <n v="74"/>
    <s v="CONTESTADO"/>
    <x v="0"/>
    <s v="iFood"/>
    <s v="6cfa75ee-ddae-48fa-b592-80f3635af5ad"/>
    <s v="Apple Pay (Mastercard)"/>
    <x v="0"/>
  </r>
  <r>
    <n v="7327"/>
    <d v="2025-05-25T20:44:51"/>
    <s v="Jeronimo &amp; Madero - Canoas"/>
    <x v="1"/>
    <s v="Problemas no veículo"/>
    <s v="Reembolso aprovado, confira o pagamento no seu próximo repasse"/>
    <n v="99.38"/>
    <n v="90.4"/>
    <n v="72"/>
    <n v="18.400000000000006"/>
    <s v="REEMBOLSO APROVADO"/>
    <x v="1"/>
    <s v="iFood"/>
    <s v="9f4331c4-cb62-4ccf-a795-c66de2b4ddf1"/>
    <s v="Crédito (Mastercard) pelo app"/>
    <x v="3"/>
  </r>
  <r>
    <n v="4085"/>
    <d v="2025-05-24T21:44:27"/>
    <s v="Jeronimo &amp; Madero - Foz do Iguaçu"/>
    <x v="1"/>
    <s v="Entregador sofreu acidente"/>
    <s v="Reembolso aprovado, confira o pagamento no seu próximo repasse"/>
    <n v="54.98"/>
    <n v="50"/>
    <n v="40.380000000000003"/>
    <n v="9.6199999999999974"/>
    <s v="REEMBOLSO APROVADO"/>
    <x v="1"/>
    <s v="iFood"/>
    <s v="8e5cf4ce-136a-44a3-83e8-01c3eec8643f"/>
    <s v="Débito (Mastercard Débito) pelo app"/>
    <x v="4"/>
  </r>
  <r>
    <n v="1766"/>
    <d v="2025-05-24T21:41:10"/>
    <s v="Jeronimo &amp; Madero - Foz do Iguaçu"/>
    <x v="1"/>
    <s v="Entregador sofreu acidente"/>
    <s v="Reembolso aprovado, confira o pagamento no seu próximo repasse"/>
    <n v="48.18"/>
    <n v="31.2"/>
    <n v="26.16"/>
    <n v="5.0399999999999991"/>
    <s v="REEMBOLSO APROVADO"/>
    <x v="1"/>
    <s v="iFood"/>
    <s v="aedfcb17-fca3-4626-b186-6d134448d453"/>
    <s v="Vale-refeição (Alelo refeição) pelo app"/>
    <x v="4"/>
  </r>
  <r>
    <s v="0567"/>
    <d v="2025-05-25T20:40:09"/>
    <s v="Madero &amp; Jeronimo Agua Verde"/>
    <x v="3"/>
    <s v="Problemas de sistema na loja"/>
    <s v="Cancelamento aceito pela sua loja"/>
    <n v="98.78"/>
    <n v="89.8"/>
    <n v="0"/>
    <n v="89.8"/>
    <s v="CANCELADO"/>
    <x v="2"/>
    <s v="iFood"/>
    <s v="a63a8aaa-e6d5-43fe-8794-4cc46ccdeba6"/>
    <s v="Apple Pay (Mastercard)"/>
    <x v="3"/>
  </r>
  <r>
    <n v="1505"/>
    <d v="2025-05-25T20:14:25"/>
    <s v="Madero - São José dos Campos"/>
    <x v="0"/>
    <s v="O pedido veio com todos os itens errados"/>
    <s v="SIM"/>
    <n v="44.99"/>
    <n v="54"/>
    <n v="43.6"/>
    <n v="10.399999999999999"/>
    <s v="REEMBOLSO APROVADO"/>
    <x v="1"/>
    <s v="iFood"/>
    <s v="98ca42cb-e27d-4fd0-b08a-ef050e9b0908"/>
    <s v="Pagamento pelo app do Nubank"/>
    <x v="1"/>
  </r>
  <r>
    <n v="2329"/>
    <d v="2025-05-25T21:45:08"/>
    <s v="Madero - São José dos Campos"/>
    <x v="1"/>
    <s v="Cliente não localizado"/>
    <s v="Reembolso aprovado, confira o pagamento no seu próximo repasse"/>
    <n v="97.98"/>
    <n v="96"/>
    <n v="77.52"/>
    <n v="18.480000000000004"/>
    <s v="REEMBOLSO APROVADO"/>
    <x v="1"/>
    <s v="iFood"/>
    <s v="fa5eab52-7e97-46e0-b819-ecffa159742c"/>
    <s v="PIX"/>
    <x v="1"/>
  </r>
  <r>
    <n v="8709"/>
    <d v="2025-05-24T21:02:14"/>
    <s v="Madero - São José dos Campos"/>
    <x v="0"/>
    <s v="O pedido está atrasado"/>
    <s v="Reembolso aprovado, confira o pagamento no seu próximo repasse"/>
    <n v="154.99"/>
    <n v="150"/>
    <n v="121.12"/>
    <n v="28.879999999999995"/>
    <s v="REEMBOLSO APROVADO"/>
    <x v="1"/>
    <s v="iFood"/>
    <s v="ecceb222-71e4-44a8-8556-9ff9384202d8"/>
    <s v="Crédito (Visa) pelo app"/>
    <x v="1"/>
  </r>
  <r>
    <n v="5066"/>
    <d v="2025-05-24T19:54:51"/>
    <s v="Jeronimo &amp; Madero - Joinville"/>
    <x v="1"/>
    <s v="Cliente não localizado pedido em atraso"/>
    <s v="Reembolso aprovado, confira o pagamento no seu próximo repasse"/>
    <n v="74.78"/>
    <n v="58.8"/>
    <n v="47.48"/>
    <n v="11.32"/>
    <s v="REEMBOLSO APROVADO"/>
    <x v="1"/>
    <s v="iFood"/>
    <s v="c0a326bc-70ad-4b3c-93b8-e4f937d140cf"/>
    <s v="Crédito (Mastercard) pelo app"/>
    <x v="3"/>
  </r>
  <r>
    <n v="5170"/>
    <d v="2025-05-23T21:08:52"/>
    <s v="Madero - Shopping Beiramar"/>
    <x v="0"/>
    <s v="O pedido veio com todos os itens errados"/>
    <s v="SIM"/>
    <n v="126.99"/>
    <n v="126"/>
    <n v="101.74"/>
    <n v="24.260000000000005"/>
    <s v="REEMBOLSO APROVADO"/>
    <x v="1"/>
    <s v="iFood"/>
    <s v="0650234e-84e8-4a27-8793-497d06bdfc01"/>
    <s v="Apple Pay (Mastercard)"/>
    <x v="3"/>
  </r>
  <r>
    <n v="7498"/>
    <d v="2025-05-24T18:26:25"/>
    <s v="Jeronimo &amp; Madero - Joinville"/>
    <x v="1"/>
    <s v="O endereço da entrega não foi localizado"/>
    <s v="Reembolso aprovado, confira o pagamento no seu próximo repasse"/>
    <n v="90.18"/>
    <n v="93.2"/>
    <n v="75.260000000000005"/>
    <n v="17.939999999999998"/>
    <s v="REEMBOLSO APROVADO"/>
    <x v="1"/>
    <s v="iFood"/>
    <s v="fff3a344-d9b7-4c76-a9a0-fe3c8e3b2ffb"/>
    <s v="Google Pay (Mastercard)"/>
    <x v="3"/>
  </r>
  <r>
    <n v="3854"/>
    <d v="2025-05-24T14:54:11"/>
    <s v="Madero - Shopping Beiramar"/>
    <x v="1"/>
    <s v="Cliente não quer mais receber o pedido"/>
    <s v="Reembolso aprovado, confira o pagamento no seu próximo repasse"/>
    <n v="72.989999999999995"/>
    <n v="82"/>
    <n v="66.22"/>
    <n v="15.780000000000001"/>
    <s v="REEMBOLSO APROVADO"/>
    <x v="1"/>
    <s v="iFood"/>
    <s v="c7104db1-fc83-4376-b4da-70f0311591c8"/>
    <s v="Crédito (Amex) pelo app"/>
    <x v="3"/>
  </r>
  <r>
    <s v="1355"/>
    <d v="2025-05-25T15:44:11"/>
    <s v="Vó Maria Durski - Franca"/>
    <x v="2"/>
    <s v="Item indisponível"/>
    <s v="UNAVAILABLE_ITEM"/>
    <n v="25.49"/>
    <n v="24.5"/>
    <n v="0"/>
    <n v="24.5"/>
    <s v="CANCELADO"/>
    <x v="2"/>
    <s v="iFood"/>
    <s v="2354f704-070d-41f8-b26f-a0012fdd8974"/>
    <s v="PIX"/>
    <x v="2"/>
  </r>
  <r>
    <n v="1738"/>
    <d v="2025-05-24T20:54:05"/>
    <s v="Jeronimo &amp; Madero - Maua Plaza"/>
    <x v="0"/>
    <s v="O pedido está atrasado"/>
    <s v="Reembolso aprovado, confira o pagamento no seu próximo repasse"/>
    <n v="164.78"/>
    <n v="147.80000000000001"/>
    <n v="119.35"/>
    <n v="28.450000000000017"/>
    <s v="REEMBOLSO APROVADO"/>
    <x v="1"/>
    <s v="iFood"/>
    <s v="ad0fecb1-d635-49b3-bdd7-51e0510429b6"/>
    <s v="Débito (Mastercard Débito) pelo app"/>
    <x v="1"/>
  </r>
  <r>
    <n v="2906"/>
    <d v="2025-05-24T20:16:48"/>
    <s v="Legno - Italiano do Madero (morumbi)"/>
    <x v="0"/>
    <s v="O pedido está atrasado"/>
    <s v="Reembolso aprovado, confira o pagamento no seu próximo repasse"/>
    <n v="61.98"/>
    <n v="57"/>
    <n v="41.99"/>
    <n v="15.009999999999998"/>
    <s v="REEMBOLSO APROVADO"/>
    <x v="1"/>
    <s v="iFood"/>
    <s v="f63881ac-741b-4450-bee1-8375f44cb7d0"/>
    <s v="Google Pay (Mastercard)"/>
    <x v="4"/>
  </r>
  <r>
    <s v="6734"/>
    <d v="2025-05-24T13:55:34"/>
    <s v="Legno - Italiano do Madero (Natal)"/>
    <x v="3"/>
    <s v="Item indisponível"/>
    <s v="UNAVAILABLE_ITEM"/>
    <n v="54.18"/>
    <n v="39.200000000000003"/>
    <n v="0"/>
    <n v="39.200000000000003"/>
    <s v="CANCELADO"/>
    <x v="2"/>
    <s v="iFood"/>
    <s v="886d1e82-3080-42fa-b81d-eddba12b63bd"/>
    <s v="Vale-refeição (Ticket) pelo app"/>
    <x v="0"/>
  </r>
  <r>
    <n v="800"/>
    <d v="2025-05-24T20:46:53"/>
    <s v="Madero - Açocê"/>
    <x v="0"/>
    <s v="O pedido não foi entregue"/>
    <s v="Reembolso aprovado, confira o pagamento no seu próximo repasse"/>
    <n v="145.97999999999999"/>
    <n v="148"/>
    <n v="119.51"/>
    <n v="28.489999999999995"/>
    <s v="REEMBOLSO APROVADO"/>
    <x v="1"/>
    <s v="iFood"/>
    <s v="794f1b83-4521-4215-b7ef-2f594160eb5d"/>
    <s v="Crédito (Mastercard) pelo app"/>
    <x v="1"/>
  </r>
  <r>
    <n v="2750"/>
    <d v="2025-05-23T21:59:53"/>
    <s v="Madero - Shopping Campo Grande"/>
    <x v="1"/>
    <s v="A loja está fechada"/>
    <s v="SIM"/>
    <n v="105.98"/>
    <n v="99"/>
    <n v="0"/>
    <n v="99"/>
    <s v="CONTESTADO"/>
    <x v="0"/>
    <s v="iFood"/>
    <s v="4f433ea3-8dc5-4064-bc1c-55f695c419eb"/>
    <s v="Vale-refeição (Pluxee Refeição (Sodexo Refeição)) pelo app"/>
    <x v="2"/>
  </r>
  <r>
    <n v="1881"/>
    <d v="2025-05-25T14:43:51"/>
    <s v="Madero - Shopping Campo Grande"/>
    <x v="0"/>
    <s v="O pedido veio com todos os itens errados"/>
    <s v="SIM"/>
    <n v="104.99"/>
    <n v="104"/>
    <n v="83.98"/>
    <n v="20.019999999999996"/>
    <s v="REEMBOLSO APROVADO"/>
    <x v="1"/>
    <s v="iFood"/>
    <s v="2db11d2b-0edc-4070-9980-07083b5a0bc2"/>
    <s v="PIX"/>
    <x v="2"/>
  </r>
  <r>
    <n v="3792"/>
    <d v="2025-05-24T20:06:03"/>
    <s v="Madero - Açocê"/>
    <x v="1"/>
    <s v="Problemas no veículo"/>
    <s v="Reembolso aprovado, confira o pagamento no seu próximo repasse"/>
    <n v="584.98"/>
    <n v="570"/>
    <n v="460.28"/>
    <n v="109.72000000000003"/>
    <s v="REEMBOLSO APROVADO"/>
    <x v="1"/>
    <s v="iFood"/>
    <s v="c428c2f6-7f2b-41bc-ae4e-5ca501eabab5"/>
    <s v="Crédito (Mastercard) pelo app"/>
    <x v="1"/>
  </r>
  <r>
    <s v="8487"/>
    <d v="2025-05-24T12:58:38"/>
    <s v="Legno - Italiano do Madero (Barigui)"/>
    <x v="2"/>
    <s v="O cardápio está desatualizado"/>
    <s v="Cancelamento aceito pela sua loja"/>
    <n v="71.989999999999995"/>
    <n v="71"/>
    <n v="0"/>
    <n v="71"/>
    <s v="CANCELADO"/>
    <x v="2"/>
    <s v="iFood"/>
    <s v="58e74e4e-3e22-4b50-ba93-8c555480de86"/>
    <s v="Crédito (Elo) pelo app"/>
    <x v="3"/>
  </r>
  <r>
    <n v="419"/>
    <d v="2025-05-25T18:02:50"/>
    <s v="Madero - Anchieta Garden Shopping"/>
    <x v="1"/>
    <s v="Problemas no veículo"/>
    <s v="Reembolso aprovado, confira o pagamento no seu próximo repasse"/>
    <n v="106.99"/>
    <n v="106"/>
    <n v="85.6"/>
    <n v="20.400000000000006"/>
    <s v="REEMBOLSO APROVADO"/>
    <x v="1"/>
    <s v="iFood"/>
    <s v="617a941f-9e47-4f89-b6f5-d344683d60a9"/>
    <s v="Apple Pay (Mastercard)"/>
    <x v="0"/>
  </r>
  <r>
    <n v="5701"/>
    <d v="2025-05-25T21:40:56"/>
    <s v="Madero - Av das Torres"/>
    <x v="1"/>
    <s v="A entrega é em uma área de risco"/>
    <s v="Reembolso aprovado, confira o pagamento no seu próximo repasse"/>
    <n v="241.98"/>
    <n v="235"/>
    <n v="189.76"/>
    <n v="45.240000000000009"/>
    <s v="REEMBOLSO APROVADO"/>
    <x v="1"/>
    <s v="iFood"/>
    <s v="dc82d654-ac9b-4e2d-88d2-d1cd000ef2d4"/>
    <s v="Crédito (Visa) pelo app"/>
    <x v="3"/>
  </r>
  <r>
    <n v="4993"/>
    <d v="2025-05-25T13:18:45"/>
    <s v="Madero - Av das Torres"/>
    <x v="1"/>
    <s v="Problemas no veículo"/>
    <s v="Reembolso aprovado, confira o pagamento no seu próximo repasse"/>
    <n v="249.99"/>
    <n v="249"/>
    <n v="198.08"/>
    <n v="50.919999999999987"/>
    <s v="REEMBOLSO APROVADO"/>
    <x v="1"/>
    <s v="iFood"/>
    <s v="cf74ae2e-e0c4-495b-8e35-b68e6da64ba3"/>
    <s v="PIX"/>
    <x v="3"/>
  </r>
  <r>
    <n v="6228"/>
    <d v="2025-05-24T22:14:59"/>
    <s v="Madero - Azevedo Soares"/>
    <x v="1"/>
    <s v="O pedido não cabe na bag"/>
    <s v="Reembolso aprovado, confira o pagamento no seu próximo repasse"/>
    <n v="62.99"/>
    <n v="62"/>
    <n v="50.06"/>
    <n v="11.939999999999998"/>
    <s v="REEMBOLSO APROVADO"/>
    <x v="1"/>
    <s v="iFood"/>
    <s v="170289da-a792-4417-9bc3-f7a1cf2acac4"/>
    <s v="PIX"/>
    <x v="1"/>
  </r>
  <r>
    <n v="5218"/>
    <d v="2025-05-24T15:29:53"/>
    <s v="Madero - Azevedo Soares"/>
    <x v="1"/>
    <s v="Entregador sofreu acidente"/>
    <s v="Reembolso aprovado, confira o pagamento no seu próximo repasse"/>
    <n v="272.98"/>
    <n v="266"/>
    <n v="214.8"/>
    <n v="51.199999999999989"/>
    <s v="REEMBOLSO APROVADO"/>
    <x v="1"/>
    <s v="iFood"/>
    <s v="d0da9019-9f87-436b-babf-5a184b879ad5"/>
    <s v="Apple Pay (Visa Débito)"/>
    <x v="1"/>
  </r>
  <r>
    <n v="9739"/>
    <d v="2025-05-25T12:18:53"/>
    <s v="Madero - Balneario Shopping"/>
    <x v="1"/>
    <s v="Cliente não localizado pedido em atraso"/>
    <s v="Reembolso aprovado, confira o pagamento no seu próximo repasse"/>
    <n v="281.98"/>
    <n v="284"/>
    <n v="229.33"/>
    <n v="54.669999999999987"/>
    <s v="REEMBOLSO APROVADO"/>
    <x v="1"/>
    <s v="iFood"/>
    <s v="944d8ad9-be59-4691-acc3-f3e038fd55d9"/>
    <s v="Crédito (Mastercard) pelo app"/>
    <x v="3"/>
  </r>
  <r>
    <s v="1305"/>
    <d v="2025-05-25T21:02:24"/>
    <s v="Jeronimo - Anchieta Garden"/>
    <x v="2"/>
    <s v="A loja está passando por dificuldades internas"/>
    <s v="Cancelamento aceito pela sua loja"/>
    <n v="107.79"/>
    <n v="106.8"/>
    <n v="0"/>
    <n v="106.8"/>
    <s v="CANCELADO"/>
    <x v="2"/>
    <s v="iFood"/>
    <s v="8e480366-0f9c-4096-a151-ed8a6cf8b48e"/>
    <s v="Crédito (Mastercard) pelo app"/>
    <x v="0"/>
  </r>
  <r>
    <n v="7464"/>
    <d v="2025-05-24T18:45:24"/>
    <s v="Madero - Shopping Curitiba"/>
    <x v="0"/>
    <s v="O pedido veio com todos os itens errados"/>
    <s v="SIM"/>
    <n v="30.24"/>
    <n v="39"/>
    <n v="31.49"/>
    <n v="7.5100000000000016"/>
    <s v="REEMBOLSO APROVADO"/>
    <x v="1"/>
    <s v="iFood"/>
    <s v="16d4e0bb-a48c-44e2-a95a-0342002a711c"/>
    <s v="Crédito (Mastercard) pelo app"/>
    <x v="3"/>
  </r>
  <r>
    <n v="3184"/>
    <d v="2025-05-24T16:47:58"/>
    <s v="Madero - Bauru"/>
    <x v="1"/>
    <s v="Cliente não localizado"/>
    <s v="Reembolso aprovado, confira o pagamento no seu próximo repasse"/>
    <n v="121.98"/>
    <n v="114"/>
    <n v="88.02"/>
    <n v="25.980000000000004"/>
    <s v="REEMBOLSO APROVADO"/>
    <x v="1"/>
    <s v="iFood"/>
    <s v="8ca1ea96-8493-4cfc-bc68-ed3e6a51f974"/>
    <s v="Crédito (Visa) pelo app"/>
    <x v="2"/>
  </r>
  <r>
    <n v="4200"/>
    <d v="2025-05-23T18:32:33"/>
    <s v="Madero - Shopping Design Barra"/>
    <x v="0"/>
    <s v="O pedido veio revirado/violado"/>
    <s v="SIM"/>
    <n v="59.98"/>
    <n v="60"/>
    <n v="48.45"/>
    <n v="11.549999999999997"/>
    <s v="REEMBOLSO APROVADO"/>
    <x v="1"/>
    <s v="iFood"/>
    <s v="d454d0b0-3e00-4b88-a81e-3416c60c305b"/>
    <s v="Crédito (Visa) pelo app"/>
    <x v="0"/>
  </r>
  <r>
    <n v="8826"/>
    <d v="2025-05-24T20:15:02"/>
    <s v="Madero - Bh Shopping"/>
    <x v="0"/>
    <s v="Pedido impróprio para consumo/uso"/>
    <s v="HAS_CREDIT_PROACTIVE"/>
    <n v="66.989999999999995"/>
    <n v="66"/>
    <n v="53.3"/>
    <n v="12.700000000000003"/>
    <s v="REEMBOLSO APROVADO"/>
    <x v="1"/>
    <s v="iFood"/>
    <s v="febb83c5-7613-4ec6-9db4-38b30c1f8944"/>
    <s v="Apple Pay (Mastercard)"/>
    <x v="0"/>
  </r>
  <r>
    <n v="8746"/>
    <d v="2025-05-24T18:15:03"/>
    <s v="Madero - Bh Shopping"/>
    <x v="1"/>
    <s v="A entrega é em uma área de risco"/>
    <s v="Reembolso aprovado, confira o pagamento no seu próximo repasse"/>
    <n v="169.98"/>
    <n v="148"/>
    <n v="119.51"/>
    <n v="28.489999999999995"/>
    <s v="REEMBOLSO APROVADO"/>
    <x v="1"/>
    <s v="iFood"/>
    <s v="d6e5d186-576d-4ac0-bf5e-a184fea1ae02"/>
    <s v="PIX"/>
    <x v="0"/>
  </r>
  <r>
    <n v="3453"/>
    <d v="2025-05-25T20:53:18"/>
    <s v="Madero - Boulevard Belem"/>
    <x v="1"/>
    <s v="Cliente não localizado"/>
    <s v="Reembolso aprovado, confira o pagamento no seu próximo repasse"/>
    <n v="38.99"/>
    <n v="48"/>
    <n v="38.76"/>
    <n v="9.240000000000002"/>
    <s v="REEMBOLSO APROVADO"/>
    <x v="1"/>
    <s v="iFood"/>
    <s v="a277e57b-4b67-46e6-ba0d-cfe1c0e1cc13"/>
    <s v="Crédito (Visa) pelo app"/>
    <x v="0"/>
  </r>
  <r>
    <n v="2732"/>
    <d v="2025-05-25T21:17:26"/>
    <s v="Madero - Buritis"/>
    <x v="0"/>
    <s v="O pedido está atrasado"/>
    <s v="Reembolso aprovado, confira o pagamento no seu próximo repasse"/>
    <n v="155.97999999999999"/>
    <n v="149"/>
    <n v="120.32"/>
    <n v="28.680000000000007"/>
    <s v="REEMBOLSO APROVADO"/>
    <x v="1"/>
    <s v="iFood"/>
    <s v="8026688d-942d-4865-b807-308434cd902a"/>
    <s v="Crédito (Visa) pelo app"/>
    <x v="0"/>
  </r>
  <r>
    <n v="6552"/>
    <d v="2025-05-25T20:19:30"/>
    <s v="Madero - Buritis"/>
    <x v="1"/>
    <s v="Problemas no veículo"/>
    <s v="Reembolso aprovado, confira o pagamento no seu próximo repasse"/>
    <n v="156.97999999999999"/>
    <n v="150"/>
    <n v="121.12"/>
    <n v="28.879999999999995"/>
    <s v="REEMBOLSO APROVADO"/>
    <x v="1"/>
    <s v="iFood"/>
    <s v="38e9cdbe-5c65-4115-95cc-bd3478d62c93"/>
    <s v="PIX"/>
    <x v="0"/>
  </r>
  <r>
    <n v="7353"/>
    <d v="2025-05-25T19:05:00"/>
    <s v="Madero - Buritis"/>
    <x v="1"/>
    <s v="A entrega é em uma área de risco"/>
    <s v="Reembolso aprovado, confira o pagamento no seu próximo repasse"/>
    <n v="206.98"/>
    <n v="199"/>
    <n v="160.69"/>
    <n v="38.31"/>
    <s v="REEMBOLSO APROVADO"/>
    <x v="1"/>
    <s v="iFood"/>
    <s v="29fe34c2-e48a-444f-bcdc-8cd0a069d8bc"/>
    <s v="PIX"/>
    <x v="0"/>
  </r>
  <r>
    <n v="3323"/>
    <d v="2025-05-24T22:36:37"/>
    <s v="Madero - Buritis"/>
    <x v="0"/>
    <s v="O pedido está atrasado"/>
    <s v="Reembolso aprovado, confira o pagamento no seu próximo repasse"/>
    <n v="99.98"/>
    <n v="92"/>
    <n v="74.290000000000006"/>
    <n v="17.709999999999994"/>
    <s v="REEMBOLSO APROVADO"/>
    <x v="1"/>
    <s v="iFood"/>
    <s v="69b98ca9-f5d0-4aeb-b58d-bb1bc08e4190"/>
    <s v="Crédito (Visa) pelo app"/>
    <x v="0"/>
  </r>
  <r>
    <s v="0176"/>
    <d v="2025-05-24T21:15:25"/>
    <s v="Jeronimo - Shopping Novo Salvador"/>
    <x v="2"/>
    <s v="Problema com o pagamento do cliente"/>
    <s v="Cancelamento aceito pela sua loja"/>
    <n v="20.79"/>
    <n v="26.4"/>
    <n v="0"/>
    <n v="26.4"/>
    <s v="CANCELADO"/>
    <x v="2"/>
    <s v="iFood"/>
    <s v="e4e1b278-22cc-44a1-a503-2f0f7f106958"/>
    <s v="Crédito (Mastercard) pelo app"/>
    <x v="0"/>
  </r>
  <r>
    <s v="5009"/>
    <d v="2025-05-24T20:20:51"/>
    <s v="Jeronimo - Shopping Novo Salvador"/>
    <x v="2"/>
    <s v="Problema com o pagamento do cliente"/>
    <s v="Cancelamento aceito pela sua loja"/>
    <n v="31.68"/>
    <n v="27.6"/>
    <n v="0"/>
    <n v="27.6"/>
    <s v="CANCELADO"/>
    <x v="2"/>
    <s v="iFood"/>
    <s v="ce84c939-c660-4726-8c89-db72deb7f4db"/>
    <s v="Apple Pay (Mastercard)"/>
    <x v="0"/>
  </r>
  <r>
    <n v="3885"/>
    <d v="2025-05-23T20:01:21"/>
    <s v="Madero - Shopping Estação Cuiabá"/>
    <x v="0"/>
    <s v="O pedido veio com todos os itens errados"/>
    <s v="SIM"/>
    <n v="241.98"/>
    <n v="223"/>
    <n v="180.07"/>
    <n v="42.930000000000007"/>
    <s v="REEMBOLSO APROVADO"/>
    <x v="1"/>
    <s v="iFood"/>
    <s v="2465e5e5-5049-49a5-9e59-e29da5a5773e"/>
    <s v="PIX"/>
    <x v="2"/>
  </r>
  <r>
    <n v="8358"/>
    <d v="2025-05-22T19:57:38"/>
    <s v="Madero - Shopping Galleria Campinas"/>
    <x v="0"/>
    <s v="O pedido veio com todos os itens errados"/>
    <s v="SIM"/>
    <n v="85.98"/>
    <n v="74"/>
    <n v="0"/>
    <n v="74"/>
    <s v="CONTESTADO"/>
    <x v="0"/>
    <s v="iFood"/>
    <s v="62b58919-94e2-4671-9bde-f74b8944f20a"/>
    <s v="Crédito (Mastercard) pelo app"/>
    <x v="4"/>
  </r>
  <r>
    <n v="9829"/>
    <d v="2025-05-24T20:58:34"/>
    <s v="Madero - Buritis"/>
    <x v="0"/>
    <s v="O pedido está atrasado"/>
    <s v="Reembolso aprovado, confira o pagamento no seu próximo repasse"/>
    <n v="79.989999999999995"/>
    <n v="79"/>
    <n v="63.79"/>
    <n v="15.21"/>
    <s v="REEMBOLSO APROVADO"/>
    <x v="1"/>
    <s v="iFood"/>
    <s v="d1861da5-8152-4af1-b150-2aea28130288"/>
    <s v="Crédito (Mastercard) pelo app"/>
    <x v="0"/>
  </r>
  <r>
    <n v="6527"/>
    <d v="2025-05-25T12:21:55"/>
    <s v="Madero - Champagnat"/>
    <x v="1"/>
    <s v="Problemas no veículo"/>
    <s v="Reembolso aprovado, confira o pagamento no seu próximo repasse"/>
    <n v="74.989999999999995"/>
    <n v="84"/>
    <n v="63.79"/>
    <n v="20.21"/>
    <s v="REEMBOLSO APROVADO"/>
    <x v="1"/>
    <s v="iFood"/>
    <s v="07c7996a-06f1-447e-8fbf-5c2bb871ebe7"/>
    <s v="Apple Pay (Mastercard Débito)"/>
    <x v="3"/>
  </r>
  <r>
    <s v="3875"/>
    <d v="2025-05-24T21:26:00"/>
    <s v="Legno - Italiano do Madero (Balneario)"/>
    <x v="2"/>
    <s v="Item indisponível"/>
    <s v="UNAVAILABLE_ITEM"/>
    <n v="76.98"/>
    <n v="74"/>
    <n v="0"/>
    <n v="74"/>
    <s v="CANCELADO"/>
    <x v="2"/>
    <s v="iFood"/>
    <s v="e2489d40-3652-40bb-a800-0c641d4626ab"/>
    <s v="Pagamento pelo app do Nubank"/>
    <x v="3"/>
  </r>
  <r>
    <s v="4872"/>
    <d v="2025-05-25T18:52:54"/>
    <s v="Vó Maria Durski - Goiania Shopping"/>
    <x v="2"/>
    <s v="Item indisponível"/>
    <s v="UNAVAILABLE_ITEM"/>
    <n v="56.99"/>
    <n v="56"/>
    <n v="0"/>
    <n v="56"/>
    <s v="CANCELADO"/>
    <x v="2"/>
    <s v="iFood"/>
    <s v="9c7fe8d9-3261-4f0d-aa7d-0194042e96b8"/>
    <s v="Pagamento pelo app do Nubank"/>
    <x v="2"/>
  </r>
  <r>
    <n v="5070"/>
    <d v="2025-05-24T16:47:11"/>
    <s v="Madero - Goiania T10"/>
    <x v="1"/>
    <s v="Cliente não localizado pedido em atraso"/>
    <s v="Reembolso aprovado, confira o pagamento no seu próximo repasse"/>
    <n v="64.989999999999995"/>
    <n v="64"/>
    <n v="51.68"/>
    <n v="12.32"/>
    <s v="REEMBOLSO APROVADO"/>
    <x v="1"/>
    <s v="iFood"/>
    <s v="2b963f30-8fe4-4ebc-8077-338c6dc2654f"/>
    <s v="Apple Pay (Visa)"/>
    <x v="2"/>
  </r>
  <r>
    <n v="9264"/>
    <d v="2025-05-23T21:44:00"/>
    <s v="Madero - Shopping Granja Vianna"/>
    <x v="1"/>
    <s v="A loja está fechada"/>
    <s v="SIM"/>
    <n v="55.98"/>
    <n v="48"/>
    <n v="38.76"/>
    <n v="9.240000000000002"/>
    <s v="REEMBOLSO APROVADO"/>
    <x v="1"/>
    <s v="iFood"/>
    <s v="733c75c4-bcf4-4b11-82e8-a116793cff69"/>
    <s v="PIX, Saldo da carteira"/>
    <x v="4"/>
  </r>
  <r>
    <n v="2106"/>
    <d v="2025-05-24T22:35:20"/>
    <s v="Madero - Gramado"/>
    <x v="0"/>
    <s v="O pedido está atrasado"/>
    <s v="Reembolso aprovado, confira o pagamento no seu próximo repasse"/>
    <n v="71.989999999999995"/>
    <n v="71"/>
    <n v="52.33"/>
    <n v="18.670000000000002"/>
    <s v="REEMBOLSO APROVADO"/>
    <x v="1"/>
    <s v="iFood"/>
    <s v="893d5071-08ad-491c-9125-7765c5ac6c76"/>
    <s v="Pagamento pelo app do Nubank"/>
    <x v="3"/>
  </r>
  <r>
    <s v="9780"/>
    <d v="2025-05-24T21:41:07"/>
    <s v="Madero - Shopping Mueller"/>
    <x v="2"/>
    <s v="Problemas de sistema na loja"/>
    <s v="Cancelamento aceito pela sua loja"/>
    <n v="48.98"/>
    <n v="54"/>
    <n v="0"/>
    <n v="54"/>
    <s v="CANCELADO"/>
    <x v="2"/>
    <s v="iFood"/>
    <s v="b1d9e558-acd9-4808-9ec4-fd606a3c9be8"/>
    <s v="Google Pay (Mastercard Débito)"/>
    <x v="3"/>
  </r>
  <r>
    <n v="9635"/>
    <d v="2025-05-24T22:31:56"/>
    <s v="Madero - Gramado"/>
    <x v="0"/>
    <s v="O pedido está atrasado"/>
    <s v="Reembolso aprovado, confira o pagamento no seu próximo repasse"/>
    <n v="82.98"/>
    <n v="75"/>
    <n v="60.56"/>
    <n v="14.439999999999998"/>
    <s v="REEMBOLSO APROVADO"/>
    <x v="1"/>
    <s v="iFood"/>
    <s v="2a3d91a8-212c-43cd-9e67-ecf826645a79"/>
    <s v="PIX"/>
    <x v="3"/>
  </r>
  <r>
    <n v="6601"/>
    <d v="2025-05-25T17:13:23"/>
    <s v="Madero - Shopping Granja Vianna"/>
    <x v="0"/>
    <s v="O pedido está atrasado"/>
    <s v="Reembolso aprovado, confira o pagamento no seu próximo repasse"/>
    <n v="146.97999999999999"/>
    <n v="120"/>
    <n v="96.9"/>
    <n v="23.099999999999994"/>
    <s v="REEMBOLSO APROVADO"/>
    <x v="1"/>
    <s v="iFood"/>
    <s v="92e63ee3-479d-410e-8007-bef99d303a69"/>
    <s v="PIX"/>
    <x v="4"/>
  </r>
  <r>
    <n v="3016"/>
    <d v="2025-05-24T21:55:05"/>
    <s v="Madero - Gramado"/>
    <x v="0"/>
    <s v="O pedido está atrasado"/>
    <s v="Reembolso aprovado, confira o pagamento no seu próximo repasse"/>
    <n v="19.98"/>
    <n v="19"/>
    <n v="11.3"/>
    <n v="7.6999999999999993"/>
    <s v="REEMBOLSO APROVADO"/>
    <x v="1"/>
    <s v="iFood"/>
    <s v="3619211e-7869-476b-9879-a68a358cc32d"/>
    <s v="PIX"/>
    <x v="3"/>
  </r>
  <r>
    <n v="5932"/>
    <d v="2025-05-24T21:29:25"/>
    <s v="Madero - Icarai"/>
    <x v="1"/>
    <s v="Cliente não localizado pedido em atraso"/>
    <s v="Reembolso aprovado, confira o pagamento no seu próximo repasse"/>
    <n v="179.98"/>
    <n v="171"/>
    <n v="138.08000000000001"/>
    <n v="32.919999999999987"/>
    <s v="REEMBOLSO APROVADO"/>
    <x v="1"/>
    <s v="iFood"/>
    <s v="63ee1e38-8662-4ed0-a833-3d65bb142c56"/>
    <s v="Crédito (Mastercard) pelo app"/>
    <x v="0"/>
  </r>
  <r>
    <n v="6747"/>
    <d v="2025-05-25T18:07:14"/>
    <s v="Madero - Iguatemi Fortaleza"/>
    <x v="1"/>
    <s v="Entregador sofreu acidente"/>
    <s v="Reembolso aprovado, confira o pagamento no seu próximo repasse"/>
    <n v="108.98"/>
    <n v="106"/>
    <n v="85.6"/>
    <n v="20.400000000000006"/>
    <s v="REEMBOLSO APROVADO"/>
    <x v="1"/>
    <s v="iFood"/>
    <s v="ffcc5ae9-d48f-4f91-a32e-eb5f6aad44f6"/>
    <s v="Crédito (Elo) pelo app"/>
    <x v="0"/>
  </r>
  <r>
    <n v="2105"/>
    <d v="2025-05-25T18:06:44"/>
    <s v="Madero - Iguatemi Fortaleza"/>
    <x v="1"/>
    <s v="Entregador sofreu acidente"/>
    <s v="Reembolso aprovado, confira o pagamento no seu próximo repasse"/>
    <n v="78.98"/>
    <n v="76"/>
    <n v="61.37"/>
    <n v="14.630000000000003"/>
    <s v="REEMBOLSO APROVADO"/>
    <x v="1"/>
    <s v="iFood"/>
    <s v="40d41846-2da3-479a-85cc-753af2579995"/>
    <s v="PIX"/>
    <x v="0"/>
  </r>
  <r>
    <n v="4596"/>
    <d v="2025-05-24T19:39:42"/>
    <s v="Madero - Iguatemi Fortaleza"/>
    <x v="1"/>
    <s v="A entrega é em uma área de risco"/>
    <s v="Reembolso aprovado, confira o pagamento no seu próximo repasse"/>
    <n v="195.98"/>
    <n v="179"/>
    <n v="144.54"/>
    <n v="34.460000000000008"/>
    <s v="REEMBOLSO APROVADO"/>
    <x v="1"/>
    <s v="iFood"/>
    <s v="422b2b39-0269-41d0-b30b-17ae51c85b8f"/>
    <s v="Crédito (Mastercard) pelo app"/>
    <x v="0"/>
  </r>
  <r>
    <n v="2170"/>
    <d v="2025-05-24T18:31:53"/>
    <s v="Madero - Shopping Granja Vianna"/>
    <x v="1"/>
    <s v="Cliente não quer mais receber o pedido"/>
    <s v="Reembolso aprovado, confira o pagamento no seu próximo repasse"/>
    <n v="182.98"/>
    <n v="161"/>
    <n v="130.01"/>
    <n v="30.990000000000009"/>
    <s v="REEMBOLSO APROVADO"/>
    <x v="1"/>
    <s v="iFood"/>
    <s v="66e4296b-b80a-46bd-a0b9-7c58dd139609"/>
    <s v="PIX"/>
    <x v="4"/>
  </r>
  <r>
    <n v="8962"/>
    <d v="2025-05-23T18:06:14"/>
    <s v="Madero - Shopping Id"/>
    <x v="0"/>
    <s v="O pedido veio com todos os itens errados"/>
    <s v="SIM"/>
    <n v="56.98"/>
    <n v="48"/>
    <n v="38.76"/>
    <n v="9.240000000000002"/>
    <s v="REEMBOLSO APROVADO"/>
    <x v="1"/>
    <s v="iFood"/>
    <s v="0d2db904-2f67-4d28-9878-5bf53709a6fe"/>
    <s v="Crédito (Visa) pelo app"/>
    <x v="2"/>
  </r>
  <r>
    <n v="364"/>
    <d v="2025-05-24T19:35:14"/>
    <s v="Madero - Shopping Id"/>
    <x v="0"/>
    <s v="O pedido veio com todos os itens errados"/>
    <s v="SIM"/>
    <n v="71.98"/>
    <n v="65"/>
    <n v="38.76"/>
    <n v="26.240000000000002"/>
    <s v="REEMBOLSO APROVADO"/>
    <x v="1"/>
    <s v="iFood"/>
    <s v="b341d378-55fa-411c-bf62-cfd1b69ab3e8"/>
    <s v="PIX"/>
    <x v="2"/>
  </r>
  <r>
    <n v="4449"/>
    <d v="2025-05-25T17:48:52"/>
    <s v="Madero - Inês Pereira"/>
    <x v="1"/>
    <s v="Cliente não localizado"/>
    <s v="Reembolso aprovado, confira o pagamento no seu próximo repasse"/>
    <n v="77.98"/>
    <n v="67"/>
    <n v="54.1"/>
    <n v="12.899999999999999"/>
    <s v="REEMBOLSO APROVADO"/>
    <x v="1"/>
    <s v="iFood"/>
    <s v="2c63c967-5484-4c20-b997-0611837092ba"/>
    <s v="Pagamento pelo app do Nubank"/>
    <x v="1"/>
  </r>
  <r>
    <n v="2292"/>
    <d v="2025-05-24T20:52:26"/>
    <s v="Madero - Jacarepagua"/>
    <x v="0"/>
    <s v="O pedido está atrasado"/>
    <s v="Reembolso aprovado, confira o pagamento no seu próximo repasse"/>
    <n v="193.98"/>
    <n v="184"/>
    <n v="148.58000000000001"/>
    <n v="35.419999999999987"/>
    <s v="REEMBOLSO APROVADO"/>
    <x v="1"/>
    <s v="iFood"/>
    <s v="372b03f6-1cdf-479e-a9ef-83dc6b483e99"/>
    <s v="PIX"/>
    <x v="0"/>
  </r>
  <r>
    <n v="5826"/>
    <d v="2025-05-24T20:51:18"/>
    <s v="Madero - Jacarepagua"/>
    <x v="0"/>
    <s v="O pedido está atrasado"/>
    <s v="Reembolso aprovado, confira o pagamento no seu próximo repasse"/>
    <n v="151.97999999999999"/>
    <n v="141"/>
    <n v="101.87"/>
    <n v="39.129999999999995"/>
    <s v="REEMBOLSO APROVADO"/>
    <x v="1"/>
    <s v="iFood"/>
    <s v="1314d946-91c9-498e-8d09-aa827ffc0a2f"/>
    <s v="Crédito (Visa) pelo app"/>
    <x v="0"/>
  </r>
  <r>
    <n v="4901"/>
    <d v="2025-05-24T20:46:40"/>
    <s v="Madero - Jacarepagua"/>
    <x v="1"/>
    <s v="Entregador sofreu acidente"/>
    <s v="Reembolso aprovado, confira o pagamento no seu próximo repasse"/>
    <n v="74.98"/>
    <n v="51"/>
    <n v="41.18"/>
    <n v="9.82"/>
    <s v="REEMBOLSO APROVADO"/>
    <x v="1"/>
    <s v="iFood"/>
    <s v="ee2888fa-13f7-407c-9098-8dd9d886e18f"/>
    <s v="Pagamento pelo app do Nubank"/>
    <x v="0"/>
  </r>
  <r>
    <s v="3097"/>
    <d v="2025-05-24T11:50:21"/>
    <s v="Madero - Shopping São Caetano"/>
    <x v="2"/>
    <s v="Item indisponível"/>
    <s v="UNAVAILABLE_ITEM"/>
    <n v="360.98"/>
    <n v="347"/>
    <n v="0"/>
    <n v="347"/>
    <s v="CANCELADO"/>
    <x v="2"/>
    <s v="iFood"/>
    <s v="39f3f1dd-0655-47c6-a035-5f341074825d"/>
    <s v="Débito (Visa Débito) pelo app"/>
    <x v="1"/>
  </r>
  <r>
    <n v="3639"/>
    <d v="2025-05-22T21:47:19"/>
    <s v="Madero - Shopping Mueller Joinville"/>
    <x v="1"/>
    <s v="A loja está fechada"/>
    <s v="SIM"/>
    <n v="44.98"/>
    <n v="48"/>
    <n v="0"/>
    <n v="48"/>
    <s v="CONTESTADO"/>
    <x v="0"/>
    <s v="iFood"/>
    <s v="67cb3a41-bb79-48b7-8a94-a525373131f7"/>
    <s v="Crédito (Mastercard) pelo app"/>
    <x v="3"/>
  </r>
  <r>
    <n v="9597"/>
    <d v="2025-05-25T20:07:27"/>
    <s v="Madero - Jk  São José do Rio Preto"/>
    <x v="1"/>
    <s v="Problemas no veículo"/>
    <s v="Reembolso aprovado, confira o pagamento no seu próximo repasse"/>
    <n v="195.98"/>
    <n v="172"/>
    <n v="138.88999999999999"/>
    <n v="33.110000000000014"/>
    <s v="REEMBOLSO APROVADO"/>
    <x v="1"/>
    <s v="iFood"/>
    <s v="b0c3dc60-c6c6-4662-8960-891a7d738ef5"/>
    <s v="PIX"/>
    <x v="2"/>
  </r>
  <r>
    <n v="1095"/>
    <d v="2025-05-25T19:00:53"/>
    <s v="Madero - Jk  São José do Rio Preto"/>
    <x v="1"/>
    <s v="Cliente não quer mais receber o pedido em atraso"/>
    <s v="Reembolso aprovado, confira o pagamento no seu próximo repasse"/>
    <n v="277.98"/>
    <n v="263"/>
    <n v="204.3"/>
    <n v="58.699999999999989"/>
    <s v="REEMBOLSO APROVADO"/>
    <x v="1"/>
    <s v="iFood"/>
    <s v="35677b8b-9ef1-477c-acaf-1c0c45306167"/>
    <s v="Débito (Visa Débito) pelo app"/>
    <x v="2"/>
  </r>
  <r>
    <n v="5165"/>
    <d v="2025-05-24T22:13:04"/>
    <s v="Madero - Jk  São José do Rio Preto"/>
    <x v="0"/>
    <s v="O pedido está atrasado"/>
    <s v="Reembolso aprovado, confira o pagamento no seu próximo repasse"/>
    <n v="98.98"/>
    <n v="87"/>
    <n v="70.25"/>
    <n v="16.75"/>
    <s v="REEMBOLSO APROVADO"/>
    <x v="1"/>
    <s v="iFood"/>
    <s v="a9c01244-ce93-4ee0-90c5-5c86ee2620c1"/>
    <s v="Crédito (Visa) pelo app"/>
    <x v="2"/>
  </r>
  <r>
    <n v="599"/>
    <d v="2025-05-24T21:53:42"/>
    <s v="Madero - Minas Shopping"/>
    <x v="1"/>
    <s v="Problemas no veículo"/>
    <s v="Reembolso aprovado, confira o pagamento no seu próximo repasse"/>
    <n v="286.98"/>
    <n v="265"/>
    <n v="213.99"/>
    <n v="51.009999999999991"/>
    <s v="REEMBOLSO APROVADO"/>
    <x v="1"/>
    <s v="iFood"/>
    <s v="141259cc-f04e-4a20-b07a-31ed5f11c751"/>
    <s v="Crédito (Mastercard) pelo app"/>
    <x v="0"/>
  </r>
  <r>
    <n v="8789"/>
    <d v="2025-05-25T22:15:37"/>
    <s v="Madero - Nazaret"/>
    <x v="1"/>
    <s v="A entrega é em uma área de risco"/>
    <s v="Reembolso aprovado, confira o pagamento no seu próximo repasse"/>
    <n v="368.98"/>
    <n v="372"/>
    <n v="300.39"/>
    <n v="71.610000000000014"/>
    <s v="REEMBOLSO APROVADO"/>
    <x v="1"/>
    <s v="iFood"/>
    <s v="6779504b-e5b4-4dcd-95f3-ae3135457008"/>
    <s v="Crédito (Mastercard) pelo app"/>
    <x v="1"/>
  </r>
  <r>
    <n v="3346"/>
    <d v="2025-05-25T17:07:32"/>
    <s v="Madero - Padre Anchieta"/>
    <x v="1"/>
    <s v="Entregador sofreu acidente"/>
    <s v="Reembolso aprovado, confira o pagamento no seu próximo repasse"/>
    <n v="89.98"/>
    <n v="79"/>
    <n v="66.19"/>
    <n v="12.810000000000002"/>
    <s v="REEMBOLSO APROVADO"/>
    <x v="1"/>
    <s v="iFood"/>
    <s v="8bb04970-a08b-4c09-b993-900591d70f4b"/>
    <s v="Vale-refeição (VR refeição) pelo app"/>
    <x v="1"/>
  </r>
  <r>
    <n v="262"/>
    <d v="2025-05-24T21:46:30"/>
    <s v="Madero - Padre Anchieta"/>
    <x v="1"/>
    <s v="Cliente não localizado"/>
    <s v="Reembolso aprovado, confira o pagamento no seu próximo repasse"/>
    <n v="134.97999999999999"/>
    <n v="140"/>
    <n v="113.05"/>
    <n v="26.950000000000003"/>
    <s v="REEMBOLSO APROVADO"/>
    <x v="1"/>
    <s v="iFood"/>
    <s v="0bec2988-bfd7-439f-a623-1488827dfa09"/>
    <s v="Apple Pay (Visa)"/>
    <x v="1"/>
  </r>
  <r>
    <n v="4440"/>
    <d v="2025-05-24T14:23:18"/>
    <s v="Madero - Park Shopping Brasilia"/>
    <x v="0"/>
    <s v="O pedido está atrasado"/>
    <s v="Reembolso aprovado, confira o pagamento no seu próximo repasse"/>
    <n v="56.99"/>
    <n v="48.01"/>
    <n v="38.770000000000003"/>
    <n v="9.2399999999999949"/>
    <s v="REEMBOLSO APROVADO"/>
    <x v="1"/>
    <s v="iFood"/>
    <s v="e0438f47-e938-4bc9-bdd9-52cbe240ef44"/>
    <s v="PIX"/>
    <x v="2"/>
  </r>
  <r>
    <n v="9412"/>
    <d v="2025-05-24T18:05:41"/>
    <s v="Madero - Park Shopping Maringá"/>
    <x v="1"/>
    <s v="Cliente não localizado"/>
    <s v="Reembolso aprovado, confira o pagamento no seu próximo repasse"/>
    <n v="74.98"/>
    <n v="74"/>
    <n v="58.76"/>
    <n v="15.240000000000002"/>
    <s v="REEMBOLSO APROVADO"/>
    <x v="1"/>
    <s v="iFood"/>
    <s v="458ea85b-5ce3-47f5-bb97-2a5c7f33d640"/>
    <s v="Apple Pay (Visa)"/>
    <x v="4"/>
  </r>
  <r>
    <n v="3536"/>
    <d v="2025-05-25T21:21:13"/>
    <s v="Madero - Pinheiros"/>
    <x v="0"/>
    <s v="O pedido veio revirado/violado"/>
    <s v="HAS_CREDIT_PROACTIVE"/>
    <n v="110.98"/>
    <n v="100"/>
    <n v="80.75"/>
    <n v="19.25"/>
    <s v="REEMBOLSO APROVADO"/>
    <x v="1"/>
    <s v="iFood"/>
    <s v="601c1d45-9def-45f6-aa83-2f812d474451"/>
    <s v="Crédito (Visa) pelo app"/>
    <x v="4"/>
  </r>
  <r>
    <n v="1874"/>
    <d v="2025-05-24T20:09:47"/>
    <s v="Madero - Praia do Pepê"/>
    <x v="1"/>
    <s v="Cliente não localizado"/>
    <s v="Reembolso aprovado, confira o pagamento no seu próximo repasse"/>
    <n v="116.98"/>
    <n v="111"/>
    <n v="89.63"/>
    <n v="21.370000000000005"/>
    <s v="REEMBOLSO APROVADO"/>
    <x v="1"/>
    <s v="iFood"/>
    <s v="bb02d41f-26f9-49a3-a9ab-2609572c4217"/>
    <s v="PIX"/>
    <x v="0"/>
  </r>
  <r>
    <n v="1405"/>
    <d v="2025-05-24T21:21:41"/>
    <s v="Madero - Prestes Maia"/>
    <x v="1"/>
    <s v="Cliente não localizado"/>
    <s v="Reembolso aprovado, confira o pagamento no seu próximo repasse"/>
    <n v="162.99"/>
    <n v="162"/>
    <n v="130.82"/>
    <n v="31.180000000000007"/>
    <s v="REEMBOLSO APROVADO"/>
    <x v="1"/>
    <s v="iFood"/>
    <s v="e8567d61-1439-4936-9f32-b7c18e6a37c7"/>
    <s v="Crédito (Mastercard) pelo app"/>
    <x v="1"/>
  </r>
  <r>
    <n v="3506"/>
    <d v="2025-05-22T21:36:59"/>
    <s v="Madero - Shopping Mueller Joinville"/>
    <x v="1"/>
    <s v="A loja está fechada"/>
    <s v="SIM"/>
    <n v="130.97999999999999"/>
    <n v="127"/>
    <n v="102.55"/>
    <n v="24.450000000000003"/>
    <s v="REEMBOLSO APROVADO"/>
    <x v="1"/>
    <s v="iFood"/>
    <s v="d2743eec-8bb8-415d-9dbe-cb3074c3d736"/>
    <s v="Crédito (Mastercard) pelo app"/>
    <x v="3"/>
  </r>
  <r>
    <s v="0057"/>
    <d v="2025-05-25T18:52:32"/>
    <s v="Vó Maria Durski - Norte Shopping"/>
    <x v="2"/>
    <s v="Item indisponível"/>
    <s v="UNAVAILABLE_ITEM"/>
    <n v="11.99"/>
    <n v="26"/>
    <n v="0"/>
    <n v="26"/>
    <s v="CANCELADO"/>
    <x v="2"/>
    <s v="iFood"/>
    <s v="fa2e7ea7-8dc4-4ad2-8565-89a2970d7e87"/>
    <s v="Pagamento pelo app do Nubank"/>
    <x v="0"/>
  </r>
  <r>
    <n v="1993"/>
    <d v="2025-05-24T19:52:59"/>
    <s v="Madero - Prestes Maia"/>
    <x v="1"/>
    <s v="Cliente não quer mais receber o pedido em atraso"/>
    <s v="Reembolso aprovado, confira o pagamento no seu próximo repasse"/>
    <n v="178.98"/>
    <n v="172"/>
    <n v="138.88999999999999"/>
    <n v="33.110000000000014"/>
    <s v="REEMBOLSO APROVADO"/>
    <x v="1"/>
    <s v="iFood"/>
    <s v="d5b4896b-a354-4e59-b488-ae2b6732ee21"/>
    <s v="Crédito (Mastercard) pelo app"/>
    <x v="1"/>
  </r>
  <r>
    <n v="2665"/>
    <d v="2025-05-25T16:56:38"/>
    <s v="Madero - Puc Poa"/>
    <x v="0"/>
    <s v="O pedido veio com todos os itens errados"/>
    <s v="HAS_CREDIT_PROACTIVE"/>
    <n v="145.97999999999999"/>
    <n v="140"/>
    <n v="113.05"/>
    <n v="26.950000000000003"/>
    <s v="REEMBOLSO APROVADO"/>
    <x v="1"/>
    <s v="iFood"/>
    <s v="58fdf1e9-421a-4c77-ad92-4de4b2ea3b99"/>
    <s v="Apple Pay (Mastercard)"/>
    <x v="3"/>
  </r>
  <r>
    <n v="5603"/>
    <d v="2025-05-24T20:36:16"/>
    <s v="Madero - Puc Poa"/>
    <x v="1"/>
    <s v="Cliente não localizado"/>
    <s v="Reembolso aprovado, confira o pagamento no seu próximo repasse"/>
    <n v="77.989999999999995"/>
    <n v="69"/>
    <n v="55.72"/>
    <n v="13.280000000000001"/>
    <s v="REEMBOLSO APROVADO"/>
    <x v="1"/>
    <s v="iFood"/>
    <s v="cea80ec3-d598-442f-a58d-dc1a9d7bf5ff"/>
    <s v="PIX"/>
    <x v="3"/>
  </r>
  <r>
    <s v="0758"/>
    <d v="2025-05-24T12:21:34"/>
    <s v="Madero - Shopping Neumarkt"/>
    <x v="2"/>
    <s v="Problemas de sistema na loja"/>
    <s v="Cancelamento aceito pela sua loja"/>
    <n v="83.99"/>
    <n v="76.010000000000005"/>
    <n v="0"/>
    <n v="76.010000000000005"/>
    <s v="CANCELADO"/>
    <x v="2"/>
    <s v="iFood"/>
    <s v="3b949850-a382-492f-960d-2dd390d5bfe4"/>
    <s v="Débito (Mastercard Débito) pelo app"/>
    <x v="3"/>
  </r>
  <r>
    <n v="7970"/>
    <d v="2025-05-24T21:33:53"/>
    <s v="Madero - Shopping Mueller Joinville"/>
    <x v="1"/>
    <s v="A loja está fechada"/>
    <s v="SIM"/>
    <n v="151.97999999999999"/>
    <n v="148"/>
    <n v="0"/>
    <n v="148"/>
    <s v="CONTESTADO"/>
    <x v="0"/>
    <s v="iFood"/>
    <s v="62775666-48d9-40e4-9ca0-3c1b1bdc1b12"/>
    <s v="PIX"/>
    <x v="3"/>
  </r>
  <r>
    <n v="8317"/>
    <d v="2025-05-24T21:30:36"/>
    <s v="Madero - Shopping Mueller Joinville"/>
    <x v="1"/>
    <s v="A loja está fechada"/>
    <s v="SIM"/>
    <n v="115.98"/>
    <n v="118"/>
    <n v="95.28"/>
    <n v="22.72"/>
    <s v="REEMBOLSO APROVADO"/>
    <x v="1"/>
    <s v="iFood"/>
    <s v="53370787-7753-4abb-a219-c781d5c301ca"/>
    <s v="Crédito (Mastercard) pelo app"/>
    <x v="3"/>
  </r>
  <r>
    <n v="2448"/>
    <d v="2025-05-24T17:21:18"/>
    <s v="Madero - Puc Poa"/>
    <x v="1"/>
    <s v="Problemas no veículo"/>
    <s v="Reembolso aprovado, confira o pagamento no seu próximo repasse"/>
    <n v="120.98"/>
    <n v="109"/>
    <n v="88.02"/>
    <n v="20.980000000000004"/>
    <s v="REEMBOLSO APROVADO"/>
    <x v="1"/>
    <s v="iFood"/>
    <s v="3c14b9e1-91e9-4c92-af03-dbad3e950782"/>
    <s v="Crédito (Visa) pelo app"/>
    <x v="3"/>
  </r>
  <r>
    <n v="60"/>
    <d v="2025-05-25T19:49:08"/>
    <s v="Madero - Ribeirão Shopping"/>
    <x v="1"/>
    <s v="Problemas no veículo"/>
    <s v="Reembolso aprovado, confira o pagamento no seu próximo repasse"/>
    <n v="177.98"/>
    <n v="163"/>
    <n v="131.62"/>
    <n v="31.379999999999995"/>
    <s v="REEMBOLSO APROVADO"/>
    <x v="1"/>
    <s v="iFood"/>
    <s v="4630c758-7c0e-4954-8570-7a7139662c5a"/>
    <s v="Crédito (Mastercard) pelo app"/>
    <x v="2"/>
  </r>
  <r>
    <n v="2053"/>
    <d v="2025-05-24T21:24:40"/>
    <s v="Madero - Riomar Recife"/>
    <x v="1"/>
    <s v="Problemas no veículo"/>
    <s v="Reembolso aprovado, confira o pagamento no seu próximo repasse"/>
    <n v="101.98"/>
    <n v="90"/>
    <n v="72.680000000000007"/>
    <n v="17.319999999999993"/>
    <s v="REEMBOLSO APROVADO"/>
    <x v="1"/>
    <s v="iFood"/>
    <s v="6b799658-1639-4fc9-8175-dfe96e899359"/>
    <s v="PIX"/>
    <x v="0"/>
  </r>
  <r>
    <n v="9699"/>
    <d v="2025-05-25T22:20:44"/>
    <s v="Madero - Sakamoto"/>
    <x v="0"/>
    <s v="O pedido está atrasado"/>
    <s v="Reembolso aprovado, confira o pagamento no seu próximo repasse"/>
    <n v="167.98"/>
    <n v="171"/>
    <n v="138.08000000000001"/>
    <n v="32.919999999999987"/>
    <s v="REEMBOLSO APROVADO"/>
    <x v="1"/>
    <s v="iFood"/>
    <s v="1ef34065-207b-411c-b972-5281db892651"/>
    <s v="Crédito (Mastercard) pelo app"/>
    <x v="1"/>
  </r>
  <r>
    <n v="3990"/>
    <d v="2025-05-24T18:35:28"/>
    <s v="Madero - Sakamoto"/>
    <x v="1"/>
    <s v="Problemas no veículo"/>
    <s v="Reembolso aprovado, confira o pagamento no seu próximo repasse"/>
    <n v="83.98"/>
    <n v="75"/>
    <n v="60.56"/>
    <n v="14.439999999999998"/>
    <s v="REEMBOLSO APROVADO"/>
    <x v="1"/>
    <s v="iFood"/>
    <s v="ed1c905d-f3fd-435d-a4cf-1230ec9ef34d"/>
    <s v="Crédito (Visa) pelo app"/>
    <x v="1"/>
  </r>
  <r>
    <n v="7927"/>
    <d v="2025-05-25T17:42:38"/>
    <s v="Madero - Salvador Shopping Barra"/>
    <x v="1"/>
    <s v="Cliente não localizado"/>
    <s v="Reembolso aprovado, confira o pagamento no seu próximo repasse"/>
    <n v="43"/>
    <n v="53"/>
    <n v="42.8"/>
    <n v="10.200000000000003"/>
    <s v="REEMBOLSO APROVADO"/>
    <x v="1"/>
    <s v="iFood"/>
    <s v="67dfbecc-cad2-465b-a665-b519a43988c8"/>
    <s v="Crédito (Visa) pelo app"/>
    <x v="0"/>
  </r>
  <r>
    <n v="3974"/>
    <d v="2025-05-25T12:35:20"/>
    <s v="Madero - Salvador Shopping Barra"/>
    <x v="1"/>
    <s v="Cliente não localizado"/>
    <s v="Reembolso aprovado, confira o pagamento no seu próximo repasse"/>
    <n v="123.98"/>
    <n v="118"/>
    <n v="95.28"/>
    <n v="22.72"/>
    <s v="REEMBOLSO APROVADO"/>
    <x v="1"/>
    <s v="iFood"/>
    <s v="3ddef384-9144-41da-a2ee-d85bb391e94f"/>
    <s v="Crédito (Visa) pelo app"/>
    <x v="0"/>
  </r>
  <r>
    <n v="4239"/>
    <d v="2025-05-25T21:10:27"/>
    <s v="Madero - Santo André"/>
    <x v="0"/>
    <s v="Pedido impróprio para consumo/uso"/>
    <s v="HAS_CREDIT_PROACTIVE"/>
    <n v="141.97999999999999"/>
    <n v="143"/>
    <n v="115.47"/>
    <n v="27.53"/>
    <s v="REEMBOLSO APROVADO"/>
    <x v="1"/>
    <s v="iFood"/>
    <s v="63cfe49b-21f8-4b7b-af19-44c5e030a66d"/>
    <s v="Crédito (Mastercard) pelo app"/>
    <x v="1"/>
  </r>
  <r>
    <n v="3987"/>
    <d v="2025-05-24T20:56:02"/>
    <s v="Madero - Shopping Anália Franco"/>
    <x v="0"/>
    <s v="O pedido está atrasado"/>
    <s v="Reembolso aprovado, confira o pagamento no seu próximo repasse"/>
    <n v="134.97999999999999"/>
    <n v="116"/>
    <n v="93.67"/>
    <n v="22.33"/>
    <s v="REEMBOLSO APROVADO"/>
    <x v="1"/>
    <s v="iFood"/>
    <s v="2226cfbc-c2c0-46b1-9d5f-8ce264e8902e"/>
    <s v="PIX"/>
    <x v="1"/>
  </r>
  <r>
    <n v="9940"/>
    <d v="2025-05-25T18:18:17"/>
    <s v="Madero - Shopping Patio Brasil"/>
    <x v="0"/>
    <s v="O pedido veio com todos os itens errados"/>
    <s v="SIM"/>
    <n v="84.98"/>
    <n v="82"/>
    <n v="0"/>
    <n v="82"/>
    <s v="CONTESTADO"/>
    <x v="0"/>
    <s v="iFood"/>
    <s v="376366d5-bd7e-4652-8a8b-efceaa33e845"/>
    <s v="Pagamento pelo app do Nubank"/>
    <x v="2"/>
  </r>
  <r>
    <n v="8326"/>
    <d v="2025-05-24T14:44:35"/>
    <s v="Madero - Shopping Aricanduva"/>
    <x v="0"/>
    <s v="Pedido impróprio para consumo/uso"/>
    <s v="HAS_CREDIT_PROACTIVE"/>
    <n v="63.98"/>
    <n v="60"/>
    <n v="44.41"/>
    <n v="15.590000000000003"/>
    <s v="REEMBOLSO APROVADO"/>
    <x v="1"/>
    <s v="iFood"/>
    <s v="477ec19e-63a0-4ce2-b1d6-414397ceff46"/>
    <s v="Crédito (Visa) pelo app"/>
    <x v="1"/>
  </r>
  <r>
    <n v="8175"/>
    <d v="2025-05-24T19:37:51"/>
    <s v="Madero - Shopping Campo Grande"/>
    <x v="0"/>
    <s v="O pedido está atrasado"/>
    <s v="Reembolso aprovado, confira o pagamento no seu próximo repasse"/>
    <n v="241.99"/>
    <n v="233"/>
    <n v="188.15"/>
    <n v="44.849999999999994"/>
    <s v="REEMBOLSO APROVADO"/>
    <x v="1"/>
    <s v="iFood"/>
    <s v="4da3c9e5-8d86-4cc4-ba0d-c5f34bebd26d"/>
    <s v="Crédito (Visa) pelo app"/>
    <x v="2"/>
  </r>
  <r>
    <s v="0467"/>
    <d v="2025-05-25T14:59:31"/>
    <s v="Madero - Shopping Vitória"/>
    <x v="2"/>
    <s v="Item indisponível"/>
    <s v="UNAVAILABLE_ITEM"/>
    <n v="204.98"/>
    <n v="199"/>
    <n v="0"/>
    <n v="199"/>
    <s v="CANCELADO"/>
    <x v="2"/>
    <s v="iFood"/>
    <s v="8f28188a-194f-4aed-8ef2-8af3030bd4a0"/>
    <s v="PIX"/>
    <x v="0"/>
  </r>
  <r>
    <n v="7416"/>
    <d v="2025-05-24T18:38:47"/>
    <s v="Madero - Shopping Campo Grande"/>
    <x v="0"/>
    <s v="Pedido impróprio para consumo/uso"/>
    <s v="HAS_CREDIT_PROACTIVE"/>
    <n v="71.98"/>
    <n v="66"/>
    <n v="53.3"/>
    <n v="12.700000000000003"/>
    <s v="REEMBOLSO APROVADO"/>
    <x v="1"/>
    <s v="iFood"/>
    <s v="0abdbfd5-e120-49ff-9e20-18f3b1ba9177"/>
    <s v="Crédito (Mastercard) pelo app"/>
    <x v="2"/>
  </r>
  <r>
    <s v="2347"/>
    <d v="2025-05-25T21:49:16"/>
    <s v="Jeronimo &amp; Madero - Americana"/>
    <x v="2"/>
    <s v="Item indisponível"/>
    <s v="UNAVAILABLE_ITEM"/>
    <n v="43.18"/>
    <n v="45.2"/>
    <n v="0"/>
    <n v="45.2"/>
    <s v="CANCELADO"/>
    <x v="2"/>
    <s v="iFood"/>
    <s v="0d15896f-0492-46f4-be91-ac544646656c"/>
    <s v="Apple Pay (Mastercard Débito)"/>
    <x v="2"/>
  </r>
  <r>
    <n v="7545"/>
    <d v="2025-05-25T14:46:42"/>
    <s v="Madero - Shopping Patio Brasil"/>
    <x v="0"/>
    <s v="O pedido veio com todos os itens errados"/>
    <s v="SIM"/>
    <n v="158.97999999999999"/>
    <n v="148"/>
    <n v="0"/>
    <n v="148"/>
    <s v="CONTESTADO"/>
    <x v="0"/>
    <s v="iFood"/>
    <s v="72bbf3f6-076a-46ed-b0d5-7cc43aee5c27"/>
    <s v="PIX"/>
    <x v="2"/>
  </r>
  <r>
    <n v="7276"/>
    <d v="2025-05-24T14:53:47"/>
    <s v="Madero - Shopping Campo Grande"/>
    <x v="1"/>
    <s v="Cliente não quer mais receber o pedido"/>
    <s v="Reembolso aprovado, confira o pagamento no seu próximo repasse"/>
    <n v="78.98"/>
    <n v="61"/>
    <n v="49.26"/>
    <n v="11.740000000000002"/>
    <s v="REEMBOLSO APROVADO"/>
    <x v="1"/>
    <s v="iFood"/>
    <s v="6acbdf55-dc1c-4f13-a8bb-738b28136e5e"/>
    <s v="Crédito (Visa) pelo app"/>
    <x v="2"/>
  </r>
  <r>
    <s v="9050"/>
    <d v="2025-05-24T17:12:13"/>
    <s v="Madero - Park Shopping Brasilia"/>
    <x v="3"/>
    <s v="A loja está passando por dificuldades internas"/>
    <s v="Cancelamento aceito pela sua loja"/>
    <n v="191.98"/>
    <n v="168"/>
    <n v="0"/>
    <n v="168"/>
    <s v="CANCELADO"/>
    <x v="2"/>
    <s v="iFood"/>
    <s v="f8e76380-8e77-4ec4-b39a-74e43809f130"/>
    <s v="PIX"/>
    <x v="2"/>
  </r>
  <r>
    <n v="7575"/>
    <d v="2025-05-25T17:09:07"/>
    <s v="Madero - Shopping Center Norte"/>
    <x v="0"/>
    <s v="O pedido está atrasado"/>
    <s v="Reembolso aprovado, confira o pagamento no seu próximo repasse"/>
    <n v="181.98"/>
    <n v="182"/>
    <n v="142.93"/>
    <n v="39.069999999999993"/>
    <s v="REEMBOLSO APROVADO"/>
    <x v="1"/>
    <s v="iFood"/>
    <s v="d8919ad2-aff6-416f-b988-8cff9701510f"/>
    <s v="PIX"/>
    <x v="1"/>
  </r>
  <r>
    <n v="4645"/>
    <d v="2025-05-23T21:26:26"/>
    <s v="Madero - Shopping Praia de Belas"/>
    <x v="0"/>
    <s v="Pedido impróprio para consumo/uso"/>
    <s v="SIM"/>
    <n v="150.97999999999999"/>
    <n v="148"/>
    <n v="119.51"/>
    <n v="28.489999999999995"/>
    <s v="REEMBOLSO APROVADO"/>
    <x v="1"/>
    <s v="iFood"/>
    <s v="870f98cf-25ff-46fc-be19-4dfdd5f85ca5"/>
    <s v="Pagamento pelo app do Nubank"/>
    <x v="3"/>
  </r>
  <r>
    <n v="5120"/>
    <d v="2025-05-25T18:43:08"/>
    <s v="Madero - Shopping Eldorado"/>
    <x v="0"/>
    <s v="O pedido não foi entregue"/>
    <s v="Reembolso aprovado, confira o pagamento no seu próximo repasse"/>
    <n v="60.98"/>
    <n v="52"/>
    <n v="41.99"/>
    <n v="10.009999999999998"/>
    <s v="REEMBOLSO APROVADO"/>
    <x v="1"/>
    <s v="iFood"/>
    <s v="2b658161-2768-4d38-bac8-a44e68ef753f"/>
    <s v="Crédito (Mastercard) pelo app"/>
    <x v="4"/>
  </r>
  <r>
    <n v="9526"/>
    <d v="2025-05-25T21:39:15"/>
    <s v="Madero - Shopping Grand Plaza"/>
    <x v="0"/>
    <s v="O pedido está atrasado"/>
    <s v="Reembolso aprovado, confira o pagamento no seu próximo repasse"/>
    <n v="53.99"/>
    <n v="60"/>
    <n v="48.45"/>
    <n v="11.549999999999997"/>
    <s v="REEMBOLSO APROVADO"/>
    <x v="1"/>
    <s v="iFood"/>
    <s v="ddce9ddd-676f-499a-b4c7-55416e8e1889"/>
    <s v="Apple Pay (Mastercard Débito)"/>
    <x v="1"/>
  </r>
  <r>
    <n v="7793"/>
    <d v="2025-05-25T19:44:53"/>
    <s v="Madero - Shopping Id"/>
    <x v="1"/>
    <s v="Cliente não localizado"/>
    <s v="Reembolso aprovado, confira o pagamento no seu próximo repasse"/>
    <n v="133.97999999999999"/>
    <n v="119"/>
    <n v="96.09"/>
    <n v="22.909999999999997"/>
    <s v="REEMBOLSO APROVADO"/>
    <x v="1"/>
    <s v="iFood"/>
    <s v="0097025f-cb72-4ca8-8456-c006712b84df"/>
    <s v="Crédito (Mastercard) pelo app"/>
    <x v="2"/>
  </r>
  <r>
    <n v="7601"/>
    <d v="2025-05-25T12:48:09"/>
    <s v="Madero - Shopping Iguatemi Rio Preto"/>
    <x v="1"/>
    <s v="Cliente não localizado"/>
    <s v="Reembolso aprovado, confira o pagamento no seu próximo repasse"/>
    <n v="116.99"/>
    <n v="116"/>
    <n v="88.68"/>
    <n v="27.319999999999993"/>
    <s v="REEMBOLSO APROVADO"/>
    <x v="1"/>
    <s v="iFood"/>
    <s v="3a6ea9e0-64f1-4e09-be4b-a3d69f6f83af"/>
    <s v="PIX"/>
    <x v="2"/>
  </r>
  <r>
    <n v="7716"/>
    <d v="2025-05-25T19:06:46"/>
    <s v="Madero - Shopping Limeira"/>
    <x v="1"/>
    <s v="Cliente não quer mais receber o pedido"/>
    <s v="Reembolso aprovado, confira o pagamento no seu próximo repasse"/>
    <n v="127.99"/>
    <n v="108"/>
    <n v="87.21"/>
    <n v="20.790000000000006"/>
    <s v="REEMBOLSO APROVADO"/>
    <x v="1"/>
    <s v="iFood"/>
    <s v="37225a22-d420-4964-a4cb-4cd9f066d3a9"/>
    <s v="Crédito (Visa) pelo app"/>
    <x v="2"/>
  </r>
  <r>
    <n v="5540"/>
    <d v="2025-05-25T19:34:49"/>
    <s v="Madero - Shopping Maia"/>
    <x v="1"/>
    <s v="Problemas no veículo"/>
    <s v="Reembolso aprovado, confira o pagamento no seu próximo repasse"/>
    <n v="156.97999999999999"/>
    <n v="148"/>
    <n v="119.51"/>
    <n v="28.489999999999995"/>
    <s v="REEMBOLSO APROVADO"/>
    <x v="1"/>
    <s v="iFood"/>
    <s v="af520330-5a6c-4c0d-9275-082981faf379"/>
    <s v="Crédito (Mastercard) pelo app"/>
    <x v="1"/>
  </r>
  <r>
    <n v="3640"/>
    <d v="2025-05-25T21:43:59"/>
    <s v="Madero - Shopping Metrópole"/>
    <x v="1"/>
    <s v="Entregador sofreu acidente"/>
    <s v="Reembolso aprovado, confira o pagamento no seu próximo repasse"/>
    <n v="323.98"/>
    <n v="319"/>
    <n v="257.58999999999997"/>
    <n v="61.410000000000025"/>
    <s v="REEMBOLSO APROVADO"/>
    <x v="1"/>
    <s v="iFood"/>
    <s v="2ed68453-a08a-4136-9e38-93f2d4ff0d93"/>
    <s v="PIX"/>
    <x v="1"/>
  </r>
  <r>
    <n v="4821"/>
    <d v="2025-05-24T19:06:03"/>
    <s v="Madero - Shopping Mogi Guaçu"/>
    <x v="1"/>
    <s v="Problemas no veículo"/>
    <s v="Reembolso aprovado, confira o pagamento no seu próximo repasse"/>
    <n v="476.74"/>
    <n v="467"/>
    <n v="377.1"/>
    <n v="89.899999999999977"/>
    <s v="REEMBOLSO APROVADO"/>
    <x v="1"/>
    <s v="iFood"/>
    <s v="0c368130-9c0a-4ddb-acb0-c896b2cc8d50"/>
    <s v="Crédito (Mastercard) pelo app"/>
    <x v="2"/>
  </r>
  <r>
    <s v="7147"/>
    <d v="2025-05-25T13:53:09"/>
    <s v="Jeronimo - Shopping Tatuapé"/>
    <x v="3"/>
    <s v="Item indisponível"/>
    <s v="UNAVAILABLE_ITEM"/>
    <n v="50.99"/>
    <n v="60"/>
    <n v="0"/>
    <n v="60"/>
    <s v="CANCELADO"/>
    <x v="2"/>
    <s v="iFood"/>
    <s v="22782a5a-4e45-4235-a16f-f09e0b8a6d6e"/>
    <s v="Débito (Visa Débito) pelo app"/>
    <x v="1"/>
  </r>
  <r>
    <n v="2786"/>
    <d v="2025-05-23T21:39:18"/>
    <s v="Madero - Shopping Santa Ursula"/>
    <x v="1"/>
    <s v="A loja está fechada"/>
    <s v="SIM"/>
    <n v="134.97999999999999"/>
    <n v="131"/>
    <n v="0"/>
    <n v="131"/>
    <s v="CONTESTADO"/>
    <x v="0"/>
    <s v="iFood"/>
    <s v="d78653cb-8ab0-44dd-9f5f-9c2837f58f51"/>
    <s v="Apple Pay (Visa)"/>
    <x v="2"/>
  </r>
  <r>
    <s v="8001"/>
    <d v="2025-05-24T21:29:29"/>
    <s v="Madero - Jk  São José do Rio Preto"/>
    <x v="2"/>
    <s v="O pedido está duplicado"/>
    <s v="SIM"/>
    <n v="171.98"/>
    <n v="163"/>
    <n v="0"/>
    <n v="163"/>
    <s v="CANCELADO"/>
    <x v="2"/>
    <s v="iFood"/>
    <s v="dc759253-1c39-4bb7-a8a4-db04a0348603"/>
    <s v="Pagamento pelo app do Nubank"/>
    <x v="2"/>
  </r>
  <r>
    <n v="9517"/>
    <d v="2025-05-25T19:57:02"/>
    <s v="Madero - Shopping São Caetano"/>
    <x v="0"/>
    <s v="Pedido impróprio para consumo/uso"/>
    <s v="SIM"/>
    <n v="137.97999999999999"/>
    <n v="140"/>
    <n v="113.05"/>
    <n v="26.950000000000003"/>
    <s v="REEMBOLSO APROVADO"/>
    <x v="1"/>
    <s v="iFood"/>
    <s v="dda106a5-e01a-4aa1-a93d-439736fe2cbb"/>
    <s v="Crédito (Mastercard) pelo app"/>
    <x v="1"/>
  </r>
  <r>
    <n v="5547"/>
    <d v="2025-05-22T20:47:24"/>
    <s v="Madero - Shopping Sp Market"/>
    <x v="0"/>
    <s v="O pedido veio revirado/violado"/>
    <s v="SIM"/>
    <n v="182.98"/>
    <n v="168"/>
    <n v="135.66"/>
    <n v="32.340000000000003"/>
    <s v="REEMBOLSO APROVADO"/>
    <x v="1"/>
    <s v="iFood"/>
    <s v="bab81437-badf-4525-a37e-0f06516b7aa1"/>
    <s v="PIX"/>
    <x v="4"/>
  </r>
  <r>
    <n v="2439"/>
    <d v="2025-05-25T19:28:57"/>
    <s v="Madero - Shopping Mooca"/>
    <x v="0"/>
    <s v="O pedido não foi entregue"/>
    <s v="Reembolso aprovado, confira o pagamento no seu próximo repasse"/>
    <n v="100.98"/>
    <n v="92"/>
    <n v="74.290000000000006"/>
    <n v="17.709999999999994"/>
    <s v="REEMBOLSO APROVADO"/>
    <x v="1"/>
    <s v="iFood"/>
    <s v="c8b5470f-5f72-49f7-872e-7fe82c8fbdbc"/>
    <s v="Crédito (Mastercard) pelo app"/>
    <x v="1"/>
  </r>
  <r>
    <n v="3892"/>
    <d v="2025-05-25T17:27:21"/>
    <s v="Madero - Shopping Mueller Joinville"/>
    <x v="0"/>
    <s v="O pedido está atrasado"/>
    <s v="Reembolso aprovado, confira o pagamento no seu próximo repasse"/>
    <n v="113.98"/>
    <n v="119"/>
    <n v="92.06"/>
    <n v="26.939999999999998"/>
    <s v="REEMBOLSO APROVADO"/>
    <x v="1"/>
    <s v="iFood"/>
    <s v="8663118f-bfa4-4cf5-98c2-b5a65c7459de"/>
    <s v="Crédito (Elo) pelo app"/>
    <x v="3"/>
  </r>
  <r>
    <s v="2744"/>
    <d v="2025-05-24T21:35:31"/>
    <s v="Vó Maria Durski - Shopping Uberaba"/>
    <x v="2"/>
    <s v="Item indisponível"/>
    <s v="UNAVAILABLE_ITEM"/>
    <n v="20.49"/>
    <n v="26"/>
    <n v="0"/>
    <n v="26"/>
    <s v="CANCELADO"/>
    <x v="2"/>
    <s v="iFood"/>
    <s v="293f534e-bf4c-44d6-b617-dc74f30520b3"/>
    <s v="Crédito (Mastercard) pelo app"/>
    <x v="2"/>
  </r>
  <r>
    <n v="3129"/>
    <d v="2025-05-24T21:12:25"/>
    <s v="Madero - Shopping Parque da Cidade"/>
    <x v="0"/>
    <s v="O pedido está atrasado"/>
    <s v="Reembolso aprovado, confira o pagamento no seu próximo repasse"/>
    <n v="153.97999999999999"/>
    <n v="158"/>
    <n v="127.58"/>
    <n v="30.42"/>
    <s v="REEMBOLSO APROVADO"/>
    <x v="1"/>
    <s v="iFood"/>
    <s v="bfc8f87c-55bc-41a1-83a0-7ccd66c55c99"/>
    <s v="Crédito (Mastercard) pelo app"/>
    <x v="4"/>
  </r>
  <r>
    <n v="9172"/>
    <d v="2025-05-25T16:46:14"/>
    <s v="Madero - Shopping Patio Brasil"/>
    <x v="1"/>
    <s v="Cliente não localizado pedido em atraso"/>
    <s v="Reembolso aprovado, confira o pagamento no seu próximo repasse"/>
    <n v="93.98"/>
    <n v="81"/>
    <n v="65.41"/>
    <n v="15.590000000000003"/>
    <s v="REEMBOLSO APROVADO"/>
    <x v="1"/>
    <s v="iFood"/>
    <s v="bdc4c5ae-a0d3-4df4-a2a6-cb2505c8e4ef"/>
    <s v="Crédito (Mastercard) pelo app"/>
    <x v="2"/>
  </r>
  <r>
    <n v="5901"/>
    <d v="2025-05-25T21:16:43"/>
    <s v="Madero - Shopping Tamboré"/>
    <x v="0"/>
    <s v="O pedido está atrasado"/>
    <s v="Reembolso aprovado, confira o pagamento no seu próximo repasse"/>
    <n v="256.98"/>
    <n v="249"/>
    <n v="201.07"/>
    <n v="47.930000000000007"/>
    <s v="REEMBOLSO APROVADO"/>
    <x v="1"/>
    <s v="iFood"/>
    <s v="5113cc3b-535b-4d01-ab6b-4581e312de13"/>
    <s v="Crédito (Visa) pelo app"/>
    <x v="4"/>
  </r>
  <r>
    <n v="9280"/>
    <d v="2025-05-25T18:06:28"/>
    <s v="Madero - Shopping Tiete Plaza"/>
    <x v="0"/>
    <s v="Pedido impróprio para consumo/uso"/>
    <s v="SIM"/>
    <n v="96.98"/>
    <n v="84"/>
    <n v="0"/>
    <n v="84"/>
    <s v="CONTESTADO"/>
    <x v="0"/>
    <s v="iFood"/>
    <s v="a2094cc2-72b0-4a8a-8ec3-4ab142c0a1ff"/>
    <s v="Apple Pay (Mastercard)"/>
    <x v="1"/>
  </r>
  <r>
    <n v="6651"/>
    <d v="2025-05-24T20:46:32"/>
    <s v="Madero - Shopping Tijuca"/>
    <x v="0"/>
    <s v="O pedido não foi entregue"/>
    <s v="Reembolso aprovado, confira o pagamento no seu próximo repasse"/>
    <n v="58.98"/>
    <n v="53"/>
    <n v="42.8"/>
    <n v="10.200000000000003"/>
    <s v="REEMBOLSO APROVADO"/>
    <x v="1"/>
    <s v="iFood"/>
    <s v="d2ad3c38-17b7-4a70-b37a-128c37a87da7"/>
    <s v="Crédito (Mastercard) pelo app"/>
    <x v="0"/>
  </r>
  <r>
    <n v="3786"/>
    <d v="2025-05-23T13:24:41"/>
    <s v="Madero - Shopping Vila Olimpia"/>
    <x v="0"/>
    <s v="O pedido veio com todos os itens errados"/>
    <s v="SIM"/>
    <n v="81.98"/>
    <n v="83"/>
    <n v="0"/>
    <n v="83"/>
    <s v="CONTESTADO"/>
    <x v="0"/>
    <s v="iFood"/>
    <s v="64960b19-79a1-4928-a5be-fa30e5add80e"/>
    <s v="Crédito (Visa) pelo app"/>
    <x v="1"/>
  </r>
  <r>
    <n v="1391"/>
    <d v="2025-05-25T18:09:00"/>
    <s v="Madero - Shopping Vila Olimpia"/>
    <x v="0"/>
    <s v="O pedido veio com todos os itens errados"/>
    <s v="SIM"/>
    <n v="62.98"/>
    <n v="53"/>
    <n v="0"/>
    <n v="53"/>
    <s v="CONTESTADO"/>
    <x v="0"/>
    <s v="iFood"/>
    <s v="107190ee-106b-4958-aa8e-ade1c40abfb2"/>
    <s v="Crédito (Elo) pelo app"/>
    <x v="1"/>
  </r>
  <r>
    <n v="6655"/>
    <d v="2025-05-25T21:42:42"/>
    <s v="Madero - Shopping Village Mall"/>
    <x v="1"/>
    <s v="A loja está fechada"/>
    <s v="SIM"/>
    <n v="138.59"/>
    <n v="137"/>
    <n v="110.63"/>
    <n v="26.370000000000005"/>
    <s v="REEMBOLSO APROVADO"/>
    <x v="1"/>
    <s v="iFood"/>
    <s v="2773ae4b-7314-423c-bb32-15c9c8799124"/>
    <s v="PIX"/>
    <x v="0"/>
  </r>
  <r>
    <n v="4788"/>
    <d v="2025-05-25T21:23:59"/>
    <s v="Madero - Shopping Village Mall"/>
    <x v="1"/>
    <s v="A loja está fechada"/>
    <s v="SIM"/>
    <n v="243.98"/>
    <n v="231"/>
    <n v="0"/>
    <n v="231"/>
    <s v="CONTESTADO"/>
    <x v="0"/>
    <s v="iFood"/>
    <s v="9ef8aeaf-f58b-4a8a-8d86-baa6fe00191a"/>
    <s v="Apple Pay (Mastercard Débito)"/>
    <x v="0"/>
  </r>
  <r>
    <n v="2227"/>
    <d v="2025-05-23T20:10:37"/>
    <s v="Madero - Vila Andrade"/>
    <x v="0"/>
    <s v="O pedido veio com todos os itens errados"/>
    <s v="SIM"/>
    <n v="123.98"/>
    <n v="129"/>
    <n v="108.07"/>
    <n v="20.930000000000007"/>
    <s v="REEMBOLSO APROVADO"/>
    <x v="1"/>
    <s v="iFood"/>
    <s v="ed150107-6897-4b2c-a6a7-dc7e06c73b09"/>
    <s v="Vale-refeição (Ticket) pelo app"/>
    <x v="4"/>
  </r>
  <r>
    <n v="4721"/>
    <d v="2025-05-25T19:18:42"/>
    <s v="Madero - Vila Andrade"/>
    <x v="0"/>
    <s v="O pedido veio revirado/violado"/>
    <s v="SIM"/>
    <n v="88.98"/>
    <n v="92"/>
    <n v="64.3"/>
    <n v="27.700000000000003"/>
    <s v="REEMBOLSO APROVADO"/>
    <x v="1"/>
    <s v="iFood"/>
    <s v="7285266e-aeb4-49c4-99c1-30f55a3bad1d"/>
    <s v="Crédito (Elo) pelo app"/>
    <x v="4"/>
  </r>
  <r>
    <n v="8726"/>
    <d v="2025-05-23T11:51:51"/>
    <s v="Madero &amp; Jeronimo - 18 do Forte"/>
    <x v="0"/>
    <s v="O pedido veio com todos os itens errados"/>
    <s v="SIM"/>
    <n v="91.39"/>
    <n v="90.4"/>
    <n v="0"/>
    <n v="90.4"/>
    <s v="CONTESTADO"/>
    <x v="0"/>
    <s v="iFood"/>
    <s v="f72caa73-5abe-4ca0-a952-2dafc46d7ef2"/>
    <s v="Crédito (Mastercard) pelo app"/>
    <x v="4"/>
  </r>
  <r>
    <n v="4486"/>
    <d v="2025-05-23T13:50:03"/>
    <s v="Madero &amp; Jeronimo - Alphaville"/>
    <x v="0"/>
    <s v="Pedido impróprio para consumo/uso"/>
    <s v="SIM"/>
    <n v="69.989999999999995"/>
    <n v="64"/>
    <n v="53.6"/>
    <n v="10.399999999999999"/>
    <s v="REEMBOLSO APROVADO"/>
    <x v="1"/>
    <s v="iFood"/>
    <s v="eea25c77-4ad8-473a-ac70-0aa93094c5c7"/>
    <s v="Vale-refeição (Pluxee Refeição (Sodexo Refeição)) pelo app"/>
    <x v="4"/>
  </r>
  <r>
    <n v="8970"/>
    <d v="2025-05-25T19:20:46"/>
    <s v="Madero &amp; Jeronimo - Franca"/>
    <x v="0"/>
    <s v="O pedido veio com todos os itens errados"/>
    <s v="SIM"/>
    <n v="143.58000000000001"/>
    <n v="145.6"/>
    <n v="0"/>
    <n v="145.6"/>
    <s v="CONTESTADO"/>
    <x v="0"/>
    <s v="iFood"/>
    <s v="42f14136-69a5-4bbf-953e-5f0d6a113217"/>
    <s v="Crédito (Visa) pelo app"/>
    <x v="2"/>
  </r>
  <r>
    <s v="6861"/>
    <d v="2025-05-25T15:25:33"/>
    <s v="Madero - Shopping Praia da Costa"/>
    <x v="2"/>
    <s v="Item indisponível"/>
    <s v="UNAVAILABLE_ITEM"/>
    <n v="48.98"/>
    <n v="52"/>
    <n v="0"/>
    <n v="52"/>
    <s v="CANCELADO"/>
    <x v="2"/>
    <s v="iFood"/>
    <s v="74be3cc5-5c6e-4e63-ae45-1da343befc8c"/>
    <s v="Crédito (Elo) pelo app"/>
    <x v="0"/>
  </r>
  <r>
    <s v="3190"/>
    <d v="2025-05-25T18:29:12"/>
    <s v="Madero - Shopping Tijuca"/>
    <x v="2"/>
    <s v="Item indisponível"/>
    <s v="UNAVAILABLE_ITEM"/>
    <n v="177.98"/>
    <n v="171"/>
    <n v="0"/>
    <n v="171"/>
    <s v="CANCELADO"/>
    <x v="2"/>
    <s v="iFood"/>
    <s v="e0da5219-23da-4fdc-a9dc-a55ad3d299d5"/>
    <s v="Crédito (Visa) pelo app"/>
    <x v="0"/>
  </r>
  <r>
    <n v="3026"/>
    <d v="2025-05-25T19:52:55"/>
    <s v="Madero &amp; Jeronimo - Oscar Freire"/>
    <x v="0"/>
    <s v="O pedido veio com todos os itens errados"/>
    <s v="SIM"/>
    <n v="54.18"/>
    <n v="45.2"/>
    <n v="0"/>
    <n v="45.2"/>
    <s v="CONTESTADO"/>
    <x v="0"/>
    <s v="iFood"/>
    <s v="bc0e0bef-ceb7-40f6-801d-7db757c686e1"/>
    <s v="Crédito (Mastercard) pelo app"/>
    <x v="1"/>
  </r>
  <r>
    <s v="9897"/>
    <d v="2025-05-25T21:59:43"/>
    <s v="Madero - Shopping Boulevard Bh"/>
    <x v="2"/>
    <s v="A loja está sem entregadores disponíveis"/>
    <s v="Cancelamento aceito pela sua loja"/>
    <n v="77.98"/>
    <n v="76"/>
    <n v="0"/>
    <n v="76"/>
    <s v="CANCELADO"/>
    <x v="2"/>
    <s v="iFood"/>
    <s v="226de43c-3c11-4ce9-b00a-ac7f38f9f92f"/>
    <s v="Crédito (Mastercard) pelo app"/>
    <x v="0"/>
  </r>
  <r>
    <s v="5495"/>
    <d v="2025-05-24T15:27:56"/>
    <s v="Madero - Shopping Boulevard Bh"/>
    <x v="3"/>
    <s v="Item indisponível"/>
    <s v="UNAVAILABLE_ITEM"/>
    <n v="52.99"/>
    <n v="52"/>
    <n v="0"/>
    <n v="52"/>
    <s v="CANCELADO"/>
    <x v="2"/>
    <s v="iFood"/>
    <s v="33441521-f0db-478e-acb2-c3f600a3ddb1"/>
    <s v="Débito (Mastercard Débito) pelo app"/>
    <x v="0"/>
  </r>
  <r>
    <n v="1422"/>
    <d v="2025-05-24T21:50:35"/>
    <s v="Madero &amp; Jeronimo - Santo Amaro"/>
    <x v="0"/>
    <s v="O pedido veio com todos os itens errados"/>
    <s v="SIM"/>
    <n v="92.58"/>
    <n v="77.599999999999994"/>
    <n v="0"/>
    <n v="77.599999999999994"/>
    <s v="CONTESTADO"/>
    <x v="0"/>
    <s v="iFood"/>
    <s v="48e2a6c2-7dbe-43f5-a2f2-a7aac65ccdb8"/>
    <s v="Crédito (Mastercard) pelo app"/>
    <x v="1"/>
  </r>
  <r>
    <n v="4017"/>
    <d v="2025-05-24T19:37:38"/>
    <s v="Madero - Shopping Patio Paulista"/>
    <x v="0"/>
    <s v="O pedido está atrasado"/>
    <s v="Reembolso aprovado, confira o pagamento no seu próximo repasse"/>
    <n v="84.99"/>
    <n v="84"/>
    <n v="67.83"/>
    <n v="16.170000000000002"/>
    <s v="REEMBOLSO APROVADO"/>
    <x v="1"/>
    <s v="iFood"/>
    <s v="2217b804-605c-4daf-af4b-f00e0f5c6fcf"/>
    <s v="PIX"/>
    <x v="1"/>
  </r>
  <r>
    <n v="4185"/>
    <d v="2025-05-24T21:20:24"/>
    <s v="Madero - Shopping Praia de Belas"/>
    <x v="1"/>
    <s v="Cliente se recusa a fornecer código de recebimento"/>
    <s v="Reembolso aprovado, confira o pagamento no seu próximo repasse"/>
    <n v="132.97999999999999"/>
    <n v="126"/>
    <n v="101.74"/>
    <n v="24.260000000000005"/>
    <s v="REEMBOLSO APROVADO"/>
    <x v="1"/>
    <s v="iFood"/>
    <s v="6173d82b-ad7a-482a-8bad-7fdf3a81460a"/>
    <s v="Pagamento pelo app do Nubank"/>
    <x v="3"/>
  </r>
  <r>
    <n v="7308"/>
    <d v="2025-05-24T18:36:42"/>
    <s v="Madero - Shopping Praia de Belas"/>
    <x v="1"/>
    <s v="Cliente se recusa a fornecer código de recebimento"/>
    <s v="Reembolso aprovado, confira o pagamento no seu próximo repasse"/>
    <n v="42.98"/>
    <n v="45"/>
    <n v="36.340000000000003"/>
    <n v="8.6599999999999966"/>
    <s v="REEMBOLSO APROVADO"/>
    <x v="1"/>
    <s v="iFood"/>
    <s v="202f0103-8538-44c0-a0ab-286e7a9eaa82"/>
    <s v="Crédito (Visa) pelo app"/>
    <x v="3"/>
  </r>
  <r>
    <n v="6843"/>
    <d v="2025-05-25T20:50:49"/>
    <s v="Madero - Shopping Praiamar"/>
    <x v="1"/>
    <s v="Problemas no veículo"/>
    <s v="Reembolso aprovado, confira o pagamento no seu próximo repasse"/>
    <n v="66.98"/>
    <n v="68"/>
    <n v="54.91"/>
    <n v="13.090000000000003"/>
    <s v="REEMBOLSO APROVADO"/>
    <x v="1"/>
    <s v="iFood"/>
    <s v="9322e181-0718-4cc5-8578-44460e13d4f7"/>
    <s v="PIX"/>
    <x v="1"/>
  </r>
  <r>
    <n v="7902"/>
    <d v="2025-05-24T21:33:25"/>
    <s v="Madero - Shopping Recife"/>
    <x v="0"/>
    <s v="O pedido veio com todos os itens errados"/>
    <s v="HAS_CREDIT_PROACTIVE"/>
    <n v="71.98"/>
    <n v="65"/>
    <n v="52.49"/>
    <n v="12.509999999999998"/>
    <s v="REEMBOLSO APROVADO"/>
    <x v="1"/>
    <s v="iFood"/>
    <s v="aa794873-fc46-46c5-a0ab-798066c16987"/>
    <s v="Crédito (Mastercard) pelo app"/>
    <x v="0"/>
  </r>
  <r>
    <n v="154"/>
    <d v="2025-05-24T18:52:57"/>
    <s v="Madero - Shopping Rio Leblon"/>
    <x v="1"/>
    <s v="Problemas no veículo"/>
    <s v="Reembolso aprovado, confira o pagamento no seu próximo repasse"/>
    <n v="106.98"/>
    <n v="100"/>
    <n v="80.75"/>
    <n v="19.25"/>
    <s v="REEMBOLSO APROVADO"/>
    <x v="1"/>
    <s v="iFood"/>
    <s v="ac772222-c3b0-4bf8-a2c6-e57b174e4295"/>
    <s v="Crédito (Mastercard) pelo app"/>
    <x v="0"/>
  </r>
  <r>
    <n v="1057"/>
    <d v="2025-05-24T18:52:10"/>
    <s v="Madero - Shopping Rio Leblon"/>
    <x v="1"/>
    <s v="Problemas no veículo"/>
    <s v="Reembolso aprovado, confira o pagamento no seu próximo repasse"/>
    <n v="67.98"/>
    <n v="73"/>
    <n v="58.95"/>
    <n v="14.049999999999997"/>
    <s v="REEMBOLSO APROVADO"/>
    <x v="1"/>
    <s v="iFood"/>
    <s v="164b4fab-d774-4049-945d-64d37614b61f"/>
    <s v="PIX"/>
    <x v="0"/>
  </r>
  <r>
    <n v="9509"/>
    <d v="2025-05-25T19:07:11"/>
    <s v="Madero - Shopping Santa Ursula"/>
    <x v="1"/>
    <s v="Cliente não localizado"/>
    <s v="Reembolso aprovado, confira o pagamento no seu próximo repasse"/>
    <n v="210.99"/>
    <n v="193.01"/>
    <n v="155.86000000000001"/>
    <n v="37.149999999999977"/>
    <s v="REEMBOLSO APROVADO"/>
    <x v="1"/>
    <s v="iFood"/>
    <s v="955289f6-c2a3-4aed-be7d-2107d8917882"/>
    <s v="Apple Pay (Visa)"/>
    <x v="2"/>
  </r>
  <r>
    <n v="4034"/>
    <d v="2025-05-24T19:20:40"/>
    <s v="Madero - Shopping Santa Ursula"/>
    <x v="1"/>
    <s v="Cliente não localizado pedido em atraso"/>
    <s v="Reembolso aprovado, confira o pagamento no seu próximo repasse"/>
    <n v="70.98"/>
    <n v="64"/>
    <n v="51.68"/>
    <n v="12.32"/>
    <s v="REEMBOLSO APROVADO"/>
    <x v="1"/>
    <s v="iFood"/>
    <s v="1ff0d1ad-dfe0-4391-a599-5c6f7b2e7e6f"/>
    <s v="PIX"/>
    <x v="2"/>
  </r>
  <r>
    <n v="7809"/>
    <d v="2025-05-24T18:25:10"/>
    <s v="Madero - Shopping Vila Olimpia"/>
    <x v="1"/>
    <s v="Cliente não localizado pedido em atraso"/>
    <s v="Reembolso aprovado, confira o pagamento no seu próximo repasse"/>
    <n v="491.98"/>
    <n v="477"/>
    <n v="385.18"/>
    <n v="91.82"/>
    <s v="REEMBOLSO APROVADO"/>
    <x v="1"/>
    <s v="iFood"/>
    <s v="d7f3c907-51a9-40b7-9bf1-03ed0283d975"/>
    <s v="Crédito (Mastercard) pelo app"/>
    <x v="1"/>
  </r>
  <r>
    <n v="8290"/>
    <d v="2025-05-25T21:23:13"/>
    <s v="Madero - Shopping Vitória"/>
    <x v="1"/>
    <s v="A entrega é em uma área de risco"/>
    <s v="Reembolso aprovado, confira o pagamento no seu próximo repasse"/>
    <n v="170.98"/>
    <n v="159"/>
    <n v="128.38999999999999"/>
    <n v="30.610000000000014"/>
    <s v="REEMBOLSO APROVADO"/>
    <x v="1"/>
    <s v="iFood"/>
    <s v="15e68a49-49f7-4ce7-aa9c-6f2d5deeb0cf"/>
    <s v="Pagamento pelo app do Nubank"/>
    <x v="0"/>
  </r>
  <r>
    <n v="9068"/>
    <d v="2025-05-24T15:34:35"/>
    <s v="Madero - Shopping Vitória"/>
    <x v="0"/>
    <s v="O pedido está atrasado"/>
    <s v="Reembolso aprovado, confira o pagamento no seu próximo repasse"/>
    <n v="85.98"/>
    <n v="88"/>
    <n v="71.06"/>
    <n v="16.939999999999998"/>
    <s v="REEMBOLSO APROVADO"/>
    <x v="1"/>
    <s v="iFood"/>
    <s v="9ca2090f-45a7-494d-ac77-a25f0696b5e3"/>
    <s v="Crédito (Mastercard) pelo app"/>
    <x v="0"/>
  </r>
  <r>
    <n v="354"/>
    <d v="2025-05-25T20:35:40"/>
    <s v="Madero -Shopping Taubate"/>
    <x v="0"/>
    <s v="Pedido impróprio para consumo/uso"/>
    <s v="SIM"/>
    <n v="82.98"/>
    <n v="75"/>
    <n v="0"/>
    <n v="75"/>
    <s v="CONTESTADO"/>
    <x v="0"/>
    <s v="iFood"/>
    <s v="d0a17a50-63a7-45e0-b5f8-370a6389ab1e"/>
    <s v="Crédito (Visa) pelo app"/>
    <x v="1"/>
  </r>
  <r>
    <n v="9733"/>
    <d v="2025-05-25T19:21:23"/>
    <s v="Vó Maria Durski -  Shopping Santa Ursula"/>
    <x v="0"/>
    <s v="O pedido veio com todos os itens errados"/>
    <s v="SIM"/>
    <n v="44.99"/>
    <n v="52"/>
    <n v="39"/>
    <n v="13"/>
    <s v="REEMBOLSO APROVADO"/>
    <x v="1"/>
    <s v="iFood"/>
    <s v="dd98acd2-fe2f-4c82-aa01-85c895b5e015"/>
    <s v="Saldo da carteira, Crédito (Visa) pelo app"/>
    <x v="2"/>
  </r>
  <r>
    <s v="7801"/>
    <d v="2025-05-25T16:06:03"/>
    <s v="Madero - Cidade Administrativa"/>
    <x v="2"/>
    <s v="A loja abrirá mais tarde"/>
    <s v="Cancelamento aceito pela sua loja"/>
    <n v="48.49"/>
    <n v="38.01"/>
    <n v="0"/>
    <n v="38.01"/>
    <s v="CANCELADO"/>
    <x v="2"/>
    <s v="iFood"/>
    <s v="3df0daaf-a38a-4899-8a51-81df3b99473f"/>
    <s v="Crédito (Mastercard) pelo app"/>
    <x v="0"/>
  </r>
  <r>
    <s v="4089"/>
    <d v="2025-05-25T20:35:59"/>
    <s v="Jeronimo &amp; Madero - Oscar Freire"/>
    <x v="4"/>
    <s v="O pedido não foi confirmado pela loja"/>
    <s v="CANCELLED_BEFORE_CONFIRMED"/>
    <n v="43.18"/>
    <n v="45.2"/>
    <n v="0"/>
    <n v="45.2"/>
    <s v="CANCELADO"/>
    <x v="2"/>
    <s v="iFood"/>
    <s v="8f46b640-6df9-4784-b6bb-c0e2de7b58c7"/>
    <s v="********"/>
    <x v="1"/>
  </r>
  <r>
    <n v="6239"/>
    <d v="2025-05-25T21:44:30"/>
    <s v="Madero - Valinhos"/>
    <x v="1"/>
    <s v="Cliente não localizado"/>
    <s v="Reembolso aprovado, confira o pagamento no seu próximo repasse"/>
    <n v="209.98"/>
    <n v="199"/>
    <n v="160.69"/>
    <n v="38.31"/>
    <s v="REEMBOLSO APROVADO"/>
    <x v="1"/>
    <s v="iFood"/>
    <s v="b637ccb9-2714-4ce0-9d91-7129d468a0b6"/>
    <s v="PIX"/>
    <x v="4"/>
  </r>
  <r>
    <n v="2554"/>
    <d v="2025-05-25T15:37:38"/>
    <s v="Vó Maria Durski - Alphaville"/>
    <x v="0"/>
    <s v="O pedido veio com todos os itens errados"/>
    <s v="SIM"/>
    <n v="42.39"/>
    <n v="41.4"/>
    <n v="0"/>
    <n v="41.4"/>
    <s v="CONTESTADO"/>
    <x v="0"/>
    <s v="iFood"/>
    <s v="8f7035ef-f3f1-4ddc-92ff-fa6a32c53732"/>
    <s v="Crédito (Mastercard) pelo app"/>
    <x v="4"/>
  </r>
  <r>
    <n v="4024"/>
    <d v="2025-05-25T22:19:18"/>
    <s v="Madero - Vila Andrade"/>
    <x v="1"/>
    <s v="A entrega é em uma área de risco"/>
    <s v="Reembolso aprovado, confira o pagamento no seu próximo repasse"/>
    <n v="71.98"/>
    <n v="67"/>
    <n v="54.1"/>
    <n v="12.899999999999999"/>
    <s v="REEMBOLSO APROVADO"/>
    <x v="1"/>
    <s v="iFood"/>
    <s v="a4abbe02-6333-477c-8869-87306c3647bc"/>
    <s v="Crédito (Visa) pelo app"/>
    <x v="4"/>
  </r>
  <r>
    <n v="3678"/>
    <d v="2025-05-24T13:31:14"/>
    <s v="Madero - Vila Mariana"/>
    <x v="1"/>
    <s v="Cliente não localizado"/>
    <s v="Reembolso aprovado, confira o pagamento no seu próximo repasse"/>
    <n v="104.99"/>
    <n v="108"/>
    <n v="87.21"/>
    <n v="20.790000000000006"/>
    <s v="REEMBOLSO APROVADO"/>
    <x v="1"/>
    <s v="iFood"/>
    <s v="ed8c4fd2-b381-43e9-8673-bc2ace11f4f6"/>
    <s v="Apple Pay (Visa)"/>
    <x v="1"/>
  </r>
  <r>
    <n v="9372"/>
    <d v="2025-05-25T19:13:49"/>
    <s v="Madero - Villa Lobos"/>
    <x v="1"/>
    <s v="Cliente não localizado"/>
    <s v="Reembolso aprovado, confira o pagamento no seu próximo repasse"/>
    <n v="72.98"/>
    <n v="64"/>
    <n v="51.68"/>
    <n v="12.32"/>
    <s v="REEMBOLSO APROVADO"/>
    <x v="1"/>
    <s v="iFood"/>
    <s v="fb6a06a4-0edf-46d3-a33f-a485231c8826"/>
    <s v="Débito (Elo Débito) pelo app"/>
    <x v="4"/>
  </r>
  <r>
    <n v="4523"/>
    <d v="2025-05-24T20:56:34"/>
    <s v="Madero - Villa Lobos"/>
    <x v="1"/>
    <s v="Cliente não localizado"/>
    <s v="Reembolso aprovado, confira o pagamento no seu próximo repasse"/>
    <n v="174.98"/>
    <n v="158"/>
    <n v="127.58"/>
    <n v="30.42"/>
    <s v="REEMBOLSO APROVADO"/>
    <x v="1"/>
    <s v="iFood"/>
    <s v="d9bd95b0-5d64-4c1a-85cd-8913d09b3f45"/>
    <s v="Apple Pay (Visa)"/>
    <x v="4"/>
  </r>
  <r>
    <n v="9196"/>
    <d v="2025-05-25T14:25:20"/>
    <s v="Vó Maria Durski - Americana"/>
    <x v="0"/>
    <s v="O pedido veio com todos os itens errados"/>
    <s v="SIM"/>
    <n v="23.49"/>
    <n v="30"/>
    <n v="0"/>
    <n v="30"/>
    <s v="CONTESTADO"/>
    <x v="0"/>
    <s v="iFood"/>
    <s v="c036f119-1ae8-440c-af20-6c3406a1cb39"/>
    <s v="Pagamento pelo app do Nubank"/>
    <x v="2"/>
  </r>
  <r>
    <n v="8331"/>
    <d v="2025-05-23T20:55:08"/>
    <s v="Vó Maria Durski - Joinville Garten"/>
    <x v="1"/>
    <s v="A loja está fechada"/>
    <s v="SIM"/>
    <n v="42.99"/>
    <n v="52"/>
    <n v="0"/>
    <n v="52"/>
    <s v="CONTESTADO"/>
    <x v="0"/>
    <s v="iFood"/>
    <s v="e67456f2-6849-4e59-87a9-43d3c2f8c01d"/>
    <s v="Pagamento pelo app do Nubank"/>
    <x v="3"/>
  </r>
  <r>
    <n v="1865"/>
    <d v="2025-05-24T22:19:26"/>
    <s v="Madero &amp; Jeronimo - 18 do Forte"/>
    <x v="1"/>
    <s v="Problemas no veículo"/>
    <s v="Reembolso aprovado, confira o pagamento no seu próximo repasse"/>
    <n v="222.58"/>
    <n v="199.6"/>
    <n v="161.16999999999999"/>
    <n v="38.430000000000007"/>
    <s v="REEMBOLSO APROVADO"/>
    <x v="1"/>
    <s v="iFood"/>
    <s v="34710c52-71e8-4825-8f15-818c95f6ba9d"/>
    <s v="PIX"/>
    <x v="4"/>
  </r>
  <r>
    <n v="2457"/>
    <d v="2025-05-24T20:07:28"/>
    <s v="Madero &amp; Jeronimo - Canoas"/>
    <x v="1"/>
    <s v="Cliente não localizado"/>
    <s v="Reembolso aprovado, confira o pagamento no seu próximo repasse"/>
    <n v="96.99"/>
    <n v="90"/>
    <n v="72.680000000000007"/>
    <n v="17.319999999999993"/>
    <s v="REEMBOLSO APROVADO"/>
    <x v="1"/>
    <s v="iFood"/>
    <s v="888f334f-c28d-4b8b-b2dd-6831f15a211b"/>
    <s v="Crédito (Visa) pelo app"/>
    <x v="3"/>
  </r>
  <r>
    <n v="9273"/>
    <d v="2025-05-25T19:57:01"/>
    <s v="Madero &amp; Jeronimo - Cascavel"/>
    <x v="1"/>
    <s v="Problemas no veículo"/>
    <s v="Reembolso aprovado, confira o pagamento no seu próximo repasse"/>
    <n v="107.58"/>
    <n v="99.6"/>
    <n v="80.430000000000007"/>
    <n v="19.169999999999987"/>
    <s v="REEMBOLSO APROVADO"/>
    <x v="1"/>
    <s v="iFood"/>
    <s v="9abacaaf-a88f-4bd5-85d2-7ab941039ba8"/>
    <s v="Crédito (Mastercard) pelo app"/>
    <x v="4"/>
  </r>
  <r>
    <n v="7629"/>
    <d v="2025-05-25T18:46:37"/>
    <s v="Madero &amp; Jeronimo - Itajai"/>
    <x v="1"/>
    <s v="Cliente não localizado pedido em atraso"/>
    <s v="Reembolso aprovado, confira o pagamento no seu próximo repasse"/>
    <n v="143.78"/>
    <n v="143.80000000000001"/>
    <n v="116.12"/>
    <n v="27.680000000000007"/>
    <s v="REEMBOLSO APROVADO"/>
    <x v="1"/>
    <s v="iFood"/>
    <s v="fe342f09-828a-41b5-a49c-066fb996c3f3"/>
    <s v="Crédito (Mastercard) pelo app"/>
    <x v="3"/>
  </r>
  <r>
    <n v="4491"/>
    <d v="2025-05-24T14:22:16"/>
    <s v="Vó Maria Durski - Joinville Garten"/>
    <x v="1"/>
    <s v="O endereço da loja está errado"/>
    <s v="SIM"/>
    <n v="30.99"/>
    <n v="43"/>
    <n v="32.729999999999997"/>
    <n v="10.270000000000003"/>
    <s v="REEMBOLSO APROVADO"/>
    <x v="1"/>
    <s v="iFood"/>
    <s v="84f3dea9-e1da-4328-94fb-2f496620e1ee"/>
    <s v="Crédito (Mastercard) pelo app"/>
    <x v="3"/>
  </r>
  <r>
    <n v="5301"/>
    <d v="2025-05-24T00:37:05"/>
    <s v="Vó Maria Durski - Munhoz da Rocha"/>
    <x v="1"/>
    <s v="A loja está fechada"/>
    <s v="SIM"/>
    <n v="26.99"/>
    <n v="26"/>
    <n v="0"/>
    <n v="26"/>
    <s v="CONTESTADO"/>
    <x v="0"/>
    <s v="iFood"/>
    <s v="9064779b-04d2-4139-a4a9-3c7026b9967d"/>
    <s v="Crédito (Visa) pelo app"/>
    <x v="3"/>
  </r>
  <r>
    <n v="2770"/>
    <d v="2025-05-25T18:53:02"/>
    <s v="Madero &amp; Jeronimo - Mauá Plaza"/>
    <x v="0"/>
    <s v="O pedido está atrasado"/>
    <s v="Reembolso aprovado, confira o pagamento no seu próximo repasse"/>
    <n v="158.58000000000001"/>
    <n v="145.6"/>
    <n v="121.97"/>
    <n v="23.629999999999995"/>
    <s v="REEMBOLSO APROVADO"/>
    <x v="1"/>
    <s v="iFood"/>
    <s v="8623ecf2-170f-42c4-9301-46913aca4302"/>
    <s v="Vale-refeição (Pluxee Refeição (Sodexo Refeição)) pelo app"/>
    <x v="1"/>
  </r>
  <r>
    <s v="4871"/>
    <d v="2025-05-24T13:40:24"/>
    <s v="Legno - Italiano do Madero (Goiania)"/>
    <x v="2"/>
    <s v="Item indisponível"/>
    <s v="NÃO"/>
    <n v="130.97999999999999"/>
    <n v="113"/>
    <n v="0"/>
    <n v="113"/>
    <s v="CANCELADO"/>
    <x v="2"/>
    <s v="iFood"/>
    <s v="4566ab68-4125-43e7-9ea2-b111d9ea40b4"/>
    <s v="PIX"/>
    <x v="2"/>
  </r>
  <r>
    <n v="8175"/>
    <d v="2025-05-24T21:06:24"/>
    <s v="Madero &amp; Jeronimo - Oscar Freire"/>
    <x v="0"/>
    <s v="O pedido está atrasado"/>
    <s v="Reembolso aprovado, confira o pagamento no seu próximo repasse"/>
    <n v="57.58"/>
    <n v="57.6"/>
    <n v="46.51"/>
    <n v="11.090000000000003"/>
    <s v="REEMBOLSO APROVADO"/>
    <x v="1"/>
    <s v="iFood"/>
    <s v="b979ea62-e982-44ab-aafb-59965f6e83b0"/>
    <s v="Apple Pay (Visa)"/>
    <x v="1"/>
  </r>
  <r>
    <n v="9688"/>
    <d v="2025-05-24T15:19:33"/>
    <s v="Vó Maria Durski - Bela Vista"/>
    <x v="1"/>
    <s v="Cliente se recusa a fornecer código de recebimento"/>
    <s v="Reembolso aprovado, confira o pagamento no seu próximo repasse"/>
    <n v="42.99"/>
    <n v="52"/>
    <n v="37.5"/>
    <n v="14.5"/>
    <s v="REEMBOLSO APROVADO"/>
    <x v="1"/>
    <s v="iFood"/>
    <s v="3327fa90-da25-4a4b-8b3c-2ec700d801a6"/>
    <s v="Crédito (Mastercard) pelo app"/>
    <x v="3"/>
  </r>
  <r>
    <n v="2962"/>
    <d v="2025-05-24T12:40:05"/>
    <s v="Vó Maria Durski - Cabral"/>
    <x v="1"/>
    <s v="Cliente não quer mais receber o pedido em atraso"/>
    <s v="Reembolso aprovado, confira o pagamento no seu próximo repasse"/>
    <n v="30.99"/>
    <n v="30"/>
    <n v="24.22"/>
    <n v="5.7800000000000011"/>
    <s v="REEMBOLSO APROVADO"/>
    <x v="1"/>
    <s v="iFood"/>
    <s v="f9c185aa-6789-42fd-84f4-8a29b53de088"/>
    <s v="Crédito (Mastercard) pelo app"/>
    <x v="3"/>
  </r>
  <r>
    <n v="265"/>
    <d v="2025-05-25T18:43:40"/>
    <s v="Vó Maria Durski - Jundiai"/>
    <x v="5"/>
    <s v="O pedido está atrasado"/>
    <s v="Reembolso aprovado, confira o pagamento no seu próximo repasse"/>
    <n v="70.98"/>
    <n v="52"/>
    <n v="41.99"/>
    <n v="10.009999999999998"/>
    <s v="REEMBOLSO APROVADO"/>
    <x v="1"/>
    <s v="iFood"/>
    <s v="51d250fe-9b88-482a-a4e4-33246b16487a"/>
    <s v="Pagamento pelo app do Nubank"/>
    <x v="4"/>
  </r>
  <r>
    <n v="6938"/>
    <d v="2025-05-25T17:18:55"/>
    <s v="Vó Maria Durski - West Plaza"/>
    <x v="0"/>
    <s v="Pedido impróprio para consumo/uso"/>
    <s v="SIM"/>
    <n v="60.98"/>
    <n v="52"/>
    <n v="41.99"/>
    <n v="10.009999999999998"/>
    <s v="REEMBOLSO APROVADO"/>
    <x v="1"/>
    <s v="iFood"/>
    <s v="82353a6b-f362-48ab-bb70-e2cfcbea7f52"/>
    <s v="PIX"/>
    <x v="1"/>
  </r>
  <r>
    <n v="2555"/>
    <d v="2025-05-25T18:36:20"/>
    <s v="Vó Maria Dusrki - Posto Sia"/>
    <x v="0"/>
    <s v="O pedido está atrasado"/>
    <s v="Reembolso aprovado, confira o pagamento no seu próximo repasse"/>
    <n v="5.51"/>
    <n v="22.6"/>
    <n v="18.25"/>
    <n v="4.3500000000000014"/>
    <s v="REEMBOLSO APROVADO"/>
    <x v="1"/>
    <s v="iFood"/>
    <s v="079fddab-b7df-4156-af8f-07049a058f8a"/>
    <s v="PIX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B6D01-E872-4993-90E7-1D4EECDA36AB}" name="Tabela dinâmica3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TATUS">
  <location ref="B4:G23" firstHeaderRow="0" firstDataRow="1" firstDataCol="1" rowPageCount="1" colPageCount="1"/>
  <pivotFields count="16">
    <pivotField dataField="1" showAll="0"/>
    <pivotField numFmtId="164" showAll="0"/>
    <pivotField showAll="0"/>
    <pivotField axis="axisRow" showAll="0">
      <items count="7">
        <item x="5"/>
        <item x="0"/>
        <item x="1"/>
        <item x="2"/>
        <item x="4"/>
        <item x="3"/>
        <item t="default"/>
      </items>
    </pivotField>
    <pivotField showAll="0"/>
    <pivotField showAll="0"/>
    <pivotField dataField="1" numFmtId="165" showAll="0"/>
    <pivotField dataField="1" showAll="0"/>
    <pivotField dataField="1" showAll="0"/>
    <pivotField dataField="1"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axis="axisPage" showAll="0">
      <items count="6">
        <item x="4"/>
        <item x="1"/>
        <item x="0"/>
        <item x="3"/>
        <item x="2"/>
        <item t="default"/>
      </items>
    </pivotField>
  </pivotFields>
  <rowFields count="2">
    <field x="11"/>
    <field x="3"/>
  </rowFields>
  <rowItems count="19">
    <i>
      <x/>
    </i>
    <i r="1">
      <x/>
    </i>
    <i r="1">
      <x v="1"/>
    </i>
    <i r="1">
      <x v="2"/>
    </i>
    <i r="1">
      <x v="3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 v="1"/>
    </i>
    <i r="1">
      <x v="2"/>
    </i>
    <i r="1">
      <x v="3"/>
    </i>
    <i r="1"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5" hier="-1"/>
  </pageFields>
  <dataFields count="5">
    <dataField name="QUANTIDADE" fld="0" subtotal="count" baseField="0" baseItem="1"/>
    <dataField name="CANC. INICIAL/VALOR DOS ITENS " fld="7" baseField="11" baseItem="0" numFmtId="165"/>
    <dataField name=" REVERSÃO" fld="8" baseField="0" baseItem="0" numFmtId="165"/>
    <dataField name="CANCELAMENTO FINAL " fld="9" baseField="0" baseItem="0" numFmtId="165"/>
    <dataField name="VALOR TOTAL" fld="6" baseField="0" baseItem="0" numFmtId="165"/>
  </dataFields>
  <formats count="103">
    <format dxfId="415">
      <pivotArea type="all" dataOnly="0" outline="0" fieldPosition="0"/>
    </format>
    <format dxfId="414">
      <pivotArea outline="0" collapsedLevelsAreSubtotals="1" fieldPosition="0"/>
    </format>
    <format dxfId="413">
      <pivotArea field="11" type="button" dataOnly="0" labelOnly="1" outline="0" axis="axisRow" fieldPosition="0"/>
    </format>
    <format dxfId="412">
      <pivotArea dataOnly="0" labelOnly="1" fieldPosition="0">
        <references count="1">
          <reference field="11" count="0"/>
        </references>
      </pivotArea>
    </format>
    <format dxfId="411">
      <pivotArea dataOnly="0" labelOnly="1" grandRow="1" outline="0" fieldPosition="0"/>
    </format>
    <format dxfId="410">
      <pivotArea dataOnly="0" labelOnly="1" outline="0" fieldPosition="0">
        <references count="1">
          <reference field="4294967294" count="3">
            <x v="0"/>
            <x v="2"/>
            <x v="4"/>
          </reference>
        </references>
      </pivotArea>
    </format>
    <format dxfId="409">
      <pivotArea type="all" dataOnly="0" outline="0" fieldPosition="0"/>
    </format>
    <format dxfId="408">
      <pivotArea field="11" type="button" dataOnly="0" labelOnly="1" outline="0" axis="axisRow" fieldPosition="0"/>
    </format>
    <format dxfId="407">
      <pivotArea dataOnly="0" labelOnly="1" fieldPosition="0">
        <references count="1">
          <reference field="11" count="0"/>
        </references>
      </pivotArea>
    </format>
    <format dxfId="406">
      <pivotArea dataOnly="0" labelOnly="1" grandRow="1" outline="0" fieldPosition="0"/>
    </format>
    <format dxfId="405">
      <pivotArea dataOnly="0" labelOnly="1" outline="0" fieldPosition="0">
        <references count="1">
          <reference field="4294967294" count="3">
            <x v="0"/>
            <x v="2"/>
            <x v="4"/>
          </reference>
        </references>
      </pivotArea>
    </format>
    <format dxfId="404">
      <pivotArea outline="0" collapsedLevelsAreSubtotals="1" fieldPosition="0">
        <references count="1">
          <reference field="4294967294" count="2" selected="0">
            <x v="2"/>
            <x v="4"/>
          </reference>
        </references>
      </pivotArea>
    </format>
    <format dxfId="403">
      <pivotArea dataOnly="0" labelOnly="1" grandRow="1" outline="0" fieldPosition="0"/>
    </format>
    <format dxfId="402">
      <pivotArea type="all" dataOnly="0" outline="0" fieldPosition="0"/>
    </format>
    <format dxfId="401">
      <pivotArea field="11" type="button" dataOnly="0" labelOnly="1" outline="0" axis="axisRow" fieldPosition="0"/>
    </format>
    <format dxfId="400">
      <pivotArea dataOnly="0" labelOnly="1" fieldPosition="0">
        <references count="1">
          <reference field="11" count="0"/>
        </references>
      </pivotArea>
    </format>
    <format dxfId="399">
      <pivotArea dataOnly="0" labelOnly="1" grandRow="1" outline="0" fieldPosition="0"/>
    </format>
    <format dxfId="398">
      <pivotArea dataOnly="0" labelOnly="1" outline="0" fieldPosition="0">
        <references count="1">
          <reference field="4294967294" count="3">
            <x v="0"/>
            <x v="2"/>
            <x v="4"/>
          </reference>
        </references>
      </pivotArea>
    </format>
    <format dxfId="397">
      <pivotArea grandRow="1" outline="0" collapsedLevelsAreSubtotals="1" fieldPosition="0"/>
    </format>
    <format dxfId="396">
      <pivotArea dataOnly="0" labelOnly="1" grandRow="1" outline="0" fieldPosition="0"/>
    </format>
    <format dxfId="395">
      <pivotArea field="11" type="button" dataOnly="0" labelOnly="1" outline="0" axis="axisRow" fieldPosition="0"/>
    </format>
    <format dxfId="394">
      <pivotArea dataOnly="0" labelOnly="1" outline="0" fieldPosition="0">
        <references count="1">
          <reference field="4294967294" count="3">
            <x v="0"/>
            <x v="2"/>
            <x v="4"/>
          </reference>
        </references>
      </pivotArea>
    </format>
    <format dxfId="393">
      <pivotArea field="11" type="button" dataOnly="0" labelOnly="1" outline="0" axis="axisRow" fieldPosition="0"/>
    </format>
    <format dxfId="392">
      <pivotArea dataOnly="0" labelOnly="1" outline="0" fieldPosition="0">
        <references count="1">
          <reference field="4294967294" count="3">
            <x v="0"/>
            <x v="2"/>
            <x v="4"/>
          </reference>
        </references>
      </pivotArea>
    </format>
    <format dxfId="391">
      <pivotArea field="11" type="button" dataOnly="0" labelOnly="1" outline="0" axis="axisRow" fieldPosition="0"/>
    </format>
    <format dxfId="390">
      <pivotArea dataOnly="0" labelOnly="1" outline="0" fieldPosition="0">
        <references count="1">
          <reference field="4294967294" count="3">
            <x v="0"/>
            <x v="2"/>
            <x v="4"/>
          </reference>
        </references>
      </pivotArea>
    </format>
    <format dxfId="389">
      <pivotArea grandRow="1" outline="0" collapsedLevelsAreSubtotals="1" fieldPosition="0"/>
    </format>
    <format dxfId="388">
      <pivotArea dataOnly="0" labelOnly="1" grandRow="1" outline="0" fieldPosition="0"/>
    </format>
    <format dxfId="387">
      <pivotArea grandRow="1" outline="0" collapsedLevelsAreSubtotals="1" fieldPosition="0"/>
    </format>
    <format dxfId="386">
      <pivotArea dataOnly="0" labelOnly="1" grandRow="1" outline="0" fieldPosition="0"/>
    </format>
    <format dxfId="385">
      <pivotArea field="11" type="button" dataOnly="0" labelOnly="1" outline="0" axis="axisRow" fieldPosition="0"/>
    </format>
    <format dxfId="384">
      <pivotArea dataOnly="0" labelOnly="1" outline="0" fieldPosition="0">
        <references count="1">
          <reference field="4294967294" count="3">
            <x v="0"/>
            <x v="2"/>
            <x v="4"/>
          </reference>
        </references>
      </pivotArea>
    </format>
    <format dxfId="383">
      <pivotArea grandRow="1" outline="0" collapsedLevelsAreSubtotals="1" fieldPosition="0"/>
    </format>
    <format dxfId="382">
      <pivotArea dataOnly="0" labelOnly="1" grandRow="1" outline="0" fieldPosition="0"/>
    </format>
    <format dxfId="381">
      <pivotArea field="11" type="button" dataOnly="0" labelOnly="1" outline="0" axis="axisRow" fieldPosition="0"/>
    </format>
    <format dxfId="380">
      <pivotArea dataOnly="0" labelOnly="1" grandRow="1" outline="0" fieldPosition="0"/>
    </format>
    <format dxfId="37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7">
      <pivotArea field="11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376">
      <pivotArea grandRow="1" outline="0" collapsedLevelsAreSubtotals="1" fieldPosition="0"/>
    </format>
    <format dxfId="37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7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73">
      <pivotArea type="all" dataOnly="0" outline="0" fieldPosition="0"/>
    </format>
    <format dxfId="37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7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6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68">
      <pivotArea field="11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367">
      <pivotArea type="all" dataOnly="0" outline="0" fieldPosition="0"/>
    </format>
    <format dxfId="366">
      <pivotArea dataOnly="0" labelOnly="1" fieldPosition="0">
        <references count="1">
          <reference field="11" count="0"/>
        </references>
      </pivotArea>
    </format>
    <format dxfId="365">
      <pivotArea dataOnly="0" labelOnly="1" grandRow="1" outline="0" fieldPosition="0"/>
    </format>
    <format dxfId="36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6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6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61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360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359">
      <pivotArea dataOnly="0" labelOnly="1" fieldPosition="0">
        <references count="1">
          <reference field="11" count="0"/>
        </references>
      </pivotArea>
    </format>
    <format dxfId="358">
      <pivotArea dataOnly="0" labelOnly="1" grandRow="1" outline="0" fieldPosition="0"/>
    </format>
    <format dxfId="357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356">
      <pivotArea dataOnly="0" labelOnly="1" fieldPosition="0">
        <references count="1">
          <reference field="11" count="0"/>
        </references>
      </pivotArea>
    </format>
    <format dxfId="355">
      <pivotArea dataOnly="0" labelOnly="1" grandRow="1" outline="0" fieldPosition="0"/>
    </format>
    <format dxfId="354">
      <pivotArea type="all" dataOnly="0" outline="0" fieldPosition="0"/>
    </format>
    <format dxfId="353">
      <pivotArea dataOnly="0" labelOnly="1" fieldPosition="0">
        <references count="1">
          <reference field="11" count="0"/>
        </references>
      </pivotArea>
    </format>
    <format dxfId="352">
      <pivotArea type="all" dataOnly="0" outline="0" fieldPosition="0"/>
    </format>
    <format dxfId="351">
      <pivotArea dataOnly="0" labelOnly="1" fieldPosition="0">
        <references count="1">
          <reference field="11" count="0"/>
        </references>
      </pivotArea>
    </format>
    <format dxfId="350">
      <pivotArea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11" count="1">
            <x v="0"/>
          </reference>
        </references>
      </pivotArea>
    </format>
    <format dxfId="349">
      <pivotArea dataOnly="0" labelOnly="1" fieldPosition="0">
        <references count="1">
          <reference field="11" count="1">
            <x v="0"/>
          </reference>
        </references>
      </pivotArea>
    </format>
    <format dxfId="348">
      <pivotArea type="all" dataOnly="0" outline="0" fieldPosition="0"/>
    </format>
    <format dxfId="347">
      <pivotArea type="all" dataOnly="0" outline="0" fieldPosition="0"/>
    </format>
    <format dxfId="346">
      <pivotArea type="all" dataOnly="0" outline="0" fieldPosition="0"/>
    </format>
    <format dxfId="345">
      <pivotArea type="all" dataOnly="0" outline="0" fieldPosition="0"/>
    </format>
    <format dxfId="344">
      <pivotArea outline="0" collapsedLevelsAreSubtotals="1" fieldPosition="0"/>
    </format>
    <format dxfId="343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42">
      <pivotArea type="all" dataOnly="0" outline="0" fieldPosition="0"/>
    </format>
    <format dxfId="341">
      <pivotArea outline="0" collapsedLevelsAreSubtotals="1" fieldPosition="0"/>
    </format>
    <format dxfId="34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339">
      <pivotArea field="11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338">
      <pivotArea field="11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337">
      <pivotArea dataOnly="0" labelOnly="1" fieldPosition="0">
        <references count="2">
          <reference field="3" count="0"/>
          <reference field="11" count="1" selected="0">
            <x v="0"/>
          </reference>
        </references>
      </pivotArea>
    </format>
    <format dxfId="336">
      <pivotArea dataOnly="0" labelOnly="1" fieldPosition="0">
        <references count="2">
          <reference field="3" count="0"/>
          <reference field="11" count="1" selected="0">
            <x v="0"/>
          </reference>
        </references>
      </pivotArea>
    </format>
    <format dxfId="335">
      <pivotArea dataOnly="0" labelOnly="1" fieldPosition="0">
        <references count="1">
          <reference field="11" count="0"/>
        </references>
      </pivotArea>
    </format>
    <format dxfId="334">
      <pivotArea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11" count="1">
            <x v="1"/>
          </reference>
        </references>
      </pivotArea>
    </format>
    <format dxfId="333">
      <pivotArea dataOnly="0" labelOnly="1" fieldPosition="0">
        <references count="1">
          <reference field="11" count="1">
            <x v="1"/>
          </reference>
        </references>
      </pivotArea>
    </format>
    <format dxfId="332">
      <pivotArea dataOnly="0" labelOnly="1" fieldPosition="0">
        <references count="1">
          <reference field="11" count="0"/>
        </references>
      </pivotArea>
    </format>
    <format dxfId="331">
      <pivotArea dataOnly="0" labelOnly="1" fieldPosition="0">
        <references count="1">
          <reference field="11" count="0"/>
        </references>
      </pivotArea>
    </format>
    <format dxfId="330">
      <pivotArea collapsedLevelsAreSubtotals="1" fieldPosition="0">
        <references count="2">
          <reference field="4294967294" count="4" selected="0">
            <x v="0"/>
            <x v="1"/>
            <x v="2"/>
            <x v="3"/>
          </reference>
          <reference field="11" count="1">
            <x v="2"/>
          </reference>
        </references>
      </pivotArea>
    </format>
    <format dxfId="329">
      <pivotArea dataOnly="0" labelOnly="1" fieldPosition="0">
        <references count="1">
          <reference field="11" count="1">
            <x v="2"/>
          </reference>
        </references>
      </pivotArea>
    </format>
    <format dxfId="67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65">
      <pivotArea field="11" type="button" dataOnly="0" labelOnly="1" outline="0" axis="axisRow" fieldPosition="0"/>
    </format>
    <format dxfId="63">
      <pivotArea dataOnly="0" labelOnly="1" fieldPosition="0">
        <references count="1">
          <reference field="11" count="0"/>
        </references>
      </pivotArea>
    </format>
    <format dxfId="61">
      <pivotArea dataOnly="0" labelOnly="1" grandRow="1" outline="0" fieldPosition="0"/>
    </format>
    <format dxfId="59">
      <pivotArea dataOnly="0" labelOnly="1" fieldPosition="0">
        <references count="2">
          <reference field="3" count="5">
            <x v="0"/>
            <x v="1"/>
            <x v="2"/>
            <x v="3"/>
            <x v="5"/>
          </reference>
          <reference field="11" count="1" selected="0">
            <x v="0"/>
          </reference>
        </references>
      </pivotArea>
    </format>
    <format dxfId="57">
      <pivotArea dataOnly="0" labelOnly="1" fieldPosition="0">
        <references count="2">
          <reference field="3" count="0"/>
          <reference field="11" count="1" selected="0">
            <x v="1"/>
          </reference>
        </references>
      </pivotArea>
    </format>
    <format dxfId="55">
      <pivotArea dataOnly="0" labelOnly="1" fieldPosition="0">
        <references count="2">
          <reference field="3" count="4">
            <x v="1"/>
            <x v="2"/>
            <x v="3"/>
            <x v="5"/>
          </reference>
          <reference field="11" count="1" selected="0">
            <x v="2"/>
          </reference>
        </references>
      </pivotArea>
    </format>
    <format dxfId="5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17">
      <pivotArea field="11" type="button" dataOnly="0" labelOnly="1" outline="0" axis="axisRow" fieldPosition="0"/>
    </format>
    <format dxfId="16">
      <pivotArea dataOnly="0" labelOnly="1" fieldPosition="0">
        <references count="1">
          <reference field="11" count="0"/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2">
          <reference field="3" count="5">
            <x v="0"/>
            <x v="1"/>
            <x v="2"/>
            <x v="3"/>
            <x v="5"/>
          </reference>
          <reference field="11" count="1" selected="0">
            <x v="0"/>
          </reference>
        </references>
      </pivotArea>
    </format>
    <format dxfId="13">
      <pivotArea dataOnly="0" labelOnly="1" fieldPosition="0">
        <references count="2">
          <reference field="3" count="0"/>
          <reference field="11" count="1" selected="0">
            <x v="1"/>
          </reference>
        </references>
      </pivotArea>
    </format>
    <format dxfId="12">
      <pivotArea dataOnly="0" labelOnly="1" fieldPosition="0">
        <references count="2">
          <reference field="3" count="4">
            <x v="1"/>
            <x v="2"/>
            <x v="3"/>
            <x v="5"/>
          </reference>
          <reference field="11" count="1" selected="0">
            <x v="2"/>
          </reference>
        </references>
      </pivotArea>
    </format>
    <format dxfId="1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B535A-66A2-4B63-871E-D2C87E6BEC4C}" name="Tabela dinâmica1" cacheId="1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RAL">
  <location ref="I3:M24" firstHeaderRow="0" firstDataRow="1" firstDataCol="1"/>
  <pivotFields count="16">
    <pivotField dataField="1" showAll="0"/>
    <pivotField numFmtId="164" showAll="0"/>
    <pivotField showAll="0"/>
    <pivotField showAll="0"/>
    <pivotField showAll="0"/>
    <pivotField showAll="0"/>
    <pivotField numFmtId="165" showAll="0"/>
    <pivotField dataField="1" numFmtId="165" showAll="0"/>
    <pivotField dataField="1" showAll="0"/>
    <pivotField dataField="1"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axis="axisRow" showAll="0">
      <items count="6">
        <item x="4"/>
        <item x="1"/>
        <item x="0"/>
        <item x="3"/>
        <item x="2"/>
        <item t="default"/>
      </items>
    </pivotField>
  </pivotFields>
  <rowFields count="2">
    <field x="15"/>
    <field x="11"/>
  </rowFields>
  <rowItems count="2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QUANTIDADE " fld="0" subtotal="count" baseField="0" baseItem="0"/>
    <dataField name=" CANC. INICIAL/VALOR DOS ITENS" fld="7" baseField="0" baseItem="0" numFmtId="165"/>
    <dataField name=" REVERSÃO" fld="8" baseField="0" baseItem="0" numFmtId="165"/>
    <dataField name=" CANCELAMENTO FINAL" fld="9" baseField="0" baseItem="0" numFmtId="165"/>
  </dataFields>
  <formats count="63">
    <format dxfId="456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455">
      <pivotArea field="15" type="button" dataOnly="0" labelOnly="1" outline="0" axis="axisRow" fieldPosition="0"/>
    </format>
    <format dxfId="45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53">
      <pivotArea grandRow="1" outline="0" collapsedLevelsAreSubtotals="1" fieldPosition="0"/>
    </format>
    <format dxfId="452">
      <pivotArea dataOnly="0" labelOnly="1" grandRow="1" outline="0" fieldPosition="0"/>
    </format>
    <format dxfId="451">
      <pivotArea field="15" type="button" dataOnly="0" labelOnly="1" outline="0" axis="axisRow" fieldPosition="0"/>
    </format>
    <format dxfId="45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49">
      <pivotArea grandRow="1" outline="0" collapsedLevelsAreSubtotals="1" fieldPosition="0"/>
    </format>
    <format dxfId="448">
      <pivotArea dataOnly="0" labelOnly="1" grandRow="1" outline="0" fieldPosition="0"/>
    </format>
    <format dxfId="447">
      <pivotArea field="15" type="button" dataOnly="0" labelOnly="1" outline="0" axis="axisRow" fieldPosition="0"/>
    </format>
    <format dxfId="44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45">
      <pivotArea grandRow="1" outline="0" collapsedLevelsAreSubtotals="1" fieldPosition="0"/>
    </format>
    <format dxfId="444">
      <pivotArea dataOnly="0" labelOnly="1" grandRow="1" outline="0" fieldPosition="0"/>
    </format>
    <format dxfId="443">
      <pivotArea type="all" dataOnly="0" outline="0" fieldPosition="0"/>
    </format>
    <format dxfId="44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41">
      <pivotArea type="all" dataOnly="0" outline="0" fieldPosition="0"/>
    </format>
    <format dxfId="44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39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438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3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35">
      <pivotArea type="all" dataOnly="0" outline="0" fieldPosition="0"/>
    </format>
    <format dxfId="434">
      <pivotArea type="all" dataOnly="0" outline="0" fieldPosition="0"/>
    </format>
    <format dxfId="433">
      <pivotArea field="1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432">
      <pivotArea field="1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  <format dxfId="431">
      <pivotArea type="all" dataOnly="0" outline="0" fieldPosition="0"/>
    </format>
    <format dxfId="430">
      <pivotArea dataOnly="0" labelOnly="1" fieldPosition="0">
        <references count="1">
          <reference field="15" count="0"/>
        </references>
      </pivotArea>
    </format>
    <format dxfId="429">
      <pivotArea type="all" dataOnly="0" outline="0" fieldPosition="0"/>
    </format>
    <format dxfId="428">
      <pivotArea dataOnly="0" labelOnly="1" fieldPosition="0">
        <references count="1">
          <reference field="15" count="0"/>
        </references>
      </pivotArea>
    </format>
    <format dxfId="427">
      <pivotArea type="all" dataOnly="0" outline="0" fieldPosition="0"/>
    </format>
    <format dxfId="426">
      <pivotArea dataOnly="0" labelOnly="1" fieldPosition="0">
        <references count="1">
          <reference field="15" count="0"/>
        </references>
      </pivotArea>
    </format>
    <format dxfId="425">
      <pivotArea collapsedLevelsAreSubtotals="1" fieldPosition="0">
        <references count="1">
          <reference field="15" count="1">
            <x v="4"/>
          </reference>
        </references>
      </pivotArea>
    </format>
    <format dxfId="424">
      <pivotArea dataOnly="0" labelOnly="1" fieldPosition="0">
        <references count="1">
          <reference field="15" count="1">
            <x v="4"/>
          </reference>
        </references>
      </pivotArea>
    </format>
    <format dxfId="423">
      <pivotArea collapsedLevelsAreSubtotals="1" fieldPosition="0">
        <references count="1">
          <reference field="15" count="1">
            <x v="3"/>
          </reference>
        </references>
      </pivotArea>
    </format>
    <format dxfId="422">
      <pivotArea dataOnly="0" labelOnly="1" fieldPosition="0">
        <references count="1">
          <reference field="15" count="1">
            <x v="3"/>
          </reference>
        </references>
      </pivotArea>
    </format>
    <format dxfId="421">
      <pivotArea collapsedLevelsAreSubtotals="1" fieldPosition="0">
        <references count="1">
          <reference field="15" count="1">
            <x v="2"/>
          </reference>
        </references>
      </pivotArea>
    </format>
    <format dxfId="420">
      <pivotArea dataOnly="0" labelOnly="1" fieldPosition="0">
        <references count="1">
          <reference field="15" count="1">
            <x v="2"/>
          </reference>
        </references>
      </pivotArea>
    </format>
    <format dxfId="419">
      <pivotArea collapsedLevelsAreSubtotals="1" fieldPosition="0">
        <references count="1">
          <reference field="15" count="1">
            <x v="1"/>
          </reference>
        </references>
      </pivotArea>
    </format>
    <format dxfId="418">
      <pivotArea dataOnly="0" labelOnly="1" fieldPosition="0">
        <references count="1">
          <reference field="15" count="1">
            <x v="1"/>
          </reference>
        </references>
      </pivotArea>
    </format>
    <format dxfId="417">
      <pivotArea collapsedLevelsAreSubtotals="1" fieldPosition="0">
        <references count="1">
          <reference field="15" count="1">
            <x v="0"/>
          </reference>
        </references>
      </pivotArea>
    </format>
    <format dxfId="416">
      <pivotArea dataOnly="0" labelOnly="1" fieldPosition="0">
        <references count="1">
          <reference field="15" count="1">
            <x v="0"/>
          </reference>
        </references>
      </pivotArea>
    </format>
    <format dxfId="51">
      <pivotArea type="all" dataOnly="0" outline="0" fieldPosition="0"/>
    </format>
    <format dxfId="28">
      <pivotArea outline="0" collapsedLevelsAreSubtotals="1" fieldPosition="0"/>
    </format>
    <format dxfId="27">
      <pivotArea field="15" type="button" dataOnly="0" labelOnly="1" outline="0" axis="axisRow" fieldPosition="0"/>
    </format>
    <format dxfId="26">
      <pivotArea dataOnly="0" labelOnly="1" fieldPosition="0">
        <references count="1">
          <reference field="15" count="0"/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2">
          <reference field="11" count="0"/>
          <reference field="15" count="1" selected="0">
            <x v="0"/>
          </reference>
        </references>
      </pivotArea>
    </format>
    <format dxfId="23">
      <pivotArea dataOnly="0" labelOnly="1" fieldPosition="0">
        <references count="2">
          <reference field="11" count="0"/>
          <reference field="15" count="1" selected="0">
            <x v="1"/>
          </reference>
        </references>
      </pivotArea>
    </format>
    <format dxfId="22">
      <pivotArea dataOnly="0" labelOnly="1" fieldPosition="0">
        <references count="2">
          <reference field="11" count="0"/>
          <reference field="15" count="1" selected="0">
            <x v="2"/>
          </reference>
        </references>
      </pivotArea>
    </format>
    <format dxfId="21">
      <pivotArea dataOnly="0" labelOnly="1" fieldPosition="0">
        <references count="2">
          <reference field="11" count="0"/>
          <reference field="15" count="1" selected="0">
            <x v="3"/>
          </reference>
        </references>
      </pivotArea>
    </format>
    <format dxfId="20">
      <pivotArea dataOnly="0" labelOnly="1" fieldPosition="0">
        <references count="2">
          <reference field="11" count="0"/>
          <reference field="15" count="1" selected="0">
            <x v="4"/>
          </reference>
        </references>
      </pivotArea>
    </format>
    <format dxfId="1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15" type="button" dataOnly="0" labelOnly="1" outline="0" axis="axisRow" fieldPosition="0"/>
    </format>
    <format dxfId="7">
      <pivotArea dataOnly="0" labelOnly="1" fieldPosition="0">
        <references count="1">
          <reference field="15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2">
          <reference field="11" count="0"/>
          <reference field="15" count="1" selected="0">
            <x v="0"/>
          </reference>
        </references>
      </pivotArea>
    </format>
    <format dxfId="4">
      <pivotArea dataOnly="0" labelOnly="1" fieldPosition="0">
        <references count="2">
          <reference field="11" count="0"/>
          <reference field="15" count="1" selected="0">
            <x v="1"/>
          </reference>
        </references>
      </pivotArea>
    </format>
    <format dxfId="3">
      <pivotArea dataOnly="0" labelOnly="1" fieldPosition="0">
        <references count="2">
          <reference field="11" count="0"/>
          <reference field="15" count="1" selected="0">
            <x v="2"/>
          </reference>
        </references>
      </pivotArea>
    </format>
    <format dxfId="2">
      <pivotArea dataOnly="0" labelOnly="1" fieldPosition="0">
        <references count="2">
          <reference field="11" count="0"/>
          <reference field="15" count="1" selected="0">
            <x v="3"/>
          </reference>
        </references>
      </pivotArea>
    </format>
    <format dxfId="1">
      <pivotArea dataOnly="0" labelOnly="1" fieldPosition="0">
        <references count="2">
          <reference field="11" count="0"/>
          <reference field="15" count="1" selected="0">
            <x v="4"/>
          </reference>
        </references>
      </pivotArea>
    </format>
    <format dxfId="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AE47E-22A2-4583-BCD1-4D0438918D1D}" name="Tabela dinâmica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TATUS">
  <location ref="B3:E13" firstHeaderRow="0" firstDataRow="1" firstDataCol="1"/>
  <pivotFields count="13">
    <pivotField dataField="1" showAll="0"/>
    <pivotField numFmtId="164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165" showAll="0"/>
    <pivotField showAll="0"/>
    <pivotField dataField="1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</pivotFields>
  <rowFields count="2">
    <field x="11"/>
    <field x="3"/>
  </rowFields>
  <rowItems count="10">
    <i>
      <x/>
    </i>
    <i r="1">
      <x/>
    </i>
    <i r="1">
      <x v="1"/>
    </i>
    <i>
      <x v="1"/>
    </i>
    <i r="1">
      <x/>
    </i>
    <i r="1">
      <x v="1"/>
    </i>
    <i r="1">
      <x v="2"/>
    </i>
    <i>
      <x v="2"/>
    </i>
    <i r="1"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UANTIDADE" fld="0" subtotal="count" baseField="0" baseItem="0"/>
    <dataField name="REVERSÃO TOTAL" fld="8" baseField="0" baseItem="0"/>
    <dataField name="VALOR TOTAL" fld="6" baseField="0" baseItem="0"/>
  </dataFields>
  <formats count="59">
    <format dxfId="328">
      <pivotArea field="11" type="button" dataOnly="0" labelOnly="1" outline="0" axis="axisRow" fieldPosition="0"/>
    </format>
    <format dxfId="32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26">
      <pivotArea grandRow="1" outline="0" collapsedLevelsAreSubtotals="1" fieldPosition="0"/>
    </format>
    <format dxfId="325">
      <pivotArea dataOnly="0" labelOnly="1" grandRow="1" outline="0" fieldPosition="0"/>
    </format>
    <format dxfId="324">
      <pivotArea collapsedLevelsAreSubtotals="1" fieldPosition="0">
        <references count="2">
          <reference field="4294967294" count="1" selected="0">
            <x v="0"/>
          </reference>
          <reference field="11" count="1">
            <x v="0"/>
          </reference>
        </references>
      </pivotArea>
    </format>
    <format dxfId="323">
      <pivotArea collapsedLevelsAreSubtotals="1" fieldPosition="0">
        <references count="3">
          <reference field="4294967294" count="1" selected="0">
            <x v="0"/>
          </reference>
          <reference field="3" count="2">
            <x v="0"/>
            <x v="1"/>
          </reference>
          <reference field="11" count="1" selected="0">
            <x v="0"/>
          </reference>
        </references>
      </pivotArea>
    </format>
    <format dxfId="322">
      <pivotArea collapsedLevelsAreSubtotals="1" fieldPosition="0">
        <references count="2">
          <reference field="4294967294" count="1" selected="0">
            <x v="0"/>
          </reference>
          <reference field="11" count="1">
            <x v="1"/>
          </reference>
        </references>
      </pivotArea>
    </format>
    <format dxfId="321">
      <pivotArea collapsedLevelsAreSubtotals="1" fieldPosition="0">
        <references count="3">
          <reference field="4294967294" count="1" selected="0">
            <x v="0"/>
          </reference>
          <reference field="3" count="0"/>
          <reference field="11" count="1" selected="0">
            <x v="1"/>
          </reference>
        </references>
      </pivotArea>
    </format>
    <format dxfId="320">
      <pivotArea collapsedLevelsAreSubtotals="1" fieldPosition="0">
        <references count="2">
          <reference field="4294967294" count="1" selected="0">
            <x v="0"/>
          </reference>
          <reference field="11" count="1">
            <x v="2"/>
          </reference>
        </references>
      </pivotArea>
    </format>
    <format dxfId="319">
      <pivotArea collapsedLevelsAreSubtotals="1" fieldPosition="0">
        <references count="3">
          <reference field="4294967294" count="1" selected="0">
            <x v="0"/>
          </reference>
          <reference field="3" count="1">
            <x v="0"/>
          </reference>
          <reference field="11" count="1" selected="0">
            <x v="2"/>
          </reference>
        </references>
      </pivotArea>
    </format>
    <format dxfId="318">
      <pivotArea collapsedLevelsAreSubtotals="1" fieldPosition="0">
        <references count="2">
          <reference field="4294967294" count="2" selected="0">
            <x v="1"/>
            <x v="2"/>
          </reference>
          <reference field="11" count="1">
            <x v="0"/>
          </reference>
        </references>
      </pivotArea>
    </format>
    <format dxfId="317">
      <pivotArea collapsedLevelsAreSubtotals="1" fieldPosition="0">
        <references count="3">
          <reference field="4294967294" count="2" selected="0">
            <x v="1"/>
            <x v="2"/>
          </reference>
          <reference field="3" count="2">
            <x v="0"/>
            <x v="1"/>
          </reference>
          <reference field="11" count="1" selected="0">
            <x v="0"/>
          </reference>
        </references>
      </pivotArea>
    </format>
    <format dxfId="316">
      <pivotArea collapsedLevelsAreSubtotals="1" fieldPosition="0">
        <references count="2">
          <reference field="4294967294" count="2" selected="0">
            <x v="1"/>
            <x v="2"/>
          </reference>
          <reference field="11" count="1">
            <x v="1"/>
          </reference>
        </references>
      </pivotArea>
    </format>
    <format dxfId="315">
      <pivotArea collapsedLevelsAreSubtotals="1" fieldPosition="0">
        <references count="3">
          <reference field="4294967294" count="2" selected="0">
            <x v="1"/>
            <x v="2"/>
          </reference>
          <reference field="3" count="0"/>
          <reference field="11" count="1" selected="0">
            <x v="1"/>
          </reference>
        </references>
      </pivotArea>
    </format>
    <format dxfId="314">
      <pivotArea collapsedLevelsAreSubtotals="1" fieldPosition="0">
        <references count="2">
          <reference field="4294967294" count="2" selected="0">
            <x v="1"/>
            <x v="2"/>
          </reference>
          <reference field="11" count="1">
            <x v="2"/>
          </reference>
        </references>
      </pivotArea>
    </format>
    <format dxfId="313">
      <pivotArea collapsedLevelsAreSubtotals="1" fieldPosition="0">
        <references count="3">
          <reference field="4294967294" count="2" selected="0">
            <x v="1"/>
            <x v="2"/>
          </reference>
          <reference field="3" count="1">
            <x v="0"/>
          </reference>
          <reference field="11" count="1" selected="0">
            <x v="2"/>
          </reference>
        </references>
      </pivotArea>
    </format>
    <format dxfId="312">
      <pivotArea field="11" grandRow="1" outline="0" collapsedLevelsAreSubtotals="1" axis="axisRow" fieldPosition="0">
        <references count="1">
          <reference field="4294967294" count="2" selected="0">
            <x v="1"/>
            <x v="2"/>
          </reference>
        </references>
      </pivotArea>
    </format>
    <format dxfId="311">
      <pivotArea type="all" dataOnly="0" outline="0" fieldPosition="0"/>
    </format>
    <format dxfId="310">
      <pivotArea outline="0" collapsedLevelsAreSubtotals="1" fieldPosition="0"/>
    </format>
    <format dxfId="309">
      <pivotArea field="11" type="button" dataOnly="0" labelOnly="1" outline="0" axis="axisRow" fieldPosition="0"/>
    </format>
    <format dxfId="308">
      <pivotArea dataOnly="0" labelOnly="1" fieldPosition="0">
        <references count="1">
          <reference field="11" count="0"/>
        </references>
      </pivotArea>
    </format>
    <format dxfId="307">
      <pivotArea dataOnly="0" labelOnly="1" grandRow="1" outline="0" fieldPosition="0"/>
    </format>
    <format dxfId="306">
      <pivotArea dataOnly="0" labelOnly="1" fieldPosition="0">
        <references count="2">
          <reference field="3" count="2">
            <x v="0"/>
            <x v="1"/>
          </reference>
          <reference field="11" count="1" selected="0">
            <x v="0"/>
          </reference>
        </references>
      </pivotArea>
    </format>
    <format dxfId="305">
      <pivotArea dataOnly="0" labelOnly="1" fieldPosition="0">
        <references count="2">
          <reference field="3" count="0"/>
          <reference field="11" count="1" selected="0">
            <x v="1"/>
          </reference>
        </references>
      </pivotArea>
    </format>
    <format dxfId="304">
      <pivotArea dataOnly="0" labelOnly="1" fieldPosition="0">
        <references count="2">
          <reference field="3" count="1">
            <x v="0"/>
          </reference>
          <reference field="11" count="1" selected="0">
            <x v="2"/>
          </reference>
        </references>
      </pivotArea>
    </format>
    <format dxfId="30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02">
      <pivotArea type="all" dataOnly="0" outline="0" fieldPosition="0"/>
    </format>
    <format dxfId="301">
      <pivotArea outline="0" collapsedLevelsAreSubtotals="1" fieldPosition="0"/>
    </format>
    <format dxfId="300">
      <pivotArea field="11" type="button" dataOnly="0" labelOnly="1" outline="0" axis="axisRow" fieldPosition="0"/>
    </format>
    <format dxfId="299">
      <pivotArea dataOnly="0" labelOnly="1" fieldPosition="0">
        <references count="1">
          <reference field="11" count="0"/>
        </references>
      </pivotArea>
    </format>
    <format dxfId="298">
      <pivotArea dataOnly="0" labelOnly="1" grandRow="1" outline="0" fieldPosition="0"/>
    </format>
    <format dxfId="297">
      <pivotArea dataOnly="0" labelOnly="1" fieldPosition="0">
        <references count="2">
          <reference field="3" count="2">
            <x v="0"/>
            <x v="1"/>
          </reference>
          <reference field="11" count="1" selected="0">
            <x v="0"/>
          </reference>
        </references>
      </pivotArea>
    </format>
    <format dxfId="296">
      <pivotArea dataOnly="0" labelOnly="1" fieldPosition="0">
        <references count="2">
          <reference field="3" count="0"/>
          <reference field="11" count="1" selected="0">
            <x v="1"/>
          </reference>
        </references>
      </pivotArea>
    </format>
    <format dxfId="295">
      <pivotArea dataOnly="0" labelOnly="1" fieldPosition="0">
        <references count="2">
          <reference field="3" count="1">
            <x v="0"/>
          </reference>
          <reference field="11" count="1" selected="0">
            <x v="2"/>
          </reference>
        </references>
      </pivotArea>
    </format>
    <format dxfId="29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93">
      <pivotArea collapsedLevelsAreSubtotals="1" fieldPosition="0">
        <references count="1">
          <reference field="11" count="1">
            <x v="2"/>
          </reference>
        </references>
      </pivotArea>
    </format>
    <format dxfId="292">
      <pivotArea dataOnly="0" labelOnly="1" fieldPosition="0">
        <references count="1">
          <reference field="11" count="1">
            <x v="2"/>
          </reference>
        </references>
      </pivotArea>
    </format>
    <format dxfId="291">
      <pivotArea collapsedLevelsAreSubtotals="1" fieldPosition="0">
        <references count="1">
          <reference field="11" count="1">
            <x v="1"/>
          </reference>
        </references>
      </pivotArea>
    </format>
    <format dxfId="290">
      <pivotArea dataOnly="0" labelOnly="1" fieldPosition="0">
        <references count="1">
          <reference field="11" count="1">
            <x v="1"/>
          </reference>
        </references>
      </pivotArea>
    </format>
    <format dxfId="289">
      <pivotArea collapsedLevelsAreSubtotals="1" fieldPosition="0">
        <references count="1">
          <reference field="11" count="1">
            <x v="0"/>
          </reference>
        </references>
      </pivotArea>
    </format>
    <format dxfId="288">
      <pivotArea dataOnly="0" labelOnly="1" fieldPosition="0">
        <references count="1">
          <reference field="11" count="1">
            <x v="0"/>
          </reference>
        </references>
      </pivotArea>
    </format>
    <format dxfId="287">
      <pivotArea field="11" type="button" dataOnly="0" labelOnly="1" outline="0" axis="axisRow" fieldPosition="0"/>
    </format>
    <format dxfId="28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5">
      <pivotArea grandRow="1" outline="0" collapsedLevelsAreSubtotals="1" fieldPosition="0"/>
    </format>
    <format dxfId="284">
      <pivotArea dataOnly="0" labelOnly="1" grandRow="1" outline="0" fieldPosition="0"/>
    </format>
    <format dxfId="283">
      <pivotArea field="11" type="button" dataOnly="0" labelOnly="1" outline="0" axis="axisRow" fieldPosition="0"/>
    </format>
    <format dxfId="2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1">
      <pivotArea grandRow="1" outline="0" collapsedLevelsAreSubtotals="1" fieldPosition="0"/>
    </format>
    <format dxfId="280">
      <pivotArea dataOnly="0" labelOnly="1" grandRow="1" outline="0" fieldPosition="0"/>
    </format>
    <format dxfId="279">
      <pivotArea field="11" type="button" dataOnly="0" labelOnly="1" outline="0" axis="axisRow" fieldPosition="0"/>
    </format>
    <format dxfId="27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77">
      <pivotArea grandRow="1" outline="0" collapsedLevelsAreSubtotals="1" fieldPosition="0"/>
    </format>
    <format dxfId="276">
      <pivotArea dataOnly="0" labelOnly="1" grandRow="1" outline="0" fieldPosition="0"/>
    </format>
    <format dxfId="275">
      <pivotArea collapsedLevelsAreSubtotals="1" fieldPosition="0">
        <references count="1">
          <reference field="11" count="1">
            <x v="0"/>
          </reference>
        </references>
      </pivotArea>
    </format>
    <format dxfId="274">
      <pivotArea dataOnly="0" labelOnly="1" fieldPosition="0">
        <references count="1">
          <reference field="11" count="1">
            <x v="0"/>
          </reference>
        </references>
      </pivotArea>
    </format>
    <format dxfId="273">
      <pivotArea collapsedLevelsAreSubtotals="1" fieldPosition="0">
        <references count="1">
          <reference field="11" count="1">
            <x v="1"/>
          </reference>
        </references>
      </pivotArea>
    </format>
    <format dxfId="272">
      <pivotArea dataOnly="0" labelOnly="1" fieldPosition="0">
        <references count="1">
          <reference field="11" count="1">
            <x v="1"/>
          </reference>
        </references>
      </pivotArea>
    </format>
    <format dxfId="271">
      <pivotArea collapsedLevelsAreSubtotals="1" fieldPosition="0">
        <references count="1">
          <reference field="11" count="1">
            <x v="2"/>
          </reference>
        </references>
      </pivotArea>
    </format>
    <format dxfId="270">
      <pivotArea dataOnly="0" labelOnly="1" fieldPosition="0">
        <references count="1">
          <reference field="11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892"/>
  <sheetViews>
    <sheetView showGridLines="0" tabSelected="1" topLeftCell="I3855" zoomScaleNormal="100" workbookViewId="0">
      <selection activeCell="L4" sqref="L4:L3892"/>
    </sheetView>
  </sheetViews>
  <sheetFormatPr defaultRowHeight="15" x14ac:dyDescent="0.25"/>
  <cols>
    <col min="1" max="1" width="14.85546875" style="35" bestFit="1" customWidth="1"/>
    <col min="2" max="2" width="16.42578125" style="6" bestFit="1" customWidth="1"/>
    <col min="3" max="3" width="40" bestFit="1" customWidth="1"/>
    <col min="4" max="4" width="29.7109375" customWidth="1"/>
    <col min="5" max="5" width="47.5703125" customWidth="1"/>
    <col min="6" max="6" width="62" customWidth="1"/>
    <col min="7" max="7" width="19.28515625" style="4" customWidth="1"/>
    <col min="8" max="8" width="17.140625" style="4" customWidth="1"/>
    <col min="9" max="9" width="12.5703125" style="29" customWidth="1"/>
    <col min="10" max="10" width="24.140625" style="72" customWidth="1"/>
    <col min="11" max="11" width="22.85546875" style="30" customWidth="1"/>
    <col min="12" max="12" width="35.5703125" style="30" customWidth="1"/>
    <col min="13" max="13" width="21.140625" style="1" customWidth="1"/>
    <col min="14" max="14" width="38.140625" customWidth="1"/>
    <col min="15" max="15" width="84" customWidth="1"/>
    <col min="16" max="16" width="18.42578125" bestFit="1" customWidth="1"/>
    <col min="17" max="17" width="18.42578125" customWidth="1"/>
    <col min="18" max="18" width="38.42578125" bestFit="1" customWidth="1"/>
  </cols>
  <sheetData>
    <row r="1" spans="1:17" x14ac:dyDescent="0.25">
      <c r="A1" s="34" t="s">
        <v>0</v>
      </c>
      <c r="B1" s="24" t="s">
        <v>1</v>
      </c>
      <c r="C1" s="25" t="s">
        <v>2</v>
      </c>
      <c r="D1" s="25" t="s">
        <v>4</v>
      </c>
      <c r="E1" s="25" t="s">
        <v>5</v>
      </c>
      <c r="F1" s="25" t="s">
        <v>6</v>
      </c>
      <c r="G1" s="26" t="s">
        <v>3</v>
      </c>
      <c r="H1" s="26" t="s">
        <v>125</v>
      </c>
      <c r="I1" s="27" t="s">
        <v>68</v>
      </c>
      <c r="J1" s="74" t="s">
        <v>69</v>
      </c>
      <c r="K1" s="28" t="s">
        <v>8</v>
      </c>
      <c r="L1" s="28" t="s">
        <v>9</v>
      </c>
      <c r="M1" s="23" t="s">
        <v>7</v>
      </c>
      <c r="N1" s="23" t="s">
        <v>120</v>
      </c>
      <c r="O1" s="39" t="s">
        <v>121</v>
      </c>
      <c r="P1" s="23" t="s">
        <v>178</v>
      </c>
      <c r="Q1" s="23" t="s">
        <v>969</v>
      </c>
    </row>
    <row r="2" spans="1:17" x14ac:dyDescent="0.25">
      <c r="A2" s="75">
        <v>3645</v>
      </c>
      <c r="B2" s="76">
        <v>45781.636578090278</v>
      </c>
      <c r="C2" s="77" t="s">
        <v>995</v>
      </c>
      <c r="D2" s="77" t="s">
        <v>23</v>
      </c>
      <c r="E2" s="77" t="s">
        <v>31</v>
      </c>
      <c r="F2" s="77" t="s">
        <v>116</v>
      </c>
      <c r="G2" s="31">
        <v>21.68</v>
      </c>
      <c r="H2" s="31">
        <v>15.6</v>
      </c>
      <c r="I2" s="31">
        <v>0</v>
      </c>
      <c r="J2" s="73">
        <v>15.6</v>
      </c>
      <c r="K2" s="78" t="s">
        <v>1000</v>
      </c>
      <c r="L2" s="78" t="s">
        <v>2825</v>
      </c>
      <c r="M2" s="75" t="s">
        <v>1991</v>
      </c>
      <c r="N2" s="77" t="s">
        <v>2795</v>
      </c>
      <c r="O2" s="77" t="s">
        <v>123</v>
      </c>
      <c r="P2" t="s">
        <v>183</v>
      </c>
      <c r="Q2" s="79"/>
    </row>
    <row r="3" spans="1:17" x14ac:dyDescent="0.25">
      <c r="A3" s="1" t="s">
        <v>2143</v>
      </c>
      <c r="B3" s="5">
        <v>45779.840607847225</v>
      </c>
      <c r="C3" t="s">
        <v>162</v>
      </c>
      <c r="D3" t="s">
        <v>19</v>
      </c>
      <c r="E3" t="s">
        <v>33</v>
      </c>
      <c r="F3" t="s">
        <v>20</v>
      </c>
      <c r="G3" s="4">
        <v>153.79</v>
      </c>
      <c r="H3" s="4">
        <v>142.80000000000001</v>
      </c>
      <c r="I3" s="57">
        <v>115.32</v>
      </c>
      <c r="J3" s="72">
        <f>H3-I3</f>
        <v>27.480000000000018</v>
      </c>
      <c r="K3" s="30" t="s">
        <v>10</v>
      </c>
      <c r="L3" s="30" t="s">
        <v>10</v>
      </c>
      <c r="M3" s="1" t="s">
        <v>1991</v>
      </c>
      <c r="N3" t="s">
        <v>2418</v>
      </c>
      <c r="O3" t="s">
        <v>132</v>
      </c>
      <c r="P3" t="s">
        <v>179</v>
      </c>
    </row>
    <row r="4" spans="1:17" x14ac:dyDescent="0.25">
      <c r="A4" s="1">
        <v>5858</v>
      </c>
      <c r="B4" s="5">
        <v>45778.87480208333</v>
      </c>
      <c r="C4" t="s">
        <v>1530</v>
      </c>
      <c r="D4" t="s">
        <v>18</v>
      </c>
      <c r="E4" t="s">
        <v>28</v>
      </c>
      <c r="F4" t="s">
        <v>136</v>
      </c>
      <c r="G4" s="4">
        <v>136.74</v>
      </c>
      <c r="H4" s="31">
        <v>132.75</v>
      </c>
      <c r="I4" s="31">
        <v>0</v>
      </c>
      <c r="J4" s="73">
        <v>132.75</v>
      </c>
      <c r="K4" s="30" t="s">
        <v>2824</v>
      </c>
      <c r="L4" s="30" t="s">
        <v>17</v>
      </c>
      <c r="M4" s="1" t="s">
        <v>1991</v>
      </c>
      <c r="N4" t="s">
        <v>2369</v>
      </c>
      <c r="O4" t="s">
        <v>132</v>
      </c>
      <c r="P4" t="s">
        <v>181</v>
      </c>
    </row>
    <row r="5" spans="1:17" x14ac:dyDescent="0.25">
      <c r="A5" s="1" t="s">
        <v>2043</v>
      </c>
      <c r="B5" s="5">
        <v>45779.872972731479</v>
      </c>
      <c r="C5" t="s">
        <v>138</v>
      </c>
      <c r="D5" t="s">
        <v>19</v>
      </c>
      <c r="E5" t="s">
        <v>41</v>
      </c>
      <c r="F5" t="s">
        <v>20</v>
      </c>
      <c r="G5" s="4">
        <v>299.64</v>
      </c>
      <c r="H5" s="4">
        <v>292.64999999999998</v>
      </c>
      <c r="I5" s="57">
        <v>236.31</v>
      </c>
      <c r="J5" s="72">
        <f t="shared" ref="J5:J10" si="0">H5-I5</f>
        <v>56.339999999999975</v>
      </c>
      <c r="K5" s="30" t="s">
        <v>10</v>
      </c>
      <c r="L5" s="30" t="s">
        <v>10</v>
      </c>
      <c r="M5" s="1" t="s">
        <v>1991</v>
      </c>
      <c r="N5" t="s">
        <v>2275</v>
      </c>
      <c r="O5" t="s">
        <v>122</v>
      </c>
      <c r="P5" t="s">
        <v>183</v>
      </c>
    </row>
    <row r="6" spans="1:17" x14ac:dyDescent="0.25">
      <c r="A6" s="1">
        <v>4742</v>
      </c>
      <c r="B6" s="5">
        <v>45779.902134895834</v>
      </c>
      <c r="C6" t="s">
        <v>270</v>
      </c>
      <c r="D6" t="s">
        <v>19</v>
      </c>
      <c r="E6" t="s">
        <v>129</v>
      </c>
      <c r="F6" t="s">
        <v>116</v>
      </c>
      <c r="G6" s="4">
        <v>71.59</v>
      </c>
      <c r="H6" s="4">
        <v>66.599999999999994</v>
      </c>
      <c r="I6" s="57">
        <v>53.78</v>
      </c>
      <c r="J6" s="72">
        <f t="shared" si="0"/>
        <v>12.819999999999993</v>
      </c>
      <c r="K6" s="30" t="s">
        <v>10</v>
      </c>
      <c r="L6" s="30" t="s">
        <v>10</v>
      </c>
      <c r="M6" s="1" t="s">
        <v>1991</v>
      </c>
      <c r="N6" t="s">
        <v>2227</v>
      </c>
      <c r="O6" t="s">
        <v>2228</v>
      </c>
      <c r="P6" t="s">
        <v>180</v>
      </c>
    </row>
    <row r="7" spans="1:17" x14ac:dyDescent="0.25">
      <c r="A7" s="1">
        <v>6721</v>
      </c>
      <c r="B7" s="5">
        <v>45779.820046701388</v>
      </c>
      <c r="C7" t="s">
        <v>230</v>
      </c>
      <c r="D7" t="s">
        <v>23</v>
      </c>
      <c r="E7" t="s">
        <v>30</v>
      </c>
      <c r="F7" t="s">
        <v>116</v>
      </c>
      <c r="G7" s="4">
        <v>169.69</v>
      </c>
      <c r="H7" s="4">
        <v>158.69999999999999</v>
      </c>
      <c r="I7" s="57">
        <v>158.69999999999999</v>
      </c>
      <c r="J7" s="72">
        <f t="shared" si="0"/>
        <v>0</v>
      </c>
      <c r="K7" s="30" t="s">
        <v>10</v>
      </c>
      <c r="L7" s="30" t="s">
        <v>10</v>
      </c>
      <c r="M7" s="1" t="s">
        <v>1991</v>
      </c>
      <c r="N7" t="s">
        <v>2211</v>
      </c>
      <c r="O7" t="s">
        <v>1937</v>
      </c>
      <c r="P7" t="s">
        <v>181</v>
      </c>
    </row>
    <row r="8" spans="1:17" x14ac:dyDescent="0.25">
      <c r="A8" s="1" t="s">
        <v>2094</v>
      </c>
      <c r="B8" s="5">
        <v>45778.671191030095</v>
      </c>
      <c r="C8" t="s">
        <v>1533</v>
      </c>
      <c r="D8" t="s">
        <v>23</v>
      </c>
      <c r="E8" t="s">
        <v>24</v>
      </c>
      <c r="F8" t="s">
        <v>20</v>
      </c>
      <c r="G8" s="4">
        <v>71.39</v>
      </c>
      <c r="H8" s="4">
        <v>62.4</v>
      </c>
      <c r="I8" s="57">
        <v>52.26</v>
      </c>
      <c r="J8" s="72">
        <f t="shared" si="0"/>
        <v>10.14</v>
      </c>
      <c r="K8" s="30" t="s">
        <v>10</v>
      </c>
      <c r="L8" s="30" t="s">
        <v>10</v>
      </c>
      <c r="M8" s="1" t="s">
        <v>1991</v>
      </c>
      <c r="N8" t="s">
        <v>2353</v>
      </c>
      <c r="O8" t="s">
        <v>1958</v>
      </c>
      <c r="P8" t="s">
        <v>180</v>
      </c>
    </row>
    <row r="9" spans="1:17" x14ac:dyDescent="0.25">
      <c r="A9" s="1">
        <v>8450</v>
      </c>
      <c r="B9" s="5">
        <v>45778.890087627318</v>
      </c>
      <c r="C9" t="s">
        <v>995</v>
      </c>
      <c r="D9" t="s">
        <v>19</v>
      </c>
      <c r="E9" t="s">
        <v>129</v>
      </c>
      <c r="F9" t="s">
        <v>116</v>
      </c>
      <c r="G9" s="4">
        <v>9.7899999999999991</v>
      </c>
      <c r="H9" s="4">
        <v>16.8</v>
      </c>
      <c r="I9" s="57">
        <v>7.11</v>
      </c>
      <c r="J9" s="72">
        <f t="shared" si="0"/>
        <v>9.6900000000000013</v>
      </c>
      <c r="K9" s="30" t="s">
        <v>10</v>
      </c>
      <c r="L9" s="30" t="s">
        <v>10</v>
      </c>
      <c r="M9" s="1" t="s">
        <v>1991</v>
      </c>
      <c r="N9" t="s">
        <v>2466</v>
      </c>
      <c r="O9" t="s">
        <v>122</v>
      </c>
      <c r="P9" t="s">
        <v>183</v>
      </c>
    </row>
    <row r="10" spans="1:17" x14ac:dyDescent="0.25">
      <c r="A10" s="1" t="s">
        <v>2123</v>
      </c>
      <c r="B10" s="5">
        <v>45779.80638253472</v>
      </c>
      <c r="C10" t="s">
        <v>195</v>
      </c>
      <c r="D10" t="s">
        <v>23</v>
      </c>
      <c r="E10" t="s">
        <v>24</v>
      </c>
      <c r="F10" t="s">
        <v>20</v>
      </c>
      <c r="G10" s="4">
        <v>46.34</v>
      </c>
      <c r="H10" s="4">
        <v>45.35</v>
      </c>
      <c r="I10" s="57">
        <v>36.619999999999997</v>
      </c>
      <c r="J10" s="72">
        <f t="shared" si="0"/>
        <v>8.730000000000004</v>
      </c>
      <c r="K10" s="30" t="s">
        <v>10</v>
      </c>
      <c r="L10" s="30" t="s">
        <v>10</v>
      </c>
      <c r="M10" s="1" t="s">
        <v>1991</v>
      </c>
      <c r="N10" t="s">
        <v>2386</v>
      </c>
      <c r="O10" t="s">
        <v>2228</v>
      </c>
      <c r="P10" t="s">
        <v>182</v>
      </c>
    </row>
    <row r="11" spans="1:17" x14ac:dyDescent="0.25">
      <c r="A11" s="1" t="s">
        <v>2180</v>
      </c>
      <c r="B11" s="5">
        <v>45778.650863599534</v>
      </c>
      <c r="C11" t="s">
        <v>995</v>
      </c>
      <c r="D11" t="s">
        <v>27</v>
      </c>
      <c r="E11" t="s">
        <v>1943</v>
      </c>
      <c r="F11" t="s">
        <v>116</v>
      </c>
      <c r="G11" s="4">
        <v>9.7899999999999991</v>
      </c>
      <c r="H11" s="31">
        <v>16.8</v>
      </c>
      <c r="I11" s="31">
        <v>0</v>
      </c>
      <c r="J11" s="73">
        <v>16.8</v>
      </c>
      <c r="K11" s="30" t="s">
        <v>2824</v>
      </c>
      <c r="L11" s="30" t="s">
        <v>17</v>
      </c>
      <c r="M11" s="1" t="s">
        <v>1991</v>
      </c>
      <c r="N11" t="s">
        <v>2467</v>
      </c>
      <c r="O11" t="s">
        <v>122</v>
      </c>
      <c r="P11" t="s">
        <v>183</v>
      </c>
    </row>
    <row r="12" spans="1:17" x14ac:dyDescent="0.25">
      <c r="A12" s="1" t="s">
        <v>2016</v>
      </c>
      <c r="B12" s="5">
        <v>45779.848385381942</v>
      </c>
      <c r="C12" t="s">
        <v>221</v>
      </c>
      <c r="D12" t="s">
        <v>23</v>
      </c>
      <c r="E12" t="s">
        <v>24</v>
      </c>
      <c r="F12" t="s">
        <v>20</v>
      </c>
      <c r="G12" s="4">
        <v>115.09</v>
      </c>
      <c r="H12" s="4">
        <v>104.1</v>
      </c>
      <c r="I12" s="57">
        <v>84.06</v>
      </c>
      <c r="J12" s="72">
        <f t="shared" ref="J12:J16" si="1">H12-I12</f>
        <v>20.039999999999992</v>
      </c>
      <c r="K12" s="30" t="s">
        <v>10</v>
      </c>
      <c r="L12" s="30" t="s">
        <v>10</v>
      </c>
      <c r="M12" s="1" t="s">
        <v>1991</v>
      </c>
      <c r="N12" t="s">
        <v>2235</v>
      </c>
      <c r="O12" t="s">
        <v>131</v>
      </c>
      <c r="P12" t="s">
        <v>179</v>
      </c>
    </row>
    <row r="13" spans="1:17" x14ac:dyDescent="0.25">
      <c r="A13" s="1" t="s">
        <v>2144</v>
      </c>
      <c r="B13" s="5">
        <v>45778.935045949074</v>
      </c>
      <c r="C13" t="s">
        <v>162</v>
      </c>
      <c r="D13" t="s">
        <v>23</v>
      </c>
      <c r="E13" t="s">
        <v>26</v>
      </c>
      <c r="F13" t="s">
        <v>20</v>
      </c>
      <c r="G13" s="4">
        <v>129.65</v>
      </c>
      <c r="H13" s="4">
        <v>129.65</v>
      </c>
      <c r="I13" s="57">
        <v>104.69</v>
      </c>
      <c r="J13" s="72">
        <f t="shared" si="1"/>
        <v>24.960000000000008</v>
      </c>
      <c r="K13" s="30" t="s">
        <v>10</v>
      </c>
      <c r="L13" s="30" t="s">
        <v>10</v>
      </c>
      <c r="M13" s="1" t="s">
        <v>1991</v>
      </c>
      <c r="N13" t="s">
        <v>2419</v>
      </c>
      <c r="O13" t="s">
        <v>122</v>
      </c>
      <c r="P13" t="s">
        <v>179</v>
      </c>
    </row>
    <row r="14" spans="1:17" x14ac:dyDescent="0.25">
      <c r="A14" s="1" t="s">
        <v>2069</v>
      </c>
      <c r="B14" s="5">
        <v>45779.911297511571</v>
      </c>
      <c r="C14" t="s">
        <v>277</v>
      </c>
      <c r="D14" t="s">
        <v>19</v>
      </c>
      <c r="E14" t="s">
        <v>226</v>
      </c>
      <c r="F14" t="s">
        <v>20</v>
      </c>
      <c r="G14" s="4">
        <v>117.84</v>
      </c>
      <c r="H14" s="4">
        <v>119.85</v>
      </c>
      <c r="I14" s="57">
        <v>96.77</v>
      </c>
      <c r="J14" s="72">
        <f t="shared" si="1"/>
        <v>23.08</v>
      </c>
      <c r="K14" s="30" t="s">
        <v>10</v>
      </c>
      <c r="L14" s="30" t="s">
        <v>10</v>
      </c>
      <c r="M14" s="1" t="s">
        <v>1991</v>
      </c>
      <c r="N14" t="s">
        <v>2321</v>
      </c>
      <c r="O14" t="s">
        <v>132</v>
      </c>
      <c r="P14" t="s">
        <v>183</v>
      </c>
    </row>
    <row r="15" spans="1:17" x14ac:dyDescent="0.25">
      <c r="A15" s="1" t="s">
        <v>2096</v>
      </c>
      <c r="B15" s="5">
        <v>45779.816323263891</v>
      </c>
      <c r="C15" t="s">
        <v>191</v>
      </c>
      <c r="D15" t="s">
        <v>19</v>
      </c>
      <c r="E15" t="s">
        <v>39</v>
      </c>
      <c r="F15" t="s">
        <v>20</v>
      </c>
      <c r="G15" s="4">
        <v>323.39</v>
      </c>
      <c r="H15" s="4">
        <v>317.39999999999998</v>
      </c>
      <c r="I15" s="57">
        <v>256.3</v>
      </c>
      <c r="J15" s="72">
        <f t="shared" si="1"/>
        <v>61.099999999999966</v>
      </c>
      <c r="K15" s="30" t="s">
        <v>10</v>
      </c>
      <c r="L15" s="30" t="s">
        <v>10</v>
      </c>
      <c r="M15" s="1" t="s">
        <v>1991</v>
      </c>
      <c r="N15" t="s">
        <v>2355</v>
      </c>
      <c r="O15" t="s">
        <v>131</v>
      </c>
      <c r="P15" t="s">
        <v>183</v>
      </c>
    </row>
    <row r="16" spans="1:17" x14ac:dyDescent="0.25">
      <c r="A16" s="1" t="s">
        <v>2076</v>
      </c>
      <c r="B16" s="5">
        <v>45779.461573587963</v>
      </c>
      <c r="C16" t="s">
        <v>152</v>
      </c>
      <c r="D16" t="s">
        <v>23</v>
      </c>
      <c r="E16" t="s">
        <v>24</v>
      </c>
      <c r="F16" t="s">
        <v>20</v>
      </c>
      <c r="G16" s="4">
        <v>56.79</v>
      </c>
      <c r="H16" s="4">
        <v>58.8</v>
      </c>
      <c r="I16" s="57">
        <v>47.48</v>
      </c>
      <c r="J16" s="72">
        <f t="shared" si="1"/>
        <v>11.32</v>
      </c>
      <c r="K16" s="30" t="s">
        <v>10</v>
      </c>
      <c r="L16" s="30" t="s">
        <v>10</v>
      </c>
      <c r="M16" s="1" t="s">
        <v>1991</v>
      </c>
      <c r="N16" t="s">
        <v>2328</v>
      </c>
      <c r="O16" t="s">
        <v>140</v>
      </c>
      <c r="P16" t="s">
        <v>179</v>
      </c>
    </row>
    <row r="17" spans="1:17" x14ac:dyDescent="0.25">
      <c r="A17" s="75">
        <v>5272</v>
      </c>
      <c r="B17" s="76">
        <v>45778.848254282406</v>
      </c>
      <c r="C17" s="77" t="s">
        <v>162</v>
      </c>
      <c r="D17" s="77" t="s">
        <v>23</v>
      </c>
      <c r="E17" s="77" t="s">
        <v>30</v>
      </c>
      <c r="F17" s="77" t="s">
        <v>116</v>
      </c>
      <c r="G17" s="31">
        <v>133.09</v>
      </c>
      <c r="H17" s="31">
        <v>135.1</v>
      </c>
      <c r="I17" s="31">
        <v>0</v>
      </c>
      <c r="J17" s="73">
        <v>135.1</v>
      </c>
      <c r="K17" s="78" t="s">
        <v>1000</v>
      </c>
      <c r="L17" s="78" t="s">
        <v>2825</v>
      </c>
      <c r="M17" s="75" t="s">
        <v>1991</v>
      </c>
      <c r="N17" s="77" t="s">
        <v>2420</v>
      </c>
      <c r="O17" s="77" t="s">
        <v>131</v>
      </c>
      <c r="P17" t="s">
        <v>179</v>
      </c>
      <c r="Q17" s="79"/>
    </row>
    <row r="18" spans="1:17" x14ac:dyDescent="0.25">
      <c r="A18" s="1" t="s">
        <v>2120</v>
      </c>
      <c r="B18" s="5">
        <v>45778.864022835645</v>
      </c>
      <c r="C18" t="s">
        <v>137</v>
      </c>
      <c r="D18" t="s">
        <v>19</v>
      </c>
      <c r="E18" t="s">
        <v>41</v>
      </c>
      <c r="F18" t="s">
        <v>20</v>
      </c>
      <c r="G18" s="4">
        <v>97.99</v>
      </c>
      <c r="H18" s="4">
        <v>87</v>
      </c>
      <c r="I18" s="57">
        <v>70.25</v>
      </c>
      <c r="J18" s="72">
        <f t="shared" ref="J18:J19" si="2">H18-I18</f>
        <v>16.75</v>
      </c>
      <c r="K18" s="30" t="s">
        <v>10</v>
      </c>
      <c r="L18" s="30" t="s">
        <v>10</v>
      </c>
      <c r="M18" s="1" t="s">
        <v>1991</v>
      </c>
      <c r="N18" t="s">
        <v>2382</v>
      </c>
      <c r="O18" t="s">
        <v>1956</v>
      </c>
      <c r="P18" t="s">
        <v>183</v>
      </c>
    </row>
    <row r="19" spans="1:17" x14ac:dyDescent="0.25">
      <c r="A19" s="1" t="s">
        <v>2121</v>
      </c>
      <c r="B19" s="5">
        <v>45778.863383773147</v>
      </c>
      <c r="C19" t="s">
        <v>137</v>
      </c>
      <c r="D19" t="s">
        <v>23</v>
      </c>
      <c r="E19" t="s">
        <v>24</v>
      </c>
      <c r="F19" t="s">
        <v>20</v>
      </c>
      <c r="G19" s="4">
        <v>121.64</v>
      </c>
      <c r="H19" s="4">
        <v>112.65</v>
      </c>
      <c r="I19" s="57">
        <v>90.96</v>
      </c>
      <c r="J19" s="72">
        <f t="shared" si="2"/>
        <v>21.690000000000012</v>
      </c>
      <c r="K19" s="30" t="s">
        <v>10</v>
      </c>
      <c r="L19" s="30" t="s">
        <v>10</v>
      </c>
      <c r="M19" s="1" t="s">
        <v>1991</v>
      </c>
      <c r="N19" t="s">
        <v>2383</v>
      </c>
      <c r="O19" t="s">
        <v>124</v>
      </c>
      <c r="P19" t="s">
        <v>183</v>
      </c>
    </row>
    <row r="20" spans="1:17" x14ac:dyDescent="0.25">
      <c r="A20" s="75">
        <v>3822</v>
      </c>
      <c r="B20" s="76">
        <v>45778.766229502318</v>
      </c>
      <c r="C20" s="77" t="s">
        <v>137</v>
      </c>
      <c r="D20" s="77" t="s">
        <v>23</v>
      </c>
      <c r="E20" s="77" t="s">
        <v>31</v>
      </c>
      <c r="F20" s="77" t="s">
        <v>116</v>
      </c>
      <c r="G20" s="31">
        <v>96.19</v>
      </c>
      <c r="H20" s="31">
        <v>85.2</v>
      </c>
      <c r="I20" s="31">
        <v>0</v>
      </c>
      <c r="J20" s="73">
        <v>85.2</v>
      </c>
      <c r="K20" s="78" t="s">
        <v>1000</v>
      </c>
      <c r="L20" s="78" t="s">
        <v>2825</v>
      </c>
      <c r="M20" s="75" t="s">
        <v>1991</v>
      </c>
      <c r="N20" s="77" t="s">
        <v>2384</v>
      </c>
      <c r="O20" s="77" t="s">
        <v>1976</v>
      </c>
      <c r="P20" t="s">
        <v>183</v>
      </c>
      <c r="Q20" s="79"/>
    </row>
    <row r="21" spans="1:17" x14ac:dyDescent="0.25">
      <c r="A21" s="1" t="s">
        <v>2077</v>
      </c>
      <c r="B21" s="5">
        <v>45778.921191527777</v>
      </c>
      <c r="C21" t="s">
        <v>145</v>
      </c>
      <c r="D21" t="s">
        <v>19</v>
      </c>
      <c r="E21" t="s">
        <v>1946</v>
      </c>
      <c r="F21" t="s">
        <v>20</v>
      </c>
      <c r="G21" s="4">
        <v>72.69</v>
      </c>
      <c r="H21" s="4">
        <v>87.6</v>
      </c>
      <c r="I21" s="57">
        <v>70.73</v>
      </c>
      <c r="J21" s="72">
        <f t="shared" ref="J21:J24" si="3">H21-I21</f>
        <v>16.86999999999999</v>
      </c>
      <c r="K21" s="30" t="s">
        <v>10</v>
      </c>
      <c r="L21" s="30" t="s">
        <v>10</v>
      </c>
      <c r="M21" s="1" t="s">
        <v>1991</v>
      </c>
      <c r="N21" t="s">
        <v>2330</v>
      </c>
      <c r="O21" t="s">
        <v>122</v>
      </c>
      <c r="P21" t="s">
        <v>180</v>
      </c>
    </row>
    <row r="22" spans="1:17" x14ac:dyDescent="0.25">
      <c r="A22" s="1">
        <v>3833</v>
      </c>
      <c r="B22" s="5">
        <v>45779.766359548608</v>
      </c>
      <c r="C22" t="s">
        <v>1947</v>
      </c>
      <c r="D22" t="s">
        <v>23</v>
      </c>
      <c r="E22" t="s">
        <v>31</v>
      </c>
      <c r="F22" t="s">
        <v>116</v>
      </c>
      <c r="G22" s="4">
        <v>55.59</v>
      </c>
      <c r="H22" s="4">
        <v>51.6</v>
      </c>
      <c r="I22" s="57">
        <v>41.67</v>
      </c>
      <c r="J22" s="72">
        <f t="shared" si="3"/>
        <v>9.93</v>
      </c>
      <c r="K22" s="30" t="s">
        <v>10</v>
      </c>
      <c r="L22" s="30" t="s">
        <v>10</v>
      </c>
      <c r="M22" s="1" t="s">
        <v>1991</v>
      </c>
      <c r="N22" t="s">
        <v>2299</v>
      </c>
      <c r="O22" t="s">
        <v>124</v>
      </c>
      <c r="P22" t="s">
        <v>181</v>
      </c>
    </row>
    <row r="23" spans="1:17" x14ac:dyDescent="0.25">
      <c r="A23" s="1">
        <v>7981</v>
      </c>
      <c r="B23" s="5">
        <v>45779.819817037038</v>
      </c>
      <c r="C23" t="s">
        <v>254</v>
      </c>
      <c r="D23" t="s">
        <v>23</v>
      </c>
      <c r="E23" t="s">
        <v>30</v>
      </c>
      <c r="F23" t="s">
        <v>116</v>
      </c>
      <c r="G23" s="4">
        <v>77</v>
      </c>
      <c r="H23" s="4">
        <v>77</v>
      </c>
      <c r="I23" s="57">
        <v>69.3</v>
      </c>
      <c r="J23" s="72">
        <f t="shared" si="3"/>
        <v>7.7000000000000028</v>
      </c>
      <c r="K23" s="30" t="s">
        <v>10</v>
      </c>
      <c r="L23" s="30" t="s">
        <v>10</v>
      </c>
      <c r="M23" s="1" t="s">
        <v>1991</v>
      </c>
      <c r="N23" t="s">
        <v>2210</v>
      </c>
      <c r="O23" t="s">
        <v>156</v>
      </c>
      <c r="P23" t="s">
        <v>179</v>
      </c>
    </row>
    <row r="24" spans="1:17" x14ac:dyDescent="0.25">
      <c r="A24" s="1" t="s">
        <v>2195</v>
      </c>
      <c r="B24" s="5">
        <v>45779.854611365743</v>
      </c>
      <c r="C24" t="s">
        <v>266</v>
      </c>
      <c r="D24" t="s">
        <v>19</v>
      </c>
      <c r="E24" t="s">
        <v>33</v>
      </c>
      <c r="F24" t="s">
        <v>20</v>
      </c>
      <c r="G24" s="4">
        <v>79.790000000000006</v>
      </c>
      <c r="H24" s="4">
        <v>82.8</v>
      </c>
      <c r="I24" s="57">
        <v>66.86</v>
      </c>
      <c r="J24" s="72">
        <f t="shared" si="3"/>
        <v>15.939999999999998</v>
      </c>
      <c r="K24" s="30" t="s">
        <v>10</v>
      </c>
      <c r="L24" s="30" t="s">
        <v>10</v>
      </c>
      <c r="M24" s="1" t="s">
        <v>1991</v>
      </c>
      <c r="N24" t="s">
        <v>2488</v>
      </c>
      <c r="O24" t="s">
        <v>123</v>
      </c>
      <c r="P24" t="s">
        <v>183</v>
      </c>
    </row>
    <row r="25" spans="1:17" x14ac:dyDescent="0.25">
      <c r="A25" s="1" t="s">
        <v>2011</v>
      </c>
      <c r="B25" s="5">
        <v>45779.55290033565</v>
      </c>
      <c r="C25" t="s">
        <v>255</v>
      </c>
      <c r="D25" t="s">
        <v>18</v>
      </c>
      <c r="E25" t="s">
        <v>28</v>
      </c>
      <c r="F25" t="s">
        <v>136</v>
      </c>
      <c r="G25" s="4">
        <v>26.87</v>
      </c>
      <c r="H25" s="31">
        <v>34.5</v>
      </c>
      <c r="I25" s="31">
        <v>0</v>
      </c>
      <c r="J25" s="73">
        <v>34.5</v>
      </c>
      <c r="K25" s="30" t="s">
        <v>2824</v>
      </c>
      <c r="L25" s="30" t="s">
        <v>17</v>
      </c>
      <c r="M25" s="1" t="s">
        <v>1991</v>
      </c>
      <c r="N25" t="s">
        <v>2230</v>
      </c>
      <c r="O25" t="s">
        <v>140</v>
      </c>
      <c r="P25" t="s">
        <v>183</v>
      </c>
    </row>
    <row r="26" spans="1:17" x14ac:dyDescent="0.25">
      <c r="A26" s="1" t="s">
        <v>2196</v>
      </c>
      <c r="B26" s="5">
        <v>45779.811372407406</v>
      </c>
      <c r="C26" t="s">
        <v>266</v>
      </c>
      <c r="D26" t="s">
        <v>19</v>
      </c>
      <c r="E26" t="s">
        <v>130</v>
      </c>
      <c r="F26" t="s">
        <v>20</v>
      </c>
      <c r="G26" s="4">
        <v>82.99</v>
      </c>
      <c r="H26" s="4">
        <v>66</v>
      </c>
      <c r="I26" s="57">
        <v>53.3</v>
      </c>
      <c r="J26" s="72">
        <f t="shared" ref="J26:J27" si="4">H26-I26</f>
        <v>12.700000000000003</v>
      </c>
      <c r="K26" s="30" t="s">
        <v>10</v>
      </c>
      <c r="L26" s="30" t="s">
        <v>10</v>
      </c>
      <c r="M26" s="1" t="s">
        <v>1991</v>
      </c>
      <c r="N26" t="s">
        <v>2489</v>
      </c>
      <c r="O26" t="s">
        <v>132</v>
      </c>
      <c r="P26" t="s">
        <v>183</v>
      </c>
    </row>
    <row r="27" spans="1:17" x14ac:dyDescent="0.25">
      <c r="A27" s="1" t="s">
        <v>2021</v>
      </c>
      <c r="B27" s="5">
        <v>45778.869150127313</v>
      </c>
      <c r="C27" t="s">
        <v>145</v>
      </c>
      <c r="D27" t="s">
        <v>19</v>
      </c>
      <c r="E27" t="s">
        <v>41</v>
      </c>
      <c r="F27" t="s">
        <v>20</v>
      </c>
      <c r="G27" s="4">
        <v>86.99</v>
      </c>
      <c r="H27" s="4">
        <v>78</v>
      </c>
      <c r="I27" s="57">
        <v>62.98</v>
      </c>
      <c r="J27" s="72">
        <f t="shared" si="4"/>
        <v>15.020000000000003</v>
      </c>
      <c r="K27" s="30" t="s">
        <v>10</v>
      </c>
      <c r="L27" s="30" t="s">
        <v>10</v>
      </c>
      <c r="M27" s="1" t="s">
        <v>1991</v>
      </c>
      <c r="N27" t="s">
        <v>2331</v>
      </c>
      <c r="O27" t="s">
        <v>122</v>
      </c>
      <c r="P27" t="s">
        <v>180</v>
      </c>
    </row>
    <row r="28" spans="1:17" x14ac:dyDescent="0.25">
      <c r="A28" s="75">
        <v>4904</v>
      </c>
      <c r="B28" s="76">
        <v>45778.875597152779</v>
      </c>
      <c r="C28" s="77" t="s">
        <v>138</v>
      </c>
      <c r="D28" s="77" t="s">
        <v>23</v>
      </c>
      <c r="E28" s="77" t="s">
        <v>30</v>
      </c>
      <c r="F28" s="77" t="s">
        <v>116</v>
      </c>
      <c r="G28" s="31">
        <v>34.79</v>
      </c>
      <c r="H28" s="31">
        <v>38.4</v>
      </c>
      <c r="I28" s="31">
        <v>0</v>
      </c>
      <c r="J28" s="73">
        <v>38.4</v>
      </c>
      <c r="K28" s="78" t="s">
        <v>1000</v>
      </c>
      <c r="L28" s="78" t="s">
        <v>2825</v>
      </c>
      <c r="M28" s="75" t="s">
        <v>1991</v>
      </c>
      <c r="N28" s="77" t="s">
        <v>2276</v>
      </c>
      <c r="O28" s="77" t="s">
        <v>122</v>
      </c>
      <c r="P28" t="s">
        <v>183</v>
      </c>
      <c r="Q28" s="79"/>
    </row>
    <row r="29" spans="1:17" x14ac:dyDescent="0.25">
      <c r="A29" s="1" t="s">
        <v>2124</v>
      </c>
      <c r="B29" s="5">
        <v>45778.897091550927</v>
      </c>
      <c r="C29" t="s">
        <v>195</v>
      </c>
      <c r="D29" t="s">
        <v>23</v>
      </c>
      <c r="E29" t="s">
        <v>24</v>
      </c>
      <c r="F29" t="s">
        <v>20</v>
      </c>
      <c r="G29" s="4">
        <v>213.44</v>
      </c>
      <c r="H29" s="4">
        <v>213.45</v>
      </c>
      <c r="I29" s="57">
        <v>172.36</v>
      </c>
      <c r="J29" s="72">
        <f t="shared" ref="J29:J44" si="5">H29-I29</f>
        <v>41.089999999999975</v>
      </c>
      <c r="K29" s="30" t="s">
        <v>10</v>
      </c>
      <c r="L29" s="30" t="s">
        <v>10</v>
      </c>
      <c r="M29" s="1" t="s">
        <v>1991</v>
      </c>
      <c r="N29" t="s">
        <v>2388</v>
      </c>
      <c r="O29" t="s">
        <v>122</v>
      </c>
      <c r="P29" t="s">
        <v>182</v>
      </c>
    </row>
    <row r="30" spans="1:17" x14ac:dyDescent="0.25">
      <c r="A30" s="1" t="s">
        <v>2113</v>
      </c>
      <c r="B30" s="5">
        <v>45779.485227511577</v>
      </c>
      <c r="C30" t="s">
        <v>192</v>
      </c>
      <c r="D30" t="s">
        <v>23</v>
      </c>
      <c r="E30" t="s">
        <v>24</v>
      </c>
      <c r="F30" t="s">
        <v>20</v>
      </c>
      <c r="G30" s="4">
        <v>26.88</v>
      </c>
      <c r="H30" s="4">
        <v>25.2</v>
      </c>
      <c r="I30" s="57">
        <v>20.34</v>
      </c>
      <c r="J30" s="72">
        <f t="shared" si="5"/>
        <v>4.8599999999999994</v>
      </c>
      <c r="K30" s="30" t="s">
        <v>10</v>
      </c>
      <c r="L30" s="30" t="s">
        <v>10</v>
      </c>
      <c r="M30" s="1" t="s">
        <v>1991</v>
      </c>
      <c r="N30" t="s">
        <v>2374</v>
      </c>
      <c r="O30" t="s">
        <v>1976</v>
      </c>
      <c r="P30" t="s">
        <v>179</v>
      </c>
    </row>
    <row r="31" spans="1:17" x14ac:dyDescent="0.25">
      <c r="A31" s="1" t="s">
        <v>2125</v>
      </c>
      <c r="B31" s="5">
        <v>45778.855389594908</v>
      </c>
      <c r="C31" t="s">
        <v>195</v>
      </c>
      <c r="D31" t="s">
        <v>23</v>
      </c>
      <c r="E31" t="s">
        <v>24</v>
      </c>
      <c r="F31" t="s">
        <v>20</v>
      </c>
      <c r="G31" s="4">
        <v>75.59</v>
      </c>
      <c r="H31" s="4">
        <v>75.599999999999994</v>
      </c>
      <c r="I31" s="57">
        <v>61.05</v>
      </c>
      <c r="J31" s="72">
        <f t="shared" si="5"/>
        <v>14.549999999999997</v>
      </c>
      <c r="K31" s="30" t="s">
        <v>10</v>
      </c>
      <c r="L31" s="30" t="s">
        <v>10</v>
      </c>
      <c r="M31" s="1" t="s">
        <v>1991</v>
      </c>
      <c r="N31" t="s">
        <v>2389</v>
      </c>
      <c r="O31" t="s">
        <v>132</v>
      </c>
      <c r="P31" t="s">
        <v>182</v>
      </c>
    </row>
    <row r="32" spans="1:17" x14ac:dyDescent="0.25">
      <c r="A32" s="1" t="s">
        <v>2126</v>
      </c>
      <c r="B32" s="5">
        <v>45778.854720069445</v>
      </c>
      <c r="C32" t="s">
        <v>195</v>
      </c>
      <c r="D32" t="s">
        <v>23</v>
      </c>
      <c r="E32" t="s">
        <v>24</v>
      </c>
      <c r="F32" t="s">
        <v>20</v>
      </c>
      <c r="G32" s="4">
        <v>88.19</v>
      </c>
      <c r="H32" s="4">
        <v>91.2</v>
      </c>
      <c r="I32" s="57">
        <v>73.64</v>
      </c>
      <c r="J32" s="72">
        <f t="shared" si="5"/>
        <v>17.560000000000002</v>
      </c>
      <c r="K32" s="30" t="s">
        <v>10</v>
      </c>
      <c r="L32" s="30" t="s">
        <v>10</v>
      </c>
      <c r="M32" s="1" t="s">
        <v>1991</v>
      </c>
      <c r="N32" t="s">
        <v>2390</v>
      </c>
      <c r="O32" t="s">
        <v>131</v>
      </c>
      <c r="P32" t="s">
        <v>182</v>
      </c>
    </row>
    <row r="33" spans="1:17" x14ac:dyDescent="0.25">
      <c r="A33" s="1" t="s">
        <v>2091</v>
      </c>
      <c r="B33" s="5">
        <v>45779.912518414349</v>
      </c>
      <c r="C33" t="s">
        <v>1917</v>
      </c>
      <c r="D33" t="s">
        <v>19</v>
      </c>
      <c r="E33" t="s">
        <v>130</v>
      </c>
      <c r="F33" t="s">
        <v>20</v>
      </c>
      <c r="G33" s="4">
        <v>88.8</v>
      </c>
      <c r="H33" s="4">
        <v>88.8</v>
      </c>
      <c r="I33" s="57">
        <v>60.72</v>
      </c>
      <c r="J33" s="72">
        <f t="shared" si="5"/>
        <v>28.08</v>
      </c>
      <c r="K33" s="30" t="s">
        <v>10</v>
      </c>
      <c r="L33" s="30" t="s">
        <v>10</v>
      </c>
      <c r="M33" s="1" t="s">
        <v>1991</v>
      </c>
      <c r="N33" t="s">
        <v>2348</v>
      </c>
      <c r="O33" t="s">
        <v>122</v>
      </c>
      <c r="P33" t="s">
        <v>179</v>
      </c>
    </row>
    <row r="34" spans="1:17" x14ac:dyDescent="0.25">
      <c r="A34" s="1" t="s">
        <v>2020</v>
      </c>
      <c r="B34" s="5">
        <v>45779.801090428242</v>
      </c>
      <c r="C34" t="s">
        <v>187</v>
      </c>
      <c r="D34" t="s">
        <v>23</v>
      </c>
      <c r="E34" t="s">
        <v>24</v>
      </c>
      <c r="F34" t="s">
        <v>20</v>
      </c>
      <c r="G34" s="4">
        <v>52.79</v>
      </c>
      <c r="H34" s="4">
        <v>49.8</v>
      </c>
      <c r="I34" s="57">
        <v>40.22</v>
      </c>
      <c r="J34" s="72">
        <f t="shared" si="5"/>
        <v>9.5799999999999983</v>
      </c>
      <c r="K34" s="30" t="s">
        <v>10</v>
      </c>
      <c r="L34" s="30" t="s">
        <v>10</v>
      </c>
      <c r="M34" s="1" t="s">
        <v>1991</v>
      </c>
      <c r="N34" t="s">
        <v>2240</v>
      </c>
      <c r="O34" t="s">
        <v>124</v>
      </c>
      <c r="P34" t="s">
        <v>181</v>
      </c>
    </row>
    <row r="35" spans="1:17" x14ac:dyDescent="0.25">
      <c r="A35" s="1" t="s">
        <v>2201</v>
      </c>
      <c r="B35" s="5">
        <v>45779.785275636576</v>
      </c>
      <c r="C35" t="s">
        <v>311</v>
      </c>
      <c r="D35" t="s">
        <v>23</v>
      </c>
      <c r="E35" t="s">
        <v>24</v>
      </c>
      <c r="F35" t="s">
        <v>20</v>
      </c>
      <c r="G35" s="4">
        <v>149.18</v>
      </c>
      <c r="H35" s="4">
        <v>151.19999999999999</v>
      </c>
      <c r="I35" s="57">
        <v>122.09</v>
      </c>
      <c r="J35" s="72">
        <f t="shared" si="5"/>
        <v>29.109999999999985</v>
      </c>
      <c r="K35" s="30" t="s">
        <v>10</v>
      </c>
      <c r="L35" s="30" t="s">
        <v>10</v>
      </c>
      <c r="M35" s="1" t="s">
        <v>1991</v>
      </c>
      <c r="N35" t="s">
        <v>2494</v>
      </c>
      <c r="O35" t="s">
        <v>132</v>
      </c>
      <c r="P35" t="s">
        <v>180</v>
      </c>
    </row>
    <row r="36" spans="1:17" x14ac:dyDescent="0.25">
      <c r="A36" s="1" t="s">
        <v>2127</v>
      </c>
      <c r="B36" s="5">
        <v>45778.800637870372</v>
      </c>
      <c r="C36" t="s">
        <v>195</v>
      </c>
      <c r="D36" t="s">
        <v>23</v>
      </c>
      <c r="E36" t="s">
        <v>24</v>
      </c>
      <c r="F36" t="s">
        <v>20</v>
      </c>
      <c r="G36" s="4">
        <v>162.54</v>
      </c>
      <c r="H36" s="4">
        <v>149.55000000000001</v>
      </c>
      <c r="I36" s="57">
        <v>120.76</v>
      </c>
      <c r="J36" s="72">
        <f t="shared" si="5"/>
        <v>28.790000000000006</v>
      </c>
      <c r="K36" s="30" t="s">
        <v>10</v>
      </c>
      <c r="L36" s="30" t="s">
        <v>10</v>
      </c>
      <c r="M36" s="1" t="s">
        <v>1991</v>
      </c>
      <c r="N36" t="s">
        <v>2391</v>
      </c>
      <c r="O36" t="s">
        <v>2228</v>
      </c>
      <c r="P36" t="s">
        <v>182</v>
      </c>
    </row>
    <row r="37" spans="1:17" x14ac:dyDescent="0.25">
      <c r="A37" s="1" t="s">
        <v>2128</v>
      </c>
      <c r="B37" s="5">
        <v>45778.571286701386</v>
      </c>
      <c r="C37" t="s">
        <v>195</v>
      </c>
      <c r="D37" t="s">
        <v>23</v>
      </c>
      <c r="E37" t="s">
        <v>24</v>
      </c>
      <c r="F37" t="s">
        <v>20</v>
      </c>
      <c r="G37" s="4">
        <v>54.59</v>
      </c>
      <c r="H37" s="4">
        <v>45.6</v>
      </c>
      <c r="I37" s="57">
        <v>36.82</v>
      </c>
      <c r="J37" s="72">
        <f t="shared" si="5"/>
        <v>8.7800000000000011</v>
      </c>
      <c r="K37" s="30" t="s">
        <v>10</v>
      </c>
      <c r="L37" s="30" t="s">
        <v>10</v>
      </c>
      <c r="M37" s="1" t="s">
        <v>1991</v>
      </c>
      <c r="N37" t="s">
        <v>2392</v>
      </c>
      <c r="O37" t="s">
        <v>1992</v>
      </c>
      <c r="P37" t="s">
        <v>182</v>
      </c>
    </row>
    <row r="38" spans="1:17" x14ac:dyDescent="0.25">
      <c r="A38" s="1">
        <v>7711</v>
      </c>
      <c r="B38" s="5">
        <v>45778.907084513892</v>
      </c>
      <c r="C38" t="s">
        <v>195</v>
      </c>
      <c r="D38" t="s">
        <v>23</v>
      </c>
      <c r="E38" t="s">
        <v>30</v>
      </c>
      <c r="F38" t="s">
        <v>116</v>
      </c>
      <c r="G38" s="4">
        <v>124.6</v>
      </c>
      <c r="H38" s="4">
        <v>129.6</v>
      </c>
      <c r="I38" s="57">
        <v>104.65</v>
      </c>
      <c r="J38" s="72">
        <f t="shared" si="5"/>
        <v>24.949999999999989</v>
      </c>
      <c r="K38" s="30" t="s">
        <v>10</v>
      </c>
      <c r="L38" s="30" t="s">
        <v>10</v>
      </c>
      <c r="M38" s="1" t="s">
        <v>1991</v>
      </c>
      <c r="N38" t="s">
        <v>2387</v>
      </c>
      <c r="O38" t="s">
        <v>132</v>
      </c>
      <c r="P38" t="s">
        <v>182</v>
      </c>
    </row>
    <row r="39" spans="1:17" x14ac:dyDescent="0.25">
      <c r="A39" s="1" t="s">
        <v>2122</v>
      </c>
      <c r="B39" s="5">
        <v>45779.46535604167</v>
      </c>
      <c r="C39" t="s">
        <v>685</v>
      </c>
      <c r="D39" t="s">
        <v>19</v>
      </c>
      <c r="E39" t="s">
        <v>41</v>
      </c>
      <c r="F39" t="s">
        <v>20</v>
      </c>
      <c r="G39" s="4">
        <v>102.18</v>
      </c>
      <c r="H39" s="4">
        <v>103.2</v>
      </c>
      <c r="I39" s="57">
        <v>83.33</v>
      </c>
      <c r="J39" s="72">
        <f t="shared" si="5"/>
        <v>19.870000000000005</v>
      </c>
      <c r="K39" s="30" t="s">
        <v>10</v>
      </c>
      <c r="L39" s="30" t="s">
        <v>10</v>
      </c>
      <c r="M39" s="1" t="s">
        <v>1991</v>
      </c>
      <c r="N39" t="s">
        <v>2385</v>
      </c>
      <c r="O39" t="s">
        <v>1957</v>
      </c>
      <c r="P39" t="s">
        <v>180</v>
      </c>
    </row>
    <row r="40" spans="1:17" x14ac:dyDescent="0.25">
      <c r="A40" s="1" t="s">
        <v>2017</v>
      </c>
      <c r="B40" s="5">
        <v>45778.845606921299</v>
      </c>
      <c r="C40" t="s">
        <v>221</v>
      </c>
      <c r="D40" t="s">
        <v>23</v>
      </c>
      <c r="E40" t="s">
        <v>24</v>
      </c>
      <c r="F40" t="s">
        <v>20</v>
      </c>
      <c r="G40" s="4">
        <v>68.790000000000006</v>
      </c>
      <c r="H40" s="4">
        <v>70.8</v>
      </c>
      <c r="I40" s="57">
        <v>57.18</v>
      </c>
      <c r="J40" s="72">
        <f t="shared" si="5"/>
        <v>13.619999999999997</v>
      </c>
      <c r="K40" s="30" t="s">
        <v>10</v>
      </c>
      <c r="L40" s="30" t="s">
        <v>10</v>
      </c>
      <c r="M40" s="1" t="s">
        <v>1991</v>
      </c>
      <c r="N40" t="s">
        <v>2236</v>
      </c>
      <c r="O40" t="s">
        <v>122</v>
      </c>
      <c r="P40" t="s">
        <v>179</v>
      </c>
    </row>
    <row r="41" spans="1:17" x14ac:dyDescent="0.25">
      <c r="A41" s="1" t="s">
        <v>2018</v>
      </c>
      <c r="B41" s="5">
        <v>45778.844096354165</v>
      </c>
      <c r="C41" t="s">
        <v>221</v>
      </c>
      <c r="D41" t="s">
        <v>23</v>
      </c>
      <c r="E41" t="s">
        <v>24</v>
      </c>
      <c r="F41" t="s">
        <v>20</v>
      </c>
      <c r="G41" s="4">
        <v>126.79</v>
      </c>
      <c r="H41" s="4">
        <v>118.8</v>
      </c>
      <c r="I41" s="57">
        <v>95.94</v>
      </c>
      <c r="J41" s="72">
        <f t="shared" si="5"/>
        <v>22.86</v>
      </c>
      <c r="K41" s="30" t="s">
        <v>10</v>
      </c>
      <c r="L41" s="30" t="s">
        <v>10</v>
      </c>
      <c r="M41" s="1" t="s">
        <v>1991</v>
      </c>
      <c r="N41" t="s">
        <v>2237</v>
      </c>
      <c r="O41" t="s">
        <v>132</v>
      </c>
      <c r="P41" t="s">
        <v>179</v>
      </c>
    </row>
    <row r="42" spans="1:17" x14ac:dyDescent="0.25">
      <c r="A42" s="1" t="s">
        <v>2100</v>
      </c>
      <c r="B42" s="5">
        <v>45778.855782870371</v>
      </c>
      <c r="C42" t="s">
        <v>642</v>
      </c>
      <c r="D42" t="s">
        <v>19</v>
      </c>
      <c r="E42" t="s">
        <v>41</v>
      </c>
      <c r="F42" t="s">
        <v>20</v>
      </c>
      <c r="G42" s="4">
        <v>76.84</v>
      </c>
      <c r="H42" s="4">
        <v>77.849999999999994</v>
      </c>
      <c r="I42" s="57">
        <v>62.86</v>
      </c>
      <c r="J42" s="72">
        <f t="shared" si="5"/>
        <v>14.989999999999995</v>
      </c>
      <c r="K42" s="30" t="s">
        <v>10</v>
      </c>
      <c r="L42" s="30" t="s">
        <v>10</v>
      </c>
      <c r="M42" s="1" t="s">
        <v>1991</v>
      </c>
      <c r="N42" t="s">
        <v>2360</v>
      </c>
      <c r="O42" t="s">
        <v>132</v>
      </c>
      <c r="P42" t="s">
        <v>179</v>
      </c>
    </row>
    <row r="43" spans="1:17" x14ac:dyDescent="0.25">
      <c r="A43" s="1" t="s">
        <v>2022</v>
      </c>
      <c r="B43" s="5">
        <v>45778.493050879631</v>
      </c>
      <c r="C43" t="s">
        <v>159</v>
      </c>
      <c r="D43" t="s">
        <v>23</v>
      </c>
      <c r="E43" t="s">
        <v>26</v>
      </c>
      <c r="F43" t="s">
        <v>20</v>
      </c>
      <c r="G43" s="4">
        <v>92.19</v>
      </c>
      <c r="H43" s="4">
        <v>85.2</v>
      </c>
      <c r="I43" s="57">
        <v>61.37</v>
      </c>
      <c r="J43" s="72">
        <f t="shared" si="5"/>
        <v>23.830000000000005</v>
      </c>
      <c r="K43" s="30" t="s">
        <v>10</v>
      </c>
      <c r="L43" s="30" t="s">
        <v>10</v>
      </c>
      <c r="M43" s="1" t="s">
        <v>1991</v>
      </c>
      <c r="N43" t="s">
        <v>2243</v>
      </c>
      <c r="O43" t="s">
        <v>1961</v>
      </c>
      <c r="P43" t="s">
        <v>182</v>
      </c>
    </row>
    <row r="44" spans="1:17" x14ac:dyDescent="0.25">
      <c r="A44" s="1" t="s">
        <v>2009</v>
      </c>
      <c r="B44" s="5">
        <v>45778.677586342594</v>
      </c>
      <c r="C44" t="s">
        <v>185</v>
      </c>
      <c r="D44" t="s">
        <v>19</v>
      </c>
      <c r="E44" t="s">
        <v>33</v>
      </c>
      <c r="F44" t="s">
        <v>20</v>
      </c>
      <c r="G44" s="4">
        <v>73.69</v>
      </c>
      <c r="H44" s="4">
        <v>63.7</v>
      </c>
      <c r="I44" s="57">
        <v>51.44</v>
      </c>
      <c r="J44" s="72">
        <f t="shared" si="5"/>
        <v>12.260000000000005</v>
      </c>
      <c r="K44" s="30" t="s">
        <v>10</v>
      </c>
      <c r="L44" s="30" t="s">
        <v>10</v>
      </c>
      <c r="M44" s="1" t="s">
        <v>1991</v>
      </c>
      <c r="N44" t="s">
        <v>2281</v>
      </c>
      <c r="O44" t="s">
        <v>124</v>
      </c>
      <c r="P44" t="s">
        <v>182</v>
      </c>
    </row>
    <row r="45" spans="1:17" x14ac:dyDescent="0.25">
      <c r="A45" s="75">
        <v>1765</v>
      </c>
      <c r="B45" s="76">
        <v>45781.747690902776</v>
      </c>
      <c r="C45" s="77" t="s">
        <v>175</v>
      </c>
      <c r="D45" s="77" t="s">
        <v>23</v>
      </c>
      <c r="E45" s="77" t="s">
        <v>30</v>
      </c>
      <c r="F45" s="77" t="s">
        <v>116</v>
      </c>
      <c r="G45" s="31">
        <v>35.78</v>
      </c>
      <c r="H45" s="31">
        <v>38.4</v>
      </c>
      <c r="I45" s="31">
        <v>0</v>
      </c>
      <c r="J45" s="73">
        <v>38.4</v>
      </c>
      <c r="K45" s="78" t="s">
        <v>1000</v>
      </c>
      <c r="L45" s="78" t="s">
        <v>2825</v>
      </c>
      <c r="M45" s="75" t="s">
        <v>1991</v>
      </c>
      <c r="N45" s="77" t="s">
        <v>2671</v>
      </c>
      <c r="O45" s="77" t="s">
        <v>1983</v>
      </c>
      <c r="P45" t="s">
        <v>180</v>
      </c>
      <c r="Q45" s="79">
        <v>53019795</v>
      </c>
    </row>
    <row r="46" spans="1:17" x14ac:dyDescent="0.25">
      <c r="A46" s="1" t="s">
        <v>2070</v>
      </c>
      <c r="B46" s="5">
        <v>45778.773964687498</v>
      </c>
      <c r="C46" t="s">
        <v>277</v>
      </c>
      <c r="D46" t="s">
        <v>23</v>
      </c>
      <c r="E46" t="s">
        <v>24</v>
      </c>
      <c r="F46" t="s">
        <v>20</v>
      </c>
      <c r="G46" s="4">
        <v>43.24</v>
      </c>
      <c r="H46" s="4">
        <v>47.25</v>
      </c>
      <c r="I46" s="57">
        <v>38.15</v>
      </c>
      <c r="J46" s="72">
        <f t="shared" ref="J46:J49" si="6">H46-I46</f>
        <v>9.1000000000000014</v>
      </c>
      <c r="K46" s="30" t="s">
        <v>10</v>
      </c>
      <c r="L46" s="30" t="s">
        <v>10</v>
      </c>
      <c r="M46" s="1" t="s">
        <v>1991</v>
      </c>
      <c r="N46" t="s">
        <v>2322</v>
      </c>
      <c r="O46" t="s">
        <v>122</v>
      </c>
      <c r="P46" t="s">
        <v>183</v>
      </c>
    </row>
    <row r="47" spans="1:17" x14ac:dyDescent="0.25">
      <c r="A47" s="1" t="s">
        <v>2072</v>
      </c>
      <c r="B47" s="5">
        <v>45778.916335821756</v>
      </c>
      <c r="C47" t="s">
        <v>212</v>
      </c>
      <c r="D47" t="s">
        <v>23</v>
      </c>
      <c r="E47" t="s">
        <v>24</v>
      </c>
      <c r="F47" t="s">
        <v>20</v>
      </c>
      <c r="G47" s="4">
        <v>49.59</v>
      </c>
      <c r="H47" s="4">
        <v>42.6</v>
      </c>
      <c r="I47" s="57">
        <v>34.4</v>
      </c>
      <c r="J47" s="72">
        <f t="shared" si="6"/>
        <v>8.2000000000000028</v>
      </c>
      <c r="K47" s="30" t="s">
        <v>10</v>
      </c>
      <c r="L47" s="30" t="s">
        <v>10</v>
      </c>
      <c r="M47" s="1" t="s">
        <v>1991</v>
      </c>
      <c r="N47" t="s">
        <v>2324</v>
      </c>
      <c r="O47" t="s">
        <v>122</v>
      </c>
      <c r="P47" t="s">
        <v>179</v>
      </c>
    </row>
    <row r="48" spans="1:17" x14ac:dyDescent="0.25">
      <c r="A48" s="1" t="s">
        <v>2073</v>
      </c>
      <c r="B48" s="5">
        <v>45778.583077465279</v>
      </c>
      <c r="C48" t="s">
        <v>212</v>
      </c>
      <c r="D48" t="s">
        <v>19</v>
      </c>
      <c r="E48" t="s">
        <v>226</v>
      </c>
      <c r="F48" t="s">
        <v>20</v>
      </c>
      <c r="G48" s="4">
        <v>37.590000000000003</v>
      </c>
      <c r="H48" s="4">
        <v>42.6</v>
      </c>
      <c r="I48" s="57">
        <v>34.4</v>
      </c>
      <c r="J48" s="72">
        <f t="shared" si="6"/>
        <v>8.2000000000000028</v>
      </c>
      <c r="K48" s="30" t="s">
        <v>10</v>
      </c>
      <c r="L48" s="30" t="s">
        <v>10</v>
      </c>
      <c r="M48" s="1" t="s">
        <v>1991</v>
      </c>
      <c r="N48" t="s">
        <v>2325</v>
      </c>
      <c r="O48" t="s">
        <v>122</v>
      </c>
      <c r="P48" t="s">
        <v>179</v>
      </c>
    </row>
    <row r="49" spans="1:17" x14ac:dyDescent="0.25">
      <c r="A49" s="1">
        <v>3070</v>
      </c>
      <c r="B49" s="5">
        <v>45781.901642326389</v>
      </c>
      <c r="C49" t="s">
        <v>279</v>
      </c>
      <c r="D49" t="s">
        <v>23</v>
      </c>
      <c r="E49" t="s">
        <v>30</v>
      </c>
      <c r="F49" t="s">
        <v>116</v>
      </c>
      <c r="G49" s="4">
        <v>135.38999999999999</v>
      </c>
      <c r="H49" s="4">
        <v>128.4</v>
      </c>
      <c r="I49" s="57">
        <v>103.69</v>
      </c>
      <c r="J49" s="72">
        <f t="shared" si="6"/>
        <v>24.710000000000008</v>
      </c>
      <c r="K49" s="30" t="s">
        <v>10</v>
      </c>
      <c r="L49" s="30" t="s">
        <v>10</v>
      </c>
      <c r="M49" s="1" t="s">
        <v>1991</v>
      </c>
      <c r="N49" t="s">
        <v>2703</v>
      </c>
      <c r="O49" t="s">
        <v>122</v>
      </c>
      <c r="P49" t="s">
        <v>181</v>
      </c>
      <c r="Q49" s="79"/>
    </row>
    <row r="50" spans="1:17" x14ac:dyDescent="0.25">
      <c r="A50" s="75">
        <v>1774</v>
      </c>
      <c r="B50" s="76">
        <v>45778.615424884258</v>
      </c>
      <c r="C50" s="77" t="s">
        <v>284</v>
      </c>
      <c r="D50" s="77" t="s">
        <v>23</v>
      </c>
      <c r="E50" s="77" t="s">
        <v>30</v>
      </c>
      <c r="F50" s="77" t="s">
        <v>116</v>
      </c>
      <c r="G50" s="31">
        <v>49.99</v>
      </c>
      <c r="H50" s="31">
        <v>52</v>
      </c>
      <c r="I50" s="31">
        <v>0</v>
      </c>
      <c r="J50" s="73">
        <v>52</v>
      </c>
      <c r="K50" s="78" t="s">
        <v>1000</v>
      </c>
      <c r="L50" s="78" t="s">
        <v>2825</v>
      </c>
      <c r="M50" s="75" t="s">
        <v>1991</v>
      </c>
      <c r="N50" s="77" t="s">
        <v>2436</v>
      </c>
      <c r="O50" s="77" t="s">
        <v>132</v>
      </c>
      <c r="P50" t="s">
        <v>182</v>
      </c>
      <c r="Q50" s="79"/>
    </row>
    <row r="51" spans="1:17" x14ac:dyDescent="0.25">
      <c r="A51" s="1">
        <v>8730</v>
      </c>
      <c r="B51" s="5">
        <v>45779.785444386573</v>
      </c>
      <c r="C51" t="s">
        <v>252</v>
      </c>
      <c r="D51" t="s">
        <v>19</v>
      </c>
      <c r="E51" t="s">
        <v>42</v>
      </c>
      <c r="F51" t="s">
        <v>116</v>
      </c>
      <c r="G51" s="4">
        <v>204.99</v>
      </c>
      <c r="H51" s="4">
        <v>188</v>
      </c>
      <c r="I51" s="57">
        <v>151.81</v>
      </c>
      <c r="J51" s="72">
        <f t="shared" ref="J51:J65" si="7">H51-I51</f>
        <v>36.19</v>
      </c>
      <c r="K51" s="30" t="s">
        <v>10</v>
      </c>
      <c r="L51" s="30" t="s">
        <v>10</v>
      </c>
      <c r="M51" s="1" t="s">
        <v>1991</v>
      </c>
      <c r="N51" t="s">
        <v>2439</v>
      </c>
      <c r="O51" t="s">
        <v>122</v>
      </c>
      <c r="P51" t="s">
        <v>179</v>
      </c>
    </row>
    <row r="52" spans="1:17" x14ac:dyDescent="0.25">
      <c r="A52" s="1" t="s">
        <v>2188</v>
      </c>
      <c r="B52" s="5">
        <v>45778.673392824072</v>
      </c>
      <c r="C52" t="s">
        <v>207</v>
      </c>
      <c r="D52" t="s">
        <v>19</v>
      </c>
      <c r="E52" t="s">
        <v>130</v>
      </c>
      <c r="F52" t="s">
        <v>20</v>
      </c>
      <c r="G52" s="4">
        <v>76.040000000000006</v>
      </c>
      <c r="H52" s="4">
        <v>67.05</v>
      </c>
      <c r="I52" s="57">
        <v>54.14</v>
      </c>
      <c r="J52" s="72">
        <f t="shared" si="7"/>
        <v>12.909999999999997</v>
      </c>
      <c r="K52" s="30" t="s">
        <v>10</v>
      </c>
      <c r="L52" s="30" t="s">
        <v>10</v>
      </c>
      <c r="M52" s="1" t="s">
        <v>1991</v>
      </c>
      <c r="N52" t="s">
        <v>2478</v>
      </c>
      <c r="O52" t="s">
        <v>124</v>
      </c>
      <c r="P52" t="s">
        <v>179</v>
      </c>
    </row>
    <row r="53" spans="1:17" x14ac:dyDescent="0.25">
      <c r="A53" s="1" t="s">
        <v>2041</v>
      </c>
      <c r="B53" s="5">
        <v>45778.94501019676</v>
      </c>
      <c r="C53" t="s">
        <v>157</v>
      </c>
      <c r="D53" t="s">
        <v>19</v>
      </c>
      <c r="E53" t="s">
        <v>41</v>
      </c>
      <c r="F53" t="s">
        <v>20</v>
      </c>
      <c r="G53" s="4">
        <v>75</v>
      </c>
      <c r="H53" s="4">
        <v>66</v>
      </c>
      <c r="I53" s="57">
        <v>53.3</v>
      </c>
      <c r="J53" s="72">
        <f t="shared" si="7"/>
        <v>12.700000000000003</v>
      </c>
      <c r="K53" s="30" t="s">
        <v>10</v>
      </c>
      <c r="L53" s="30" t="s">
        <v>10</v>
      </c>
      <c r="M53" s="1" t="s">
        <v>1991</v>
      </c>
      <c r="N53" t="s">
        <v>2273</v>
      </c>
      <c r="O53" t="s">
        <v>122</v>
      </c>
      <c r="P53" t="s">
        <v>180</v>
      </c>
    </row>
    <row r="54" spans="1:17" x14ac:dyDescent="0.25">
      <c r="A54" s="1" t="s">
        <v>2114</v>
      </c>
      <c r="B54" s="5">
        <v>45779.894692013891</v>
      </c>
      <c r="C54" t="s">
        <v>214</v>
      </c>
      <c r="D54" t="s">
        <v>19</v>
      </c>
      <c r="E54" t="s">
        <v>39</v>
      </c>
      <c r="F54" t="s">
        <v>20</v>
      </c>
      <c r="G54" s="4">
        <v>143.79</v>
      </c>
      <c r="H54" s="4">
        <v>133.80000000000001</v>
      </c>
      <c r="I54" s="57">
        <v>108.05</v>
      </c>
      <c r="J54" s="72">
        <f t="shared" si="7"/>
        <v>25.750000000000014</v>
      </c>
      <c r="K54" s="30" t="s">
        <v>10</v>
      </c>
      <c r="L54" s="30" t="s">
        <v>10</v>
      </c>
      <c r="M54" s="1" t="s">
        <v>1991</v>
      </c>
      <c r="N54" t="s">
        <v>2375</v>
      </c>
      <c r="O54" t="s">
        <v>124</v>
      </c>
      <c r="P54" t="s">
        <v>179</v>
      </c>
    </row>
    <row r="55" spans="1:17" x14ac:dyDescent="0.25">
      <c r="A55" s="1" t="s">
        <v>2181</v>
      </c>
      <c r="B55" s="5">
        <v>45779.879445138889</v>
      </c>
      <c r="C55" t="s">
        <v>1952</v>
      </c>
      <c r="D55" t="s">
        <v>23</v>
      </c>
      <c r="E55" t="s">
        <v>24</v>
      </c>
      <c r="F55" t="s">
        <v>20</v>
      </c>
      <c r="G55" s="4">
        <v>128.99</v>
      </c>
      <c r="H55" s="4">
        <v>120</v>
      </c>
      <c r="I55" s="57">
        <v>96.9</v>
      </c>
      <c r="J55" s="72">
        <f t="shared" si="7"/>
        <v>23.099999999999994</v>
      </c>
      <c r="K55" s="30" t="s">
        <v>10</v>
      </c>
      <c r="L55" s="30" t="s">
        <v>10</v>
      </c>
      <c r="M55" s="1" t="s">
        <v>1991</v>
      </c>
      <c r="N55" t="s">
        <v>2468</v>
      </c>
      <c r="O55" t="s">
        <v>132</v>
      </c>
      <c r="P55" t="s">
        <v>182</v>
      </c>
    </row>
    <row r="56" spans="1:17" x14ac:dyDescent="0.25">
      <c r="A56" s="1" t="s">
        <v>2042</v>
      </c>
      <c r="B56" s="5">
        <v>45778.589999236108</v>
      </c>
      <c r="C56" t="s">
        <v>157</v>
      </c>
      <c r="D56" t="s">
        <v>19</v>
      </c>
      <c r="E56" t="s">
        <v>41</v>
      </c>
      <c r="F56" t="s">
        <v>20</v>
      </c>
      <c r="G56" s="4">
        <v>109.19</v>
      </c>
      <c r="H56" s="4">
        <v>97.2</v>
      </c>
      <c r="I56" s="57">
        <v>78.48</v>
      </c>
      <c r="J56" s="72">
        <f t="shared" si="7"/>
        <v>18.72</v>
      </c>
      <c r="K56" s="30" t="s">
        <v>10</v>
      </c>
      <c r="L56" s="30" t="s">
        <v>10</v>
      </c>
      <c r="M56" s="1" t="s">
        <v>1991</v>
      </c>
      <c r="N56" t="s">
        <v>2274</v>
      </c>
      <c r="O56" t="s">
        <v>122</v>
      </c>
      <c r="P56" t="s">
        <v>180</v>
      </c>
    </row>
    <row r="57" spans="1:17" x14ac:dyDescent="0.25">
      <c r="A57" s="1">
        <v>8000</v>
      </c>
      <c r="B57" s="5">
        <v>45778.898641087966</v>
      </c>
      <c r="C57" t="s">
        <v>47</v>
      </c>
      <c r="D57" t="s">
        <v>23</v>
      </c>
      <c r="E57" t="s">
        <v>30</v>
      </c>
      <c r="F57" t="s">
        <v>116</v>
      </c>
      <c r="G57" s="4">
        <v>80.38</v>
      </c>
      <c r="H57" s="4">
        <v>62.4</v>
      </c>
      <c r="I57" s="57">
        <v>52.29</v>
      </c>
      <c r="J57" s="72">
        <f t="shared" si="7"/>
        <v>10.11</v>
      </c>
      <c r="K57" s="30" t="s">
        <v>10</v>
      </c>
      <c r="L57" s="30" t="s">
        <v>10</v>
      </c>
      <c r="M57" s="1" t="s">
        <v>1991</v>
      </c>
      <c r="N57" t="s">
        <v>2432</v>
      </c>
      <c r="O57" t="s">
        <v>1955</v>
      </c>
      <c r="P57" t="s">
        <v>180</v>
      </c>
    </row>
    <row r="58" spans="1:17" x14ac:dyDescent="0.25">
      <c r="A58" s="1">
        <v>4726</v>
      </c>
      <c r="B58" s="5">
        <v>45778.656770590278</v>
      </c>
      <c r="C58" t="s">
        <v>152</v>
      </c>
      <c r="D58" t="s">
        <v>23</v>
      </c>
      <c r="E58" t="s">
        <v>30</v>
      </c>
      <c r="F58" t="s">
        <v>116</v>
      </c>
      <c r="G58" s="4">
        <v>49.59</v>
      </c>
      <c r="H58" s="4">
        <v>42.6</v>
      </c>
      <c r="I58" s="57">
        <v>34.4</v>
      </c>
      <c r="J58" s="72">
        <f t="shared" si="7"/>
        <v>8.2000000000000028</v>
      </c>
      <c r="K58" s="30" t="s">
        <v>10</v>
      </c>
      <c r="L58" s="30" t="s">
        <v>10</v>
      </c>
      <c r="M58" s="1" t="s">
        <v>1991</v>
      </c>
      <c r="N58" t="s">
        <v>2329</v>
      </c>
      <c r="O58" t="s">
        <v>122</v>
      </c>
      <c r="P58" t="s">
        <v>179</v>
      </c>
    </row>
    <row r="59" spans="1:17" x14ac:dyDescent="0.25">
      <c r="A59" s="1">
        <v>2680</v>
      </c>
      <c r="B59" s="5">
        <v>45778.900218518516</v>
      </c>
      <c r="C59" t="s">
        <v>196</v>
      </c>
      <c r="D59" t="s">
        <v>19</v>
      </c>
      <c r="E59" t="s">
        <v>129</v>
      </c>
      <c r="F59" t="s">
        <v>116</v>
      </c>
      <c r="G59" s="4">
        <v>29.58</v>
      </c>
      <c r="H59" s="4">
        <v>28.8</v>
      </c>
      <c r="I59" s="57">
        <v>23.26</v>
      </c>
      <c r="J59" s="72">
        <f t="shared" si="7"/>
        <v>5.5399999999999991</v>
      </c>
      <c r="K59" s="30" t="s">
        <v>10</v>
      </c>
      <c r="L59" s="30" t="s">
        <v>10</v>
      </c>
      <c r="M59" s="1" t="s">
        <v>1991</v>
      </c>
      <c r="N59" t="s">
        <v>2410</v>
      </c>
      <c r="O59" t="s">
        <v>124</v>
      </c>
      <c r="P59" t="s">
        <v>179</v>
      </c>
    </row>
    <row r="60" spans="1:17" x14ac:dyDescent="0.25">
      <c r="A60" s="1">
        <v>1468</v>
      </c>
      <c r="B60" s="5">
        <v>45778.905725625002</v>
      </c>
      <c r="C60" t="s">
        <v>1917</v>
      </c>
      <c r="D60" t="s">
        <v>23</v>
      </c>
      <c r="E60" t="s">
        <v>30</v>
      </c>
      <c r="F60" t="s">
        <v>116</v>
      </c>
      <c r="G60" s="4">
        <v>79.19</v>
      </c>
      <c r="H60" s="4">
        <v>73.2</v>
      </c>
      <c r="I60" s="57">
        <v>59.1</v>
      </c>
      <c r="J60" s="72">
        <f t="shared" si="7"/>
        <v>14.100000000000001</v>
      </c>
      <c r="K60" s="30" t="s">
        <v>10</v>
      </c>
      <c r="L60" s="30" t="s">
        <v>10</v>
      </c>
      <c r="M60" s="1" t="s">
        <v>1991</v>
      </c>
      <c r="N60" t="s">
        <v>2350</v>
      </c>
      <c r="O60" t="s">
        <v>123</v>
      </c>
      <c r="P60" t="s">
        <v>179</v>
      </c>
    </row>
    <row r="61" spans="1:17" x14ac:dyDescent="0.25">
      <c r="A61" s="1" t="s">
        <v>2090</v>
      </c>
      <c r="B61" s="5">
        <v>45778.91448378472</v>
      </c>
      <c r="C61" t="s">
        <v>1917</v>
      </c>
      <c r="D61" t="s">
        <v>23</v>
      </c>
      <c r="E61" t="s">
        <v>24</v>
      </c>
      <c r="F61" t="s">
        <v>20</v>
      </c>
      <c r="G61" s="4">
        <v>90.59</v>
      </c>
      <c r="H61" s="4">
        <v>99.6</v>
      </c>
      <c r="I61" s="57">
        <v>72.44</v>
      </c>
      <c r="J61" s="72">
        <f t="shared" si="7"/>
        <v>27.159999999999997</v>
      </c>
      <c r="K61" s="30" t="s">
        <v>10</v>
      </c>
      <c r="L61" s="30" t="s">
        <v>10</v>
      </c>
      <c r="M61" s="1" t="s">
        <v>1991</v>
      </c>
      <c r="N61" t="s">
        <v>2349</v>
      </c>
      <c r="O61" t="s">
        <v>122</v>
      </c>
      <c r="P61" t="s">
        <v>179</v>
      </c>
    </row>
    <row r="62" spans="1:17" x14ac:dyDescent="0.25">
      <c r="A62" s="1" t="s">
        <v>2092</v>
      </c>
      <c r="B62" s="5">
        <v>45778.892208414349</v>
      </c>
      <c r="C62" t="s">
        <v>1917</v>
      </c>
      <c r="D62" t="s">
        <v>23</v>
      </c>
      <c r="E62" t="s">
        <v>24</v>
      </c>
      <c r="F62" t="s">
        <v>20</v>
      </c>
      <c r="G62" s="4">
        <v>103.05</v>
      </c>
      <c r="H62" s="4">
        <v>103.05</v>
      </c>
      <c r="I62" s="57">
        <v>74.22</v>
      </c>
      <c r="J62" s="72">
        <f t="shared" si="7"/>
        <v>28.83</v>
      </c>
      <c r="K62" s="30" t="s">
        <v>10</v>
      </c>
      <c r="L62" s="30" t="s">
        <v>10</v>
      </c>
      <c r="M62" s="1" t="s">
        <v>1991</v>
      </c>
      <c r="N62" t="s">
        <v>2351</v>
      </c>
      <c r="O62" t="s">
        <v>132</v>
      </c>
      <c r="P62" t="s">
        <v>179</v>
      </c>
    </row>
    <row r="63" spans="1:17" x14ac:dyDescent="0.25">
      <c r="A63" s="1" t="s">
        <v>2156</v>
      </c>
      <c r="B63" s="5">
        <v>45778.526951423613</v>
      </c>
      <c r="C63" t="s">
        <v>1949</v>
      </c>
      <c r="D63" t="s">
        <v>19</v>
      </c>
      <c r="E63" t="s">
        <v>33</v>
      </c>
      <c r="F63" t="s">
        <v>20</v>
      </c>
      <c r="G63" s="4">
        <v>65.39</v>
      </c>
      <c r="H63" s="4">
        <v>50.4</v>
      </c>
      <c r="I63" s="57">
        <v>40.700000000000003</v>
      </c>
      <c r="J63" s="72">
        <f t="shared" si="7"/>
        <v>9.6999999999999957</v>
      </c>
      <c r="K63" s="30" t="s">
        <v>10</v>
      </c>
      <c r="L63" s="30" t="s">
        <v>10</v>
      </c>
      <c r="M63" s="1" t="s">
        <v>1991</v>
      </c>
      <c r="N63" t="s">
        <v>2434</v>
      </c>
      <c r="O63" t="s">
        <v>132</v>
      </c>
      <c r="P63" t="s">
        <v>183</v>
      </c>
    </row>
    <row r="64" spans="1:17" x14ac:dyDescent="0.25">
      <c r="A64" s="1">
        <v>9081</v>
      </c>
      <c r="B64" s="5">
        <v>45778.864050891207</v>
      </c>
      <c r="C64" t="s">
        <v>187</v>
      </c>
      <c r="D64" t="s">
        <v>23</v>
      </c>
      <c r="E64" t="s">
        <v>30</v>
      </c>
      <c r="F64" t="s">
        <v>116</v>
      </c>
      <c r="G64" s="4">
        <v>59.79</v>
      </c>
      <c r="H64" s="4">
        <v>61.8</v>
      </c>
      <c r="I64" s="57">
        <v>49.91</v>
      </c>
      <c r="J64" s="72">
        <f t="shared" si="7"/>
        <v>11.89</v>
      </c>
      <c r="K64" s="30" t="s">
        <v>10</v>
      </c>
      <c r="L64" s="30" t="s">
        <v>10</v>
      </c>
      <c r="M64" s="1" t="s">
        <v>1991</v>
      </c>
      <c r="N64" t="s">
        <v>2241</v>
      </c>
      <c r="O64" t="s">
        <v>132</v>
      </c>
      <c r="P64" t="s">
        <v>181</v>
      </c>
    </row>
    <row r="65" spans="1:17" x14ac:dyDescent="0.25">
      <c r="A65" s="1">
        <v>3361</v>
      </c>
      <c r="B65" s="5">
        <v>45778.902459062498</v>
      </c>
      <c r="C65" t="s">
        <v>290</v>
      </c>
      <c r="D65" t="s">
        <v>19</v>
      </c>
      <c r="E65" t="s">
        <v>129</v>
      </c>
      <c r="F65" t="s">
        <v>116</v>
      </c>
      <c r="G65" s="4">
        <v>6.97</v>
      </c>
      <c r="H65" s="4">
        <v>18</v>
      </c>
      <c r="I65" s="57">
        <v>10.5</v>
      </c>
      <c r="J65" s="72">
        <f t="shared" si="7"/>
        <v>7.5</v>
      </c>
      <c r="K65" s="30" t="s">
        <v>10</v>
      </c>
      <c r="L65" s="30" t="s">
        <v>10</v>
      </c>
      <c r="M65" s="1" t="s">
        <v>1991</v>
      </c>
      <c r="N65" t="s">
        <v>2247</v>
      </c>
      <c r="O65" t="s">
        <v>122</v>
      </c>
      <c r="P65" t="s">
        <v>179</v>
      </c>
    </row>
    <row r="66" spans="1:17" x14ac:dyDescent="0.25">
      <c r="A66" s="1" t="s">
        <v>2039</v>
      </c>
      <c r="B66" s="5">
        <v>45779.664103784722</v>
      </c>
      <c r="C66" t="s">
        <v>291</v>
      </c>
      <c r="D66" t="s">
        <v>27</v>
      </c>
      <c r="E66" t="s">
        <v>28</v>
      </c>
      <c r="F66" t="s">
        <v>136</v>
      </c>
      <c r="G66" s="4">
        <v>52.99</v>
      </c>
      <c r="H66" s="31">
        <v>47</v>
      </c>
      <c r="I66" s="31">
        <v>0</v>
      </c>
      <c r="J66" s="73">
        <v>47</v>
      </c>
      <c r="K66" s="30" t="s">
        <v>2824</v>
      </c>
      <c r="L66" s="30" t="s">
        <v>17</v>
      </c>
      <c r="M66" s="1" t="s">
        <v>1991</v>
      </c>
      <c r="N66" t="s">
        <v>2271</v>
      </c>
      <c r="O66" t="s">
        <v>2228</v>
      </c>
      <c r="P66" t="s">
        <v>183</v>
      </c>
    </row>
    <row r="67" spans="1:17" x14ac:dyDescent="0.25">
      <c r="A67" s="1" t="s">
        <v>2158</v>
      </c>
      <c r="B67" s="5">
        <v>45778.558325810183</v>
      </c>
      <c r="C67" t="s">
        <v>652</v>
      </c>
      <c r="D67" t="s">
        <v>1926</v>
      </c>
      <c r="E67" t="s">
        <v>1927</v>
      </c>
      <c r="F67" t="s">
        <v>1928</v>
      </c>
      <c r="G67" s="4">
        <v>186.34</v>
      </c>
      <c r="H67" s="31">
        <v>178.35</v>
      </c>
      <c r="I67" s="31">
        <v>0</v>
      </c>
      <c r="J67" s="73">
        <v>178.35</v>
      </c>
      <c r="K67" s="30" t="s">
        <v>2824</v>
      </c>
      <c r="L67" s="30" t="s">
        <v>17</v>
      </c>
      <c r="M67" s="1" t="s">
        <v>1991</v>
      </c>
      <c r="N67" t="s">
        <v>2437</v>
      </c>
      <c r="O67" t="s">
        <v>1929</v>
      </c>
      <c r="P67" t="s">
        <v>179</v>
      </c>
    </row>
    <row r="68" spans="1:17" x14ac:dyDescent="0.25">
      <c r="A68" s="1">
        <v>3054</v>
      </c>
      <c r="B68" s="5">
        <v>45778.804809756941</v>
      </c>
      <c r="C68" t="s">
        <v>311</v>
      </c>
      <c r="D68" t="s">
        <v>23</v>
      </c>
      <c r="E68" t="s">
        <v>139</v>
      </c>
      <c r="F68" t="s">
        <v>116</v>
      </c>
      <c r="G68" s="4">
        <v>46.78</v>
      </c>
      <c r="H68" s="4">
        <v>49.8</v>
      </c>
      <c r="I68" s="57">
        <v>40.22</v>
      </c>
      <c r="J68" s="72">
        <f t="shared" ref="J68:J70" si="8">H68-I68</f>
        <v>9.5799999999999983</v>
      </c>
      <c r="K68" s="30" t="s">
        <v>10</v>
      </c>
      <c r="L68" s="30" t="s">
        <v>10</v>
      </c>
      <c r="M68" s="1" t="s">
        <v>1991</v>
      </c>
      <c r="N68" t="s">
        <v>2495</v>
      </c>
      <c r="O68" t="s">
        <v>122</v>
      </c>
      <c r="P68" t="s">
        <v>180</v>
      </c>
    </row>
    <row r="69" spans="1:17" x14ac:dyDescent="0.25">
      <c r="A69" s="1">
        <v>5584</v>
      </c>
      <c r="B69" s="5">
        <v>45778.903943136575</v>
      </c>
      <c r="C69" t="s">
        <v>1952</v>
      </c>
      <c r="D69" t="s">
        <v>19</v>
      </c>
      <c r="E69" t="s">
        <v>129</v>
      </c>
      <c r="F69" t="s">
        <v>116</v>
      </c>
      <c r="G69" s="4">
        <v>35.28</v>
      </c>
      <c r="H69" s="4">
        <v>32.4</v>
      </c>
      <c r="I69" s="57">
        <v>26.17</v>
      </c>
      <c r="J69" s="72">
        <f t="shared" si="8"/>
        <v>6.2299999999999969</v>
      </c>
      <c r="K69" s="30" t="s">
        <v>10</v>
      </c>
      <c r="L69" s="30" t="s">
        <v>10</v>
      </c>
      <c r="M69" s="1" t="s">
        <v>1991</v>
      </c>
      <c r="N69" t="s">
        <v>2469</v>
      </c>
      <c r="O69" t="s">
        <v>2470</v>
      </c>
      <c r="P69" t="s">
        <v>182</v>
      </c>
    </row>
    <row r="70" spans="1:17" x14ac:dyDescent="0.25">
      <c r="A70" s="1" t="s">
        <v>2151</v>
      </c>
      <c r="B70" s="5">
        <v>45779.754115671298</v>
      </c>
      <c r="C70" t="s">
        <v>49</v>
      </c>
      <c r="D70" t="s">
        <v>19</v>
      </c>
      <c r="E70" t="s">
        <v>33</v>
      </c>
      <c r="F70" t="s">
        <v>20</v>
      </c>
      <c r="G70" s="4">
        <v>84.19</v>
      </c>
      <c r="H70" s="4">
        <v>73.2</v>
      </c>
      <c r="I70" s="57">
        <v>59.1</v>
      </c>
      <c r="J70" s="72">
        <f t="shared" si="8"/>
        <v>14.100000000000001</v>
      </c>
      <c r="K70" s="30" t="s">
        <v>10</v>
      </c>
      <c r="L70" s="30" t="s">
        <v>10</v>
      </c>
      <c r="M70" s="1" t="s">
        <v>1991</v>
      </c>
      <c r="N70" t="s">
        <v>2426</v>
      </c>
      <c r="O70" t="s">
        <v>1962</v>
      </c>
      <c r="P70" t="s">
        <v>179</v>
      </c>
    </row>
    <row r="71" spans="1:17" x14ac:dyDescent="0.25">
      <c r="A71" s="1" t="s">
        <v>2182</v>
      </c>
      <c r="B71" s="5">
        <v>45778.687875011572</v>
      </c>
      <c r="C71" t="s">
        <v>1952</v>
      </c>
      <c r="D71" t="s">
        <v>18</v>
      </c>
      <c r="E71" t="s">
        <v>1945</v>
      </c>
      <c r="F71" t="s">
        <v>29</v>
      </c>
      <c r="G71" s="4">
        <v>140.4</v>
      </c>
      <c r="H71" s="31">
        <v>140.4</v>
      </c>
      <c r="I71" s="31">
        <v>0</v>
      </c>
      <c r="J71" s="73">
        <v>140.4</v>
      </c>
      <c r="K71" s="30" t="s">
        <v>2824</v>
      </c>
      <c r="L71" s="30" t="s">
        <v>17</v>
      </c>
      <c r="M71" s="1" t="s">
        <v>1991</v>
      </c>
      <c r="N71" t="s">
        <v>2471</v>
      </c>
      <c r="O71" t="s">
        <v>122</v>
      </c>
      <c r="P71" t="s">
        <v>182</v>
      </c>
    </row>
    <row r="72" spans="1:17" x14ac:dyDescent="0.25">
      <c r="A72" s="1" t="s">
        <v>2052</v>
      </c>
      <c r="B72" s="5">
        <v>45778.914988449076</v>
      </c>
      <c r="C72" t="s">
        <v>980</v>
      </c>
      <c r="D72" t="s">
        <v>19</v>
      </c>
      <c r="E72" t="s">
        <v>226</v>
      </c>
      <c r="F72" t="s">
        <v>20</v>
      </c>
      <c r="G72" s="4">
        <v>71.790000000000006</v>
      </c>
      <c r="H72" s="4">
        <v>73.8</v>
      </c>
      <c r="I72" s="57">
        <v>55.56</v>
      </c>
      <c r="J72" s="72">
        <f t="shared" ref="J72:J76" si="9">H72-I72</f>
        <v>18.239999999999995</v>
      </c>
      <c r="K72" s="30" t="s">
        <v>10</v>
      </c>
      <c r="L72" s="30" t="s">
        <v>10</v>
      </c>
      <c r="M72" s="1" t="s">
        <v>1991</v>
      </c>
      <c r="N72" t="s">
        <v>2288</v>
      </c>
      <c r="O72" t="s">
        <v>124</v>
      </c>
      <c r="P72" t="s">
        <v>179</v>
      </c>
    </row>
    <row r="73" spans="1:17" x14ac:dyDescent="0.25">
      <c r="A73" s="1" t="s">
        <v>2053</v>
      </c>
      <c r="B73" s="5">
        <v>45778.897135949075</v>
      </c>
      <c r="C73" t="s">
        <v>980</v>
      </c>
      <c r="D73" t="s">
        <v>23</v>
      </c>
      <c r="E73" t="s">
        <v>24</v>
      </c>
      <c r="F73" t="s">
        <v>20</v>
      </c>
      <c r="G73" s="4">
        <v>54.58</v>
      </c>
      <c r="H73" s="4">
        <v>58.2</v>
      </c>
      <c r="I73" s="57">
        <v>42.96</v>
      </c>
      <c r="J73" s="72">
        <f t="shared" si="9"/>
        <v>15.240000000000002</v>
      </c>
      <c r="K73" s="30" t="s">
        <v>10</v>
      </c>
      <c r="L73" s="30" t="s">
        <v>10</v>
      </c>
      <c r="M73" s="1" t="s">
        <v>1991</v>
      </c>
      <c r="N73" t="s">
        <v>2289</v>
      </c>
      <c r="O73" t="s">
        <v>122</v>
      </c>
      <c r="P73" t="s">
        <v>179</v>
      </c>
    </row>
    <row r="74" spans="1:17" x14ac:dyDescent="0.25">
      <c r="A74" s="1" t="s">
        <v>2051</v>
      </c>
      <c r="B74" s="5">
        <v>45779.908985590278</v>
      </c>
      <c r="C74" t="s">
        <v>980</v>
      </c>
      <c r="D74" t="s">
        <v>23</v>
      </c>
      <c r="E74" t="s">
        <v>31</v>
      </c>
      <c r="F74" t="s">
        <v>1941</v>
      </c>
      <c r="G74" s="4">
        <v>51.58</v>
      </c>
      <c r="H74" s="4">
        <v>42.6</v>
      </c>
      <c r="I74" s="57">
        <v>30.36</v>
      </c>
      <c r="J74" s="72">
        <f t="shared" si="9"/>
        <v>12.240000000000002</v>
      </c>
      <c r="K74" s="30" t="s">
        <v>10</v>
      </c>
      <c r="L74" s="30" t="s">
        <v>10</v>
      </c>
      <c r="M74" s="1" t="s">
        <v>1991</v>
      </c>
      <c r="N74" t="s">
        <v>2287</v>
      </c>
      <c r="O74" t="s">
        <v>1960</v>
      </c>
      <c r="P74" t="s">
        <v>179</v>
      </c>
    </row>
    <row r="75" spans="1:17" x14ac:dyDescent="0.25">
      <c r="A75" s="1" t="s">
        <v>2179</v>
      </c>
      <c r="B75" s="5">
        <v>45778.710458506946</v>
      </c>
      <c r="C75" t="s">
        <v>321</v>
      </c>
      <c r="D75" t="s">
        <v>19</v>
      </c>
      <c r="E75" t="s">
        <v>41</v>
      </c>
      <c r="F75" t="s">
        <v>20</v>
      </c>
      <c r="G75" s="4">
        <v>92.99</v>
      </c>
      <c r="H75" s="4">
        <v>87</v>
      </c>
      <c r="I75" s="57">
        <v>70.25</v>
      </c>
      <c r="J75" s="72">
        <f t="shared" si="9"/>
        <v>16.75</v>
      </c>
      <c r="K75" s="30" t="s">
        <v>10</v>
      </c>
      <c r="L75" s="30" t="s">
        <v>10</v>
      </c>
      <c r="M75" s="1" t="s">
        <v>1991</v>
      </c>
      <c r="N75" t="s">
        <v>2465</v>
      </c>
      <c r="O75" t="s">
        <v>132</v>
      </c>
      <c r="P75" t="s">
        <v>179</v>
      </c>
    </row>
    <row r="76" spans="1:17" x14ac:dyDescent="0.25">
      <c r="A76" s="1" t="s">
        <v>2044</v>
      </c>
      <c r="B76" s="5">
        <v>45778.914465891205</v>
      </c>
      <c r="C76" t="s">
        <v>1942</v>
      </c>
      <c r="D76" t="s">
        <v>19</v>
      </c>
      <c r="E76" t="s">
        <v>1946</v>
      </c>
      <c r="F76" t="s">
        <v>20</v>
      </c>
      <c r="G76" s="4">
        <v>105.6</v>
      </c>
      <c r="H76" s="4">
        <v>99.6</v>
      </c>
      <c r="I76" s="57">
        <v>80.430000000000007</v>
      </c>
      <c r="J76" s="72">
        <f t="shared" si="9"/>
        <v>19.169999999999987</v>
      </c>
      <c r="K76" s="30" t="s">
        <v>10</v>
      </c>
      <c r="L76" s="30" t="s">
        <v>10</v>
      </c>
      <c r="M76" s="1" t="s">
        <v>1991</v>
      </c>
      <c r="N76" t="s">
        <v>2277</v>
      </c>
      <c r="O76" t="s">
        <v>132</v>
      </c>
      <c r="P76" t="s">
        <v>182</v>
      </c>
    </row>
    <row r="77" spans="1:17" x14ac:dyDescent="0.25">
      <c r="A77" s="75">
        <v>5843</v>
      </c>
      <c r="B77" s="76">
        <v>45781.656964652779</v>
      </c>
      <c r="C77" s="77" t="s">
        <v>675</v>
      </c>
      <c r="D77" s="77" t="s">
        <v>23</v>
      </c>
      <c r="E77" s="77" t="s">
        <v>30</v>
      </c>
      <c r="F77" s="77" t="s">
        <v>116</v>
      </c>
      <c r="G77" s="31">
        <v>50.78</v>
      </c>
      <c r="H77" s="31">
        <v>49.8</v>
      </c>
      <c r="I77" s="31">
        <v>0</v>
      </c>
      <c r="J77" s="73">
        <v>49.8</v>
      </c>
      <c r="K77" s="78" t="s">
        <v>1000</v>
      </c>
      <c r="L77" s="78" t="s">
        <v>2825</v>
      </c>
      <c r="M77" s="75" t="s">
        <v>1991</v>
      </c>
      <c r="N77" s="77" t="s">
        <v>2571</v>
      </c>
      <c r="O77" s="77" t="s">
        <v>123</v>
      </c>
      <c r="P77" t="s">
        <v>180</v>
      </c>
      <c r="Q77" s="79"/>
    </row>
    <row r="78" spans="1:17" x14ac:dyDescent="0.25">
      <c r="A78" s="1" t="s">
        <v>2010</v>
      </c>
      <c r="B78" s="5">
        <v>45779.492397060189</v>
      </c>
      <c r="C78" t="s">
        <v>270</v>
      </c>
      <c r="D78" t="s">
        <v>27</v>
      </c>
      <c r="E78" t="s">
        <v>1945</v>
      </c>
      <c r="F78" t="s">
        <v>20</v>
      </c>
      <c r="G78" s="4">
        <v>55.99</v>
      </c>
      <c r="H78" s="4">
        <v>60</v>
      </c>
      <c r="I78" s="57">
        <v>48.45</v>
      </c>
      <c r="J78" s="72">
        <f t="shared" ref="J78:J80" si="10">H78-I78</f>
        <v>11.549999999999997</v>
      </c>
      <c r="K78" s="30" t="s">
        <v>10</v>
      </c>
      <c r="L78" s="30" t="s">
        <v>10</v>
      </c>
      <c r="M78" s="1" t="s">
        <v>1991</v>
      </c>
      <c r="N78" t="s">
        <v>2229</v>
      </c>
      <c r="O78" t="s">
        <v>131</v>
      </c>
      <c r="P78" t="s">
        <v>180</v>
      </c>
    </row>
    <row r="79" spans="1:17" x14ac:dyDescent="0.25">
      <c r="A79" s="1" t="s">
        <v>2045</v>
      </c>
      <c r="B79" s="5">
        <v>45778.828258078705</v>
      </c>
      <c r="C79" t="s">
        <v>1942</v>
      </c>
      <c r="D79" t="s">
        <v>19</v>
      </c>
      <c r="E79" t="s">
        <v>226</v>
      </c>
      <c r="F79" t="s">
        <v>20</v>
      </c>
      <c r="G79" s="4">
        <v>87.59</v>
      </c>
      <c r="H79" s="4">
        <v>77.599999999999994</v>
      </c>
      <c r="I79" s="57">
        <v>62.66</v>
      </c>
      <c r="J79" s="72">
        <f t="shared" si="10"/>
        <v>14.939999999999998</v>
      </c>
      <c r="K79" s="30" t="s">
        <v>10</v>
      </c>
      <c r="L79" s="30" t="s">
        <v>10</v>
      </c>
      <c r="M79" s="1" t="s">
        <v>1991</v>
      </c>
      <c r="N79" t="s">
        <v>2278</v>
      </c>
      <c r="O79" t="s">
        <v>132</v>
      </c>
      <c r="P79" t="s">
        <v>182</v>
      </c>
    </row>
    <row r="80" spans="1:17" x14ac:dyDescent="0.25">
      <c r="A80" s="1">
        <v>5271</v>
      </c>
      <c r="B80" s="5">
        <v>45779.614926840281</v>
      </c>
      <c r="C80" t="s">
        <v>34</v>
      </c>
      <c r="D80" t="s">
        <v>23</v>
      </c>
      <c r="E80" t="s">
        <v>31</v>
      </c>
      <c r="F80" t="s">
        <v>116</v>
      </c>
      <c r="G80" s="4">
        <v>81.99</v>
      </c>
      <c r="H80" s="4">
        <v>84</v>
      </c>
      <c r="I80" s="57">
        <v>67.83</v>
      </c>
      <c r="J80" s="72">
        <f t="shared" si="10"/>
        <v>16.170000000000002</v>
      </c>
      <c r="K80" s="30" t="s">
        <v>10</v>
      </c>
      <c r="L80" s="30" t="s">
        <v>10</v>
      </c>
      <c r="M80" s="1" t="s">
        <v>1991</v>
      </c>
      <c r="N80" t="s">
        <v>2256</v>
      </c>
      <c r="O80" t="s">
        <v>1957</v>
      </c>
      <c r="P80" t="s">
        <v>182</v>
      </c>
    </row>
    <row r="81" spans="1:17" x14ac:dyDescent="0.25">
      <c r="A81" s="1" t="s">
        <v>2008</v>
      </c>
      <c r="B81" s="5">
        <v>45778.76450607639</v>
      </c>
      <c r="C81" t="s">
        <v>1984</v>
      </c>
      <c r="D81" t="s">
        <v>27</v>
      </c>
      <c r="E81" t="s">
        <v>28</v>
      </c>
      <c r="F81" t="s">
        <v>136</v>
      </c>
      <c r="G81" s="4">
        <v>218.79</v>
      </c>
      <c r="H81" s="31">
        <v>212.8</v>
      </c>
      <c r="I81" s="31">
        <v>0</v>
      </c>
      <c r="J81" s="73">
        <v>212.8</v>
      </c>
      <c r="K81" s="30" t="s">
        <v>2824</v>
      </c>
      <c r="L81" s="30" t="s">
        <v>17</v>
      </c>
      <c r="M81" s="1" t="s">
        <v>1991</v>
      </c>
      <c r="N81" t="s">
        <v>2225</v>
      </c>
      <c r="O81" t="s">
        <v>1957</v>
      </c>
      <c r="P81" t="s">
        <v>182</v>
      </c>
    </row>
    <row r="82" spans="1:17" x14ac:dyDescent="0.25">
      <c r="A82" s="1" t="s">
        <v>2190</v>
      </c>
      <c r="B82" s="5">
        <v>45779.802258101852</v>
      </c>
      <c r="C82" t="s">
        <v>680</v>
      </c>
      <c r="D82" t="s">
        <v>19</v>
      </c>
      <c r="E82" t="s">
        <v>33</v>
      </c>
      <c r="F82" t="s">
        <v>20</v>
      </c>
      <c r="G82" s="4">
        <v>75.45</v>
      </c>
      <c r="H82" s="4">
        <v>75.45</v>
      </c>
      <c r="I82" s="57">
        <v>60.93</v>
      </c>
      <c r="J82" s="72">
        <f t="shared" ref="J82:J87" si="11">H82-I82</f>
        <v>14.520000000000003</v>
      </c>
      <c r="K82" s="30" t="s">
        <v>10</v>
      </c>
      <c r="L82" s="30" t="s">
        <v>10</v>
      </c>
      <c r="M82" s="1" t="s">
        <v>1991</v>
      </c>
      <c r="N82" t="s">
        <v>2480</v>
      </c>
      <c r="O82" t="s">
        <v>123</v>
      </c>
      <c r="P82" t="s">
        <v>179</v>
      </c>
    </row>
    <row r="83" spans="1:17" x14ac:dyDescent="0.25">
      <c r="A83" s="1" t="s">
        <v>2005</v>
      </c>
      <c r="B83" s="5">
        <v>45778.82711716435</v>
      </c>
      <c r="C83" t="s">
        <v>1984</v>
      </c>
      <c r="D83" t="s">
        <v>23</v>
      </c>
      <c r="E83" t="s">
        <v>24</v>
      </c>
      <c r="F83" t="s">
        <v>20</v>
      </c>
      <c r="G83" s="4">
        <v>122.99</v>
      </c>
      <c r="H83" s="4">
        <v>108</v>
      </c>
      <c r="I83" s="57">
        <v>87.21</v>
      </c>
      <c r="J83" s="72">
        <f t="shared" si="11"/>
        <v>20.790000000000006</v>
      </c>
      <c r="K83" s="30" t="s">
        <v>10</v>
      </c>
      <c r="L83" s="30" t="s">
        <v>10</v>
      </c>
      <c r="M83" s="1" t="s">
        <v>1991</v>
      </c>
      <c r="N83" t="s">
        <v>2222</v>
      </c>
      <c r="O83" t="s">
        <v>132</v>
      </c>
      <c r="P83" t="s">
        <v>182</v>
      </c>
    </row>
    <row r="84" spans="1:17" x14ac:dyDescent="0.25">
      <c r="A84" s="1" t="s">
        <v>2006</v>
      </c>
      <c r="B84" s="5">
        <v>45778.827004398147</v>
      </c>
      <c r="C84" t="s">
        <v>1984</v>
      </c>
      <c r="D84" t="s">
        <v>23</v>
      </c>
      <c r="E84" t="s">
        <v>24</v>
      </c>
      <c r="F84" t="s">
        <v>20</v>
      </c>
      <c r="G84" s="4">
        <v>56.39</v>
      </c>
      <c r="H84" s="4">
        <v>44.4</v>
      </c>
      <c r="I84" s="57">
        <v>35.85</v>
      </c>
      <c r="J84" s="72">
        <f t="shared" si="11"/>
        <v>8.5499999999999972</v>
      </c>
      <c r="K84" s="30" t="s">
        <v>10</v>
      </c>
      <c r="L84" s="30" t="s">
        <v>10</v>
      </c>
      <c r="M84" s="1" t="s">
        <v>1991</v>
      </c>
      <c r="N84" t="s">
        <v>2223</v>
      </c>
      <c r="O84" t="s">
        <v>122</v>
      </c>
      <c r="P84" t="s">
        <v>182</v>
      </c>
    </row>
    <row r="85" spans="1:17" x14ac:dyDescent="0.25">
      <c r="A85" s="1">
        <v>7564</v>
      </c>
      <c r="B85" s="5">
        <v>45779.887915925923</v>
      </c>
      <c r="C85" t="s">
        <v>833</v>
      </c>
      <c r="D85" t="s">
        <v>23</v>
      </c>
      <c r="E85" t="s">
        <v>31</v>
      </c>
      <c r="F85" t="s">
        <v>116</v>
      </c>
      <c r="G85" s="4">
        <v>73.989999999999995</v>
      </c>
      <c r="H85" s="4">
        <v>70</v>
      </c>
      <c r="I85" s="57">
        <v>56.52</v>
      </c>
      <c r="J85" s="72">
        <f t="shared" si="11"/>
        <v>13.479999999999997</v>
      </c>
      <c r="K85" s="30" t="s">
        <v>10</v>
      </c>
      <c r="L85" s="30" t="s">
        <v>10</v>
      </c>
      <c r="M85" s="1" t="s">
        <v>1991</v>
      </c>
      <c r="N85" t="s">
        <v>2320</v>
      </c>
      <c r="O85" t="s">
        <v>122</v>
      </c>
      <c r="P85" t="s">
        <v>181</v>
      </c>
    </row>
    <row r="86" spans="1:17" x14ac:dyDescent="0.25">
      <c r="A86" s="1" t="s">
        <v>2007</v>
      </c>
      <c r="B86" s="5">
        <v>45778.822816041669</v>
      </c>
      <c r="C86" t="s">
        <v>1984</v>
      </c>
      <c r="D86" t="s">
        <v>23</v>
      </c>
      <c r="E86" t="s">
        <v>24</v>
      </c>
      <c r="F86" t="s">
        <v>20</v>
      </c>
      <c r="G86" s="4">
        <v>160.49</v>
      </c>
      <c r="H86" s="4">
        <v>148.5</v>
      </c>
      <c r="I86" s="57">
        <v>119.91</v>
      </c>
      <c r="J86" s="72">
        <f t="shared" si="11"/>
        <v>28.590000000000003</v>
      </c>
      <c r="K86" s="30" t="s">
        <v>10</v>
      </c>
      <c r="L86" s="30" t="s">
        <v>10</v>
      </c>
      <c r="M86" s="1" t="s">
        <v>1991</v>
      </c>
      <c r="N86" t="s">
        <v>2224</v>
      </c>
      <c r="O86" t="s">
        <v>140</v>
      </c>
      <c r="P86" t="s">
        <v>182</v>
      </c>
    </row>
    <row r="87" spans="1:17" x14ac:dyDescent="0.25">
      <c r="A87" s="1" t="s">
        <v>2056</v>
      </c>
      <c r="B87" s="5">
        <v>45778.861139710651</v>
      </c>
      <c r="C87" t="s">
        <v>1947</v>
      </c>
      <c r="D87" t="s">
        <v>23</v>
      </c>
      <c r="E87" t="s">
        <v>30</v>
      </c>
      <c r="F87" t="s">
        <v>1941</v>
      </c>
      <c r="G87" s="4">
        <v>83.59</v>
      </c>
      <c r="H87" s="4">
        <v>87.6</v>
      </c>
      <c r="I87" s="57">
        <v>70.73</v>
      </c>
      <c r="J87" s="72">
        <f t="shared" si="11"/>
        <v>16.86999999999999</v>
      </c>
      <c r="K87" s="30" t="s">
        <v>10</v>
      </c>
      <c r="L87" s="30" t="s">
        <v>10</v>
      </c>
      <c r="M87" s="1" t="s">
        <v>1991</v>
      </c>
      <c r="N87" t="s">
        <v>2300</v>
      </c>
      <c r="O87" t="s">
        <v>131</v>
      </c>
      <c r="P87" t="s">
        <v>181</v>
      </c>
    </row>
    <row r="88" spans="1:17" x14ac:dyDescent="0.25">
      <c r="A88" s="1" t="s">
        <v>2086</v>
      </c>
      <c r="B88" s="5">
        <v>45779.861313055553</v>
      </c>
      <c r="C88" t="s">
        <v>854</v>
      </c>
      <c r="D88" t="s">
        <v>18</v>
      </c>
      <c r="E88" t="s">
        <v>1943</v>
      </c>
      <c r="F88" t="s">
        <v>116</v>
      </c>
      <c r="G88" s="4">
        <v>85</v>
      </c>
      <c r="H88" s="31">
        <v>84</v>
      </c>
      <c r="I88" s="31">
        <v>0</v>
      </c>
      <c r="J88" s="73">
        <v>84</v>
      </c>
      <c r="K88" s="30" t="s">
        <v>2824</v>
      </c>
      <c r="L88" s="30" t="s">
        <v>17</v>
      </c>
      <c r="M88" s="1" t="s">
        <v>1991</v>
      </c>
      <c r="N88" t="s">
        <v>2339</v>
      </c>
      <c r="O88" t="s">
        <v>131</v>
      </c>
      <c r="P88" t="s">
        <v>180</v>
      </c>
    </row>
    <row r="89" spans="1:17" x14ac:dyDescent="0.25">
      <c r="A89" s="1">
        <v>8930</v>
      </c>
      <c r="B89" s="5">
        <v>45779.495596400462</v>
      </c>
      <c r="C89" t="s">
        <v>320</v>
      </c>
      <c r="D89" t="s">
        <v>23</v>
      </c>
      <c r="E89" t="s">
        <v>139</v>
      </c>
      <c r="F89" t="s">
        <v>116</v>
      </c>
      <c r="G89" s="4">
        <v>83.99</v>
      </c>
      <c r="H89" s="4">
        <v>74</v>
      </c>
      <c r="I89" s="57">
        <v>59.76</v>
      </c>
      <c r="J89" s="72">
        <f t="shared" ref="J89:J93" si="12">H89-I89</f>
        <v>14.240000000000002</v>
      </c>
      <c r="K89" s="30" t="s">
        <v>10</v>
      </c>
      <c r="L89" s="30" t="s">
        <v>10</v>
      </c>
      <c r="M89" s="1" t="s">
        <v>1991</v>
      </c>
      <c r="N89" t="s">
        <v>2458</v>
      </c>
      <c r="O89" t="s">
        <v>122</v>
      </c>
      <c r="P89" t="s">
        <v>183</v>
      </c>
    </row>
    <row r="90" spans="1:17" x14ac:dyDescent="0.25">
      <c r="A90" s="1">
        <v>1840</v>
      </c>
      <c r="B90" s="5">
        <v>45779.871626446758</v>
      </c>
      <c r="C90" t="s">
        <v>271</v>
      </c>
      <c r="D90" t="s">
        <v>23</v>
      </c>
      <c r="E90" t="s">
        <v>31</v>
      </c>
      <c r="F90" t="s">
        <v>116</v>
      </c>
      <c r="G90" s="4">
        <v>148</v>
      </c>
      <c r="H90" s="4">
        <v>148</v>
      </c>
      <c r="I90" s="57">
        <v>118.51</v>
      </c>
      <c r="J90" s="72">
        <f t="shared" si="12"/>
        <v>29.489999999999995</v>
      </c>
      <c r="K90" s="30" t="s">
        <v>10</v>
      </c>
      <c r="L90" s="30" t="s">
        <v>10</v>
      </c>
      <c r="M90" s="1" t="s">
        <v>1991</v>
      </c>
      <c r="N90" t="s">
        <v>2254</v>
      </c>
      <c r="O90" t="s">
        <v>140</v>
      </c>
      <c r="P90" t="s">
        <v>179</v>
      </c>
    </row>
    <row r="91" spans="1:17" x14ac:dyDescent="0.25">
      <c r="A91" s="1" t="s">
        <v>2166</v>
      </c>
      <c r="B91" s="5">
        <v>45779.932013807869</v>
      </c>
      <c r="C91" t="s">
        <v>220</v>
      </c>
      <c r="D91" t="s">
        <v>23</v>
      </c>
      <c r="E91" t="s">
        <v>31</v>
      </c>
      <c r="F91" t="s">
        <v>1941</v>
      </c>
      <c r="G91" s="4">
        <v>113.98</v>
      </c>
      <c r="H91" s="4">
        <v>102</v>
      </c>
      <c r="I91" s="57">
        <v>82.36</v>
      </c>
      <c r="J91" s="72">
        <f t="shared" si="12"/>
        <v>19.64</v>
      </c>
      <c r="K91" s="30" t="s">
        <v>10</v>
      </c>
      <c r="L91" s="30" t="s">
        <v>10</v>
      </c>
      <c r="M91" s="1" t="s">
        <v>1991</v>
      </c>
      <c r="N91" t="s">
        <v>2448</v>
      </c>
      <c r="O91" t="s">
        <v>122</v>
      </c>
      <c r="P91" t="s">
        <v>180</v>
      </c>
    </row>
    <row r="92" spans="1:17" x14ac:dyDescent="0.25">
      <c r="A92" s="1">
        <v>6394</v>
      </c>
      <c r="B92" s="5">
        <v>45779.72230616898</v>
      </c>
      <c r="C92" t="s">
        <v>867</v>
      </c>
      <c r="D92" t="s">
        <v>23</v>
      </c>
      <c r="E92" t="s">
        <v>31</v>
      </c>
      <c r="F92" t="s">
        <v>116</v>
      </c>
      <c r="G92" s="4">
        <v>171</v>
      </c>
      <c r="H92" s="4">
        <v>171</v>
      </c>
      <c r="I92" s="57">
        <v>131.09</v>
      </c>
      <c r="J92" s="72">
        <f t="shared" si="12"/>
        <v>39.909999999999997</v>
      </c>
      <c r="K92" s="30" t="s">
        <v>10</v>
      </c>
      <c r="L92" s="30" t="s">
        <v>10</v>
      </c>
      <c r="M92" s="1" t="s">
        <v>1991</v>
      </c>
      <c r="N92" t="s">
        <v>2396</v>
      </c>
      <c r="O92" t="s">
        <v>2228</v>
      </c>
      <c r="P92" t="s">
        <v>181</v>
      </c>
    </row>
    <row r="93" spans="1:17" x14ac:dyDescent="0.25">
      <c r="A93" s="1" t="s">
        <v>2057</v>
      </c>
      <c r="B93" s="5">
        <v>45778.615826446759</v>
      </c>
      <c r="C93" t="s">
        <v>1947</v>
      </c>
      <c r="D93" t="s">
        <v>19</v>
      </c>
      <c r="E93" t="s">
        <v>33</v>
      </c>
      <c r="F93" t="s">
        <v>20</v>
      </c>
      <c r="G93" s="4">
        <v>116.6</v>
      </c>
      <c r="H93" s="4">
        <v>116.6</v>
      </c>
      <c r="I93" s="57">
        <v>94.15</v>
      </c>
      <c r="J93" s="72">
        <f t="shared" si="12"/>
        <v>22.449999999999989</v>
      </c>
      <c r="K93" s="30" t="s">
        <v>10</v>
      </c>
      <c r="L93" s="30" t="s">
        <v>10</v>
      </c>
      <c r="M93" s="1" t="s">
        <v>1991</v>
      </c>
      <c r="N93" t="s">
        <v>2301</v>
      </c>
      <c r="O93" t="s">
        <v>122</v>
      </c>
      <c r="P93" t="s">
        <v>181</v>
      </c>
    </row>
    <row r="94" spans="1:17" x14ac:dyDescent="0.25">
      <c r="A94" s="1" t="s">
        <v>2184</v>
      </c>
      <c r="B94" s="5">
        <v>45778.678431990738</v>
      </c>
      <c r="C94" t="s">
        <v>1446</v>
      </c>
      <c r="D94" t="s">
        <v>18</v>
      </c>
      <c r="E94" t="s">
        <v>28</v>
      </c>
      <c r="F94" t="s">
        <v>136</v>
      </c>
      <c r="G94" s="4">
        <v>45.79</v>
      </c>
      <c r="H94" s="31">
        <v>58.8</v>
      </c>
      <c r="I94" s="31">
        <v>0</v>
      </c>
      <c r="J94" s="73">
        <v>58.8</v>
      </c>
      <c r="K94" s="30" t="s">
        <v>2824</v>
      </c>
      <c r="L94" s="30" t="s">
        <v>17</v>
      </c>
      <c r="M94" s="1" t="s">
        <v>1991</v>
      </c>
      <c r="N94" t="s">
        <v>2473</v>
      </c>
      <c r="O94" t="s">
        <v>1955</v>
      </c>
      <c r="P94" t="s">
        <v>179</v>
      </c>
    </row>
    <row r="95" spans="1:17" x14ac:dyDescent="0.25">
      <c r="A95" s="1" t="s">
        <v>2000</v>
      </c>
      <c r="B95" s="5">
        <v>45779.888777314816</v>
      </c>
      <c r="C95" t="s">
        <v>1476</v>
      </c>
      <c r="D95" t="s">
        <v>19</v>
      </c>
      <c r="E95" t="s">
        <v>1967</v>
      </c>
      <c r="F95" t="s">
        <v>20</v>
      </c>
      <c r="G95" s="4">
        <v>70.989999999999995</v>
      </c>
      <c r="H95" s="4">
        <v>61</v>
      </c>
      <c r="I95" s="57">
        <v>49.26</v>
      </c>
      <c r="J95" s="72">
        <f>H95-I95</f>
        <v>11.740000000000002</v>
      </c>
      <c r="K95" s="30" t="s">
        <v>10</v>
      </c>
      <c r="L95" s="30" t="s">
        <v>10</v>
      </c>
      <c r="M95" s="1" t="s">
        <v>1991</v>
      </c>
      <c r="N95" t="s">
        <v>2216</v>
      </c>
      <c r="O95" t="s">
        <v>132</v>
      </c>
      <c r="P95" t="s">
        <v>182</v>
      </c>
    </row>
    <row r="96" spans="1:17" x14ac:dyDescent="0.25">
      <c r="A96" s="75">
        <v>3259</v>
      </c>
      <c r="B96" s="76">
        <v>45780.827475347221</v>
      </c>
      <c r="C96" s="77" t="s">
        <v>64</v>
      </c>
      <c r="D96" s="77" t="s">
        <v>23</v>
      </c>
      <c r="E96" s="77" t="s">
        <v>30</v>
      </c>
      <c r="F96" s="77" t="s">
        <v>116</v>
      </c>
      <c r="G96" s="31">
        <v>40.590000000000003</v>
      </c>
      <c r="H96" s="31">
        <v>42.6</v>
      </c>
      <c r="I96" s="31">
        <v>0</v>
      </c>
      <c r="J96" s="73">
        <v>42.6</v>
      </c>
      <c r="K96" s="78" t="s">
        <v>1000</v>
      </c>
      <c r="L96" s="78" t="s">
        <v>2825</v>
      </c>
      <c r="M96" s="75" t="s">
        <v>1991</v>
      </c>
      <c r="N96" s="77" t="s">
        <v>2810</v>
      </c>
      <c r="O96" s="77" t="s">
        <v>132</v>
      </c>
      <c r="P96" t="s">
        <v>179</v>
      </c>
      <c r="Q96" s="79"/>
    </row>
    <row r="97" spans="1:17" x14ac:dyDescent="0.25">
      <c r="A97" s="1" t="s">
        <v>1996</v>
      </c>
      <c r="B97" s="5">
        <v>45779.841912638891</v>
      </c>
      <c r="C97" t="s">
        <v>254</v>
      </c>
      <c r="D97" t="s">
        <v>23</v>
      </c>
      <c r="E97" t="s">
        <v>26</v>
      </c>
      <c r="F97" t="s">
        <v>20</v>
      </c>
      <c r="G97" s="4">
        <v>287.99</v>
      </c>
      <c r="H97" s="4">
        <v>292</v>
      </c>
      <c r="I97" s="57">
        <v>235.79</v>
      </c>
      <c r="J97" s="72">
        <f>H97-I97</f>
        <v>56.210000000000008</v>
      </c>
      <c r="K97" s="30" t="s">
        <v>10</v>
      </c>
      <c r="L97" s="30" t="s">
        <v>10</v>
      </c>
      <c r="M97" s="1" t="s">
        <v>1991</v>
      </c>
      <c r="N97" t="s">
        <v>2209</v>
      </c>
      <c r="O97" t="s">
        <v>132</v>
      </c>
      <c r="P97" t="s">
        <v>179</v>
      </c>
    </row>
    <row r="98" spans="1:17" x14ac:dyDescent="0.25">
      <c r="A98" s="75">
        <v>4959</v>
      </c>
      <c r="B98" s="76">
        <v>45780.83340599537</v>
      </c>
      <c r="C98" s="77" t="s">
        <v>1949</v>
      </c>
      <c r="D98" s="77" t="s">
        <v>23</v>
      </c>
      <c r="E98" s="77" t="s">
        <v>30</v>
      </c>
      <c r="F98" s="77" t="s">
        <v>116</v>
      </c>
      <c r="G98" s="31">
        <v>37.79</v>
      </c>
      <c r="H98" s="31">
        <v>40.799999999999997</v>
      </c>
      <c r="I98" s="31">
        <v>0</v>
      </c>
      <c r="J98" s="73">
        <v>40.799999999999997</v>
      </c>
      <c r="K98" s="78" t="s">
        <v>1000</v>
      </c>
      <c r="L98" s="78" t="s">
        <v>2825</v>
      </c>
      <c r="M98" s="75" t="s">
        <v>1991</v>
      </c>
      <c r="N98" s="77" t="s">
        <v>2774</v>
      </c>
      <c r="O98" s="77" t="s">
        <v>1976</v>
      </c>
      <c r="P98" t="s">
        <v>183</v>
      </c>
      <c r="Q98" s="79"/>
    </row>
    <row r="99" spans="1:17" x14ac:dyDescent="0.25">
      <c r="A99" s="1" t="s">
        <v>2137</v>
      </c>
      <c r="B99" s="5">
        <v>45779.759348136577</v>
      </c>
      <c r="C99" t="s">
        <v>309</v>
      </c>
      <c r="D99" t="s">
        <v>19</v>
      </c>
      <c r="E99" t="s">
        <v>1946</v>
      </c>
      <c r="F99" t="s">
        <v>20</v>
      </c>
      <c r="G99" s="4">
        <v>186.99</v>
      </c>
      <c r="H99" s="4">
        <v>185</v>
      </c>
      <c r="I99" s="57">
        <v>149.38999999999999</v>
      </c>
      <c r="J99" s="72">
        <f t="shared" ref="J99:J104" si="13">H99-I99</f>
        <v>35.610000000000014</v>
      </c>
      <c r="K99" s="30" t="s">
        <v>10</v>
      </c>
      <c r="L99" s="30" t="s">
        <v>10</v>
      </c>
      <c r="M99" s="1" t="s">
        <v>1991</v>
      </c>
      <c r="N99" t="s">
        <v>2406</v>
      </c>
      <c r="O99" t="s">
        <v>132</v>
      </c>
      <c r="P99" t="s">
        <v>182</v>
      </c>
    </row>
    <row r="100" spans="1:17" x14ac:dyDescent="0.25">
      <c r="A100" s="1" t="s">
        <v>2097</v>
      </c>
      <c r="B100" s="5">
        <v>45779.933185694441</v>
      </c>
      <c r="C100" t="s">
        <v>281</v>
      </c>
      <c r="D100" t="s">
        <v>19</v>
      </c>
      <c r="E100" t="s">
        <v>1953</v>
      </c>
      <c r="F100" t="s">
        <v>20</v>
      </c>
      <c r="G100" s="4">
        <v>85.99</v>
      </c>
      <c r="H100" s="4">
        <v>77</v>
      </c>
      <c r="I100" s="57">
        <v>62.18</v>
      </c>
      <c r="J100" s="72">
        <f t="shared" si="13"/>
        <v>14.82</v>
      </c>
      <c r="K100" s="30" t="s">
        <v>10</v>
      </c>
      <c r="L100" s="30" t="s">
        <v>10</v>
      </c>
      <c r="M100" s="1" t="s">
        <v>1991</v>
      </c>
      <c r="N100" t="s">
        <v>2356</v>
      </c>
      <c r="O100" t="s">
        <v>132</v>
      </c>
      <c r="P100" t="s">
        <v>179</v>
      </c>
    </row>
    <row r="101" spans="1:17" x14ac:dyDescent="0.25">
      <c r="A101" s="1">
        <v>5809</v>
      </c>
      <c r="B101" s="5">
        <v>45778.672080104167</v>
      </c>
      <c r="C101" t="s">
        <v>260</v>
      </c>
      <c r="D101" t="s">
        <v>23</v>
      </c>
      <c r="E101" t="s">
        <v>30</v>
      </c>
      <c r="F101" t="s">
        <v>116</v>
      </c>
      <c r="G101" s="4">
        <v>117.98</v>
      </c>
      <c r="H101" s="4">
        <v>128</v>
      </c>
      <c r="I101" s="57">
        <v>103.36</v>
      </c>
      <c r="J101" s="72">
        <f t="shared" si="13"/>
        <v>24.64</v>
      </c>
      <c r="K101" s="30" t="s">
        <v>10</v>
      </c>
      <c r="L101" s="30" t="s">
        <v>10</v>
      </c>
      <c r="M101" s="1" t="s">
        <v>1991</v>
      </c>
      <c r="N101" t="s">
        <v>2318</v>
      </c>
      <c r="O101" t="s">
        <v>131</v>
      </c>
      <c r="P101" t="s">
        <v>182</v>
      </c>
    </row>
    <row r="102" spans="1:17" x14ac:dyDescent="0.25">
      <c r="A102" s="1" t="s">
        <v>2145</v>
      </c>
      <c r="B102" s="5">
        <v>45779.535806608794</v>
      </c>
      <c r="C102" t="s">
        <v>283</v>
      </c>
      <c r="D102" t="s">
        <v>23</v>
      </c>
      <c r="E102" t="s">
        <v>26</v>
      </c>
      <c r="F102" t="s">
        <v>20</v>
      </c>
      <c r="G102" s="4">
        <v>141.97999999999999</v>
      </c>
      <c r="H102" s="4">
        <v>131</v>
      </c>
      <c r="I102" s="57">
        <v>105.78</v>
      </c>
      <c r="J102" s="72">
        <f t="shared" si="13"/>
        <v>25.22</v>
      </c>
      <c r="K102" s="30" t="s">
        <v>10</v>
      </c>
      <c r="L102" s="30" t="s">
        <v>10</v>
      </c>
      <c r="M102" s="1" t="s">
        <v>1991</v>
      </c>
      <c r="N102" t="s">
        <v>2421</v>
      </c>
      <c r="O102" t="s">
        <v>1959</v>
      </c>
      <c r="P102" t="s">
        <v>180</v>
      </c>
    </row>
    <row r="103" spans="1:17" x14ac:dyDescent="0.25">
      <c r="A103" s="1">
        <v>5172</v>
      </c>
      <c r="B103" s="5">
        <v>45779.808985636577</v>
      </c>
      <c r="C103" t="s">
        <v>293</v>
      </c>
      <c r="D103" t="s">
        <v>23</v>
      </c>
      <c r="E103" t="s">
        <v>31</v>
      </c>
      <c r="F103" t="s">
        <v>116</v>
      </c>
      <c r="G103" s="4">
        <v>57.99</v>
      </c>
      <c r="H103" s="4">
        <v>53</v>
      </c>
      <c r="I103" s="57">
        <v>42.8</v>
      </c>
      <c r="J103" s="72">
        <f t="shared" si="13"/>
        <v>10.200000000000003</v>
      </c>
      <c r="K103" s="30" t="s">
        <v>10</v>
      </c>
      <c r="L103" s="30" t="s">
        <v>10</v>
      </c>
      <c r="M103" s="1" t="s">
        <v>1991</v>
      </c>
      <c r="N103" t="s">
        <v>2290</v>
      </c>
      <c r="O103" t="s">
        <v>1938</v>
      </c>
      <c r="P103" t="s">
        <v>180</v>
      </c>
    </row>
    <row r="104" spans="1:17" x14ac:dyDescent="0.25">
      <c r="A104" s="1" t="s">
        <v>2067</v>
      </c>
      <c r="B104" s="5">
        <v>45778.734432962963</v>
      </c>
      <c r="C104" t="s">
        <v>260</v>
      </c>
      <c r="D104" t="s">
        <v>23</v>
      </c>
      <c r="E104" t="s">
        <v>24</v>
      </c>
      <c r="F104" t="s">
        <v>20</v>
      </c>
      <c r="G104" s="4">
        <v>132.99</v>
      </c>
      <c r="H104" s="4">
        <v>119</v>
      </c>
      <c r="I104" s="57">
        <v>96.09</v>
      </c>
      <c r="J104" s="72">
        <f t="shared" si="13"/>
        <v>22.909999999999997</v>
      </c>
      <c r="K104" s="30" t="s">
        <v>10</v>
      </c>
      <c r="L104" s="30" t="s">
        <v>10</v>
      </c>
      <c r="M104" s="1" t="s">
        <v>1991</v>
      </c>
      <c r="N104" t="s">
        <v>2317</v>
      </c>
      <c r="O104" t="s">
        <v>2228</v>
      </c>
      <c r="P104" t="s">
        <v>182</v>
      </c>
    </row>
    <row r="105" spans="1:17" x14ac:dyDescent="0.25">
      <c r="A105" s="1" t="s">
        <v>1997</v>
      </c>
      <c r="B105" s="5">
        <v>45778.935888900465</v>
      </c>
      <c r="C105" t="s">
        <v>186</v>
      </c>
      <c r="D105" t="s">
        <v>18</v>
      </c>
      <c r="E105" t="s">
        <v>1939</v>
      </c>
      <c r="F105" t="s">
        <v>29</v>
      </c>
      <c r="G105" s="4">
        <v>163.99</v>
      </c>
      <c r="H105" s="31">
        <v>168</v>
      </c>
      <c r="I105" s="31">
        <v>0</v>
      </c>
      <c r="J105" s="73">
        <v>168</v>
      </c>
      <c r="K105" s="30" t="s">
        <v>2824</v>
      </c>
      <c r="L105" s="30" t="s">
        <v>17</v>
      </c>
      <c r="M105" s="1" t="s">
        <v>1991</v>
      </c>
      <c r="N105" t="s">
        <v>2212</v>
      </c>
      <c r="O105" t="s">
        <v>131</v>
      </c>
      <c r="P105" t="s">
        <v>182</v>
      </c>
    </row>
    <row r="106" spans="1:17" x14ac:dyDescent="0.25">
      <c r="A106" s="1" t="s">
        <v>2012</v>
      </c>
      <c r="B106" s="5">
        <v>45779.797745810189</v>
      </c>
      <c r="C106" t="s">
        <v>288</v>
      </c>
      <c r="D106" t="s">
        <v>23</v>
      </c>
      <c r="E106" t="s">
        <v>26</v>
      </c>
      <c r="F106" t="s">
        <v>20</v>
      </c>
      <c r="G106" s="4">
        <v>54.99</v>
      </c>
      <c r="H106" s="4">
        <v>58</v>
      </c>
      <c r="I106" s="57">
        <v>46.84</v>
      </c>
      <c r="J106" s="72">
        <f t="shared" ref="J106:J110" si="14">H106-I106</f>
        <v>11.159999999999997</v>
      </c>
      <c r="K106" s="30" t="s">
        <v>10</v>
      </c>
      <c r="L106" s="30" t="s">
        <v>10</v>
      </c>
      <c r="M106" s="1" t="s">
        <v>1991</v>
      </c>
      <c r="N106" t="s">
        <v>2231</v>
      </c>
      <c r="O106" t="s">
        <v>132</v>
      </c>
      <c r="P106" t="s">
        <v>179</v>
      </c>
    </row>
    <row r="107" spans="1:17" x14ac:dyDescent="0.25">
      <c r="A107" s="1" t="s">
        <v>1998</v>
      </c>
      <c r="B107" s="5">
        <v>45778.690894108797</v>
      </c>
      <c r="C107" t="s">
        <v>186</v>
      </c>
      <c r="D107" t="s">
        <v>19</v>
      </c>
      <c r="E107" t="s">
        <v>41</v>
      </c>
      <c r="F107" t="s">
        <v>20</v>
      </c>
      <c r="G107" s="4">
        <v>91</v>
      </c>
      <c r="H107" s="4">
        <v>100</v>
      </c>
      <c r="I107" s="57">
        <v>80.75</v>
      </c>
      <c r="J107" s="72">
        <f t="shared" si="14"/>
        <v>19.25</v>
      </c>
      <c r="K107" s="30" t="s">
        <v>10</v>
      </c>
      <c r="L107" s="30" t="s">
        <v>10</v>
      </c>
      <c r="M107" s="1" t="s">
        <v>1991</v>
      </c>
      <c r="N107" t="s">
        <v>2213</v>
      </c>
      <c r="O107" t="s">
        <v>132</v>
      </c>
      <c r="P107" t="s">
        <v>182</v>
      </c>
    </row>
    <row r="108" spans="1:17" x14ac:dyDescent="0.25">
      <c r="A108" s="1">
        <v>1732</v>
      </c>
      <c r="B108" s="5">
        <v>45778.866104375003</v>
      </c>
      <c r="C108" t="s">
        <v>199</v>
      </c>
      <c r="D108" t="s">
        <v>19</v>
      </c>
      <c r="E108" t="s">
        <v>1953</v>
      </c>
      <c r="F108" t="s">
        <v>116</v>
      </c>
      <c r="G108" s="4">
        <v>157.99</v>
      </c>
      <c r="H108" s="4">
        <v>148</v>
      </c>
      <c r="I108" s="57">
        <v>123.95</v>
      </c>
      <c r="J108" s="72">
        <f t="shared" si="14"/>
        <v>24.049999999999997</v>
      </c>
      <c r="K108" s="30" t="s">
        <v>10</v>
      </c>
      <c r="L108" s="30" t="s">
        <v>10</v>
      </c>
      <c r="M108" s="1" t="s">
        <v>1991</v>
      </c>
      <c r="N108" t="s">
        <v>2440</v>
      </c>
      <c r="O108" t="s">
        <v>1961</v>
      </c>
      <c r="P108" t="s">
        <v>183</v>
      </c>
    </row>
    <row r="109" spans="1:17" x14ac:dyDescent="0.25">
      <c r="A109" s="1" t="s">
        <v>2160</v>
      </c>
      <c r="B109" s="5">
        <v>45778.841762418982</v>
      </c>
      <c r="C109" t="s">
        <v>199</v>
      </c>
      <c r="D109" t="s">
        <v>19</v>
      </c>
      <c r="E109" t="s">
        <v>33</v>
      </c>
      <c r="F109" t="s">
        <v>20</v>
      </c>
      <c r="G109" s="4">
        <v>83</v>
      </c>
      <c r="H109" s="4">
        <v>83</v>
      </c>
      <c r="I109" s="57">
        <v>67.02</v>
      </c>
      <c r="J109" s="72">
        <f t="shared" si="14"/>
        <v>15.980000000000004</v>
      </c>
      <c r="K109" s="30" t="s">
        <v>10</v>
      </c>
      <c r="L109" s="30" t="s">
        <v>10</v>
      </c>
      <c r="M109" s="1" t="s">
        <v>1991</v>
      </c>
      <c r="N109" t="s">
        <v>2441</v>
      </c>
      <c r="O109" t="s">
        <v>131</v>
      </c>
      <c r="P109" t="s">
        <v>183</v>
      </c>
    </row>
    <row r="110" spans="1:17" x14ac:dyDescent="0.25">
      <c r="A110" s="1" t="s">
        <v>2161</v>
      </c>
      <c r="B110" s="5">
        <v>45778.838494027776</v>
      </c>
      <c r="C110" t="s">
        <v>199</v>
      </c>
      <c r="D110" t="s">
        <v>19</v>
      </c>
      <c r="E110" t="s">
        <v>41</v>
      </c>
      <c r="F110" t="s">
        <v>20</v>
      </c>
      <c r="G110" s="4">
        <v>221.99</v>
      </c>
      <c r="H110" s="4">
        <v>212</v>
      </c>
      <c r="I110" s="57">
        <v>171.19</v>
      </c>
      <c r="J110" s="72">
        <f t="shared" si="14"/>
        <v>40.81</v>
      </c>
      <c r="K110" s="30" t="s">
        <v>10</v>
      </c>
      <c r="L110" s="30" t="s">
        <v>10</v>
      </c>
      <c r="M110" s="1" t="s">
        <v>1991</v>
      </c>
      <c r="N110" t="s">
        <v>2442</v>
      </c>
      <c r="O110" t="s">
        <v>132</v>
      </c>
      <c r="P110" t="s">
        <v>183</v>
      </c>
    </row>
    <row r="111" spans="1:17" x14ac:dyDescent="0.25">
      <c r="A111" s="1" t="s">
        <v>2068</v>
      </c>
      <c r="B111" s="5">
        <v>45779.795193773149</v>
      </c>
      <c r="C111" t="s">
        <v>296</v>
      </c>
      <c r="D111" t="s">
        <v>1926</v>
      </c>
      <c r="E111" t="s">
        <v>1927</v>
      </c>
      <c r="F111" t="s">
        <v>1928</v>
      </c>
      <c r="G111" s="4">
        <v>148.24</v>
      </c>
      <c r="H111" s="31">
        <v>152.25</v>
      </c>
      <c r="I111" s="31">
        <v>0</v>
      </c>
      <c r="J111" s="73">
        <v>152.25</v>
      </c>
      <c r="K111" s="30" t="s">
        <v>2824</v>
      </c>
      <c r="L111" s="30" t="s">
        <v>17</v>
      </c>
      <c r="M111" s="1" t="s">
        <v>1991</v>
      </c>
      <c r="N111" t="s">
        <v>2319</v>
      </c>
      <c r="O111" t="s">
        <v>1929</v>
      </c>
      <c r="P111" t="s">
        <v>179</v>
      </c>
    </row>
    <row r="112" spans="1:17" x14ac:dyDescent="0.25">
      <c r="A112" s="1">
        <v>8038</v>
      </c>
      <c r="B112" s="5">
        <v>45779.873800729169</v>
      </c>
      <c r="C112" t="s">
        <v>250</v>
      </c>
      <c r="D112" t="s">
        <v>23</v>
      </c>
      <c r="E112" t="s">
        <v>30</v>
      </c>
      <c r="F112" t="s">
        <v>116</v>
      </c>
      <c r="G112" s="4">
        <v>133</v>
      </c>
      <c r="H112" s="4">
        <v>141</v>
      </c>
      <c r="I112" s="57">
        <v>113.86</v>
      </c>
      <c r="J112" s="72">
        <f t="shared" ref="J112:J113" si="15">H112-I112</f>
        <v>27.14</v>
      </c>
      <c r="K112" s="30" t="s">
        <v>10</v>
      </c>
      <c r="L112" s="30" t="s">
        <v>10</v>
      </c>
      <c r="M112" s="1" t="s">
        <v>1991</v>
      </c>
      <c r="N112" t="s">
        <v>2381</v>
      </c>
      <c r="O112" t="s">
        <v>131</v>
      </c>
      <c r="P112" t="s">
        <v>180</v>
      </c>
    </row>
    <row r="113" spans="1:17" x14ac:dyDescent="0.25">
      <c r="A113" s="1" t="s">
        <v>2023</v>
      </c>
      <c r="B113" s="5">
        <v>45779.880889467589</v>
      </c>
      <c r="C113" t="s">
        <v>289</v>
      </c>
      <c r="D113" t="s">
        <v>23</v>
      </c>
      <c r="E113" t="s">
        <v>31</v>
      </c>
      <c r="F113" t="s">
        <v>1941</v>
      </c>
      <c r="G113" s="4">
        <v>72.98</v>
      </c>
      <c r="H113" s="4">
        <v>74</v>
      </c>
      <c r="I113" s="57">
        <v>59.76</v>
      </c>
      <c r="J113" s="72">
        <f t="shared" si="15"/>
        <v>14.240000000000002</v>
      </c>
      <c r="K113" s="30" t="s">
        <v>10</v>
      </c>
      <c r="L113" s="30" t="s">
        <v>10</v>
      </c>
      <c r="M113" s="1" t="s">
        <v>1991</v>
      </c>
      <c r="N113" t="s">
        <v>2244</v>
      </c>
      <c r="O113" t="s">
        <v>131</v>
      </c>
      <c r="P113" t="s">
        <v>180</v>
      </c>
    </row>
    <row r="114" spans="1:17" x14ac:dyDescent="0.25">
      <c r="A114" s="75">
        <v>4803</v>
      </c>
      <c r="B114" s="76">
        <v>45781.846480821761</v>
      </c>
      <c r="C114" s="77" t="s">
        <v>311</v>
      </c>
      <c r="D114" s="77" t="s">
        <v>23</v>
      </c>
      <c r="E114" s="77" t="s">
        <v>30</v>
      </c>
      <c r="F114" s="77" t="s">
        <v>116</v>
      </c>
      <c r="G114" s="31">
        <v>70.28</v>
      </c>
      <c r="H114" s="31">
        <v>68.3</v>
      </c>
      <c r="I114" s="31">
        <v>0</v>
      </c>
      <c r="J114" s="73">
        <v>68.3</v>
      </c>
      <c r="K114" s="78" t="s">
        <v>1000</v>
      </c>
      <c r="L114" s="78" t="s">
        <v>2825</v>
      </c>
      <c r="M114" s="75" t="s">
        <v>1991</v>
      </c>
      <c r="N114" s="77" t="s">
        <v>2815</v>
      </c>
      <c r="O114" s="77" t="s">
        <v>123</v>
      </c>
      <c r="P114" t="s">
        <v>180</v>
      </c>
      <c r="Q114" s="79"/>
    </row>
    <row r="115" spans="1:17" x14ac:dyDescent="0.25">
      <c r="A115" s="1" t="s">
        <v>2071</v>
      </c>
      <c r="B115" s="5">
        <v>45779.762160324077</v>
      </c>
      <c r="C115" t="s">
        <v>212</v>
      </c>
      <c r="D115" t="s">
        <v>1926</v>
      </c>
      <c r="E115" t="s">
        <v>1927</v>
      </c>
      <c r="F115" t="s">
        <v>1928</v>
      </c>
      <c r="G115" s="4">
        <v>69.790000000000006</v>
      </c>
      <c r="H115" s="31">
        <v>70.8</v>
      </c>
      <c r="I115" s="31">
        <v>0</v>
      </c>
      <c r="J115" s="73">
        <v>70.8</v>
      </c>
      <c r="K115" s="30" t="s">
        <v>2824</v>
      </c>
      <c r="L115" s="30" t="s">
        <v>17</v>
      </c>
      <c r="M115" s="1" t="s">
        <v>1991</v>
      </c>
      <c r="N115" t="s">
        <v>2323</v>
      </c>
      <c r="O115" t="s">
        <v>1929</v>
      </c>
      <c r="P115" t="s">
        <v>179</v>
      </c>
    </row>
    <row r="116" spans="1:17" x14ac:dyDescent="0.25">
      <c r="A116" s="1" t="s">
        <v>2138</v>
      </c>
      <c r="B116" s="5">
        <v>45778.643512418981</v>
      </c>
      <c r="C116" t="s">
        <v>309</v>
      </c>
      <c r="D116" t="s">
        <v>23</v>
      </c>
      <c r="E116" t="s">
        <v>24</v>
      </c>
      <c r="F116" t="s">
        <v>20</v>
      </c>
      <c r="G116" s="4">
        <v>75</v>
      </c>
      <c r="H116" s="4">
        <v>84</v>
      </c>
      <c r="I116" s="57">
        <v>67.83</v>
      </c>
      <c r="J116" s="72">
        <f t="shared" ref="J116:J118" si="16">H116-I116</f>
        <v>16.170000000000002</v>
      </c>
      <c r="K116" s="30" t="s">
        <v>10</v>
      </c>
      <c r="L116" s="30" t="s">
        <v>10</v>
      </c>
      <c r="M116" s="1" t="s">
        <v>1991</v>
      </c>
      <c r="N116" t="s">
        <v>2409</v>
      </c>
      <c r="O116" t="s">
        <v>132</v>
      </c>
      <c r="P116" t="s">
        <v>182</v>
      </c>
    </row>
    <row r="117" spans="1:17" x14ac:dyDescent="0.25">
      <c r="A117" s="1">
        <v>2338</v>
      </c>
      <c r="B117" s="5">
        <v>45778.840217893521</v>
      </c>
      <c r="C117" t="s">
        <v>161</v>
      </c>
      <c r="D117" t="s">
        <v>23</v>
      </c>
      <c r="E117" t="s">
        <v>30</v>
      </c>
      <c r="F117" t="s">
        <v>116</v>
      </c>
      <c r="G117" s="4">
        <v>126.99</v>
      </c>
      <c r="H117" s="4">
        <v>126</v>
      </c>
      <c r="I117" s="57">
        <v>101.74</v>
      </c>
      <c r="J117" s="72">
        <f t="shared" si="16"/>
        <v>24.260000000000005</v>
      </c>
      <c r="K117" s="30" t="s">
        <v>10</v>
      </c>
      <c r="L117" s="30" t="s">
        <v>10</v>
      </c>
      <c r="M117" s="1" t="s">
        <v>1991</v>
      </c>
      <c r="N117" t="s">
        <v>2413</v>
      </c>
      <c r="O117" t="s">
        <v>132</v>
      </c>
      <c r="P117" t="s">
        <v>179</v>
      </c>
    </row>
    <row r="118" spans="1:17" x14ac:dyDescent="0.25">
      <c r="A118" s="1" t="s">
        <v>2099</v>
      </c>
      <c r="B118" s="5">
        <v>45779.93201704861</v>
      </c>
      <c r="C118" t="s">
        <v>303</v>
      </c>
      <c r="D118" t="s">
        <v>19</v>
      </c>
      <c r="E118" t="s">
        <v>41</v>
      </c>
      <c r="F118" t="s">
        <v>20</v>
      </c>
      <c r="G118" s="4">
        <v>81.99</v>
      </c>
      <c r="H118" s="4">
        <v>84</v>
      </c>
      <c r="I118" s="57">
        <v>70.349999999999994</v>
      </c>
      <c r="J118" s="72">
        <f t="shared" si="16"/>
        <v>13.650000000000006</v>
      </c>
      <c r="K118" s="30" t="s">
        <v>10</v>
      </c>
      <c r="L118" s="30" t="s">
        <v>10</v>
      </c>
      <c r="M118" s="1" t="s">
        <v>1991</v>
      </c>
      <c r="N118" t="s">
        <v>2358</v>
      </c>
      <c r="O118" t="s">
        <v>1961</v>
      </c>
      <c r="P118" t="s">
        <v>180</v>
      </c>
    </row>
    <row r="119" spans="1:17" x14ac:dyDescent="0.25">
      <c r="A119" s="1" t="s">
        <v>2075</v>
      </c>
      <c r="B119" s="5">
        <v>45779.48382425926</v>
      </c>
      <c r="C119" t="s">
        <v>248</v>
      </c>
      <c r="D119" t="s">
        <v>1926</v>
      </c>
      <c r="E119" t="s">
        <v>1927</v>
      </c>
      <c r="F119" t="s">
        <v>1928</v>
      </c>
      <c r="G119" s="4">
        <v>33.590000000000003</v>
      </c>
      <c r="H119" s="31">
        <v>42.6</v>
      </c>
      <c r="I119" s="31">
        <v>0</v>
      </c>
      <c r="J119" s="73">
        <v>42.6</v>
      </c>
      <c r="K119" s="30" t="s">
        <v>2824</v>
      </c>
      <c r="L119" s="30" t="s">
        <v>17</v>
      </c>
      <c r="M119" s="1" t="s">
        <v>1991</v>
      </c>
      <c r="N119" t="s">
        <v>2327</v>
      </c>
      <c r="O119" t="s">
        <v>1929</v>
      </c>
      <c r="P119" t="s">
        <v>183</v>
      </c>
    </row>
    <row r="120" spans="1:17" x14ac:dyDescent="0.25">
      <c r="A120" s="1" t="s">
        <v>2004</v>
      </c>
      <c r="B120" s="5">
        <v>45779.733702187499</v>
      </c>
      <c r="C120" t="s">
        <v>453</v>
      </c>
      <c r="D120" t="s">
        <v>19</v>
      </c>
      <c r="E120" t="s">
        <v>1946</v>
      </c>
      <c r="F120" t="s">
        <v>20</v>
      </c>
      <c r="G120" s="4">
        <v>220.99</v>
      </c>
      <c r="H120" s="4">
        <v>201</v>
      </c>
      <c r="I120" s="57">
        <v>168.34</v>
      </c>
      <c r="J120" s="72">
        <f>H120-I120</f>
        <v>32.659999999999997</v>
      </c>
      <c r="K120" s="30" t="s">
        <v>10</v>
      </c>
      <c r="L120" s="30" t="s">
        <v>10</v>
      </c>
      <c r="M120" s="1" t="s">
        <v>1991</v>
      </c>
      <c r="N120" t="s">
        <v>2219</v>
      </c>
      <c r="O120" t="s">
        <v>1955</v>
      </c>
      <c r="P120" t="s">
        <v>180</v>
      </c>
    </row>
    <row r="121" spans="1:17" x14ac:dyDescent="0.25">
      <c r="A121" s="75">
        <v>3104</v>
      </c>
      <c r="B121" s="76">
        <v>45779.906335555555</v>
      </c>
      <c r="C121" s="77" t="s">
        <v>270</v>
      </c>
      <c r="D121" s="77" t="s">
        <v>19</v>
      </c>
      <c r="E121" s="77" t="s">
        <v>129</v>
      </c>
      <c r="F121" s="77" t="s">
        <v>116</v>
      </c>
      <c r="G121" s="31">
        <v>63.79</v>
      </c>
      <c r="H121" s="31">
        <v>49.8</v>
      </c>
      <c r="I121" s="31">
        <v>0</v>
      </c>
      <c r="J121" s="73">
        <v>49.8</v>
      </c>
      <c r="K121" s="78" t="s">
        <v>1000</v>
      </c>
      <c r="L121" s="78" t="s">
        <v>2825</v>
      </c>
      <c r="M121" s="75" t="s">
        <v>1991</v>
      </c>
      <c r="N121" s="77" t="s">
        <v>2226</v>
      </c>
      <c r="O121" s="77" t="s">
        <v>131</v>
      </c>
      <c r="P121" t="s">
        <v>180</v>
      </c>
      <c r="Q121" s="79"/>
    </row>
    <row r="122" spans="1:17" x14ac:dyDescent="0.25">
      <c r="A122" s="1" t="s">
        <v>2098</v>
      </c>
      <c r="B122" s="5">
        <v>45778.842597442126</v>
      </c>
      <c r="C122" t="s">
        <v>281</v>
      </c>
      <c r="D122" t="s">
        <v>19</v>
      </c>
      <c r="E122" t="s">
        <v>41</v>
      </c>
      <c r="F122" t="s">
        <v>20</v>
      </c>
      <c r="G122" s="4">
        <v>152.99</v>
      </c>
      <c r="H122" s="4">
        <v>154</v>
      </c>
      <c r="I122" s="57">
        <v>128.97999999999999</v>
      </c>
      <c r="J122" s="72">
        <f t="shared" ref="J122:J129" si="17">H122-I122</f>
        <v>25.02000000000001</v>
      </c>
      <c r="K122" s="30" t="s">
        <v>10</v>
      </c>
      <c r="L122" s="30" t="s">
        <v>10</v>
      </c>
      <c r="M122" s="1" t="s">
        <v>1991</v>
      </c>
      <c r="N122" t="s">
        <v>2357</v>
      </c>
      <c r="O122" t="s">
        <v>1961</v>
      </c>
      <c r="P122" t="s">
        <v>179</v>
      </c>
    </row>
    <row r="123" spans="1:17" x14ac:dyDescent="0.25">
      <c r="A123" s="1" t="s">
        <v>2197</v>
      </c>
      <c r="B123" s="5">
        <v>45778.926067534725</v>
      </c>
      <c r="C123" t="s">
        <v>1935</v>
      </c>
      <c r="D123" t="s">
        <v>19</v>
      </c>
      <c r="E123" t="s">
        <v>33</v>
      </c>
      <c r="F123" t="s">
        <v>20</v>
      </c>
      <c r="G123" s="4">
        <v>118.99</v>
      </c>
      <c r="H123" s="4">
        <v>112</v>
      </c>
      <c r="I123" s="57">
        <v>90.44</v>
      </c>
      <c r="J123" s="72">
        <f t="shared" si="17"/>
        <v>21.560000000000002</v>
      </c>
      <c r="K123" s="30" t="s">
        <v>10</v>
      </c>
      <c r="L123" s="30" t="s">
        <v>10</v>
      </c>
      <c r="M123" s="1" t="s">
        <v>1991</v>
      </c>
      <c r="N123" t="s">
        <v>2490</v>
      </c>
      <c r="O123" t="s">
        <v>122</v>
      </c>
      <c r="P123" t="s">
        <v>180</v>
      </c>
    </row>
    <row r="124" spans="1:17" x14ac:dyDescent="0.25">
      <c r="A124" s="1" t="s">
        <v>1988</v>
      </c>
      <c r="B124" s="5">
        <v>45779.683303958336</v>
      </c>
      <c r="C124" t="s">
        <v>453</v>
      </c>
      <c r="D124" t="s">
        <v>19</v>
      </c>
      <c r="E124" t="s">
        <v>41</v>
      </c>
      <c r="F124" t="s">
        <v>20</v>
      </c>
      <c r="G124" s="4">
        <v>165.99</v>
      </c>
      <c r="H124" s="4">
        <v>166</v>
      </c>
      <c r="I124" s="57">
        <v>134.04</v>
      </c>
      <c r="J124" s="72">
        <f t="shared" si="17"/>
        <v>31.960000000000008</v>
      </c>
      <c r="K124" s="30" t="s">
        <v>10</v>
      </c>
      <c r="L124" s="30" t="s">
        <v>10</v>
      </c>
      <c r="M124" s="1" t="s">
        <v>1991</v>
      </c>
      <c r="N124" t="s">
        <v>2220</v>
      </c>
      <c r="O124" t="s">
        <v>1938</v>
      </c>
      <c r="P124" t="s">
        <v>180</v>
      </c>
    </row>
    <row r="125" spans="1:17" x14ac:dyDescent="0.25">
      <c r="A125" s="1">
        <v>6877</v>
      </c>
      <c r="B125" s="5">
        <v>45779.879710324072</v>
      </c>
      <c r="C125" t="s">
        <v>786</v>
      </c>
      <c r="D125" t="s">
        <v>19</v>
      </c>
      <c r="E125" t="s">
        <v>129</v>
      </c>
      <c r="F125" t="s">
        <v>116</v>
      </c>
      <c r="G125" s="4">
        <v>259.99</v>
      </c>
      <c r="H125" s="4">
        <v>251</v>
      </c>
      <c r="I125" s="57">
        <v>202.68</v>
      </c>
      <c r="J125" s="72">
        <f t="shared" si="17"/>
        <v>48.319999999999993</v>
      </c>
      <c r="K125" s="30" t="s">
        <v>10</v>
      </c>
      <c r="L125" s="30" t="s">
        <v>10</v>
      </c>
      <c r="M125" s="1" t="s">
        <v>1991</v>
      </c>
      <c r="N125" t="s">
        <v>2446</v>
      </c>
      <c r="O125" t="s">
        <v>132</v>
      </c>
      <c r="P125" t="s">
        <v>183</v>
      </c>
    </row>
    <row r="126" spans="1:17" x14ac:dyDescent="0.25">
      <c r="A126" s="1" t="s">
        <v>2198</v>
      </c>
      <c r="B126" s="5">
        <v>45778.83506341435</v>
      </c>
      <c r="C126" t="s">
        <v>1935</v>
      </c>
      <c r="D126" t="s">
        <v>23</v>
      </c>
      <c r="E126" t="s">
        <v>24</v>
      </c>
      <c r="F126" t="s">
        <v>20</v>
      </c>
      <c r="G126" s="4">
        <v>62.99</v>
      </c>
      <c r="H126" s="4">
        <v>66</v>
      </c>
      <c r="I126" s="57">
        <v>53.3</v>
      </c>
      <c r="J126" s="72">
        <f t="shared" si="17"/>
        <v>12.700000000000003</v>
      </c>
      <c r="K126" s="30" t="s">
        <v>10</v>
      </c>
      <c r="L126" s="30" t="s">
        <v>10</v>
      </c>
      <c r="M126" s="1" t="s">
        <v>1991</v>
      </c>
      <c r="N126" t="s">
        <v>2491</v>
      </c>
      <c r="O126" t="s">
        <v>122</v>
      </c>
      <c r="P126" t="s">
        <v>180</v>
      </c>
    </row>
    <row r="127" spans="1:17" x14ac:dyDescent="0.25">
      <c r="A127" s="1" t="s">
        <v>2199</v>
      </c>
      <c r="B127" s="5">
        <v>45778.801197673609</v>
      </c>
      <c r="C127" t="s">
        <v>1935</v>
      </c>
      <c r="D127" t="s">
        <v>19</v>
      </c>
      <c r="E127" t="s">
        <v>33</v>
      </c>
      <c r="F127" t="s">
        <v>20</v>
      </c>
      <c r="G127" s="4">
        <v>140.99</v>
      </c>
      <c r="H127" s="4">
        <v>130</v>
      </c>
      <c r="I127" s="57">
        <v>104.98</v>
      </c>
      <c r="J127" s="72">
        <f t="shared" si="17"/>
        <v>25.019999999999996</v>
      </c>
      <c r="K127" s="30" t="s">
        <v>10</v>
      </c>
      <c r="L127" s="30" t="s">
        <v>10</v>
      </c>
      <c r="M127" s="1" t="s">
        <v>1991</v>
      </c>
      <c r="N127" t="s">
        <v>2492</v>
      </c>
      <c r="O127" t="s">
        <v>1957</v>
      </c>
      <c r="P127" t="s">
        <v>180</v>
      </c>
    </row>
    <row r="128" spans="1:17" x14ac:dyDescent="0.25">
      <c r="A128" s="1" t="s">
        <v>2200</v>
      </c>
      <c r="B128" s="5">
        <v>45778.795133298612</v>
      </c>
      <c r="C128" t="s">
        <v>1935</v>
      </c>
      <c r="D128" t="s">
        <v>23</v>
      </c>
      <c r="E128" t="s">
        <v>24</v>
      </c>
      <c r="F128" t="s">
        <v>20</v>
      </c>
      <c r="G128" s="4">
        <v>72.989999999999995</v>
      </c>
      <c r="H128" s="4">
        <v>74</v>
      </c>
      <c r="I128" s="57">
        <v>59.76</v>
      </c>
      <c r="J128" s="72">
        <f t="shared" si="17"/>
        <v>14.240000000000002</v>
      </c>
      <c r="K128" s="30" t="s">
        <v>10</v>
      </c>
      <c r="L128" s="30" t="s">
        <v>10</v>
      </c>
      <c r="M128" s="1" t="s">
        <v>1991</v>
      </c>
      <c r="N128" t="s">
        <v>2493</v>
      </c>
      <c r="O128" t="s">
        <v>1993</v>
      </c>
      <c r="P128" t="s">
        <v>180</v>
      </c>
    </row>
    <row r="129" spans="1:17" x14ac:dyDescent="0.25">
      <c r="A129" s="1" t="s">
        <v>2038</v>
      </c>
      <c r="B129" s="5">
        <v>45778.504968472225</v>
      </c>
      <c r="C129" t="s">
        <v>224</v>
      </c>
      <c r="D129" t="s">
        <v>23</v>
      </c>
      <c r="E129" t="s">
        <v>139</v>
      </c>
      <c r="F129" t="s">
        <v>1941</v>
      </c>
      <c r="G129" s="4">
        <v>83.99</v>
      </c>
      <c r="H129" s="4">
        <v>86</v>
      </c>
      <c r="I129" s="57">
        <v>69.44</v>
      </c>
      <c r="J129" s="72">
        <f t="shared" si="17"/>
        <v>16.560000000000002</v>
      </c>
      <c r="K129" s="30" t="s">
        <v>10</v>
      </c>
      <c r="L129" s="30" t="s">
        <v>10</v>
      </c>
      <c r="M129" s="1" t="s">
        <v>1991</v>
      </c>
      <c r="N129" t="s">
        <v>2270</v>
      </c>
      <c r="O129" t="s">
        <v>1983</v>
      </c>
      <c r="P129" t="s">
        <v>180</v>
      </c>
    </row>
    <row r="130" spans="1:17" x14ac:dyDescent="0.25">
      <c r="A130" s="1" t="s">
        <v>2191</v>
      </c>
      <c r="B130" s="5">
        <v>45778.901217256942</v>
      </c>
      <c r="C130" t="s">
        <v>395</v>
      </c>
      <c r="D130" t="s">
        <v>18</v>
      </c>
      <c r="E130" t="s">
        <v>1950</v>
      </c>
      <c r="F130" t="s">
        <v>1951</v>
      </c>
      <c r="G130" s="4">
        <v>119</v>
      </c>
      <c r="H130" s="31">
        <v>118</v>
      </c>
      <c r="I130" s="31">
        <v>0</v>
      </c>
      <c r="J130" s="73">
        <v>118</v>
      </c>
      <c r="K130" s="30" t="s">
        <v>2824</v>
      </c>
      <c r="L130" s="30" t="s">
        <v>17</v>
      </c>
      <c r="M130" s="1" t="s">
        <v>1991</v>
      </c>
      <c r="N130" t="s">
        <v>2482</v>
      </c>
      <c r="O130" t="s">
        <v>1936</v>
      </c>
      <c r="P130" t="s">
        <v>181</v>
      </c>
    </row>
    <row r="131" spans="1:17" x14ac:dyDescent="0.25">
      <c r="A131" s="75">
        <v>4457</v>
      </c>
      <c r="B131" s="76">
        <v>45781.865024375002</v>
      </c>
      <c r="C131" s="77" t="s">
        <v>270</v>
      </c>
      <c r="D131" s="77" t="s">
        <v>23</v>
      </c>
      <c r="E131" s="77" t="s">
        <v>30</v>
      </c>
      <c r="F131" s="77" t="s">
        <v>116</v>
      </c>
      <c r="G131" s="31">
        <v>128.99</v>
      </c>
      <c r="H131" s="31">
        <v>126</v>
      </c>
      <c r="I131" s="31">
        <v>0</v>
      </c>
      <c r="J131" s="73">
        <v>126</v>
      </c>
      <c r="K131" s="78" t="s">
        <v>1000</v>
      </c>
      <c r="L131" s="78" t="s">
        <v>2825</v>
      </c>
      <c r="M131" s="75" t="s">
        <v>1991</v>
      </c>
      <c r="N131" s="77" t="s">
        <v>2563</v>
      </c>
      <c r="O131" s="77" t="s">
        <v>2228</v>
      </c>
      <c r="P131" t="s">
        <v>180</v>
      </c>
      <c r="Q131" s="79"/>
    </row>
    <row r="132" spans="1:17" x14ac:dyDescent="0.25">
      <c r="A132" s="1">
        <v>8379</v>
      </c>
      <c r="B132" s="5">
        <v>45778.822928067129</v>
      </c>
      <c r="C132" t="s">
        <v>308</v>
      </c>
      <c r="D132" t="s">
        <v>23</v>
      </c>
      <c r="E132" t="s">
        <v>139</v>
      </c>
      <c r="F132" t="s">
        <v>116</v>
      </c>
      <c r="G132" s="4">
        <v>158.99</v>
      </c>
      <c r="H132" s="4">
        <v>151</v>
      </c>
      <c r="I132" s="57">
        <v>121.93</v>
      </c>
      <c r="J132" s="72">
        <f t="shared" ref="J132:J134" si="18">H132-I132</f>
        <v>29.069999999999993</v>
      </c>
      <c r="K132" s="30" t="s">
        <v>10</v>
      </c>
      <c r="L132" s="30" t="s">
        <v>10</v>
      </c>
      <c r="M132" s="1" t="s">
        <v>1991</v>
      </c>
      <c r="N132" t="s">
        <v>2401</v>
      </c>
      <c r="O132" t="s">
        <v>122</v>
      </c>
      <c r="P132" t="s">
        <v>183</v>
      </c>
    </row>
    <row r="133" spans="1:17" x14ac:dyDescent="0.25">
      <c r="A133" s="1" t="s">
        <v>2202</v>
      </c>
      <c r="B133" s="5">
        <v>45778.905096759256</v>
      </c>
      <c r="C133" t="s">
        <v>141</v>
      </c>
      <c r="D133" t="s">
        <v>19</v>
      </c>
      <c r="E133" t="s">
        <v>41</v>
      </c>
      <c r="F133" t="s">
        <v>20</v>
      </c>
      <c r="G133" s="4">
        <v>82.99</v>
      </c>
      <c r="H133" s="4">
        <v>85</v>
      </c>
      <c r="I133" s="57">
        <v>68.64</v>
      </c>
      <c r="J133" s="72">
        <f t="shared" si="18"/>
        <v>16.36</v>
      </c>
      <c r="K133" s="30" t="s">
        <v>10</v>
      </c>
      <c r="L133" s="30" t="s">
        <v>10</v>
      </c>
      <c r="M133" s="1" t="s">
        <v>1991</v>
      </c>
      <c r="N133" t="s">
        <v>2496</v>
      </c>
      <c r="O133" t="s">
        <v>131</v>
      </c>
      <c r="P133" t="s">
        <v>183</v>
      </c>
    </row>
    <row r="134" spans="1:17" x14ac:dyDescent="0.25">
      <c r="A134" s="1">
        <v>5341</v>
      </c>
      <c r="B134" s="5">
        <v>45779.782117164352</v>
      </c>
      <c r="C134" t="s">
        <v>198</v>
      </c>
      <c r="D134" t="s">
        <v>23</v>
      </c>
      <c r="E134" t="s">
        <v>30</v>
      </c>
      <c r="F134" t="s">
        <v>116</v>
      </c>
      <c r="G134" s="4">
        <v>85.99</v>
      </c>
      <c r="H134" s="4">
        <v>78</v>
      </c>
      <c r="I134" s="57">
        <v>65.319999999999993</v>
      </c>
      <c r="J134" s="72">
        <f t="shared" si="18"/>
        <v>12.680000000000007</v>
      </c>
      <c r="K134" s="30" t="s">
        <v>10</v>
      </c>
      <c r="L134" s="30" t="s">
        <v>10</v>
      </c>
      <c r="M134" s="1" t="s">
        <v>1991</v>
      </c>
      <c r="N134" t="s">
        <v>2429</v>
      </c>
      <c r="O134" t="s">
        <v>1961</v>
      </c>
      <c r="P134" t="s">
        <v>183</v>
      </c>
    </row>
    <row r="135" spans="1:17" x14ac:dyDescent="0.25">
      <c r="A135" s="1" t="s">
        <v>2084</v>
      </c>
      <c r="B135" s="5">
        <v>45778.563164594911</v>
      </c>
      <c r="C135" t="s">
        <v>299</v>
      </c>
      <c r="D135" t="s">
        <v>18</v>
      </c>
      <c r="E135" t="s">
        <v>28</v>
      </c>
      <c r="F135" t="s">
        <v>136</v>
      </c>
      <c r="G135" s="4">
        <v>221.99</v>
      </c>
      <c r="H135" s="31">
        <v>216</v>
      </c>
      <c r="I135" s="31">
        <v>0</v>
      </c>
      <c r="J135" s="73">
        <v>216</v>
      </c>
      <c r="K135" s="30" t="s">
        <v>2824</v>
      </c>
      <c r="L135" s="30" t="s">
        <v>17</v>
      </c>
      <c r="M135" s="1" t="s">
        <v>1991</v>
      </c>
      <c r="N135" t="s">
        <v>2337</v>
      </c>
      <c r="O135" t="s">
        <v>1959</v>
      </c>
      <c r="P135" t="s">
        <v>182</v>
      </c>
    </row>
    <row r="136" spans="1:17" x14ac:dyDescent="0.25">
      <c r="A136" s="75">
        <v>3817</v>
      </c>
      <c r="B136" s="76">
        <v>45780.868175856478</v>
      </c>
      <c r="C136" s="77" t="s">
        <v>1931</v>
      </c>
      <c r="D136" s="77" t="s">
        <v>23</v>
      </c>
      <c r="E136" s="77" t="s">
        <v>30</v>
      </c>
      <c r="F136" s="77" t="s">
        <v>116</v>
      </c>
      <c r="G136" s="31">
        <v>29.59</v>
      </c>
      <c r="H136" s="31">
        <v>33.6</v>
      </c>
      <c r="I136" s="31">
        <v>0</v>
      </c>
      <c r="J136" s="73">
        <v>33.6</v>
      </c>
      <c r="K136" s="78" t="s">
        <v>1000</v>
      </c>
      <c r="L136" s="78" t="s">
        <v>2825</v>
      </c>
      <c r="M136" s="75" t="s">
        <v>1991</v>
      </c>
      <c r="N136" s="77" t="s">
        <v>2694</v>
      </c>
      <c r="O136" s="77" t="s">
        <v>132</v>
      </c>
      <c r="P136" t="s">
        <v>180</v>
      </c>
      <c r="Q136" s="79"/>
    </row>
    <row r="137" spans="1:17" x14ac:dyDescent="0.25">
      <c r="A137" s="1" t="s">
        <v>1995</v>
      </c>
      <c r="B137" s="5">
        <v>45779.865004652776</v>
      </c>
      <c r="C137" t="s">
        <v>243</v>
      </c>
      <c r="D137" t="s">
        <v>19</v>
      </c>
      <c r="E137" t="s">
        <v>33</v>
      </c>
      <c r="F137" t="s">
        <v>20</v>
      </c>
      <c r="G137" s="4">
        <v>94.99</v>
      </c>
      <c r="H137" s="4">
        <v>84</v>
      </c>
      <c r="I137" s="57">
        <v>67.83</v>
      </c>
      <c r="J137" s="72">
        <f t="shared" ref="J137:J138" si="19">H137-I137</f>
        <v>16.170000000000002</v>
      </c>
      <c r="K137" s="30" t="s">
        <v>10</v>
      </c>
      <c r="L137" s="30" t="s">
        <v>10</v>
      </c>
      <c r="M137" s="1" t="s">
        <v>1991</v>
      </c>
      <c r="N137" t="s">
        <v>2207</v>
      </c>
      <c r="O137" t="s">
        <v>122</v>
      </c>
      <c r="P137" t="s">
        <v>179</v>
      </c>
    </row>
    <row r="138" spans="1:17" x14ac:dyDescent="0.25">
      <c r="A138" s="1" t="s">
        <v>2189</v>
      </c>
      <c r="B138" s="5">
        <v>45778.909545891205</v>
      </c>
      <c r="C138" t="s">
        <v>401</v>
      </c>
      <c r="D138" t="s">
        <v>19</v>
      </c>
      <c r="E138" t="s">
        <v>41</v>
      </c>
      <c r="F138" t="s">
        <v>20</v>
      </c>
      <c r="G138" s="4">
        <v>103.99</v>
      </c>
      <c r="H138" s="4">
        <v>81</v>
      </c>
      <c r="I138" s="57">
        <v>65.41</v>
      </c>
      <c r="J138" s="72">
        <f t="shared" si="19"/>
        <v>15.590000000000003</v>
      </c>
      <c r="K138" s="30" t="s">
        <v>10</v>
      </c>
      <c r="L138" s="30" t="s">
        <v>10</v>
      </c>
      <c r="M138" s="1" t="s">
        <v>1991</v>
      </c>
      <c r="N138" t="s">
        <v>2479</v>
      </c>
      <c r="O138" t="s">
        <v>122</v>
      </c>
      <c r="P138" t="s">
        <v>183</v>
      </c>
    </row>
    <row r="139" spans="1:17" x14ac:dyDescent="0.25">
      <c r="A139" s="75">
        <v>5613</v>
      </c>
      <c r="B139" s="76">
        <v>45778.686067222225</v>
      </c>
      <c r="C139" s="77" t="s">
        <v>985</v>
      </c>
      <c r="D139" s="77" t="s">
        <v>19</v>
      </c>
      <c r="E139" s="77" t="s">
        <v>42</v>
      </c>
      <c r="F139" s="77" t="s">
        <v>116</v>
      </c>
      <c r="G139" s="31">
        <v>40.98</v>
      </c>
      <c r="H139" s="31">
        <v>43</v>
      </c>
      <c r="I139" s="31">
        <v>0</v>
      </c>
      <c r="J139" s="73">
        <v>43</v>
      </c>
      <c r="K139" s="78" t="s">
        <v>1000</v>
      </c>
      <c r="L139" s="78" t="s">
        <v>2825</v>
      </c>
      <c r="M139" s="75" t="s">
        <v>1991</v>
      </c>
      <c r="N139" s="77" t="s">
        <v>2341</v>
      </c>
      <c r="O139" s="77" t="s">
        <v>132</v>
      </c>
      <c r="P139" t="s">
        <v>183</v>
      </c>
      <c r="Q139" s="79"/>
    </row>
    <row r="140" spans="1:17" x14ac:dyDescent="0.25">
      <c r="A140" s="1" t="s">
        <v>2130</v>
      </c>
      <c r="B140" s="5">
        <v>45779.741993414355</v>
      </c>
      <c r="C140" t="s">
        <v>306</v>
      </c>
      <c r="D140" t="s">
        <v>19</v>
      </c>
      <c r="E140" t="s">
        <v>33</v>
      </c>
      <c r="F140" t="s">
        <v>20</v>
      </c>
      <c r="G140" s="4">
        <v>83.99</v>
      </c>
      <c r="H140" s="4">
        <v>77</v>
      </c>
      <c r="I140" s="57">
        <v>62.18</v>
      </c>
      <c r="J140" s="72">
        <f t="shared" ref="J140:J148" si="20">H140-I140</f>
        <v>14.82</v>
      </c>
      <c r="K140" s="30" t="s">
        <v>10</v>
      </c>
      <c r="L140" s="30" t="s">
        <v>10</v>
      </c>
      <c r="M140" s="1" t="s">
        <v>1991</v>
      </c>
      <c r="N140" t="s">
        <v>2394</v>
      </c>
      <c r="O140" t="s">
        <v>1930</v>
      </c>
      <c r="P140" t="s">
        <v>181</v>
      </c>
    </row>
    <row r="141" spans="1:17" x14ac:dyDescent="0.25">
      <c r="A141" s="1" t="s">
        <v>2152</v>
      </c>
      <c r="B141" s="5">
        <v>45778.584915324071</v>
      </c>
      <c r="C141" t="s">
        <v>251</v>
      </c>
      <c r="D141" t="s">
        <v>19</v>
      </c>
      <c r="E141" t="s">
        <v>33</v>
      </c>
      <c r="F141" t="s">
        <v>20</v>
      </c>
      <c r="G141" s="4">
        <v>114.99</v>
      </c>
      <c r="H141" s="4">
        <v>94</v>
      </c>
      <c r="I141" s="57">
        <v>75.900000000000006</v>
      </c>
      <c r="J141" s="72">
        <f t="shared" si="20"/>
        <v>18.099999999999994</v>
      </c>
      <c r="K141" s="30" t="s">
        <v>10</v>
      </c>
      <c r="L141" s="30" t="s">
        <v>10</v>
      </c>
      <c r="M141" s="1" t="s">
        <v>1991</v>
      </c>
      <c r="N141" t="s">
        <v>2427</v>
      </c>
      <c r="O141" t="s">
        <v>140</v>
      </c>
      <c r="P141" t="s">
        <v>182</v>
      </c>
    </row>
    <row r="142" spans="1:17" x14ac:dyDescent="0.25">
      <c r="A142" s="1" t="s">
        <v>2131</v>
      </c>
      <c r="B142" s="5">
        <v>45778.862371469906</v>
      </c>
      <c r="C142" t="s">
        <v>306</v>
      </c>
      <c r="D142" t="s">
        <v>23</v>
      </c>
      <c r="E142" t="s">
        <v>24</v>
      </c>
      <c r="F142" t="s">
        <v>20</v>
      </c>
      <c r="G142" s="4">
        <v>120.99</v>
      </c>
      <c r="H142" s="4">
        <v>121</v>
      </c>
      <c r="I142" s="57">
        <v>97.71</v>
      </c>
      <c r="J142" s="72">
        <f t="shared" si="20"/>
        <v>23.290000000000006</v>
      </c>
      <c r="K142" s="30" t="s">
        <v>10</v>
      </c>
      <c r="L142" s="30" t="s">
        <v>10</v>
      </c>
      <c r="M142" s="1" t="s">
        <v>1991</v>
      </c>
      <c r="N142" t="s">
        <v>2395</v>
      </c>
      <c r="O142" t="s">
        <v>131</v>
      </c>
      <c r="P142" t="s">
        <v>181</v>
      </c>
    </row>
    <row r="143" spans="1:17" x14ac:dyDescent="0.25">
      <c r="A143" s="1">
        <v>8128</v>
      </c>
      <c r="B143" s="5">
        <v>45778.841970312496</v>
      </c>
      <c r="C143" t="s">
        <v>216</v>
      </c>
      <c r="D143" t="s">
        <v>23</v>
      </c>
      <c r="E143" t="s">
        <v>30</v>
      </c>
      <c r="F143" t="s">
        <v>116</v>
      </c>
      <c r="G143" s="4">
        <v>66.989999999999995</v>
      </c>
      <c r="H143" s="4">
        <v>69</v>
      </c>
      <c r="I143" s="57">
        <v>55.72</v>
      </c>
      <c r="J143" s="72">
        <f t="shared" si="20"/>
        <v>13.280000000000001</v>
      </c>
      <c r="K143" s="30" t="s">
        <v>10</v>
      </c>
      <c r="L143" s="30" t="s">
        <v>10</v>
      </c>
      <c r="M143" s="1" t="s">
        <v>1991</v>
      </c>
      <c r="N143" t="s">
        <v>2405</v>
      </c>
      <c r="O143" t="s">
        <v>131</v>
      </c>
      <c r="P143" t="s">
        <v>181</v>
      </c>
    </row>
    <row r="144" spans="1:17" x14ac:dyDescent="0.25">
      <c r="A144" s="1" t="s">
        <v>2136</v>
      </c>
      <c r="B144" s="5">
        <v>45778.945850914351</v>
      </c>
      <c r="C144" t="s">
        <v>216</v>
      </c>
      <c r="D144" t="s">
        <v>19</v>
      </c>
      <c r="E144" t="s">
        <v>33</v>
      </c>
      <c r="F144" t="s">
        <v>20</v>
      </c>
      <c r="G144" s="4">
        <v>101.99</v>
      </c>
      <c r="H144" s="4">
        <v>91</v>
      </c>
      <c r="I144" s="57">
        <v>73.48</v>
      </c>
      <c r="J144" s="72">
        <f t="shared" si="20"/>
        <v>17.519999999999996</v>
      </c>
      <c r="K144" s="30" t="s">
        <v>10</v>
      </c>
      <c r="L144" s="30" t="s">
        <v>10</v>
      </c>
      <c r="M144" s="1" t="s">
        <v>1991</v>
      </c>
      <c r="N144" t="s">
        <v>2404</v>
      </c>
      <c r="O144" t="s">
        <v>2228</v>
      </c>
      <c r="P144" t="s">
        <v>181</v>
      </c>
    </row>
    <row r="145" spans="1:17" x14ac:dyDescent="0.25">
      <c r="A145" s="1">
        <v>9573</v>
      </c>
      <c r="B145" s="5">
        <v>45778.772828240741</v>
      </c>
      <c r="C145" t="s">
        <v>158</v>
      </c>
      <c r="D145" t="s">
        <v>23</v>
      </c>
      <c r="E145" t="s">
        <v>31</v>
      </c>
      <c r="F145" t="s">
        <v>116</v>
      </c>
      <c r="G145" s="4">
        <v>98.99</v>
      </c>
      <c r="H145" s="4">
        <v>96</v>
      </c>
      <c r="I145" s="57">
        <v>77.52</v>
      </c>
      <c r="J145" s="72">
        <f t="shared" si="20"/>
        <v>18.480000000000004</v>
      </c>
      <c r="K145" s="30" t="s">
        <v>10</v>
      </c>
      <c r="L145" s="30" t="s">
        <v>10</v>
      </c>
      <c r="M145" s="1" t="s">
        <v>1991</v>
      </c>
      <c r="N145" t="s">
        <v>2449</v>
      </c>
      <c r="O145" t="s">
        <v>122</v>
      </c>
      <c r="P145" t="s">
        <v>181</v>
      </c>
    </row>
    <row r="146" spans="1:17" x14ac:dyDescent="0.25">
      <c r="A146" s="1">
        <v>523</v>
      </c>
      <c r="B146" s="5">
        <v>45778.829322789352</v>
      </c>
      <c r="C146" t="s">
        <v>148</v>
      </c>
      <c r="D146" t="s">
        <v>23</v>
      </c>
      <c r="E146" t="s">
        <v>30</v>
      </c>
      <c r="F146" t="s">
        <v>116</v>
      </c>
      <c r="G146" s="4">
        <v>164.99</v>
      </c>
      <c r="H146" s="4">
        <v>168</v>
      </c>
      <c r="I146" s="57">
        <v>135.66</v>
      </c>
      <c r="J146" s="72">
        <f t="shared" si="20"/>
        <v>32.340000000000003</v>
      </c>
      <c r="K146" s="30" t="s">
        <v>10</v>
      </c>
      <c r="L146" s="30" t="s">
        <v>10</v>
      </c>
      <c r="M146" s="1" t="s">
        <v>1991</v>
      </c>
      <c r="N146" t="s">
        <v>2215</v>
      </c>
      <c r="O146" t="s">
        <v>132</v>
      </c>
      <c r="P146" t="s">
        <v>179</v>
      </c>
    </row>
    <row r="147" spans="1:17" x14ac:dyDescent="0.25">
      <c r="A147" s="1" t="s">
        <v>2139</v>
      </c>
      <c r="B147" s="5">
        <v>45779.830790347223</v>
      </c>
      <c r="C147" t="s">
        <v>217</v>
      </c>
      <c r="D147" t="s">
        <v>27</v>
      </c>
      <c r="E147" t="s">
        <v>1945</v>
      </c>
      <c r="F147" t="s">
        <v>20</v>
      </c>
      <c r="G147" s="4">
        <v>71.989999999999995</v>
      </c>
      <c r="H147" s="4">
        <v>66</v>
      </c>
      <c r="I147" s="57">
        <v>53.3</v>
      </c>
      <c r="J147" s="72">
        <f t="shared" si="20"/>
        <v>12.700000000000003</v>
      </c>
      <c r="K147" s="30" t="s">
        <v>10</v>
      </c>
      <c r="L147" s="30" t="s">
        <v>10</v>
      </c>
      <c r="M147" s="1" t="s">
        <v>1991</v>
      </c>
      <c r="N147" t="s">
        <v>2411</v>
      </c>
      <c r="O147" t="s">
        <v>131</v>
      </c>
      <c r="P147" t="s">
        <v>182</v>
      </c>
    </row>
    <row r="148" spans="1:17" x14ac:dyDescent="0.25">
      <c r="A148" s="1" t="s">
        <v>1990</v>
      </c>
      <c r="B148" s="5">
        <v>45779.717493773147</v>
      </c>
      <c r="C148" t="s">
        <v>1978</v>
      </c>
      <c r="D148" t="s">
        <v>153</v>
      </c>
      <c r="E148" t="s">
        <v>24</v>
      </c>
      <c r="F148" t="s">
        <v>20</v>
      </c>
      <c r="G148" s="4">
        <v>42</v>
      </c>
      <c r="H148" s="4">
        <v>40.01</v>
      </c>
      <c r="I148" s="57">
        <v>32.31</v>
      </c>
      <c r="J148" s="72">
        <f t="shared" si="20"/>
        <v>7.6999999999999957</v>
      </c>
      <c r="K148" s="30" t="s">
        <v>10</v>
      </c>
      <c r="L148" s="30" t="s">
        <v>10</v>
      </c>
      <c r="M148" s="1" t="s">
        <v>1991</v>
      </c>
      <c r="N148" t="s">
        <v>2238</v>
      </c>
      <c r="O148" t="s">
        <v>1959</v>
      </c>
      <c r="P148" t="s">
        <v>182</v>
      </c>
    </row>
    <row r="149" spans="1:17" x14ac:dyDescent="0.25">
      <c r="A149" s="75">
        <v>6529</v>
      </c>
      <c r="B149" s="76">
        <v>45778.781456562501</v>
      </c>
      <c r="C149" s="77" t="s">
        <v>260</v>
      </c>
      <c r="D149" s="77" t="s">
        <v>23</v>
      </c>
      <c r="E149" s="77" t="s">
        <v>31</v>
      </c>
      <c r="F149" s="77" t="s">
        <v>116</v>
      </c>
      <c r="G149" s="31">
        <v>65</v>
      </c>
      <c r="H149" s="31">
        <v>65</v>
      </c>
      <c r="I149" s="31">
        <v>0</v>
      </c>
      <c r="J149" s="73">
        <v>65</v>
      </c>
      <c r="K149" s="78" t="s">
        <v>1000</v>
      </c>
      <c r="L149" s="78" t="s">
        <v>2825</v>
      </c>
      <c r="M149" s="75" t="s">
        <v>1991</v>
      </c>
      <c r="N149" s="77" t="s">
        <v>2315</v>
      </c>
      <c r="O149" s="77" t="s">
        <v>2316</v>
      </c>
      <c r="P149" t="s">
        <v>182</v>
      </c>
      <c r="Q149" s="79"/>
    </row>
    <row r="150" spans="1:17" x14ac:dyDescent="0.25">
      <c r="A150" s="1" t="s">
        <v>2019</v>
      </c>
      <c r="B150" s="5">
        <v>45779.489997245371</v>
      </c>
      <c r="C150" t="s">
        <v>1978</v>
      </c>
      <c r="D150" t="s">
        <v>23</v>
      </c>
      <c r="E150" t="s">
        <v>24</v>
      </c>
      <c r="F150" t="s">
        <v>20</v>
      </c>
      <c r="G150" s="4">
        <v>78.989999999999995</v>
      </c>
      <c r="H150" s="4">
        <v>74</v>
      </c>
      <c r="I150" s="57">
        <v>59.76</v>
      </c>
      <c r="J150" s="72">
        <f t="shared" ref="J150:J154" si="21">H150-I150</f>
        <v>14.240000000000002</v>
      </c>
      <c r="K150" s="30" t="s">
        <v>10</v>
      </c>
      <c r="L150" s="30" t="s">
        <v>10</v>
      </c>
      <c r="M150" s="1" t="s">
        <v>1991</v>
      </c>
      <c r="N150" t="s">
        <v>2239</v>
      </c>
      <c r="O150" t="s">
        <v>122</v>
      </c>
      <c r="P150" t="s">
        <v>182</v>
      </c>
    </row>
    <row r="151" spans="1:17" x14ac:dyDescent="0.25">
      <c r="A151" s="1">
        <v>7555</v>
      </c>
      <c r="B151" s="5">
        <v>45779.905607789355</v>
      </c>
      <c r="C151" t="s">
        <v>1980</v>
      </c>
      <c r="D151" t="s">
        <v>19</v>
      </c>
      <c r="E151" t="s">
        <v>129</v>
      </c>
      <c r="F151" t="s">
        <v>116</v>
      </c>
      <c r="G151" s="4">
        <v>180.99</v>
      </c>
      <c r="H151" s="4">
        <v>168</v>
      </c>
      <c r="I151" s="57">
        <v>135.66</v>
      </c>
      <c r="J151" s="72">
        <f t="shared" si="21"/>
        <v>32.340000000000003</v>
      </c>
      <c r="K151" s="30" t="s">
        <v>10</v>
      </c>
      <c r="L151" s="30" t="s">
        <v>10</v>
      </c>
      <c r="M151" s="1" t="s">
        <v>1991</v>
      </c>
      <c r="N151" t="s">
        <v>2282</v>
      </c>
      <c r="O151" t="s">
        <v>124</v>
      </c>
      <c r="P151" t="s">
        <v>179</v>
      </c>
    </row>
    <row r="152" spans="1:17" x14ac:dyDescent="0.25">
      <c r="A152" s="1" t="s">
        <v>2015</v>
      </c>
      <c r="B152" s="5">
        <v>45778.81847302083</v>
      </c>
      <c r="C152" t="s">
        <v>114</v>
      </c>
      <c r="D152" t="s">
        <v>19</v>
      </c>
      <c r="E152" t="s">
        <v>33</v>
      </c>
      <c r="F152" t="s">
        <v>20</v>
      </c>
      <c r="G152" s="4">
        <v>63.98</v>
      </c>
      <c r="H152" s="4">
        <v>63</v>
      </c>
      <c r="I152" s="57">
        <v>50.87</v>
      </c>
      <c r="J152" s="72">
        <f t="shared" si="21"/>
        <v>12.130000000000003</v>
      </c>
      <c r="K152" s="30" t="s">
        <v>10</v>
      </c>
      <c r="L152" s="30" t="s">
        <v>10</v>
      </c>
      <c r="M152" s="1" t="s">
        <v>1991</v>
      </c>
      <c r="N152" t="s">
        <v>2234</v>
      </c>
      <c r="O152" t="s">
        <v>132</v>
      </c>
      <c r="P152" t="s">
        <v>180</v>
      </c>
    </row>
    <row r="153" spans="1:17" x14ac:dyDescent="0.25">
      <c r="A153" s="1" t="s">
        <v>2065</v>
      </c>
      <c r="B153" s="5">
        <v>45779.880932997687</v>
      </c>
      <c r="C153" t="s">
        <v>259</v>
      </c>
      <c r="D153" t="s">
        <v>23</v>
      </c>
      <c r="E153" t="s">
        <v>24</v>
      </c>
      <c r="F153" t="s">
        <v>20</v>
      </c>
      <c r="G153" s="4">
        <v>108.99</v>
      </c>
      <c r="H153" s="4">
        <v>113</v>
      </c>
      <c r="I153" s="57">
        <v>82.26</v>
      </c>
      <c r="J153" s="72">
        <f t="shared" si="21"/>
        <v>30.739999999999995</v>
      </c>
      <c r="K153" s="30" t="s">
        <v>10</v>
      </c>
      <c r="L153" s="30" t="s">
        <v>10</v>
      </c>
      <c r="M153" s="1" t="s">
        <v>1991</v>
      </c>
      <c r="N153" t="s">
        <v>2313</v>
      </c>
      <c r="O153" t="s">
        <v>132</v>
      </c>
      <c r="P153" t="s">
        <v>182</v>
      </c>
    </row>
    <row r="154" spans="1:17" x14ac:dyDescent="0.25">
      <c r="A154" s="1" t="s">
        <v>2149</v>
      </c>
      <c r="B154" s="5">
        <v>45778.860177916664</v>
      </c>
      <c r="C154" t="s">
        <v>2150</v>
      </c>
      <c r="D154" t="s">
        <v>19</v>
      </c>
      <c r="E154" t="s">
        <v>1946</v>
      </c>
      <c r="F154" t="s">
        <v>20</v>
      </c>
      <c r="G154" s="4">
        <v>302.99</v>
      </c>
      <c r="H154" s="4">
        <v>290</v>
      </c>
      <c r="I154" s="57">
        <v>234.18</v>
      </c>
      <c r="J154" s="72">
        <f t="shared" si="21"/>
        <v>55.819999999999993</v>
      </c>
      <c r="K154" s="30" t="s">
        <v>10</v>
      </c>
      <c r="L154" s="30" t="s">
        <v>10</v>
      </c>
      <c r="M154" s="1" t="s">
        <v>1991</v>
      </c>
      <c r="N154" t="s">
        <v>2425</v>
      </c>
      <c r="O154" t="s">
        <v>1957</v>
      </c>
      <c r="P154" t="s">
        <v>179</v>
      </c>
    </row>
    <row r="155" spans="1:17" x14ac:dyDescent="0.25">
      <c r="A155" s="1" t="s">
        <v>2115</v>
      </c>
      <c r="B155" s="5">
        <v>45778.585095300929</v>
      </c>
      <c r="C155" t="s">
        <v>262</v>
      </c>
      <c r="D155" t="s">
        <v>18</v>
      </c>
      <c r="E155" t="s">
        <v>1950</v>
      </c>
      <c r="F155" t="s">
        <v>1951</v>
      </c>
      <c r="G155" s="4">
        <v>56.99</v>
      </c>
      <c r="H155" s="31">
        <v>53</v>
      </c>
      <c r="I155" s="31">
        <v>0</v>
      </c>
      <c r="J155" s="73">
        <v>53</v>
      </c>
      <c r="K155" s="30" t="s">
        <v>2824</v>
      </c>
      <c r="L155" s="30" t="s">
        <v>17</v>
      </c>
      <c r="M155" s="1" t="s">
        <v>1991</v>
      </c>
      <c r="N155" t="s">
        <v>2376</v>
      </c>
      <c r="O155" t="s">
        <v>123</v>
      </c>
      <c r="P155" t="s">
        <v>182</v>
      </c>
    </row>
    <row r="156" spans="1:17" x14ac:dyDescent="0.25">
      <c r="A156" s="1" t="s">
        <v>2103</v>
      </c>
      <c r="B156" s="5">
        <v>45779.485577233798</v>
      </c>
      <c r="C156" t="s">
        <v>1375</v>
      </c>
      <c r="D156" t="s">
        <v>18</v>
      </c>
      <c r="E156" t="s">
        <v>28</v>
      </c>
      <c r="F156" t="s">
        <v>136</v>
      </c>
      <c r="G156" s="4">
        <v>49.59</v>
      </c>
      <c r="H156" s="31">
        <v>45.6</v>
      </c>
      <c r="I156" s="31">
        <v>0</v>
      </c>
      <c r="J156" s="73">
        <v>45.6</v>
      </c>
      <c r="K156" s="30" t="s">
        <v>2824</v>
      </c>
      <c r="L156" s="30" t="s">
        <v>17</v>
      </c>
      <c r="M156" s="1" t="s">
        <v>1991</v>
      </c>
      <c r="N156" t="s">
        <v>2364</v>
      </c>
      <c r="O156" t="s">
        <v>131</v>
      </c>
      <c r="P156" t="s">
        <v>183</v>
      </c>
    </row>
    <row r="157" spans="1:17" x14ac:dyDescent="0.25">
      <c r="A157" s="1" t="s">
        <v>2155</v>
      </c>
      <c r="B157" s="5">
        <v>45778.882822546293</v>
      </c>
      <c r="C157" t="s">
        <v>768</v>
      </c>
      <c r="D157" t="s">
        <v>23</v>
      </c>
      <c r="E157" t="s">
        <v>24</v>
      </c>
      <c r="F157" t="s">
        <v>20</v>
      </c>
      <c r="G157" s="4">
        <v>145.99</v>
      </c>
      <c r="H157" s="4">
        <v>148</v>
      </c>
      <c r="I157" s="57">
        <v>119.51</v>
      </c>
      <c r="J157" s="72">
        <f t="shared" ref="J157:J164" si="22">H157-I157</f>
        <v>28.489999999999995</v>
      </c>
      <c r="K157" s="30" t="s">
        <v>10</v>
      </c>
      <c r="L157" s="30" t="s">
        <v>10</v>
      </c>
      <c r="M157" s="1" t="s">
        <v>1991</v>
      </c>
      <c r="N157" t="s">
        <v>2433</v>
      </c>
      <c r="O157" t="s">
        <v>132</v>
      </c>
      <c r="P157" t="s">
        <v>179</v>
      </c>
    </row>
    <row r="158" spans="1:17" x14ac:dyDescent="0.25">
      <c r="A158" s="1" t="s">
        <v>2192</v>
      </c>
      <c r="B158" s="5">
        <v>45778.516242488426</v>
      </c>
      <c r="C158" t="s">
        <v>155</v>
      </c>
      <c r="D158" t="s">
        <v>23</v>
      </c>
      <c r="E158" t="s">
        <v>24</v>
      </c>
      <c r="F158" t="s">
        <v>20</v>
      </c>
      <c r="G158" s="4">
        <v>149.99</v>
      </c>
      <c r="H158" s="4">
        <v>138</v>
      </c>
      <c r="I158" s="57">
        <v>111.44</v>
      </c>
      <c r="J158" s="72">
        <f t="shared" si="22"/>
        <v>26.560000000000002</v>
      </c>
      <c r="K158" s="30" t="s">
        <v>10</v>
      </c>
      <c r="L158" s="30" t="s">
        <v>10</v>
      </c>
      <c r="M158" s="1" t="s">
        <v>1991</v>
      </c>
      <c r="N158" t="s">
        <v>2483</v>
      </c>
      <c r="O158" t="s">
        <v>123</v>
      </c>
      <c r="P158" t="s">
        <v>182</v>
      </c>
    </row>
    <row r="159" spans="1:17" x14ac:dyDescent="0.25">
      <c r="A159" s="1" t="s">
        <v>2140</v>
      </c>
      <c r="B159" s="5">
        <v>45778.738429826386</v>
      </c>
      <c r="C159" t="s">
        <v>218</v>
      </c>
      <c r="D159" t="s">
        <v>23</v>
      </c>
      <c r="E159" t="s">
        <v>24</v>
      </c>
      <c r="F159" t="s">
        <v>20</v>
      </c>
      <c r="G159" s="4">
        <v>58</v>
      </c>
      <c r="H159" s="4">
        <v>58.01</v>
      </c>
      <c r="I159" s="57">
        <v>48.58</v>
      </c>
      <c r="J159" s="72">
        <f t="shared" si="22"/>
        <v>9.43</v>
      </c>
      <c r="K159" s="30" t="s">
        <v>10</v>
      </c>
      <c r="L159" s="30" t="s">
        <v>10</v>
      </c>
      <c r="M159" s="1" t="s">
        <v>1991</v>
      </c>
      <c r="N159" t="s">
        <v>2414</v>
      </c>
      <c r="O159" t="s">
        <v>156</v>
      </c>
      <c r="P159" t="s">
        <v>179</v>
      </c>
    </row>
    <row r="160" spans="1:17" x14ac:dyDescent="0.25">
      <c r="A160" s="1" t="s">
        <v>2081</v>
      </c>
      <c r="B160" s="5">
        <v>45778.886468078701</v>
      </c>
      <c r="C160" t="s">
        <v>2082</v>
      </c>
      <c r="D160" t="s">
        <v>19</v>
      </c>
      <c r="E160" t="s">
        <v>226</v>
      </c>
      <c r="F160" t="s">
        <v>20</v>
      </c>
      <c r="G160" s="4">
        <v>132.99</v>
      </c>
      <c r="H160" s="4">
        <v>119</v>
      </c>
      <c r="I160" s="57">
        <v>96.09</v>
      </c>
      <c r="J160" s="72">
        <f t="shared" si="22"/>
        <v>22.909999999999997</v>
      </c>
      <c r="K160" s="30" t="s">
        <v>10</v>
      </c>
      <c r="L160" s="30" t="s">
        <v>10</v>
      </c>
      <c r="M160" s="1" t="s">
        <v>1991</v>
      </c>
      <c r="N160" t="s">
        <v>2335</v>
      </c>
      <c r="O160" t="s">
        <v>122</v>
      </c>
      <c r="P160" t="s">
        <v>181</v>
      </c>
    </row>
    <row r="161" spans="1:17" x14ac:dyDescent="0.25">
      <c r="A161" s="1" t="s">
        <v>2083</v>
      </c>
      <c r="B161" s="5">
        <v>45778.578356597223</v>
      </c>
      <c r="C161" t="s">
        <v>2082</v>
      </c>
      <c r="D161" t="s">
        <v>23</v>
      </c>
      <c r="E161" t="s">
        <v>24</v>
      </c>
      <c r="F161" t="s">
        <v>20</v>
      </c>
      <c r="G161" s="4">
        <v>89.99</v>
      </c>
      <c r="H161" s="4">
        <v>63</v>
      </c>
      <c r="I161" s="57">
        <v>50.87</v>
      </c>
      <c r="J161" s="72">
        <f t="shared" si="22"/>
        <v>12.130000000000003</v>
      </c>
      <c r="K161" s="30" t="s">
        <v>10</v>
      </c>
      <c r="L161" s="30" t="s">
        <v>10</v>
      </c>
      <c r="M161" s="1" t="s">
        <v>1991</v>
      </c>
      <c r="N161" t="s">
        <v>2336</v>
      </c>
      <c r="O161" t="s">
        <v>131</v>
      </c>
      <c r="P161" t="s">
        <v>181</v>
      </c>
    </row>
    <row r="162" spans="1:17" x14ac:dyDescent="0.25">
      <c r="A162" s="1" t="s">
        <v>2178</v>
      </c>
      <c r="B162" s="5">
        <v>45778.83395537037</v>
      </c>
      <c r="C162" t="s">
        <v>200</v>
      </c>
      <c r="D162" t="s">
        <v>19</v>
      </c>
      <c r="E162" t="s">
        <v>41</v>
      </c>
      <c r="F162" t="s">
        <v>20</v>
      </c>
      <c r="G162" s="4">
        <v>67.989999999999995</v>
      </c>
      <c r="H162" s="4">
        <v>66</v>
      </c>
      <c r="I162" s="57">
        <v>53.3</v>
      </c>
      <c r="J162" s="72">
        <f t="shared" si="22"/>
        <v>12.700000000000003</v>
      </c>
      <c r="K162" s="30" t="s">
        <v>10</v>
      </c>
      <c r="L162" s="30" t="s">
        <v>10</v>
      </c>
      <c r="M162" s="1" t="s">
        <v>1991</v>
      </c>
      <c r="N162" t="s">
        <v>2464</v>
      </c>
      <c r="O162" t="s">
        <v>1957</v>
      </c>
      <c r="P162" t="s">
        <v>182</v>
      </c>
    </row>
    <row r="163" spans="1:17" x14ac:dyDescent="0.25">
      <c r="A163" s="1">
        <v>2597</v>
      </c>
      <c r="B163" s="5">
        <v>45778.919789224536</v>
      </c>
      <c r="C163" t="s">
        <v>34</v>
      </c>
      <c r="D163" t="s">
        <v>23</v>
      </c>
      <c r="E163" t="s">
        <v>30</v>
      </c>
      <c r="F163" t="s">
        <v>116</v>
      </c>
      <c r="G163" s="4">
        <v>61.99</v>
      </c>
      <c r="H163" s="4">
        <v>53</v>
      </c>
      <c r="I163" s="57">
        <v>44.39</v>
      </c>
      <c r="J163" s="72">
        <f t="shared" si="22"/>
        <v>8.61</v>
      </c>
      <c r="K163" s="30" t="s">
        <v>10</v>
      </c>
      <c r="L163" s="30" t="s">
        <v>10</v>
      </c>
      <c r="M163" s="1" t="s">
        <v>1991</v>
      </c>
      <c r="N163" t="s">
        <v>2257</v>
      </c>
      <c r="O163" t="s">
        <v>156</v>
      </c>
      <c r="P163" t="s">
        <v>182</v>
      </c>
    </row>
    <row r="164" spans="1:17" x14ac:dyDescent="0.25">
      <c r="A164" s="1" t="s">
        <v>1999</v>
      </c>
      <c r="B164" s="5">
        <v>45779.91996525463</v>
      </c>
      <c r="C164" t="s">
        <v>287</v>
      </c>
      <c r="D164" t="s">
        <v>153</v>
      </c>
      <c r="E164" t="s">
        <v>24</v>
      </c>
      <c r="F164" t="s">
        <v>20</v>
      </c>
      <c r="G164" s="4">
        <v>83.99</v>
      </c>
      <c r="H164" s="4">
        <v>74</v>
      </c>
      <c r="I164" s="57">
        <v>59.76</v>
      </c>
      <c r="J164" s="72">
        <f t="shared" si="22"/>
        <v>14.240000000000002</v>
      </c>
      <c r="K164" s="30" t="s">
        <v>10</v>
      </c>
      <c r="L164" s="30" t="s">
        <v>10</v>
      </c>
      <c r="M164" s="1" t="s">
        <v>1991</v>
      </c>
      <c r="N164" t="s">
        <v>2214</v>
      </c>
      <c r="O164" t="s">
        <v>122</v>
      </c>
      <c r="P164" t="s">
        <v>179</v>
      </c>
    </row>
    <row r="165" spans="1:17" x14ac:dyDescent="0.25">
      <c r="A165" s="1" t="s">
        <v>2112</v>
      </c>
      <c r="B165" s="5">
        <v>45779.55833699074</v>
      </c>
      <c r="C165" t="s">
        <v>1963</v>
      </c>
      <c r="D165" t="s">
        <v>18</v>
      </c>
      <c r="E165" t="s">
        <v>42</v>
      </c>
      <c r="F165" t="s">
        <v>29</v>
      </c>
      <c r="G165" s="4">
        <v>71.8</v>
      </c>
      <c r="H165" s="31">
        <v>71.8</v>
      </c>
      <c r="I165" s="31">
        <v>0</v>
      </c>
      <c r="J165" s="73">
        <v>71.8</v>
      </c>
      <c r="K165" s="30" t="s">
        <v>2824</v>
      </c>
      <c r="L165" s="30" t="s">
        <v>17</v>
      </c>
      <c r="M165" s="1" t="s">
        <v>1991</v>
      </c>
      <c r="N165" t="s">
        <v>2373</v>
      </c>
      <c r="O165" t="s">
        <v>131</v>
      </c>
      <c r="P165" t="s">
        <v>182</v>
      </c>
    </row>
    <row r="166" spans="1:17" x14ac:dyDescent="0.25">
      <c r="A166" s="1" t="s">
        <v>1987</v>
      </c>
      <c r="B166" s="5">
        <v>45779.55373039352</v>
      </c>
      <c r="C166" t="s">
        <v>55</v>
      </c>
      <c r="D166" t="s">
        <v>19</v>
      </c>
      <c r="E166" t="s">
        <v>33</v>
      </c>
      <c r="F166" t="s">
        <v>20</v>
      </c>
      <c r="G166" s="4">
        <v>0.99</v>
      </c>
      <c r="H166" s="4">
        <v>19</v>
      </c>
      <c r="I166" s="57">
        <v>4.3099999999999996</v>
      </c>
      <c r="J166" s="72">
        <f t="shared" ref="J166:J169" si="23">H166-I166</f>
        <v>14.690000000000001</v>
      </c>
      <c r="K166" s="30" t="s">
        <v>10</v>
      </c>
      <c r="L166" s="30" t="s">
        <v>10</v>
      </c>
      <c r="M166" s="1" t="s">
        <v>1991</v>
      </c>
      <c r="N166" t="s">
        <v>2306</v>
      </c>
      <c r="O166" t="s">
        <v>122</v>
      </c>
      <c r="P166" t="s">
        <v>183</v>
      </c>
    </row>
    <row r="167" spans="1:17" x14ac:dyDescent="0.25">
      <c r="A167" s="1" t="s">
        <v>2177</v>
      </c>
      <c r="B167" s="5">
        <v>45779.941371747685</v>
      </c>
      <c r="C167" t="s">
        <v>200</v>
      </c>
      <c r="D167" t="s">
        <v>19</v>
      </c>
      <c r="E167" t="s">
        <v>41</v>
      </c>
      <c r="F167" t="s">
        <v>20</v>
      </c>
      <c r="G167" s="4">
        <v>63.99</v>
      </c>
      <c r="H167" s="4">
        <v>63</v>
      </c>
      <c r="I167" s="57">
        <v>50.87</v>
      </c>
      <c r="J167" s="72">
        <f t="shared" si="23"/>
        <v>12.130000000000003</v>
      </c>
      <c r="K167" s="30" t="s">
        <v>10</v>
      </c>
      <c r="L167" s="30" t="s">
        <v>10</v>
      </c>
      <c r="M167" s="1" t="s">
        <v>1991</v>
      </c>
      <c r="N167" t="s">
        <v>2463</v>
      </c>
      <c r="O167" t="s">
        <v>1976</v>
      </c>
      <c r="P167" t="s">
        <v>182</v>
      </c>
    </row>
    <row r="168" spans="1:17" x14ac:dyDescent="0.25">
      <c r="A168" s="1">
        <v>6424</v>
      </c>
      <c r="B168" s="5">
        <v>45778.913141203702</v>
      </c>
      <c r="C168" t="s">
        <v>34</v>
      </c>
      <c r="D168" t="s">
        <v>23</v>
      </c>
      <c r="E168" t="s">
        <v>30</v>
      </c>
      <c r="F168" t="s">
        <v>116</v>
      </c>
      <c r="G168" s="4">
        <v>148</v>
      </c>
      <c r="H168" s="4">
        <v>148</v>
      </c>
      <c r="I168" s="57">
        <v>119.51</v>
      </c>
      <c r="J168" s="72">
        <f t="shared" si="23"/>
        <v>28.489999999999995</v>
      </c>
      <c r="K168" s="30" t="s">
        <v>10</v>
      </c>
      <c r="L168" s="30" t="s">
        <v>10</v>
      </c>
      <c r="M168" s="1" t="s">
        <v>1991</v>
      </c>
      <c r="N168" t="s">
        <v>2258</v>
      </c>
      <c r="O168" t="s">
        <v>131</v>
      </c>
      <c r="P168" t="s">
        <v>182</v>
      </c>
    </row>
    <row r="169" spans="1:17" x14ac:dyDescent="0.25">
      <c r="A169" s="1" t="s">
        <v>2061</v>
      </c>
      <c r="B169" s="5">
        <v>45779.518153993056</v>
      </c>
      <c r="C169" t="s">
        <v>144</v>
      </c>
      <c r="D169" t="s">
        <v>23</v>
      </c>
      <c r="E169" t="s">
        <v>24</v>
      </c>
      <c r="F169" t="s">
        <v>20</v>
      </c>
      <c r="G169" s="4">
        <v>143.99</v>
      </c>
      <c r="H169" s="4">
        <v>139</v>
      </c>
      <c r="I169" s="57">
        <v>112.24</v>
      </c>
      <c r="J169" s="72">
        <f t="shared" si="23"/>
        <v>26.760000000000005</v>
      </c>
      <c r="K169" s="30" t="s">
        <v>10</v>
      </c>
      <c r="L169" s="30" t="s">
        <v>10</v>
      </c>
      <c r="M169" s="1" t="s">
        <v>1991</v>
      </c>
      <c r="N169" t="s">
        <v>2307</v>
      </c>
      <c r="O169" t="s">
        <v>1957</v>
      </c>
      <c r="P169" t="s">
        <v>183</v>
      </c>
    </row>
    <row r="170" spans="1:17" x14ac:dyDescent="0.25">
      <c r="A170" s="1" t="s">
        <v>2087</v>
      </c>
      <c r="B170" s="5">
        <v>45778.501455729165</v>
      </c>
      <c r="C170" t="s">
        <v>854</v>
      </c>
      <c r="D170" t="s">
        <v>1926</v>
      </c>
      <c r="E170" t="s">
        <v>1927</v>
      </c>
      <c r="F170" t="s">
        <v>1928</v>
      </c>
      <c r="G170" s="4">
        <v>62.99</v>
      </c>
      <c r="H170" s="31">
        <v>66</v>
      </c>
      <c r="I170" s="31">
        <v>0</v>
      </c>
      <c r="J170" s="73">
        <v>66</v>
      </c>
      <c r="K170" s="30" t="s">
        <v>2824</v>
      </c>
      <c r="L170" s="30" t="s">
        <v>17</v>
      </c>
      <c r="M170" s="1" t="s">
        <v>1991</v>
      </c>
      <c r="N170" t="s">
        <v>2340</v>
      </c>
      <c r="O170" t="s">
        <v>1929</v>
      </c>
      <c r="P170" t="s">
        <v>180</v>
      </c>
    </row>
    <row r="171" spans="1:17" x14ac:dyDescent="0.25">
      <c r="A171" s="1" t="s">
        <v>2066</v>
      </c>
      <c r="B171" s="5">
        <v>45778.50156232639</v>
      </c>
      <c r="C171" t="s">
        <v>211</v>
      </c>
      <c r="D171" t="s">
        <v>19</v>
      </c>
      <c r="E171" t="s">
        <v>41</v>
      </c>
      <c r="F171" t="s">
        <v>20</v>
      </c>
      <c r="G171" s="4">
        <v>338.99</v>
      </c>
      <c r="H171" s="4">
        <v>338</v>
      </c>
      <c r="I171" s="57">
        <v>272.94</v>
      </c>
      <c r="J171" s="72">
        <f t="shared" ref="J171:J172" si="24">H171-I171</f>
        <v>65.06</v>
      </c>
      <c r="K171" s="30" t="s">
        <v>10</v>
      </c>
      <c r="L171" s="30" t="s">
        <v>10</v>
      </c>
      <c r="M171" s="1" t="s">
        <v>1991</v>
      </c>
      <c r="N171" t="s">
        <v>2314</v>
      </c>
      <c r="O171" t="s">
        <v>132</v>
      </c>
      <c r="P171" t="s">
        <v>181</v>
      </c>
    </row>
    <row r="172" spans="1:17" x14ac:dyDescent="0.25">
      <c r="A172" s="1">
        <v>8681</v>
      </c>
      <c r="B172" s="5">
        <v>45778.818610555558</v>
      </c>
      <c r="C172" t="s">
        <v>882</v>
      </c>
      <c r="D172" t="s">
        <v>23</v>
      </c>
      <c r="E172" t="s">
        <v>30</v>
      </c>
      <c r="F172" t="s">
        <v>116</v>
      </c>
      <c r="G172" s="4">
        <v>176.99</v>
      </c>
      <c r="H172" s="4">
        <v>168</v>
      </c>
      <c r="I172" s="57">
        <v>135.66</v>
      </c>
      <c r="J172" s="72">
        <f t="shared" si="24"/>
        <v>32.340000000000003</v>
      </c>
      <c r="K172" s="30" t="s">
        <v>10</v>
      </c>
      <c r="L172" s="30" t="s">
        <v>10</v>
      </c>
      <c r="M172" s="1" t="s">
        <v>1991</v>
      </c>
      <c r="N172" t="s">
        <v>2246</v>
      </c>
      <c r="O172" t="s">
        <v>123</v>
      </c>
      <c r="P172" t="s">
        <v>179</v>
      </c>
    </row>
    <row r="173" spans="1:17" x14ac:dyDescent="0.25">
      <c r="A173" s="75">
        <v>6882</v>
      </c>
      <c r="B173" s="76">
        <v>45778.899608981483</v>
      </c>
      <c r="C173" s="77" t="s">
        <v>309</v>
      </c>
      <c r="D173" s="77" t="s">
        <v>23</v>
      </c>
      <c r="E173" s="77" t="s">
        <v>31</v>
      </c>
      <c r="F173" s="77" t="s">
        <v>116</v>
      </c>
      <c r="G173" s="31">
        <v>130.99</v>
      </c>
      <c r="H173" s="31">
        <v>130</v>
      </c>
      <c r="I173" s="31">
        <v>0</v>
      </c>
      <c r="J173" s="73">
        <v>130</v>
      </c>
      <c r="K173" s="78" t="s">
        <v>1000</v>
      </c>
      <c r="L173" s="78" t="s">
        <v>2825</v>
      </c>
      <c r="M173" s="75" t="s">
        <v>1991</v>
      </c>
      <c r="N173" s="77" t="s">
        <v>2407</v>
      </c>
      <c r="O173" s="77" t="s">
        <v>2408</v>
      </c>
      <c r="P173" t="s">
        <v>182</v>
      </c>
      <c r="Q173" s="79"/>
    </row>
    <row r="174" spans="1:17" x14ac:dyDescent="0.25">
      <c r="A174" s="1">
        <v>3267</v>
      </c>
      <c r="B174" s="5">
        <v>45778.892211655089</v>
      </c>
      <c r="C174" t="s">
        <v>902</v>
      </c>
      <c r="D174" t="s">
        <v>23</v>
      </c>
      <c r="E174" t="s">
        <v>31</v>
      </c>
      <c r="F174" t="s">
        <v>116</v>
      </c>
      <c r="G174" s="4">
        <v>52.99</v>
      </c>
      <c r="H174" s="4">
        <v>48</v>
      </c>
      <c r="I174" s="57">
        <v>38.76</v>
      </c>
      <c r="J174" s="72">
        <f t="shared" ref="J174:J178" si="25">H174-I174</f>
        <v>9.240000000000002</v>
      </c>
      <c r="K174" s="30" t="s">
        <v>10</v>
      </c>
      <c r="L174" s="30" t="s">
        <v>10</v>
      </c>
      <c r="M174" s="1" t="s">
        <v>1991</v>
      </c>
      <c r="N174" t="s">
        <v>2452</v>
      </c>
      <c r="O174" t="s">
        <v>124</v>
      </c>
      <c r="P174" t="s">
        <v>179</v>
      </c>
    </row>
    <row r="175" spans="1:17" x14ac:dyDescent="0.25">
      <c r="A175" s="1" t="s">
        <v>2119</v>
      </c>
      <c r="B175" s="5">
        <v>45778.830718668978</v>
      </c>
      <c r="C175" t="s">
        <v>215</v>
      </c>
      <c r="D175" t="s">
        <v>19</v>
      </c>
      <c r="E175" t="s">
        <v>41</v>
      </c>
      <c r="F175" t="s">
        <v>20</v>
      </c>
      <c r="G175" s="4">
        <v>255.99</v>
      </c>
      <c r="H175" s="4">
        <v>240</v>
      </c>
      <c r="I175" s="57">
        <v>193.8</v>
      </c>
      <c r="J175" s="72">
        <f t="shared" si="25"/>
        <v>46.199999999999989</v>
      </c>
      <c r="K175" s="30" t="s">
        <v>10</v>
      </c>
      <c r="L175" s="30" t="s">
        <v>10</v>
      </c>
      <c r="M175" s="1" t="s">
        <v>1991</v>
      </c>
      <c r="N175" t="s">
        <v>2380</v>
      </c>
      <c r="O175" t="s">
        <v>122</v>
      </c>
      <c r="P175" t="s">
        <v>179</v>
      </c>
    </row>
    <row r="176" spans="1:17" x14ac:dyDescent="0.25">
      <c r="A176" s="1" t="s">
        <v>2013</v>
      </c>
      <c r="B176" s="5">
        <v>45778.809153831018</v>
      </c>
      <c r="C176" t="s">
        <v>314</v>
      </c>
      <c r="D176" t="s">
        <v>23</v>
      </c>
      <c r="E176" t="s">
        <v>31</v>
      </c>
      <c r="F176" t="s">
        <v>1941</v>
      </c>
      <c r="G176" s="4">
        <v>70.98</v>
      </c>
      <c r="H176" s="4">
        <v>77</v>
      </c>
      <c r="I176" s="57">
        <v>62.18</v>
      </c>
      <c r="J176" s="72">
        <f t="shared" si="25"/>
        <v>14.82</v>
      </c>
      <c r="K176" s="30" t="s">
        <v>10</v>
      </c>
      <c r="L176" s="30" t="s">
        <v>10</v>
      </c>
      <c r="M176" s="1" t="s">
        <v>1991</v>
      </c>
      <c r="N176" t="s">
        <v>2232</v>
      </c>
      <c r="O176" t="s">
        <v>1930</v>
      </c>
      <c r="P176" t="s">
        <v>180</v>
      </c>
    </row>
    <row r="177" spans="1:17" x14ac:dyDescent="0.25">
      <c r="A177" s="1" t="s">
        <v>2046</v>
      </c>
      <c r="B177" s="5">
        <v>45779.872758877318</v>
      </c>
      <c r="C177" t="s">
        <v>316</v>
      </c>
      <c r="D177" t="s">
        <v>23</v>
      </c>
      <c r="E177" t="s">
        <v>24</v>
      </c>
      <c r="F177" t="s">
        <v>20</v>
      </c>
      <c r="G177" s="4">
        <v>170.99</v>
      </c>
      <c r="H177" s="4">
        <v>170</v>
      </c>
      <c r="I177" s="57">
        <v>137.28</v>
      </c>
      <c r="J177" s="72">
        <f t="shared" si="25"/>
        <v>32.72</v>
      </c>
      <c r="K177" s="30" t="s">
        <v>10</v>
      </c>
      <c r="L177" s="30" t="s">
        <v>10</v>
      </c>
      <c r="M177" s="1" t="s">
        <v>1991</v>
      </c>
      <c r="N177" t="s">
        <v>2279</v>
      </c>
      <c r="O177" t="s">
        <v>122</v>
      </c>
      <c r="P177" t="s">
        <v>179</v>
      </c>
    </row>
    <row r="178" spans="1:17" x14ac:dyDescent="0.25">
      <c r="A178" s="1" t="s">
        <v>1989</v>
      </c>
      <c r="B178" s="5">
        <v>45779.672061574071</v>
      </c>
      <c r="C178" t="s">
        <v>229</v>
      </c>
      <c r="D178" t="s">
        <v>23</v>
      </c>
      <c r="E178" t="s">
        <v>26</v>
      </c>
      <c r="F178" t="s">
        <v>20</v>
      </c>
      <c r="G178" s="4">
        <v>77.989999999999995</v>
      </c>
      <c r="H178" s="4">
        <v>66</v>
      </c>
      <c r="I178" s="57">
        <v>53.3</v>
      </c>
      <c r="J178" s="72">
        <f t="shared" si="25"/>
        <v>12.700000000000003</v>
      </c>
      <c r="K178" s="30" t="s">
        <v>10</v>
      </c>
      <c r="L178" s="30" t="s">
        <v>10</v>
      </c>
      <c r="M178" s="1" t="s">
        <v>1991</v>
      </c>
      <c r="N178" t="s">
        <v>2484</v>
      </c>
      <c r="O178" t="s">
        <v>132</v>
      </c>
      <c r="P178" t="s">
        <v>179</v>
      </c>
    </row>
    <row r="179" spans="1:17" x14ac:dyDescent="0.25">
      <c r="A179" s="1" t="s">
        <v>2171</v>
      </c>
      <c r="B179" s="5">
        <v>45778.914923067132</v>
      </c>
      <c r="C179" t="s">
        <v>2172</v>
      </c>
      <c r="D179" t="s">
        <v>27</v>
      </c>
      <c r="E179" t="s">
        <v>28</v>
      </c>
      <c r="F179" t="s">
        <v>136</v>
      </c>
      <c r="G179" s="4">
        <v>57.99</v>
      </c>
      <c r="H179" s="31">
        <v>50</v>
      </c>
      <c r="I179" s="31">
        <v>0</v>
      </c>
      <c r="J179" s="73">
        <v>50</v>
      </c>
      <c r="K179" s="30" t="s">
        <v>2824</v>
      </c>
      <c r="L179" s="30" t="s">
        <v>17</v>
      </c>
      <c r="M179" s="1" t="s">
        <v>1991</v>
      </c>
      <c r="N179" t="s">
        <v>2457</v>
      </c>
      <c r="O179" t="s">
        <v>132</v>
      </c>
      <c r="P179" t="s">
        <v>183</v>
      </c>
    </row>
    <row r="180" spans="1:17" x14ac:dyDescent="0.25">
      <c r="A180" s="1" t="s">
        <v>2001</v>
      </c>
      <c r="B180" s="5">
        <v>45778.675520671299</v>
      </c>
      <c r="C180" t="s">
        <v>269</v>
      </c>
      <c r="D180" t="s">
        <v>19</v>
      </c>
      <c r="E180" t="s">
        <v>33</v>
      </c>
      <c r="F180" t="s">
        <v>20</v>
      </c>
      <c r="G180" s="4">
        <v>57.99</v>
      </c>
      <c r="H180" s="4">
        <v>48</v>
      </c>
      <c r="I180" s="57">
        <v>38.76</v>
      </c>
      <c r="J180" s="72">
        <f>H180-I180</f>
        <v>9.240000000000002</v>
      </c>
      <c r="K180" s="30" t="s">
        <v>10</v>
      </c>
      <c r="L180" s="30" t="s">
        <v>10</v>
      </c>
      <c r="M180" s="1" t="s">
        <v>1991</v>
      </c>
      <c r="N180" t="s">
        <v>2217</v>
      </c>
      <c r="O180" t="s">
        <v>131</v>
      </c>
      <c r="P180" t="s">
        <v>181</v>
      </c>
    </row>
    <row r="181" spans="1:17" x14ac:dyDescent="0.25">
      <c r="A181" s="1" t="s">
        <v>2030</v>
      </c>
      <c r="B181" s="5">
        <v>45778.869231550925</v>
      </c>
      <c r="C181" t="s">
        <v>222</v>
      </c>
      <c r="D181" t="s">
        <v>18</v>
      </c>
      <c r="E181" t="s">
        <v>42</v>
      </c>
      <c r="F181" t="s">
        <v>29</v>
      </c>
      <c r="G181" s="4">
        <v>102.99</v>
      </c>
      <c r="H181" s="31">
        <v>88</v>
      </c>
      <c r="I181" s="31">
        <v>0</v>
      </c>
      <c r="J181" s="73">
        <v>88</v>
      </c>
      <c r="K181" s="30" t="s">
        <v>2824</v>
      </c>
      <c r="L181" s="30" t="s">
        <v>17</v>
      </c>
      <c r="M181" s="1" t="s">
        <v>1991</v>
      </c>
      <c r="N181" t="s">
        <v>2262</v>
      </c>
      <c r="O181" t="s">
        <v>122</v>
      </c>
      <c r="P181" t="s">
        <v>181</v>
      </c>
    </row>
    <row r="182" spans="1:17" x14ac:dyDescent="0.25">
      <c r="A182" s="1" t="s">
        <v>2031</v>
      </c>
      <c r="B182" s="5">
        <v>45778.86786366898</v>
      </c>
      <c r="C182" t="s">
        <v>222</v>
      </c>
      <c r="D182" t="s">
        <v>18</v>
      </c>
      <c r="E182" t="s">
        <v>42</v>
      </c>
      <c r="F182" t="s">
        <v>29</v>
      </c>
      <c r="G182" s="4">
        <v>127</v>
      </c>
      <c r="H182" s="31">
        <v>126</v>
      </c>
      <c r="I182" s="31">
        <v>0</v>
      </c>
      <c r="J182" s="73">
        <v>126</v>
      </c>
      <c r="K182" s="30" t="s">
        <v>2824</v>
      </c>
      <c r="L182" s="30" t="s">
        <v>17</v>
      </c>
      <c r="M182" s="1" t="s">
        <v>1991</v>
      </c>
      <c r="N182" t="s">
        <v>2263</v>
      </c>
      <c r="O182" t="s">
        <v>124</v>
      </c>
      <c r="P182" t="s">
        <v>181</v>
      </c>
    </row>
    <row r="183" spans="1:17" x14ac:dyDescent="0.25">
      <c r="A183" s="1" t="s">
        <v>2032</v>
      </c>
      <c r="B183" s="5">
        <v>45778.864823877317</v>
      </c>
      <c r="C183" t="s">
        <v>222</v>
      </c>
      <c r="D183" t="s">
        <v>18</v>
      </c>
      <c r="E183" t="s">
        <v>42</v>
      </c>
      <c r="F183" t="s">
        <v>29</v>
      </c>
      <c r="G183" s="4">
        <v>125.99</v>
      </c>
      <c r="H183" s="31">
        <v>114</v>
      </c>
      <c r="I183" s="31">
        <v>0</v>
      </c>
      <c r="J183" s="73">
        <v>114</v>
      </c>
      <c r="K183" s="30" t="s">
        <v>2824</v>
      </c>
      <c r="L183" s="30" t="s">
        <v>17</v>
      </c>
      <c r="M183" s="1" t="s">
        <v>1991</v>
      </c>
      <c r="N183" t="s">
        <v>2264</v>
      </c>
      <c r="O183" t="s">
        <v>122</v>
      </c>
      <c r="P183" t="s">
        <v>181</v>
      </c>
    </row>
    <row r="184" spans="1:17" x14ac:dyDescent="0.25">
      <c r="A184" s="1" t="s">
        <v>2033</v>
      </c>
      <c r="B184" s="5">
        <v>45778.835640868056</v>
      </c>
      <c r="C184" t="s">
        <v>222</v>
      </c>
      <c r="D184" t="s">
        <v>18</v>
      </c>
      <c r="E184" t="s">
        <v>42</v>
      </c>
      <c r="F184" t="s">
        <v>29</v>
      </c>
      <c r="G184" s="4">
        <v>112.99</v>
      </c>
      <c r="H184" s="31">
        <v>91</v>
      </c>
      <c r="I184" s="31">
        <v>0</v>
      </c>
      <c r="J184" s="73">
        <v>91</v>
      </c>
      <c r="K184" s="30" t="s">
        <v>2824</v>
      </c>
      <c r="L184" s="30" t="s">
        <v>17</v>
      </c>
      <c r="M184" s="1" t="s">
        <v>1991</v>
      </c>
      <c r="N184" t="s">
        <v>2265</v>
      </c>
      <c r="O184" t="s">
        <v>122</v>
      </c>
      <c r="P184" t="s">
        <v>181</v>
      </c>
    </row>
    <row r="185" spans="1:17" x14ac:dyDescent="0.25">
      <c r="A185" s="1" t="s">
        <v>2034</v>
      </c>
      <c r="B185" s="5">
        <v>45778.832735891207</v>
      </c>
      <c r="C185" t="s">
        <v>222</v>
      </c>
      <c r="D185" t="s">
        <v>18</v>
      </c>
      <c r="E185" t="s">
        <v>42</v>
      </c>
      <c r="F185" t="s">
        <v>29</v>
      </c>
      <c r="G185" s="4">
        <v>108.99</v>
      </c>
      <c r="H185" s="31">
        <v>91</v>
      </c>
      <c r="I185" s="31">
        <v>0</v>
      </c>
      <c r="J185" s="73">
        <v>91</v>
      </c>
      <c r="K185" s="30" t="s">
        <v>2824</v>
      </c>
      <c r="L185" s="30" t="s">
        <v>17</v>
      </c>
      <c r="M185" s="1" t="s">
        <v>1991</v>
      </c>
      <c r="N185" t="s">
        <v>2266</v>
      </c>
      <c r="O185" t="s">
        <v>123</v>
      </c>
      <c r="P185" t="s">
        <v>181</v>
      </c>
    </row>
    <row r="186" spans="1:17" x14ac:dyDescent="0.25">
      <c r="A186" s="1" t="s">
        <v>2078</v>
      </c>
      <c r="B186" s="5">
        <v>45779.895694363426</v>
      </c>
      <c r="C186" t="s">
        <v>225</v>
      </c>
      <c r="D186" t="s">
        <v>23</v>
      </c>
      <c r="E186" t="s">
        <v>24</v>
      </c>
      <c r="F186" t="s">
        <v>20</v>
      </c>
      <c r="G186" s="4">
        <v>72.989999999999995</v>
      </c>
      <c r="H186" s="4">
        <v>65</v>
      </c>
      <c r="I186" s="57">
        <v>52.49</v>
      </c>
      <c r="J186" s="72">
        <f>H186-I186</f>
        <v>12.509999999999998</v>
      </c>
      <c r="K186" s="30" t="s">
        <v>10</v>
      </c>
      <c r="L186" s="30" t="s">
        <v>10</v>
      </c>
      <c r="M186" s="1" t="s">
        <v>1991</v>
      </c>
      <c r="N186" t="s">
        <v>2332</v>
      </c>
      <c r="O186" t="s">
        <v>122</v>
      </c>
      <c r="P186" t="s">
        <v>183</v>
      </c>
    </row>
    <row r="187" spans="1:17" x14ac:dyDescent="0.25">
      <c r="A187" s="1" t="s">
        <v>2035</v>
      </c>
      <c r="B187" s="5">
        <v>45778.825565115738</v>
      </c>
      <c r="C187" t="s">
        <v>222</v>
      </c>
      <c r="D187" t="s">
        <v>18</v>
      </c>
      <c r="E187" t="s">
        <v>42</v>
      </c>
      <c r="F187" t="s">
        <v>29</v>
      </c>
      <c r="G187" s="4">
        <v>73.989999999999995</v>
      </c>
      <c r="H187" s="31">
        <v>66</v>
      </c>
      <c r="I187" s="31">
        <v>0</v>
      </c>
      <c r="J187" s="73">
        <v>66</v>
      </c>
      <c r="K187" s="30" t="s">
        <v>2824</v>
      </c>
      <c r="L187" s="30" t="s">
        <v>17</v>
      </c>
      <c r="M187" s="1" t="s">
        <v>1991</v>
      </c>
      <c r="N187" t="s">
        <v>2267</v>
      </c>
      <c r="O187" t="s">
        <v>132</v>
      </c>
      <c r="P187" t="s">
        <v>181</v>
      </c>
    </row>
    <row r="188" spans="1:17" x14ac:dyDescent="0.25">
      <c r="A188" s="75">
        <v>4184</v>
      </c>
      <c r="B188" s="76">
        <v>45779.510555023146</v>
      </c>
      <c r="C188" s="77" t="s">
        <v>161</v>
      </c>
      <c r="D188" s="77" t="s">
        <v>23</v>
      </c>
      <c r="E188" s="77" t="s">
        <v>31</v>
      </c>
      <c r="F188" s="77" t="s">
        <v>116</v>
      </c>
      <c r="G188" s="31">
        <v>61.99</v>
      </c>
      <c r="H188" s="31">
        <v>49</v>
      </c>
      <c r="I188" s="31">
        <v>0</v>
      </c>
      <c r="J188" s="73">
        <v>49</v>
      </c>
      <c r="K188" s="78" t="s">
        <v>1000</v>
      </c>
      <c r="L188" s="78" t="s">
        <v>2825</v>
      </c>
      <c r="M188" s="75" t="s">
        <v>1991</v>
      </c>
      <c r="N188" s="77" t="s">
        <v>2412</v>
      </c>
      <c r="O188" s="77" t="s">
        <v>122</v>
      </c>
      <c r="P188" t="s">
        <v>179</v>
      </c>
      <c r="Q188" s="79"/>
    </row>
    <row r="189" spans="1:17" x14ac:dyDescent="0.25">
      <c r="A189" s="75">
        <v>5181</v>
      </c>
      <c r="B189" s="76">
        <v>45778.937546504632</v>
      </c>
      <c r="C189" s="77" t="s">
        <v>376</v>
      </c>
      <c r="D189" s="77" t="s">
        <v>23</v>
      </c>
      <c r="E189" s="77" t="s">
        <v>31</v>
      </c>
      <c r="F189" s="77" t="s">
        <v>116</v>
      </c>
      <c r="G189" s="31">
        <v>120.99</v>
      </c>
      <c r="H189" s="31">
        <v>106</v>
      </c>
      <c r="I189" s="31">
        <v>0</v>
      </c>
      <c r="J189" s="73">
        <v>106</v>
      </c>
      <c r="K189" s="78" t="s">
        <v>1000</v>
      </c>
      <c r="L189" s="78" t="s">
        <v>2825</v>
      </c>
      <c r="M189" s="75" t="s">
        <v>1991</v>
      </c>
      <c r="N189" s="77" t="s">
        <v>2344</v>
      </c>
      <c r="O189" s="77" t="s">
        <v>132</v>
      </c>
      <c r="P189" t="s">
        <v>180</v>
      </c>
      <c r="Q189" s="79"/>
    </row>
    <row r="190" spans="1:17" x14ac:dyDescent="0.25">
      <c r="A190" s="1" t="s">
        <v>2167</v>
      </c>
      <c r="B190" s="5">
        <v>45779.682647141206</v>
      </c>
      <c r="C190" t="s">
        <v>902</v>
      </c>
      <c r="D190" t="s">
        <v>19</v>
      </c>
      <c r="E190" t="s">
        <v>41</v>
      </c>
      <c r="F190" t="s">
        <v>20</v>
      </c>
      <c r="G190" s="4">
        <v>59.99</v>
      </c>
      <c r="H190" s="4">
        <v>66</v>
      </c>
      <c r="I190" s="57">
        <v>53.3</v>
      </c>
      <c r="J190" s="72">
        <f>H190-I190</f>
        <v>12.700000000000003</v>
      </c>
      <c r="K190" s="30" t="s">
        <v>10</v>
      </c>
      <c r="L190" s="30" t="s">
        <v>10</v>
      </c>
      <c r="M190" s="1" t="s">
        <v>1991</v>
      </c>
      <c r="N190" t="s">
        <v>2451</v>
      </c>
      <c r="O190" t="s">
        <v>123</v>
      </c>
      <c r="P190" t="s">
        <v>179</v>
      </c>
    </row>
    <row r="191" spans="1:17" x14ac:dyDescent="0.25">
      <c r="A191" s="1" t="s">
        <v>2036</v>
      </c>
      <c r="B191" s="5">
        <v>45778.822388587963</v>
      </c>
      <c r="C191" t="s">
        <v>222</v>
      </c>
      <c r="D191" t="s">
        <v>18</v>
      </c>
      <c r="E191" t="s">
        <v>42</v>
      </c>
      <c r="F191" t="s">
        <v>29</v>
      </c>
      <c r="G191" s="4">
        <v>75.989999999999995</v>
      </c>
      <c r="H191" s="31">
        <v>74</v>
      </c>
      <c r="I191" s="31">
        <v>0</v>
      </c>
      <c r="J191" s="73">
        <v>74</v>
      </c>
      <c r="K191" s="30" t="s">
        <v>2824</v>
      </c>
      <c r="L191" s="30" t="s">
        <v>17</v>
      </c>
      <c r="M191" s="1" t="s">
        <v>1991</v>
      </c>
      <c r="N191" t="s">
        <v>2268</v>
      </c>
      <c r="O191" t="s">
        <v>122</v>
      </c>
      <c r="P191" t="s">
        <v>181</v>
      </c>
    </row>
    <row r="192" spans="1:17" x14ac:dyDescent="0.25">
      <c r="A192" s="1" t="s">
        <v>2037</v>
      </c>
      <c r="B192" s="5">
        <v>45778.819665636576</v>
      </c>
      <c r="C192" t="s">
        <v>222</v>
      </c>
      <c r="D192" t="s">
        <v>18</v>
      </c>
      <c r="E192" t="s">
        <v>42</v>
      </c>
      <c r="F192" t="s">
        <v>29</v>
      </c>
      <c r="G192" s="4">
        <v>74.989999999999995</v>
      </c>
      <c r="H192" s="31">
        <v>63</v>
      </c>
      <c r="I192" s="31">
        <v>0</v>
      </c>
      <c r="J192" s="73">
        <v>63</v>
      </c>
      <c r="K192" s="30" t="s">
        <v>2824</v>
      </c>
      <c r="L192" s="30" t="s">
        <v>17</v>
      </c>
      <c r="M192" s="1" t="s">
        <v>1991</v>
      </c>
      <c r="N192" t="s">
        <v>2269</v>
      </c>
      <c r="O192" t="s">
        <v>1959</v>
      </c>
      <c r="P192" t="s">
        <v>181</v>
      </c>
    </row>
    <row r="193" spans="1:17" x14ac:dyDescent="0.25">
      <c r="A193" s="1" t="s">
        <v>2185</v>
      </c>
      <c r="B193" s="5">
        <v>45778.811043194444</v>
      </c>
      <c r="C193" t="s">
        <v>176</v>
      </c>
      <c r="D193" t="s">
        <v>19</v>
      </c>
      <c r="E193" t="s">
        <v>1946</v>
      </c>
      <c r="F193" t="s">
        <v>20</v>
      </c>
      <c r="G193" s="4">
        <v>1353.99</v>
      </c>
      <c r="H193" s="4">
        <v>1335</v>
      </c>
      <c r="I193" s="57">
        <v>1078.01</v>
      </c>
      <c r="J193" s="72">
        <f>H193-I193</f>
        <v>256.99</v>
      </c>
      <c r="K193" s="30" t="s">
        <v>10</v>
      </c>
      <c r="L193" s="30" t="s">
        <v>10</v>
      </c>
      <c r="M193" s="1" t="s">
        <v>1991</v>
      </c>
      <c r="N193" t="s">
        <v>2474</v>
      </c>
      <c r="O193" t="s">
        <v>132</v>
      </c>
      <c r="P193" t="s">
        <v>179</v>
      </c>
    </row>
    <row r="194" spans="1:17" x14ac:dyDescent="0.25">
      <c r="A194" s="1" t="s">
        <v>2134</v>
      </c>
      <c r="B194" s="5">
        <v>45779.79638925926</v>
      </c>
      <c r="C194" t="s">
        <v>160</v>
      </c>
      <c r="D194" t="s">
        <v>27</v>
      </c>
      <c r="E194" t="s">
        <v>1939</v>
      </c>
      <c r="F194" t="s">
        <v>29</v>
      </c>
      <c r="G194" s="4">
        <v>122.79</v>
      </c>
      <c r="H194" s="31">
        <v>112.8</v>
      </c>
      <c r="I194" s="31">
        <v>0</v>
      </c>
      <c r="J194" s="73">
        <v>112.8</v>
      </c>
      <c r="K194" s="30" t="s">
        <v>2824</v>
      </c>
      <c r="L194" s="30" t="s">
        <v>17</v>
      </c>
      <c r="M194" s="1" t="s">
        <v>1991</v>
      </c>
      <c r="N194" t="s">
        <v>2402</v>
      </c>
      <c r="O194" t="s">
        <v>124</v>
      </c>
      <c r="P194" t="s">
        <v>179</v>
      </c>
    </row>
    <row r="195" spans="1:17" x14ac:dyDescent="0.25">
      <c r="A195" s="75">
        <v>7055</v>
      </c>
      <c r="B195" s="76">
        <v>45781.790079004626</v>
      </c>
      <c r="C195" s="77" t="s">
        <v>281</v>
      </c>
      <c r="D195" s="77" t="s">
        <v>23</v>
      </c>
      <c r="E195" s="77" t="s">
        <v>30</v>
      </c>
      <c r="F195" s="77" t="s">
        <v>116</v>
      </c>
      <c r="G195" s="31">
        <v>76.989999999999995</v>
      </c>
      <c r="H195" s="31">
        <v>74</v>
      </c>
      <c r="I195" s="31">
        <v>0</v>
      </c>
      <c r="J195" s="73">
        <v>74</v>
      </c>
      <c r="K195" s="78" t="s">
        <v>1000</v>
      </c>
      <c r="L195" s="78" t="s">
        <v>2825</v>
      </c>
      <c r="M195" s="75" t="s">
        <v>1991</v>
      </c>
      <c r="N195" s="77" t="s">
        <v>2710</v>
      </c>
      <c r="O195" s="77" t="s">
        <v>1957</v>
      </c>
      <c r="P195" t="s">
        <v>179</v>
      </c>
      <c r="Q195" s="79"/>
    </row>
    <row r="196" spans="1:17" x14ac:dyDescent="0.25">
      <c r="A196" s="75">
        <v>6573</v>
      </c>
      <c r="B196" s="76">
        <v>45780.616785069447</v>
      </c>
      <c r="C196" s="77" t="s">
        <v>224</v>
      </c>
      <c r="D196" s="77" t="s">
        <v>23</v>
      </c>
      <c r="E196" s="77" t="s">
        <v>30</v>
      </c>
      <c r="F196" s="77" t="s">
        <v>116</v>
      </c>
      <c r="G196" s="31">
        <v>91.99</v>
      </c>
      <c r="H196" s="31">
        <v>74</v>
      </c>
      <c r="I196" s="31">
        <v>0</v>
      </c>
      <c r="J196" s="73">
        <v>74</v>
      </c>
      <c r="K196" s="78" t="s">
        <v>1000</v>
      </c>
      <c r="L196" s="78" t="s">
        <v>2825</v>
      </c>
      <c r="M196" s="75" t="s">
        <v>1991</v>
      </c>
      <c r="N196" s="77" t="s">
        <v>2601</v>
      </c>
      <c r="O196" s="77" t="s">
        <v>132</v>
      </c>
      <c r="P196" t="s">
        <v>180</v>
      </c>
      <c r="Q196" s="79"/>
    </row>
    <row r="197" spans="1:17" x14ac:dyDescent="0.25">
      <c r="A197" s="1" t="s">
        <v>2101</v>
      </c>
      <c r="B197" s="5">
        <v>45778.876233310184</v>
      </c>
      <c r="C197" t="s">
        <v>172</v>
      </c>
      <c r="D197" t="s">
        <v>18</v>
      </c>
      <c r="E197" t="s">
        <v>28</v>
      </c>
      <c r="F197" t="s">
        <v>136</v>
      </c>
      <c r="G197" s="4">
        <v>53.99</v>
      </c>
      <c r="H197" s="31">
        <v>57</v>
      </c>
      <c r="I197" s="31">
        <v>0</v>
      </c>
      <c r="J197" s="73">
        <v>57</v>
      </c>
      <c r="K197" s="30" t="s">
        <v>2824</v>
      </c>
      <c r="L197" s="30" t="s">
        <v>17</v>
      </c>
      <c r="M197" s="1" t="s">
        <v>1991</v>
      </c>
      <c r="N197" t="s">
        <v>2362</v>
      </c>
      <c r="O197" t="s">
        <v>131</v>
      </c>
      <c r="P197" t="s">
        <v>179</v>
      </c>
    </row>
    <row r="198" spans="1:17" x14ac:dyDescent="0.25">
      <c r="A198" s="1" t="s">
        <v>1964</v>
      </c>
      <c r="B198" s="5">
        <v>45779.571542083337</v>
      </c>
      <c r="C198" t="s">
        <v>172</v>
      </c>
      <c r="D198" t="s">
        <v>19</v>
      </c>
      <c r="E198" t="s">
        <v>226</v>
      </c>
      <c r="F198" t="s">
        <v>20</v>
      </c>
      <c r="G198" s="4">
        <v>98.79</v>
      </c>
      <c r="H198" s="4">
        <v>99.8</v>
      </c>
      <c r="I198" s="57">
        <v>80.59</v>
      </c>
      <c r="J198" s="72">
        <f t="shared" ref="J198:J200" si="26">H198-I198</f>
        <v>19.209999999999994</v>
      </c>
      <c r="K198" s="30" t="s">
        <v>10</v>
      </c>
      <c r="L198" s="30" t="s">
        <v>10</v>
      </c>
      <c r="M198" s="1" t="s">
        <v>1991</v>
      </c>
      <c r="N198" t="s">
        <v>2361</v>
      </c>
      <c r="O198" t="s">
        <v>131</v>
      </c>
      <c r="P198" t="s">
        <v>179</v>
      </c>
    </row>
    <row r="199" spans="1:17" x14ac:dyDescent="0.25">
      <c r="A199" s="1" t="s">
        <v>2102</v>
      </c>
      <c r="B199" s="5">
        <v>45778.875647974535</v>
      </c>
      <c r="C199" t="s">
        <v>172</v>
      </c>
      <c r="D199" t="s">
        <v>19</v>
      </c>
      <c r="E199" t="s">
        <v>41</v>
      </c>
      <c r="F199" t="s">
        <v>20</v>
      </c>
      <c r="G199" s="4">
        <v>124.99</v>
      </c>
      <c r="H199" s="4">
        <v>129</v>
      </c>
      <c r="I199" s="57">
        <v>104.17</v>
      </c>
      <c r="J199" s="72">
        <f t="shared" si="26"/>
        <v>24.83</v>
      </c>
      <c r="K199" s="30" t="s">
        <v>10</v>
      </c>
      <c r="L199" s="30" t="s">
        <v>10</v>
      </c>
      <c r="M199" s="1" t="s">
        <v>1991</v>
      </c>
      <c r="N199" t="s">
        <v>2363</v>
      </c>
      <c r="O199" t="s">
        <v>132</v>
      </c>
      <c r="P199" t="s">
        <v>179</v>
      </c>
    </row>
    <row r="200" spans="1:17" x14ac:dyDescent="0.25">
      <c r="A200" s="1" t="s">
        <v>2085</v>
      </c>
      <c r="B200" s="5">
        <v>45778.808286921296</v>
      </c>
      <c r="C200" t="s">
        <v>477</v>
      </c>
      <c r="D200" t="s">
        <v>23</v>
      </c>
      <c r="E200" t="s">
        <v>24</v>
      </c>
      <c r="F200" t="s">
        <v>20</v>
      </c>
      <c r="G200" s="4">
        <v>108.99</v>
      </c>
      <c r="H200" s="4">
        <v>111</v>
      </c>
      <c r="I200" s="57">
        <v>89.63</v>
      </c>
      <c r="J200" s="72">
        <f t="shared" si="26"/>
        <v>21.370000000000005</v>
      </c>
      <c r="K200" s="30" t="s">
        <v>10</v>
      </c>
      <c r="L200" s="30" t="s">
        <v>10</v>
      </c>
      <c r="M200" s="1" t="s">
        <v>1991</v>
      </c>
      <c r="N200" t="s">
        <v>2338</v>
      </c>
      <c r="O200" t="s">
        <v>122</v>
      </c>
      <c r="P200" t="s">
        <v>180</v>
      </c>
    </row>
    <row r="201" spans="1:17" x14ac:dyDescent="0.25">
      <c r="A201" s="75">
        <v>3895</v>
      </c>
      <c r="B201" s="76">
        <v>45779.920622083337</v>
      </c>
      <c r="C201" s="77" t="s">
        <v>395</v>
      </c>
      <c r="D201" s="77" t="s">
        <v>19</v>
      </c>
      <c r="E201" s="77" t="s">
        <v>129</v>
      </c>
      <c r="F201" s="77" t="s">
        <v>116</v>
      </c>
      <c r="G201" s="31">
        <v>83.99</v>
      </c>
      <c r="H201" s="31">
        <v>82</v>
      </c>
      <c r="I201" s="31">
        <v>0</v>
      </c>
      <c r="J201" s="73">
        <v>82</v>
      </c>
      <c r="K201" s="78" t="s">
        <v>1000</v>
      </c>
      <c r="L201" s="78" t="s">
        <v>2825</v>
      </c>
      <c r="M201" s="75" t="s">
        <v>1991</v>
      </c>
      <c r="N201" s="77" t="s">
        <v>2481</v>
      </c>
      <c r="O201" s="77" t="s">
        <v>1959</v>
      </c>
      <c r="P201" t="s">
        <v>181</v>
      </c>
      <c r="Q201" s="79"/>
    </row>
    <row r="202" spans="1:17" x14ac:dyDescent="0.25">
      <c r="A202" s="1" t="s">
        <v>2074</v>
      </c>
      <c r="B202" s="5">
        <v>45779.889775682874</v>
      </c>
      <c r="C202" t="s">
        <v>297</v>
      </c>
      <c r="D202" t="s">
        <v>19</v>
      </c>
      <c r="E202" t="s">
        <v>1946</v>
      </c>
      <c r="F202" t="s">
        <v>20</v>
      </c>
      <c r="G202" s="4">
        <v>90.98</v>
      </c>
      <c r="H202" s="4">
        <v>84</v>
      </c>
      <c r="I202" s="57">
        <v>67.83</v>
      </c>
      <c r="J202" s="72">
        <f t="shared" ref="J202:J203" si="27">H202-I202</f>
        <v>16.170000000000002</v>
      </c>
      <c r="K202" s="30" t="s">
        <v>10</v>
      </c>
      <c r="L202" s="30" t="s">
        <v>10</v>
      </c>
      <c r="M202" s="1" t="s">
        <v>1991</v>
      </c>
      <c r="N202" t="s">
        <v>2326</v>
      </c>
      <c r="O202" t="s">
        <v>123</v>
      </c>
      <c r="P202" t="s">
        <v>180</v>
      </c>
    </row>
    <row r="203" spans="1:17" x14ac:dyDescent="0.25">
      <c r="A203" s="1">
        <v>9637</v>
      </c>
      <c r="B203" s="5">
        <v>45779.776109212966</v>
      </c>
      <c r="C203" t="s">
        <v>276</v>
      </c>
      <c r="D203" t="s">
        <v>19</v>
      </c>
      <c r="E203" t="s">
        <v>42</v>
      </c>
      <c r="F203" t="s">
        <v>116</v>
      </c>
      <c r="G203" s="4">
        <v>197.39</v>
      </c>
      <c r="H203" s="4">
        <v>176.4</v>
      </c>
      <c r="I203" s="57">
        <v>142.44999999999999</v>
      </c>
      <c r="J203" s="72">
        <f t="shared" si="27"/>
        <v>33.950000000000017</v>
      </c>
      <c r="K203" s="30" t="s">
        <v>10</v>
      </c>
      <c r="L203" s="30" t="s">
        <v>10</v>
      </c>
      <c r="M203" s="1" t="s">
        <v>1991</v>
      </c>
      <c r="N203" t="s">
        <v>2297</v>
      </c>
      <c r="O203" t="s">
        <v>2294</v>
      </c>
      <c r="P203" t="s">
        <v>183</v>
      </c>
    </row>
    <row r="204" spans="1:17" x14ac:dyDescent="0.25">
      <c r="A204" s="1" t="s">
        <v>2104</v>
      </c>
      <c r="B204" s="5">
        <v>45778.897204756948</v>
      </c>
      <c r="C204" t="s">
        <v>304</v>
      </c>
      <c r="D204" t="s">
        <v>18</v>
      </c>
      <c r="E204" t="s">
        <v>2105</v>
      </c>
      <c r="F204" t="s">
        <v>29</v>
      </c>
      <c r="G204" s="4">
        <v>190.99</v>
      </c>
      <c r="H204" s="31">
        <v>185</v>
      </c>
      <c r="I204" s="31">
        <v>0</v>
      </c>
      <c r="J204" s="73">
        <v>185</v>
      </c>
      <c r="K204" s="30" t="s">
        <v>2824</v>
      </c>
      <c r="L204" s="30" t="s">
        <v>17</v>
      </c>
      <c r="M204" s="1" t="s">
        <v>1991</v>
      </c>
      <c r="N204" t="s">
        <v>2365</v>
      </c>
      <c r="O204" t="s">
        <v>131</v>
      </c>
      <c r="P204" t="s">
        <v>183</v>
      </c>
    </row>
    <row r="205" spans="1:17" x14ac:dyDescent="0.25">
      <c r="A205" s="1" t="s">
        <v>2106</v>
      </c>
      <c r="B205" s="5">
        <v>45778.838279363423</v>
      </c>
      <c r="C205" t="s">
        <v>304</v>
      </c>
      <c r="D205" t="s">
        <v>19</v>
      </c>
      <c r="E205" t="s">
        <v>33</v>
      </c>
      <c r="F205" t="s">
        <v>20</v>
      </c>
      <c r="G205" s="4">
        <v>63.99</v>
      </c>
      <c r="H205" s="4">
        <v>66</v>
      </c>
      <c r="I205" s="57">
        <v>63.3</v>
      </c>
      <c r="J205" s="72">
        <f t="shared" ref="J205:J209" si="28">H205-I205</f>
        <v>2.7000000000000028</v>
      </c>
      <c r="K205" s="30" t="s">
        <v>10</v>
      </c>
      <c r="L205" s="30" t="s">
        <v>10</v>
      </c>
      <c r="M205" s="1" t="s">
        <v>1991</v>
      </c>
      <c r="N205" t="s">
        <v>2366</v>
      </c>
      <c r="O205" t="s">
        <v>132</v>
      </c>
      <c r="P205" t="s">
        <v>183</v>
      </c>
    </row>
    <row r="206" spans="1:17" x14ac:dyDescent="0.25">
      <c r="A206" s="1" t="s">
        <v>2107</v>
      </c>
      <c r="B206" s="5">
        <v>45778.818734074077</v>
      </c>
      <c r="C206" t="s">
        <v>304</v>
      </c>
      <c r="D206" t="s">
        <v>19</v>
      </c>
      <c r="E206" t="s">
        <v>41</v>
      </c>
      <c r="F206" t="s">
        <v>20</v>
      </c>
      <c r="G206" s="4">
        <v>180.99</v>
      </c>
      <c r="H206" s="4">
        <v>171</v>
      </c>
      <c r="I206" s="57">
        <v>138</v>
      </c>
      <c r="J206" s="72">
        <f t="shared" si="28"/>
        <v>33</v>
      </c>
      <c r="K206" s="30" t="s">
        <v>10</v>
      </c>
      <c r="L206" s="30" t="s">
        <v>10</v>
      </c>
      <c r="M206" s="1" t="s">
        <v>1991</v>
      </c>
      <c r="N206" t="s">
        <v>2367</v>
      </c>
      <c r="O206" t="s">
        <v>131</v>
      </c>
      <c r="P206" t="s">
        <v>183</v>
      </c>
    </row>
    <row r="207" spans="1:17" x14ac:dyDescent="0.25">
      <c r="A207" s="1" t="s">
        <v>2108</v>
      </c>
      <c r="B207" s="5">
        <v>45778.796736296295</v>
      </c>
      <c r="C207" t="s">
        <v>304</v>
      </c>
      <c r="D207" t="s">
        <v>19</v>
      </c>
      <c r="E207" t="s">
        <v>33</v>
      </c>
      <c r="F207" t="s">
        <v>20</v>
      </c>
      <c r="G207" s="4">
        <v>89.99</v>
      </c>
      <c r="H207" s="4">
        <v>84</v>
      </c>
      <c r="I207" s="57">
        <v>67.83</v>
      </c>
      <c r="J207" s="72">
        <f t="shared" si="28"/>
        <v>16.170000000000002</v>
      </c>
      <c r="K207" s="30" t="s">
        <v>10</v>
      </c>
      <c r="L207" s="30" t="s">
        <v>10</v>
      </c>
      <c r="M207" s="1" t="s">
        <v>1991</v>
      </c>
      <c r="N207" t="s">
        <v>2368</v>
      </c>
      <c r="O207" t="s">
        <v>1957</v>
      </c>
      <c r="P207" t="s">
        <v>183</v>
      </c>
    </row>
    <row r="208" spans="1:17" x14ac:dyDescent="0.25">
      <c r="A208" s="1" t="s">
        <v>2058</v>
      </c>
      <c r="B208" s="5">
        <v>45779.762707060188</v>
      </c>
      <c r="C208" t="s">
        <v>246</v>
      </c>
      <c r="D208" t="s">
        <v>19</v>
      </c>
      <c r="E208" t="s">
        <v>33</v>
      </c>
      <c r="F208" t="s">
        <v>20</v>
      </c>
      <c r="G208" s="4">
        <v>83.99</v>
      </c>
      <c r="H208" s="4">
        <v>78</v>
      </c>
      <c r="I208" s="57">
        <v>62.98</v>
      </c>
      <c r="J208" s="72">
        <f t="shared" si="28"/>
        <v>15.020000000000003</v>
      </c>
      <c r="K208" s="30" t="s">
        <v>10</v>
      </c>
      <c r="L208" s="30" t="s">
        <v>10</v>
      </c>
      <c r="M208" s="1" t="s">
        <v>1991</v>
      </c>
      <c r="N208" t="s">
        <v>2302</v>
      </c>
      <c r="O208" t="s">
        <v>122</v>
      </c>
      <c r="P208" t="s">
        <v>182</v>
      </c>
    </row>
    <row r="209" spans="1:16" x14ac:dyDescent="0.25">
      <c r="A209" s="1" t="s">
        <v>2059</v>
      </c>
      <c r="B209" s="5">
        <v>45778.509342893522</v>
      </c>
      <c r="C209" t="s">
        <v>246</v>
      </c>
      <c r="D209" t="s">
        <v>23</v>
      </c>
      <c r="E209" t="s">
        <v>24</v>
      </c>
      <c r="F209" t="s">
        <v>20</v>
      </c>
      <c r="G209" s="4">
        <v>229.59</v>
      </c>
      <c r="H209" s="4">
        <v>231.6</v>
      </c>
      <c r="I209" s="57">
        <v>187.01</v>
      </c>
      <c r="J209" s="72">
        <f t="shared" si="28"/>
        <v>44.59</v>
      </c>
      <c r="K209" s="30" t="s">
        <v>10</v>
      </c>
      <c r="L209" s="30" t="s">
        <v>10</v>
      </c>
      <c r="M209" s="1" t="s">
        <v>1991</v>
      </c>
      <c r="N209" t="s">
        <v>2303</v>
      </c>
      <c r="O209" t="s">
        <v>132</v>
      </c>
      <c r="P209" t="s">
        <v>182</v>
      </c>
    </row>
    <row r="210" spans="1:16" x14ac:dyDescent="0.25">
      <c r="A210" s="1" t="s">
        <v>2176</v>
      </c>
      <c r="B210" s="5">
        <v>45778.802606006946</v>
      </c>
      <c r="C210" t="s">
        <v>166</v>
      </c>
      <c r="D210" t="s">
        <v>18</v>
      </c>
      <c r="E210" t="s">
        <v>28</v>
      </c>
      <c r="F210" t="s">
        <v>136</v>
      </c>
      <c r="G210" s="4">
        <v>64</v>
      </c>
      <c r="H210" s="31">
        <v>63</v>
      </c>
      <c r="I210" s="31">
        <v>0</v>
      </c>
      <c r="J210" s="73">
        <v>63</v>
      </c>
      <c r="K210" s="30" t="s">
        <v>2824</v>
      </c>
      <c r="L210" s="30" t="s">
        <v>17</v>
      </c>
      <c r="M210" s="1" t="s">
        <v>1991</v>
      </c>
      <c r="N210" t="s">
        <v>2462</v>
      </c>
      <c r="O210" t="s">
        <v>132</v>
      </c>
      <c r="P210" t="s">
        <v>181</v>
      </c>
    </row>
    <row r="211" spans="1:16" x14ac:dyDescent="0.25">
      <c r="A211" s="1" t="s">
        <v>2173</v>
      </c>
      <c r="B211" s="5">
        <v>45779.862073645832</v>
      </c>
      <c r="C211" t="s">
        <v>166</v>
      </c>
      <c r="D211" t="s">
        <v>23</v>
      </c>
      <c r="E211" t="s">
        <v>24</v>
      </c>
      <c r="F211" t="s">
        <v>20</v>
      </c>
      <c r="G211" s="4">
        <v>105.99</v>
      </c>
      <c r="H211" s="4">
        <v>86</v>
      </c>
      <c r="I211" s="57">
        <v>69.44</v>
      </c>
      <c r="J211" s="72">
        <f t="shared" ref="J211:J212" si="29">H211-I211</f>
        <v>16.560000000000002</v>
      </c>
      <c r="K211" s="30" t="s">
        <v>10</v>
      </c>
      <c r="L211" s="30" t="s">
        <v>10</v>
      </c>
      <c r="M211" s="1" t="s">
        <v>1991</v>
      </c>
      <c r="N211" t="s">
        <v>2459</v>
      </c>
      <c r="O211" t="s">
        <v>123</v>
      </c>
      <c r="P211" t="s">
        <v>181</v>
      </c>
    </row>
    <row r="212" spans="1:16" x14ac:dyDescent="0.25">
      <c r="A212" s="1" t="s">
        <v>2090</v>
      </c>
      <c r="B212" s="5">
        <v>45778.644498634261</v>
      </c>
      <c r="C212" t="s">
        <v>301</v>
      </c>
      <c r="D212" t="s">
        <v>23</v>
      </c>
      <c r="E212" t="s">
        <v>24</v>
      </c>
      <c r="F212" t="s">
        <v>20</v>
      </c>
      <c r="G212" s="4">
        <v>98.99</v>
      </c>
      <c r="H212" s="4">
        <v>101</v>
      </c>
      <c r="I212" s="57">
        <v>81.56</v>
      </c>
      <c r="J212" s="72">
        <f t="shared" si="29"/>
        <v>19.439999999999998</v>
      </c>
      <c r="K212" s="30" t="s">
        <v>10</v>
      </c>
      <c r="L212" s="30" t="s">
        <v>10</v>
      </c>
      <c r="M212" s="1" t="s">
        <v>1991</v>
      </c>
      <c r="N212" t="s">
        <v>2347</v>
      </c>
      <c r="O212" t="s">
        <v>1957</v>
      </c>
      <c r="P212" t="s">
        <v>181</v>
      </c>
    </row>
    <row r="213" spans="1:16" x14ac:dyDescent="0.25">
      <c r="A213" s="1" t="s">
        <v>2147</v>
      </c>
      <c r="B213" s="5">
        <v>45779.785737743056</v>
      </c>
      <c r="C213" t="s">
        <v>1547</v>
      </c>
      <c r="D213" t="s">
        <v>18</v>
      </c>
      <c r="E213" t="s">
        <v>1975</v>
      </c>
      <c r="F213" t="s">
        <v>29</v>
      </c>
      <c r="G213" s="4">
        <v>51.04</v>
      </c>
      <c r="H213" s="31">
        <v>43.05</v>
      </c>
      <c r="I213" s="31">
        <v>0</v>
      </c>
      <c r="J213" s="73">
        <v>43.05</v>
      </c>
      <c r="K213" s="30" t="s">
        <v>2824</v>
      </c>
      <c r="L213" s="30" t="s">
        <v>17</v>
      </c>
      <c r="M213" s="1" t="s">
        <v>1991</v>
      </c>
      <c r="N213" t="s">
        <v>2423</v>
      </c>
      <c r="O213" t="s">
        <v>1957</v>
      </c>
      <c r="P213" t="s">
        <v>181</v>
      </c>
    </row>
    <row r="214" spans="1:16" x14ac:dyDescent="0.25">
      <c r="A214" s="1">
        <v>6847</v>
      </c>
      <c r="B214" s="5">
        <v>45778.933432071761</v>
      </c>
      <c r="C214" t="s">
        <v>301</v>
      </c>
      <c r="D214" t="s">
        <v>19</v>
      </c>
      <c r="E214" t="s">
        <v>129</v>
      </c>
      <c r="F214" t="s">
        <v>116</v>
      </c>
      <c r="G214" s="4">
        <v>170.99</v>
      </c>
      <c r="H214" s="4">
        <v>148</v>
      </c>
      <c r="I214" s="57">
        <v>123.95</v>
      </c>
      <c r="J214" s="72">
        <f t="shared" ref="J214:J217" si="30">H214-I214</f>
        <v>24.049999999999997</v>
      </c>
      <c r="K214" s="30" t="s">
        <v>10</v>
      </c>
      <c r="L214" s="30" t="s">
        <v>10</v>
      </c>
      <c r="M214" s="1" t="s">
        <v>1991</v>
      </c>
      <c r="N214" t="s">
        <v>2346</v>
      </c>
      <c r="O214" t="s">
        <v>1961</v>
      </c>
      <c r="P214" t="s">
        <v>181</v>
      </c>
    </row>
    <row r="215" spans="1:16" x14ac:dyDescent="0.25">
      <c r="A215" s="1" t="s">
        <v>2129</v>
      </c>
      <c r="B215" s="5">
        <v>45778.851094664351</v>
      </c>
      <c r="C215" t="s">
        <v>177</v>
      </c>
      <c r="D215" t="s">
        <v>19</v>
      </c>
      <c r="E215" t="s">
        <v>129</v>
      </c>
      <c r="F215" t="s">
        <v>116</v>
      </c>
      <c r="G215" s="4">
        <v>188.98</v>
      </c>
      <c r="H215" s="4">
        <v>183</v>
      </c>
      <c r="I215" s="57">
        <v>147.77000000000001</v>
      </c>
      <c r="J215" s="72">
        <f t="shared" si="30"/>
        <v>35.22999999999999</v>
      </c>
      <c r="K215" s="30" t="s">
        <v>10</v>
      </c>
      <c r="L215" s="30" t="s">
        <v>10</v>
      </c>
      <c r="M215" s="1" t="s">
        <v>1991</v>
      </c>
      <c r="N215" t="s">
        <v>2393</v>
      </c>
      <c r="O215" t="s">
        <v>131</v>
      </c>
      <c r="P215" t="s">
        <v>180</v>
      </c>
    </row>
    <row r="216" spans="1:16" x14ac:dyDescent="0.25">
      <c r="A216" s="1" t="s">
        <v>2116</v>
      </c>
      <c r="B216" s="5">
        <v>45779.878580381941</v>
      </c>
      <c r="C216" t="s">
        <v>193</v>
      </c>
      <c r="D216" t="s">
        <v>23</v>
      </c>
      <c r="E216" t="s">
        <v>24</v>
      </c>
      <c r="F216" t="s">
        <v>20</v>
      </c>
      <c r="G216" s="4">
        <v>146.99</v>
      </c>
      <c r="H216" s="4">
        <v>147</v>
      </c>
      <c r="I216" s="57">
        <v>114.66</v>
      </c>
      <c r="J216" s="72">
        <f t="shared" si="30"/>
        <v>32.340000000000003</v>
      </c>
      <c r="K216" s="30" t="s">
        <v>10</v>
      </c>
      <c r="L216" s="30" t="s">
        <v>10</v>
      </c>
      <c r="M216" s="1" t="s">
        <v>1991</v>
      </c>
      <c r="N216" t="s">
        <v>2377</v>
      </c>
      <c r="O216" t="s">
        <v>132</v>
      </c>
      <c r="P216" t="s">
        <v>183</v>
      </c>
    </row>
    <row r="217" spans="1:16" x14ac:dyDescent="0.25">
      <c r="A217" s="1" t="s">
        <v>2095</v>
      </c>
      <c r="B217" s="5">
        <v>45778.810983391202</v>
      </c>
      <c r="C217" t="s">
        <v>171</v>
      </c>
      <c r="D217" t="s">
        <v>19</v>
      </c>
      <c r="E217" t="s">
        <v>226</v>
      </c>
      <c r="F217" t="s">
        <v>20</v>
      </c>
      <c r="G217" s="4">
        <v>177.99</v>
      </c>
      <c r="H217" s="4">
        <v>169</v>
      </c>
      <c r="I217" s="57">
        <v>136.47</v>
      </c>
      <c r="J217" s="72">
        <f t="shared" si="30"/>
        <v>32.53</v>
      </c>
      <c r="K217" s="30" t="s">
        <v>10</v>
      </c>
      <c r="L217" s="30" t="s">
        <v>10</v>
      </c>
      <c r="M217" s="1" t="s">
        <v>1991</v>
      </c>
      <c r="N217" t="s">
        <v>2354</v>
      </c>
      <c r="O217" t="s">
        <v>122</v>
      </c>
      <c r="P217" t="s">
        <v>182</v>
      </c>
    </row>
    <row r="218" spans="1:16" x14ac:dyDescent="0.25">
      <c r="A218" s="1" t="s">
        <v>2153</v>
      </c>
      <c r="B218" s="5">
        <v>45779.835278796294</v>
      </c>
      <c r="C218" t="s">
        <v>991</v>
      </c>
      <c r="D218" t="s">
        <v>18</v>
      </c>
      <c r="E218" t="s">
        <v>28</v>
      </c>
      <c r="F218" t="s">
        <v>136</v>
      </c>
      <c r="G218" s="4">
        <v>69.989999999999995</v>
      </c>
      <c r="H218" s="31">
        <v>63</v>
      </c>
      <c r="I218" s="31">
        <v>0</v>
      </c>
      <c r="J218" s="73">
        <v>63</v>
      </c>
      <c r="K218" s="30" t="s">
        <v>2824</v>
      </c>
      <c r="L218" s="30" t="s">
        <v>17</v>
      </c>
      <c r="M218" s="1" t="s">
        <v>1991</v>
      </c>
      <c r="N218" t="s">
        <v>2428</v>
      </c>
      <c r="O218" t="s">
        <v>122</v>
      </c>
      <c r="P218" t="s">
        <v>183</v>
      </c>
    </row>
    <row r="219" spans="1:16" x14ac:dyDescent="0.25">
      <c r="A219" s="1">
        <v>3082</v>
      </c>
      <c r="B219" s="5">
        <v>45779.909721643518</v>
      </c>
      <c r="C219" t="s">
        <v>1948</v>
      </c>
      <c r="D219" t="s">
        <v>19</v>
      </c>
      <c r="E219" t="s">
        <v>129</v>
      </c>
      <c r="F219" t="s">
        <v>116</v>
      </c>
      <c r="G219" s="4">
        <v>183.99</v>
      </c>
      <c r="H219" s="4">
        <v>185</v>
      </c>
      <c r="I219" s="57">
        <v>149.38999999999999</v>
      </c>
      <c r="J219" s="72">
        <f t="shared" ref="J219:J226" si="31">H219-I219</f>
        <v>35.610000000000014</v>
      </c>
      <c r="K219" s="30" t="s">
        <v>10</v>
      </c>
      <c r="L219" s="30" t="s">
        <v>10</v>
      </c>
      <c r="M219" s="1" t="s">
        <v>1991</v>
      </c>
      <c r="N219" t="s">
        <v>2333</v>
      </c>
      <c r="O219" t="s">
        <v>131</v>
      </c>
      <c r="P219" t="s">
        <v>179</v>
      </c>
    </row>
    <row r="220" spans="1:16" x14ac:dyDescent="0.25">
      <c r="A220" s="1" t="s">
        <v>2028</v>
      </c>
      <c r="B220" s="5">
        <v>45779.861409814817</v>
      </c>
      <c r="C220" t="s">
        <v>150</v>
      </c>
      <c r="D220" t="s">
        <v>23</v>
      </c>
      <c r="E220" t="s">
        <v>24</v>
      </c>
      <c r="F220" t="s">
        <v>20</v>
      </c>
      <c r="G220" s="4">
        <v>78</v>
      </c>
      <c r="H220" s="4">
        <v>78</v>
      </c>
      <c r="I220" s="57">
        <v>62.98</v>
      </c>
      <c r="J220" s="72">
        <f t="shared" si="31"/>
        <v>15.020000000000003</v>
      </c>
      <c r="K220" s="30" t="s">
        <v>10</v>
      </c>
      <c r="L220" s="30" t="s">
        <v>10</v>
      </c>
      <c r="M220" s="1" t="s">
        <v>1991</v>
      </c>
      <c r="N220" t="s">
        <v>2259</v>
      </c>
      <c r="O220" t="s">
        <v>122</v>
      </c>
      <c r="P220" t="s">
        <v>179</v>
      </c>
    </row>
    <row r="221" spans="1:16" x14ac:dyDescent="0.25">
      <c r="A221" s="1" t="s">
        <v>2109</v>
      </c>
      <c r="B221" s="5">
        <v>45778.895796377314</v>
      </c>
      <c r="C221" t="s">
        <v>146</v>
      </c>
      <c r="D221" t="s">
        <v>19</v>
      </c>
      <c r="E221" t="s">
        <v>226</v>
      </c>
      <c r="F221" t="s">
        <v>20</v>
      </c>
      <c r="G221" s="4">
        <v>168.99</v>
      </c>
      <c r="H221" s="4">
        <v>156</v>
      </c>
      <c r="I221" s="57">
        <v>125.97</v>
      </c>
      <c r="J221" s="72">
        <f t="shared" si="31"/>
        <v>30.03</v>
      </c>
      <c r="K221" s="30" t="s">
        <v>10</v>
      </c>
      <c r="L221" s="30" t="s">
        <v>10</v>
      </c>
      <c r="M221" s="1" t="s">
        <v>1991</v>
      </c>
      <c r="N221" t="s">
        <v>2370</v>
      </c>
      <c r="O221" t="s">
        <v>122</v>
      </c>
      <c r="P221" t="s">
        <v>179</v>
      </c>
    </row>
    <row r="222" spans="1:16" x14ac:dyDescent="0.25">
      <c r="A222" s="1" t="s">
        <v>2110</v>
      </c>
      <c r="B222" s="5">
        <v>45778.856981273151</v>
      </c>
      <c r="C222" t="s">
        <v>146</v>
      </c>
      <c r="D222" t="s">
        <v>23</v>
      </c>
      <c r="E222" t="s">
        <v>26</v>
      </c>
      <c r="F222" t="s">
        <v>20</v>
      </c>
      <c r="G222" s="4">
        <v>49.99</v>
      </c>
      <c r="H222" s="4">
        <v>53</v>
      </c>
      <c r="I222" s="57">
        <v>42.8</v>
      </c>
      <c r="J222" s="72">
        <f t="shared" si="31"/>
        <v>10.200000000000003</v>
      </c>
      <c r="K222" s="30" t="s">
        <v>10</v>
      </c>
      <c r="L222" s="30" t="s">
        <v>10</v>
      </c>
      <c r="M222" s="1" t="s">
        <v>1991</v>
      </c>
      <c r="N222" t="s">
        <v>2371</v>
      </c>
      <c r="O222" t="s">
        <v>122</v>
      </c>
      <c r="P222" t="s">
        <v>179</v>
      </c>
    </row>
    <row r="223" spans="1:16" x14ac:dyDescent="0.25">
      <c r="A223" s="1" t="s">
        <v>2193</v>
      </c>
      <c r="B223" s="5">
        <v>45778.830620763889</v>
      </c>
      <c r="C223" t="s">
        <v>760</v>
      </c>
      <c r="D223" t="s">
        <v>23</v>
      </c>
      <c r="E223" t="s">
        <v>24</v>
      </c>
      <c r="F223" t="s">
        <v>20</v>
      </c>
      <c r="G223" s="4">
        <v>156.99</v>
      </c>
      <c r="H223" s="4">
        <v>147</v>
      </c>
      <c r="I223" s="57">
        <v>118.7</v>
      </c>
      <c r="J223" s="72">
        <f t="shared" si="31"/>
        <v>28.299999999999997</v>
      </c>
      <c r="K223" s="30" t="s">
        <v>10</v>
      </c>
      <c r="L223" s="30" t="s">
        <v>10</v>
      </c>
      <c r="M223" s="1" t="s">
        <v>1991</v>
      </c>
      <c r="N223" t="s">
        <v>2485</v>
      </c>
      <c r="O223" t="s">
        <v>131</v>
      </c>
      <c r="P223" t="s">
        <v>179</v>
      </c>
    </row>
    <row r="224" spans="1:16" x14ac:dyDescent="0.25">
      <c r="A224" s="1" t="s">
        <v>2157</v>
      </c>
      <c r="B224" s="5">
        <v>45779.879616122686</v>
      </c>
      <c r="C224" t="s">
        <v>284</v>
      </c>
      <c r="D224" t="s">
        <v>19</v>
      </c>
      <c r="E224" t="s">
        <v>41</v>
      </c>
      <c r="F224" t="s">
        <v>1940</v>
      </c>
      <c r="G224" s="4">
        <v>71.84</v>
      </c>
      <c r="H224" s="4">
        <v>62.85</v>
      </c>
      <c r="I224" s="57">
        <v>37.76</v>
      </c>
      <c r="J224" s="72">
        <f t="shared" si="31"/>
        <v>25.090000000000003</v>
      </c>
      <c r="K224" s="30" t="s">
        <v>10</v>
      </c>
      <c r="L224" s="30" t="s">
        <v>10</v>
      </c>
      <c r="M224" s="1" t="s">
        <v>1991</v>
      </c>
      <c r="N224" t="s">
        <v>2435</v>
      </c>
      <c r="O224" t="s">
        <v>1960</v>
      </c>
      <c r="P224" t="s">
        <v>182</v>
      </c>
    </row>
    <row r="225" spans="1:16" x14ac:dyDescent="0.25">
      <c r="A225" s="1">
        <v>1813</v>
      </c>
      <c r="B225" s="5">
        <v>45778.699532962964</v>
      </c>
      <c r="C225" t="s">
        <v>760</v>
      </c>
      <c r="D225" t="s">
        <v>23</v>
      </c>
      <c r="E225" t="s">
        <v>30</v>
      </c>
      <c r="F225" t="s">
        <v>116</v>
      </c>
      <c r="G225" s="4">
        <v>80.989999999999995</v>
      </c>
      <c r="H225" s="4">
        <v>66</v>
      </c>
      <c r="I225" s="57">
        <v>53.3</v>
      </c>
      <c r="J225" s="72">
        <f t="shared" si="31"/>
        <v>12.700000000000003</v>
      </c>
      <c r="K225" s="30" t="s">
        <v>10</v>
      </c>
      <c r="L225" s="30" t="s">
        <v>10</v>
      </c>
      <c r="M225" s="1" t="s">
        <v>1991</v>
      </c>
      <c r="N225" t="s">
        <v>2486</v>
      </c>
      <c r="O225" t="s">
        <v>124</v>
      </c>
      <c r="P225" t="s">
        <v>179</v>
      </c>
    </row>
    <row r="226" spans="1:16" x14ac:dyDescent="0.25">
      <c r="A226" s="1" t="s">
        <v>2117</v>
      </c>
      <c r="B226" s="5">
        <v>45778.854258576386</v>
      </c>
      <c r="C226" t="s">
        <v>193</v>
      </c>
      <c r="D226" t="s">
        <v>23</v>
      </c>
      <c r="E226" t="s">
        <v>24</v>
      </c>
      <c r="F226" t="s">
        <v>20</v>
      </c>
      <c r="G226" s="4">
        <v>240.99</v>
      </c>
      <c r="H226" s="4">
        <v>242</v>
      </c>
      <c r="I226" s="57">
        <v>191.38</v>
      </c>
      <c r="J226" s="72">
        <f t="shared" si="31"/>
        <v>50.620000000000005</v>
      </c>
      <c r="K226" s="30" t="s">
        <v>10</v>
      </c>
      <c r="L226" s="30" t="s">
        <v>10</v>
      </c>
      <c r="M226" s="1" t="s">
        <v>1991</v>
      </c>
      <c r="N226" t="s">
        <v>2378</v>
      </c>
      <c r="O226" t="s">
        <v>132</v>
      </c>
      <c r="P226" t="s">
        <v>183</v>
      </c>
    </row>
    <row r="227" spans="1:16" x14ac:dyDescent="0.25">
      <c r="A227" s="1" t="s">
        <v>2159</v>
      </c>
      <c r="B227" s="5">
        <v>45779.82676989583</v>
      </c>
      <c r="C227" t="s">
        <v>700</v>
      </c>
      <c r="D227" t="s">
        <v>27</v>
      </c>
      <c r="E227" t="s">
        <v>1945</v>
      </c>
      <c r="F227" t="s">
        <v>1940</v>
      </c>
      <c r="G227" s="4">
        <v>77.09</v>
      </c>
      <c r="H227" s="31">
        <v>75.099999999999994</v>
      </c>
      <c r="I227" s="31">
        <v>0</v>
      </c>
      <c r="J227" s="73">
        <v>75.099999999999994</v>
      </c>
      <c r="K227" s="30" t="s">
        <v>2824</v>
      </c>
      <c r="L227" s="30" t="s">
        <v>17</v>
      </c>
      <c r="M227" s="1" t="s">
        <v>1991</v>
      </c>
      <c r="N227" t="s">
        <v>2438</v>
      </c>
      <c r="O227" t="s">
        <v>122</v>
      </c>
      <c r="P227" t="s">
        <v>180</v>
      </c>
    </row>
    <row r="228" spans="1:16" x14ac:dyDescent="0.25">
      <c r="A228" s="1">
        <v>6569</v>
      </c>
      <c r="B228" s="5">
        <v>45779.813783182872</v>
      </c>
      <c r="C228" t="s">
        <v>165</v>
      </c>
      <c r="D228" t="s">
        <v>23</v>
      </c>
      <c r="E228" t="s">
        <v>30</v>
      </c>
      <c r="F228" t="s">
        <v>116</v>
      </c>
      <c r="G228" s="4">
        <v>53.99</v>
      </c>
      <c r="H228" s="4">
        <v>48</v>
      </c>
      <c r="I228" s="57">
        <v>38.76</v>
      </c>
      <c r="J228" s="72">
        <f>H228-I228</f>
        <v>9.240000000000002</v>
      </c>
      <c r="K228" s="30" t="s">
        <v>10</v>
      </c>
      <c r="L228" s="30" t="s">
        <v>10</v>
      </c>
      <c r="M228" s="1" t="s">
        <v>1991</v>
      </c>
      <c r="N228" t="s">
        <v>2342</v>
      </c>
      <c r="O228" t="s">
        <v>124</v>
      </c>
      <c r="P228" t="s">
        <v>182</v>
      </c>
    </row>
    <row r="229" spans="1:16" x14ac:dyDescent="0.25">
      <c r="A229" s="1" t="s">
        <v>2165</v>
      </c>
      <c r="B229" s="5">
        <v>45778.517354699077</v>
      </c>
      <c r="C229" t="s">
        <v>786</v>
      </c>
      <c r="D229" t="s">
        <v>18</v>
      </c>
      <c r="E229" t="s">
        <v>28</v>
      </c>
      <c r="F229" t="s">
        <v>136</v>
      </c>
      <c r="G229" s="4">
        <v>193.99</v>
      </c>
      <c r="H229" s="31">
        <v>188</v>
      </c>
      <c r="I229" s="31">
        <v>0</v>
      </c>
      <c r="J229" s="73">
        <v>188</v>
      </c>
      <c r="K229" s="30" t="s">
        <v>2824</v>
      </c>
      <c r="L229" s="30" t="s">
        <v>17</v>
      </c>
      <c r="M229" s="1" t="s">
        <v>1991</v>
      </c>
      <c r="N229" t="s">
        <v>2447</v>
      </c>
      <c r="O229" t="s">
        <v>122</v>
      </c>
      <c r="P229" t="s">
        <v>183</v>
      </c>
    </row>
    <row r="230" spans="1:16" x14ac:dyDescent="0.25">
      <c r="A230" s="1">
        <v>1815</v>
      </c>
      <c r="B230" s="5">
        <v>45778.88328952546</v>
      </c>
      <c r="C230" t="s">
        <v>150</v>
      </c>
      <c r="D230" t="s">
        <v>19</v>
      </c>
      <c r="E230" t="s">
        <v>129</v>
      </c>
      <c r="F230" t="s">
        <v>116</v>
      </c>
      <c r="G230" s="4">
        <v>184.99</v>
      </c>
      <c r="H230" s="4">
        <v>176</v>
      </c>
      <c r="I230" s="57">
        <v>142.12</v>
      </c>
      <c r="J230" s="72">
        <f t="shared" ref="J230:J233" si="32">H230-I230</f>
        <v>33.879999999999995</v>
      </c>
      <c r="K230" s="30" t="s">
        <v>10</v>
      </c>
      <c r="L230" s="30" t="s">
        <v>10</v>
      </c>
      <c r="M230" s="1" t="s">
        <v>1991</v>
      </c>
      <c r="N230" t="s">
        <v>2261</v>
      </c>
      <c r="O230" t="s">
        <v>122</v>
      </c>
      <c r="P230" t="s">
        <v>179</v>
      </c>
    </row>
    <row r="231" spans="1:16" x14ac:dyDescent="0.25">
      <c r="A231" s="1">
        <v>4083</v>
      </c>
      <c r="B231" s="5">
        <v>45778.905877303238</v>
      </c>
      <c r="C231" t="s">
        <v>951</v>
      </c>
      <c r="D231" t="s">
        <v>19</v>
      </c>
      <c r="E231" t="s">
        <v>129</v>
      </c>
      <c r="F231" t="s">
        <v>116</v>
      </c>
      <c r="G231" s="4">
        <v>66.989999999999995</v>
      </c>
      <c r="H231" s="4">
        <v>68</v>
      </c>
      <c r="I231" s="57">
        <v>54.91</v>
      </c>
      <c r="J231" s="72">
        <f t="shared" si="32"/>
        <v>13.090000000000003</v>
      </c>
      <c r="K231" s="30" t="s">
        <v>10</v>
      </c>
      <c r="L231" s="30" t="s">
        <v>10</v>
      </c>
      <c r="M231" s="1" t="s">
        <v>1991</v>
      </c>
      <c r="N231" t="s">
        <v>2454</v>
      </c>
      <c r="O231" t="s">
        <v>1976</v>
      </c>
      <c r="P231" t="s">
        <v>183</v>
      </c>
    </row>
    <row r="232" spans="1:16" x14ac:dyDescent="0.25">
      <c r="A232" s="1" t="s">
        <v>2029</v>
      </c>
      <c r="B232" s="5">
        <v>45779.860675011572</v>
      </c>
      <c r="C232" t="s">
        <v>150</v>
      </c>
      <c r="D232" t="s">
        <v>23</v>
      </c>
      <c r="E232" t="s">
        <v>24</v>
      </c>
      <c r="F232" t="s">
        <v>20</v>
      </c>
      <c r="G232" s="4">
        <v>145.99</v>
      </c>
      <c r="H232" s="4">
        <v>146</v>
      </c>
      <c r="I232" s="57">
        <v>117.9</v>
      </c>
      <c r="J232" s="72">
        <f t="shared" si="32"/>
        <v>28.099999999999994</v>
      </c>
      <c r="K232" s="30" t="s">
        <v>10</v>
      </c>
      <c r="L232" s="30" t="s">
        <v>10</v>
      </c>
      <c r="M232" s="1" t="s">
        <v>1991</v>
      </c>
      <c r="N232" t="s">
        <v>2260</v>
      </c>
      <c r="O232" t="s">
        <v>131</v>
      </c>
      <c r="P232" t="s">
        <v>179</v>
      </c>
    </row>
    <row r="233" spans="1:16" x14ac:dyDescent="0.25">
      <c r="A233" s="1" t="s">
        <v>2183</v>
      </c>
      <c r="B233" s="5">
        <v>45779.904157662037</v>
      </c>
      <c r="C233" t="s">
        <v>285</v>
      </c>
      <c r="D233" t="s">
        <v>23</v>
      </c>
      <c r="E233" t="s">
        <v>26</v>
      </c>
      <c r="F233" t="s">
        <v>20</v>
      </c>
      <c r="G233" s="4">
        <v>86.99</v>
      </c>
      <c r="H233" s="4">
        <v>88</v>
      </c>
      <c r="I233" s="57">
        <v>71.06</v>
      </c>
      <c r="J233" s="72">
        <f t="shared" si="32"/>
        <v>16.939999999999998</v>
      </c>
      <c r="K233" s="30" t="s">
        <v>10</v>
      </c>
      <c r="L233" s="30" t="s">
        <v>10</v>
      </c>
      <c r="M233" s="1" t="s">
        <v>1991</v>
      </c>
      <c r="N233" t="s">
        <v>2472</v>
      </c>
      <c r="O233" t="s">
        <v>132</v>
      </c>
      <c r="P233" t="s">
        <v>179</v>
      </c>
    </row>
    <row r="234" spans="1:16" x14ac:dyDescent="0.25">
      <c r="A234" s="1" t="s">
        <v>2164</v>
      </c>
      <c r="B234" s="5">
        <v>45779.717477650462</v>
      </c>
      <c r="C234" t="s">
        <v>925</v>
      </c>
      <c r="D234" t="s">
        <v>27</v>
      </c>
      <c r="E234" t="s">
        <v>28</v>
      </c>
      <c r="F234" t="s">
        <v>136</v>
      </c>
      <c r="G234" s="4">
        <v>94</v>
      </c>
      <c r="H234" s="31">
        <v>94</v>
      </c>
      <c r="I234" s="31">
        <v>0</v>
      </c>
      <c r="J234" s="73">
        <v>94</v>
      </c>
      <c r="K234" s="30" t="s">
        <v>2824</v>
      </c>
      <c r="L234" s="30" t="s">
        <v>17</v>
      </c>
      <c r="M234" s="1" t="s">
        <v>1991</v>
      </c>
      <c r="N234" t="s">
        <v>2445</v>
      </c>
      <c r="O234" t="s">
        <v>132</v>
      </c>
      <c r="P234" t="s">
        <v>182</v>
      </c>
    </row>
    <row r="235" spans="1:16" x14ac:dyDescent="0.25">
      <c r="A235" s="1">
        <v>7446</v>
      </c>
      <c r="B235" s="5">
        <v>45779.840634907407</v>
      </c>
      <c r="C235" t="s">
        <v>1986</v>
      </c>
      <c r="D235" t="s">
        <v>23</v>
      </c>
      <c r="E235" t="s">
        <v>30</v>
      </c>
      <c r="F235" t="s">
        <v>116</v>
      </c>
      <c r="G235" s="4">
        <v>81.99</v>
      </c>
      <c r="H235" s="4">
        <v>77</v>
      </c>
      <c r="I235" s="57">
        <v>62.18</v>
      </c>
      <c r="J235" s="72">
        <f t="shared" ref="J235:J238" si="33">H235-I235</f>
        <v>14.82</v>
      </c>
      <c r="K235" s="30" t="s">
        <v>10</v>
      </c>
      <c r="L235" s="30" t="s">
        <v>10</v>
      </c>
      <c r="M235" s="1" t="s">
        <v>1991</v>
      </c>
      <c r="N235" t="s">
        <v>2310</v>
      </c>
      <c r="O235" t="s">
        <v>122</v>
      </c>
      <c r="P235" t="s">
        <v>180</v>
      </c>
    </row>
    <row r="236" spans="1:16" x14ac:dyDescent="0.25">
      <c r="A236" s="1" t="s">
        <v>2133</v>
      </c>
      <c r="B236" s="5">
        <v>45778.757184722221</v>
      </c>
      <c r="C236" t="s">
        <v>206</v>
      </c>
      <c r="D236" t="s">
        <v>19</v>
      </c>
      <c r="E236" t="s">
        <v>39</v>
      </c>
      <c r="F236" t="s">
        <v>20</v>
      </c>
      <c r="G236" s="4">
        <v>52.98</v>
      </c>
      <c r="H236" s="4">
        <v>63</v>
      </c>
      <c r="I236" s="57">
        <v>50.87</v>
      </c>
      <c r="J236" s="72">
        <f t="shared" si="33"/>
        <v>12.130000000000003</v>
      </c>
      <c r="K236" s="30" t="s">
        <v>10</v>
      </c>
      <c r="L236" s="30" t="s">
        <v>10</v>
      </c>
      <c r="M236" s="1" t="s">
        <v>1991</v>
      </c>
      <c r="N236" t="s">
        <v>2399</v>
      </c>
      <c r="O236" t="s">
        <v>123</v>
      </c>
      <c r="P236" t="s">
        <v>183</v>
      </c>
    </row>
    <row r="237" spans="1:16" x14ac:dyDescent="0.25">
      <c r="A237" s="1" t="s">
        <v>2168</v>
      </c>
      <c r="B237" s="5">
        <v>45779.784607268521</v>
      </c>
      <c r="C237" t="s">
        <v>951</v>
      </c>
      <c r="D237" t="s">
        <v>19</v>
      </c>
      <c r="E237" t="s">
        <v>226</v>
      </c>
      <c r="F237" t="s">
        <v>20</v>
      </c>
      <c r="G237" s="4">
        <v>176.99</v>
      </c>
      <c r="H237" s="4">
        <v>173</v>
      </c>
      <c r="I237" s="57">
        <v>139.69999999999999</v>
      </c>
      <c r="J237" s="72">
        <f t="shared" si="33"/>
        <v>33.300000000000011</v>
      </c>
      <c r="K237" s="30" t="s">
        <v>10</v>
      </c>
      <c r="L237" s="30" t="s">
        <v>10</v>
      </c>
      <c r="M237" s="1" t="s">
        <v>1991</v>
      </c>
      <c r="N237" t="s">
        <v>2453</v>
      </c>
      <c r="O237" t="s">
        <v>122</v>
      </c>
      <c r="P237" t="s">
        <v>183</v>
      </c>
    </row>
    <row r="238" spans="1:16" x14ac:dyDescent="0.25">
      <c r="A238" s="1">
        <v>7678</v>
      </c>
      <c r="B238" s="5">
        <v>45778.721964444441</v>
      </c>
      <c r="C238" t="s">
        <v>206</v>
      </c>
      <c r="D238" t="s">
        <v>23</v>
      </c>
      <c r="E238" t="s">
        <v>31</v>
      </c>
      <c r="F238" t="s">
        <v>116</v>
      </c>
      <c r="G238" s="4">
        <v>92.99</v>
      </c>
      <c r="H238" s="4">
        <v>84</v>
      </c>
      <c r="I238" s="57">
        <v>67.83</v>
      </c>
      <c r="J238" s="72">
        <f t="shared" si="33"/>
        <v>16.170000000000002</v>
      </c>
      <c r="K238" s="30" t="s">
        <v>10</v>
      </c>
      <c r="L238" s="30" t="s">
        <v>10</v>
      </c>
      <c r="M238" s="1" t="s">
        <v>1991</v>
      </c>
      <c r="N238" t="s">
        <v>2400</v>
      </c>
      <c r="O238" t="s">
        <v>131</v>
      </c>
      <c r="P238" t="s">
        <v>183</v>
      </c>
    </row>
    <row r="239" spans="1:16" x14ac:dyDescent="0.25">
      <c r="A239" s="1" t="s">
        <v>2064</v>
      </c>
      <c r="B239" s="5">
        <v>45778.554524421299</v>
      </c>
      <c r="C239" t="s">
        <v>205</v>
      </c>
      <c r="D239" t="s">
        <v>18</v>
      </c>
      <c r="E239" t="s">
        <v>1945</v>
      </c>
      <c r="F239" t="s">
        <v>29</v>
      </c>
      <c r="G239" s="4">
        <v>160.99</v>
      </c>
      <c r="H239" s="31">
        <v>148</v>
      </c>
      <c r="I239" s="31">
        <v>0</v>
      </c>
      <c r="J239" s="73">
        <v>148</v>
      </c>
      <c r="K239" s="30" t="s">
        <v>2824</v>
      </c>
      <c r="L239" s="30" t="s">
        <v>17</v>
      </c>
      <c r="M239" s="1" t="s">
        <v>1991</v>
      </c>
      <c r="N239" t="s">
        <v>2312</v>
      </c>
      <c r="O239" t="s">
        <v>132</v>
      </c>
      <c r="P239" t="s">
        <v>182</v>
      </c>
    </row>
    <row r="240" spans="1:16" x14ac:dyDescent="0.25">
      <c r="A240" s="1" t="s">
        <v>2132</v>
      </c>
      <c r="B240" s="5">
        <v>45779.784109745371</v>
      </c>
      <c r="C240" t="s">
        <v>206</v>
      </c>
      <c r="D240" t="s">
        <v>27</v>
      </c>
      <c r="E240" t="s">
        <v>1945</v>
      </c>
      <c r="F240" t="s">
        <v>20</v>
      </c>
      <c r="G240" s="4">
        <v>162.99</v>
      </c>
      <c r="H240" s="4">
        <v>148</v>
      </c>
      <c r="I240" s="57">
        <v>119.51</v>
      </c>
      <c r="J240" s="72">
        <f t="shared" ref="J240:J242" si="34">H240-I240</f>
        <v>28.489999999999995</v>
      </c>
      <c r="K240" s="30" t="s">
        <v>10</v>
      </c>
      <c r="L240" s="30" t="s">
        <v>10</v>
      </c>
      <c r="M240" s="1" t="s">
        <v>1991</v>
      </c>
      <c r="N240" t="s">
        <v>2398</v>
      </c>
      <c r="O240" t="s">
        <v>131</v>
      </c>
      <c r="P240" t="s">
        <v>183</v>
      </c>
    </row>
    <row r="241" spans="1:17" x14ac:dyDescent="0.25">
      <c r="A241" s="1" t="s">
        <v>2049</v>
      </c>
      <c r="B241" s="5">
        <v>45778.913052048614</v>
      </c>
      <c r="C241" t="s">
        <v>1980</v>
      </c>
      <c r="D241" t="s">
        <v>23</v>
      </c>
      <c r="E241" t="s">
        <v>24</v>
      </c>
      <c r="F241" t="s">
        <v>20</v>
      </c>
      <c r="G241" s="4">
        <v>91.99</v>
      </c>
      <c r="H241" s="4">
        <v>91</v>
      </c>
      <c r="I241" s="57">
        <v>73.48</v>
      </c>
      <c r="J241" s="72">
        <f t="shared" si="34"/>
        <v>17.519999999999996</v>
      </c>
      <c r="K241" s="30" t="s">
        <v>10</v>
      </c>
      <c r="L241" s="30" t="s">
        <v>10</v>
      </c>
      <c r="M241" s="1" t="s">
        <v>1991</v>
      </c>
      <c r="N241" t="s">
        <v>2284</v>
      </c>
      <c r="O241" t="s">
        <v>1983</v>
      </c>
      <c r="P241" t="s">
        <v>179</v>
      </c>
    </row>
    <row r="242" spans="1:17" x14ac:dyDescent="0.25">
      <c r="A242" s="1" t="s">
        <v>2154</v>
      </c>
      <c r="B242" s="5">
        <v>45779.762634525461</v>
      </c>
      <c r="C242" t="s">
        <v>198</v>
      </c>
      <c r="D242" t="s">
        <v>153</v>
      </c>
      <c r="E242" t="s">
        <v>24</v>
      </c>
      <c r="F242" t="s">
        <v>20</v>
      </c>
      <c r="G242" s="4">
        <v>117</v>
      </c>
      <c r="H242" s="4">
        <v>117</v>
      </c>
      <c r="I242" s="57">
        <v>94.48</v>
      </c>
      <c r="J242" s="72">
        <f t="shared" si="34"/>
        <v>22.519999999999996</v>
      </c>
      <c r="K242" s="30" t="s">
        <v>10</v>
      </c>
      <c r="L242" s="30" t="s">
        <v>10</v>
      </c>
      <c r="M242" s="1" t="s">
        <v>1991</v>
      </c>
      <c r="N242" t="s">
        <v>2430</v>
      </c>
      <c r="O242" t="s">
        <v>2431</v>
      </c>
      <c r="P242" t="s">
        <v>183</v>
      </c>
    </row>
    <row r="243" spans="1:17" x14ac:dyDescent="0.25">
      <c r="A243" s="1" t="s">
        <v>2169</v>
      </c>
      <c r="B243" s="5">
        <v>45778.751382997689</v>
      </c>
      <c r="C243" t="s">
        <v>228</v>
      </c>
      <c r="D243" t="s">
        <v>27</v>
      </c>
      <c r="E243" t="s">
        <v>1943</v>
      </c>
      <c r="F243" t="s">
        <v>116</v>
      </c>
      <c r="G243" s="4">
        <v>176.99</v>
      </c>
      <c r="H243" s="31">
        <v>168</v>
      </c>
      <c r="I243" s="31">
        <v>0</v>
      </c>
      <c r="J243" s="73">
        <v>168</v>
      </c>
      <c r="K243" s="30" t="s">
        <v>2824</v>
      </c>
      <c r="L243" s="30" t="s">
        <v>17</v>
      </c>
      <c r="M243" s="1" t="s">
        <v>1991</v>
      </c>
      <c r="N243" t="s">
        <v>2455</v>
      </c>
      <c r="O243" t="s">
        <v>124</v>
      </c>
      <c r="P243" t="s">
        <v>183</v>
      </c>
    </row>
    <row r="244" spans="1:17" x14ac:dyDescent="0.25">
      <c r="A244" s="1" t="s">
        <v>2170</v>
      </c>
      <c r="B244" s="5">
        <v>45778.730224016203</v>
      </c>
      <c r="C244" t="s">
        <v>228</v>
      </c>
      <c r="D244" t="s">
        <v>19</v>
      </c>
      <c r="E244" t="s">
        <v>1946</v>
      </c>
      <c r="F244" t="s">
        <v>20</v>
      </c>
      <c r="G244" s="4">
        <v>105.99</v>
      </c>
      <c r="H244" s="4">
        <v>106</v>
      </c>
      <c r="I244" s="57">
        <v>85.6</v>
      </c>
      <c r="J244" s="72">
        <f>H244-I244</f>
        <v>20.400000000000006</v>
      </c>
      <c r="K244" s="30" t="s">
        <v>10</v>
      </c>
      <c r="L244" s="30" t="s">
        <v>10</v>
      </c>
      <c r="M244" s="1" t="s">
        <v>1991</v>
      </c>
      <c r="N244" t="s">
        <v>2456</v>
      </c>
      <c r="O244" t="s">
        <v>122</v>
      </c>
      <c r="P244" t="s">
        <v>183</v>
      </c>
    </row>
    <row r="245" spans="1:17" x14ac:dyDescent="0.25">
      <c r="A245" s="75">
        <v>6326</v>
      </c>
      <c r="B245" s="76">
        <v>45780.564213738427</v>
      </c>
      <c r="C245" s="77" t="s">
        <v>308</v>
      </c>
      <c r="D245" s="77" t="s">
        <v>23</v>
      </c>
      <c r="E245" s="77" t="s">
        <v>31</v>
      </c>
      <c r="F245" s="77" t="s">
        <v>116</v>
      </c>
      <c r="G245" s="31">
        <v>69.989999999999995</v>
      </c>
      <c r="H245" s="31">
        <v>58</v>
      </c>
      <c r="I245" s="31">
        <v>0</v>
      </c>
      <c r="J245" s="73">
        <v>58</v>
      </c>
      <c r="K245" s="78" t="s">
        <v>1000</v>
      </c>
      <c r="L245" s="78" t="s">
        <v>2825</v>
      </c>
      <c r="M245" s="75" t="s">
        <v>1991</v>
      </c>
      <c r="N245" s="77" t="s">
        <v>2741</v>
      </c>
      <c r="O245" s="77" t="s">
        <v>122</v>
      </c>
      <c r="P245" t="s">
        <v>183</v>
      </c>
      <c r="Q245" s="79"/>
    </row>
    <row r="246" spans="1:17" x14ac:dyDescent="0.25">
      <c r="A246" s="1" t="s">
        <v>2025</v>
      </c>
      <c r="B246" s="5">
        <v>45778.859819351848</v>
      </c>
      <c r="C246" t="s">
        <v>167</v>
      </c>
      <c r="D246" t="s">
        <v>19</v>
      </c>
      <c r="E246" t="s">
        <v>33</v>
      </c>
      <c r="F246" t="s">
        <v>20</v>
      </c>
      <c r="G246" s="4">
        <v>84</v>
      </c>
      <c r="H246" s="4">
        <v>84</v>
      </c>
      <c r="I246" s="57">
        <v>67.83</v>
      </c>
      <c r="J246" s="72">
        <f t="shared" ref="J246:J248" si="35">H246-I246</f>
        <v>16.170000000000002</v>
      </c>
      <c r="K246" s="30" t="s">
        <v>10</v>
      </c>
      <c r="L246" s="30" t="s">
        <v>10</v>
      </c>
      <c r="M246" s="1" t="s">
        <v>1991</v>
      </c>
      <c r="N246" t="s">
        <v>2250</v>
      </c>
      <c r="O246" t="s">
        <v>1976</v>
      </c>
      <c r="P246" t="s">
        <v>182</v>
      </c>
    </row>
    <row r="247" spans="1:17" x14ac:dyDescent="0.25">
      <c r="A247" s="1">
        <v>3744</v>
      </c>
      <c r="B247" s="5">
        <v>45779.788726631945</v>
      </c>
      <c r="C247" t="s">
        <v>1994</v>
      </c>
      <c r="D247" t="s">
        <v>23</v>
      </c>
      <c r="E247" t="s">
        <v>30</v>
      </c>
      <c r="F247" t="s">
        <v>116</v>
      </c>
      <c r="G247" s="4">
        <v>51.19</v>
      </c>
      <c r="H247" s="4">
        <v>51.2</v>
      </c>
      <c r="I247" s="57">
        <v>41.34</v>
      </c>
      <c r="J247" s="72">
        <f t="shared" si="35"/>
        <v>9.86</v>
      </c>
      <c r="K247" s="30" t="s">
        <v>10</v>
      </c>
      <c r="L247" s="30" t="s">
        <v>10</v>
      </c>
      <c r="M247" s="1" t="s">
        <v>1991</v>
      </c>
      <c r="N247" t="s">
        <v>2206</v>
      </c>
      <c r="O247" t="s">
        <v>132</v>
      </c>
      <c r="P247" t="s">
        <v>182</v>
      </c>
    </row>
    <row r="248" spans="1:17" x14ac:dyDescent="0.25">
      <c r="A248" s="1" t="s">
        <v>2089</v>
      </c>
      <c r="B248" s="5">
        <v>45779.835241180554</v>
      </c>
      <c r="C248" t="s">
        <v>233</v>
      </c>
      <c r="D248" t="s">
        <v>23</v>
      </c>
      <c r="E248" t="s">
        <v>24</v>
      </c>
      <c r="F248" t="s">
        <v>20</v>
      </c>
      <c r="G248" s="4">
        <v>106.79</v>
      </c>
      <c r="H248" s="4">
        <v>99.8</v>
      </c>
      <c r="I248" s="57">
        <v>80.59</v>
      </c>
      <c r="J248" s="72">
        <f t="shared" si="35"/>
        <v>19.209999999999994</v>
      </c>
      <c r="K248" s="30" t="s">
        <v>10</v>
      </c>
      <c r="L248" s="30" t="s">
        <v>10</v>
      </c>
      <c r="M248" s="1" t="s">
        <v>1991</v>
      </c>
      <c r="N248" t="s">
        <v>2345</v>
      </c>
      <c r="O248" t="s">
        <v>124</v>
      </c>
      <c r="P248" t="s">
        <v>179</v>
      </c>
    </row>
    <row r="249" spans="1:17" x14ac:dyDescent="0.25">
      <c r="A249" s="1" t="s">
        <v>2174</v>
      </c>
      <c r="B249" s="5">
        <v>45779.837881192128</v>
      </c>
      <c r="C249" t="s">
        <v>166</v>
      </c>
      <c r="D249" t="s">
        <v>153</v>
      </c>
      <c r="E249" t="s">
        <v>1979</v>
      </c>
      <c r="F249" t="s">
        <v>1932</v>
      </c>
      <c r="G249" s="4">
        <v>126.99</v>
      </c>
      <c r="H249" s="31">
        <v>129</v>
      </c>
      <c r="I249" s="31">
        <v>0</v>
      </c>
      <c r="J249" s="73">
        <v>129</v>
      </c>
      <c r="K249" s="30" t="s">
        <v>2824</v>
      </c>
      <c r="L249" s="30" t="s">
        <v>17</v>
      </c>
      <c r="M249" s="1" t="s">
        <v>1991</v>
      </c>
      <c r="N249" t="s">
        <v>2460</v>
      </c>
      <c r="O249" t="s">
        <v>1929</v>
      </c>
      <c r="P249" t="s">
        <v>181</v>
      </c>
    </row>
    <row r="250" spans="1:17" x14ac:dyDescent="0.25">
      <c r="A250" s="1" t="s">
        <v>2175</v>
      </c>
      <c r="B250" s="5">
        <v>45779.756223101853</v>
      </c>
      <c r="C250" t="s">
        <v>166</v>
      </c>
      <c r="D250" t="s">
        <v>1926</v>
      </c>
      <c r="E250" t="s">
        <v>1927</v>
      </c>
      <c r="F250" t="s">
        <v>1928</v>
      </c>
      <c r="G250" s="4">
        <v>98.99</v>
      </c>
      <c r="H250" s="31">
        <v>89</v>
      </c>
      <c r="I250" s="31">
        <v>0</v>
      </c>
      <c r="J250" s="73">
        <v>89</v>
      </c>
      <c r="K250" s="30" t="s">
        <v>2824</v>
      </c>
      <c r="L250" s="30" t="s">
        <v>17</v>
      </c>
      <c r="M250" s="1" t="s">
        <v>1991</v>
      </c>
      <c r="N250" t="s">
        <v>2461</v>
      </c>
      <c r="O250" t="s">
        <v>1929</v>
      </c>
      <c r="P250" t="s">
        <v>181</v>
      </c>
    </row>
    <row r="251" spans="1:17" x14ac:dyDescent="0.25">
      <c r="A251" s="1" t="s">
        <v>2026</v>
      </c>
      <c r="B251" s="5">
        <v>45778.818964398146</v>
      </c>
      <c r="C251" t="s">
        <v>167</v>
      </c>
      <c r="D251" t="s">
        <v>19</v>
      </c>
      <c r="E251" t="s">
        <v>41</v>
      </c>
      <c r="F251" t="s">
        <v>20</v>
      </c>
      <c r="G251" s="4">
        <v>75.989999999999995</v>
      </c>
      <c r="H251" s="4">
        <v>74</v>
      </c>
      <c r="I251" s="57">
        <v>59.76</v>
      </c>
      <c r="J251" s="72">
        <f t="shared" ref="J251:J253" si="36">H251-I251</f>
        <v>14.240000000000002</v>
      </c>
      <c r="K251" s="30" t="s">
        <v>10</v>
      </c>
      <c r="L251" s="30" t="s">
        <v>10</v>
      </c>
      <c r="M251" s="1" t="s">
        <v>1991</v>
      </c>
      <c r="N251" t="s">
        <v>2252</v>
      </c>
      <c r="O251" t="s">
        <v>132</v>
      </c>
      <c r="P251" t="s">
        <v>182</v>
      </c>
    </row>
    <row r="252" spans="1:17" x14ac:dyDescent="0.25">
      <c r="A252" s="1" t="s">
        <v>2162</v>
      </c>
      <c r="B252" s="5">
        <v>45779.841613078701</v>
      </c>
      <c r="C252" t="s">
        <v>925</v>
      </c>
      <c r="D252" t="s">
        <v>19</v>
      </c>
      <c r="E252" t="s">
        <v>226</v>
      </c>
      <c r="F252" t="s">
        <v>20</v>
      </c>
      <c r="G252" s="4">
        <v>137.99</v>
      </c>
      <c r="H252" s="4">
        <v>113</v>
      </c>
      <c r="I252" s="57">
        <v>91.25</v>
      </c>
      <c r="J252" s="72">
        <f t="shared" si="36"/>
        <v>21.75</v>
      </c>
      <c r="K252" s="30" t="s">
        <v>10</v>
      </c>
      <c r="L252" s="30" t="s">
        <v>10</v>
      </c>
      <c r="M252" s="1" t="s">
        <v>1991</v>
      </c>
      <c r="N252" t="s">
        <v>2443</v>
      </c>
      <c r="O252" t="s">
        <v>123</v>
      </c>
      <c r="P252" t="s">
        <v>182</v>
      </c>
    </row>
    <row r="253" spans="1:17" x14ac:dyDescent="0.25">
      <c r="A253" s="1">
        <v>2605</v>
      </c>
      <c r="B253" s="5">
        <v>45778.910555416667</v>
      </c>
      <c r="C253" t="s">
        <v>167</v>
      </c>
      <c r="D253" t="s">
        <v>19</v>
      </c>
      <c r="E253" t="s">
        <v>129</v>
      </c>
      <c r="F253" t="s">
        <v>116</v>
      </c>
      <c r="G253" s="4">
        <v>168.99</v>
      </c>
      <c r="H253" s="4">
        <v>168</v>
      </c>
      <c r="I253" s="57">
        <v>135.66</v>
      </c>
      <c r="J253" s="72">
        <f t="shared" si="36"/>
        <v>32.340000000000003</v>
      </c>
      <c r="K253" s="30" t="s">
        <v>10</v>
      </c>
      <c r="L253" s="30" t="s">
        <v>10</v>
      </c>
      <c r="M253" s="1" t="s">
        <v>1991</v>
      </c>
      <c r="N253" t="s">
        <v>2249</v>
      </c>
      <c r="O253" t="s">
        <v>140</v>
      </c>
      <c r="P253" t="s">
        <v>182</v>
      </c>
    </row>
    <row r="254" spans="1:17" x14ac:dyDescent="0.25">
      <c r="A254" s="75">
        <v>839</v>
      </c>
      <c r="B254" s="76">
        <v>45780.922486909723</v>
      </c>
      <c r="C254" s="77" t="s">
        <v>208</v>
      </c>
      <c r="D254" s="77" t="s">
        <v>23</v>
      </c>
      <c r="E254" s="77" t="s">
        <v>31</v>
      </c>
      <c r="F254" s="77" t="s">
        <v>116</v>
      </c>
      <c r="G254" s="31">
        <v>98.99</v>
      </c>
      <c r="H254" s="31">
        <v>97</v>
      </c>
      <c r="I254" s="31">
        <v>0</v>
      </c>
      <c r="J254" s="73">
        <f>H254-I254</f>
        <v>97</v>
      </c>
      <c r="K254" s="78" t="s">
        <v>1000</v>
      </c>
      <c r="L254" s="78" t="s">
        <v>2825</v>
      </c>
      <c r="M254" s="75" t="s">
        <v>1991</v>
      </c>
      <c r="N254" s="77" t="s">
        <v>2816</v>
      </c>
      <c r="O254" s="77" t="s">
        <v>122</v>
      </c>
      <c r="P254" t="s">
        <v>182</v>
      </c>
      <c r="Q254" s="79"/>
    </row>
    <row r="255" spans="1:17" x14ac:dyDescent="0.25">
      <c r="A255" s="1" t="s">
        <v>2027</v>
      </c>
      <c r="B255" s="5">
        <v>45778.782081446756</v>
      </c>
      <c r="C255" t="s">
        <v>167</v>
      </c>
      <c r="D255" t="s">
        <v>23</v>
      </c>
      <c r="E255" t="s">
        <v>31</v>
      </c>
      <c r="F255" t="s">
        <v>1941</v>
      </c>
      <c r="G255" s="4">
        <v>84</v>
      </c>
      <c r="H255" s="4">
        <v>84</v>
      </c>
      <c r="I255" s="57">
        <v>70.349999999999994</v>
      </c>
      <c r="J255" s="72">
        <f>H255-I255</f>
        <v>13.650000000000006</v>
      </c>
      <c r="K255" s="30" t="s">
        <v>10</v>
      </c>
      <c r="L255" s="30" t="s">
        <v>10</v>
      </c>
      <c r="M255" s="1" t="s">
        <v>1991</v>
      </c>
      <c r="N255" t="s">
        <v>2253</v>
      </c>
      <c r="O255" t="s">
        <v>1955</v>
      </c>
      <c r="P255" t="s">
        <v>182</v>
      </c>
    </row>
    <row r="256" spans="1:17" x14ac:dyDescent="0.25">
      <c r="A256" s="1" t="s">
        <v>2135</v>
      </c>
      <c r="B256" s="5">
        <v>45778.585973310182</v>
      </c>
      <c r="C256" t="s">
        <v>235</v>
      </c>
      <c r="D256" t="s">
        <v>18</v>
      </c>
      <c r="E256" t="s">
        <v>28</v>
      </c>
      <c r="F256" t="s">
        <v>136</v>
      </c>
      <c r="G256" s="4">
        <v>194.99</v>
      </c>
      <c r="H256" s="31">
        <v>188</v>
      </c>
      <c r="I256" s="31">
        <v>0</v>
      </c>
      <c r="J256" s="73">
        <v>188</v>
      </c>
      <c r="K256" s="30" t="s">
        <v>2824</v>
      </c>
      <c r="L256" s="30" t="s">
        <v>17</v>
      </c>
      <c r="M256" s="1" t="s">
        <v>1991</v>
      </c>
      <c r="N256" t="s">
        <v>2403</v>
      </c>
      <c r="O256" t="s">
        <v>132</v>
      </c>
      <c r="P256" t="s">
        <v>183</v>
      </c>
    </row>
    <row r="257" spans="1:17" x14ac:dyDescent="0.25">
      <c r="A257" s="1" t="s">
        <v>2163</v>
      </c>
      <c r="B257" s="5">
        <v>45779.818795486113</v>
      </c>
      <c r="C257" t="s">
        <v>925</v>
      </c>
      <c r="D257" t="s">
        <v>23</v>
      </c>
      <c r="E257" t="s">
        <v>24</v>
      </c>
      <c r="F257" t="s">
        <v>20</v>
      </c>
      <c r="G257" s="4">
        <v>282.99</v>
      </c>
      <c r="H257" s="4">
        <v>272</v>
      </c>
      <c r="I257" s="57">
        <v>219.64</v>
      </c>
      <c r="J257" s="72">
        <f t="shared" ref="J257:J258" si="37">H257-I257</f>
        <v>52.360000000000014</v>
      </c>
      <c r="K257" s="30" t="s">
        <v>10</v>
      </c>
      <c r="L257" s="30" t="s">
        <v>10</v>
      </c>
      <c r="M257" s="1" t="s">
        <v>1991</v>
      </c>
      <c r="N257" t="s">
        <v>2444</v>
      </c>
      <c r="O257" t="s">
        <v>1957</v>
      </c>
      <c r="P257" t="s">
        <v>182</v>
      </c>
    </row>
    <row r="258" spans="1:17" x14ac:dyDescent="0.25">
      <c r="A258" s="1" t="s">
        <v>2088</v>
      </c>
      <c r="B258" s="5">
        <v>45778.592019189811</v>
      </c>
      <c r="C258" t="s">
        <v>165</v>
      </c>
      <c r="D258" t="s">
        <v>19</v>
      </c>
      <c r="E258" t="s">
        <v>33</v>
      </c>
      <c r="F258" t="s">
        <v>20</v>
      </c>
      <c r="G258" s="4">
        <v>49.99</v>
      </c>
      <c r="H258" s="4">
        <v>53</v>
      </c>
      <c r="I258" s="57">
        <v>42.8</v>
      </c>
      <c r="J258" s="72">
        <f t="shared" si="37"/>
        <v>10.200000000000003</v>
      </c>
      <c r="K258" s="30" t="s">
        <v>10</v>
      </c>
      <c r="L258" s="30" t="s">
        <v>10</v>
      </c>
      <c r="M258" s="1" t="s">
        <v>1991</v>
      </c>
      <c r="N258" t="s">
        <v>2343</v>
      </c>
      <c r="O258" t="s">
        <v>140</v>
      </c>
      <c r="P258" t="s">
        <v>182</v>
      </c>
    </row>
    <row r="259" spans="1:17" x14ac:dyDescent="0.25">
      <c r="A259" s="75">
        <v>4222</v>
      </c>
      <c r="B259" s="76">
        <v>45778.790100868056</v>
      </c>
      <c r="C259" s="77" t="s">
        <v>453</v>
      </c>
      <c r="D259" s="77" t="s">
        <v>23</v>
      </c>
      <c r="E259" s="77" t="s">
        <v>30</v>
      </c>
      <c r="F259" s="77" t="s">
        <v>116</v>
      </c>
      <c r="G259" s="31">
        <v>60</v>
      </c>
      <c r="H259" s="31">
        <v>63</v>
      </c>
      <c r="I259" s="31">
        <v>0</v>
      </c>
      <c r="J259" s="73">
        <v>63</v>
      </c>
      <c r="K259" s="78" t="s">
        <v>1000</v>
      </c>
      <c r="L259" s="78" t="s">
        <v>2825</v>
      </c>
      <c r="M259" s="75" t="s">
        <v>1991</v>
      </c>
      <c r="N259" s="77" t="s">
        <v>2221</v>
      </c>
      <c r="O259" s="77" t="s">
        <v>123</v>
      </c>
      <c r="P259" t="s">
        <v>180</v>
      </c>
      <c r="Q259" s="79"/>
    </row>
    <row r="260" spans="1:17" x14ac:dyDescent="0.25">
      <c r="A260" s="1" t="s">
        <v>2048</v>
      </c>
      <c r="B260" s="5">
        <v>45779.50117729167</v>
      </c>
      <c r="C260" t="s">
        <v>1980</v>
      </c>
      <c r="D260" t="s">
        <v>19</v>
      </c>
      <c r="E260" t="s">
        <v>41</v>
      </c>
      <c r="F260" t="s">
        <v>20</v>
      </c>
      <c r="G260" s="4">
        <v>178.99</v>
      </c>
      <c r="H260" s="4">
        <v>158</v>
      </c>
      <c r="I260" s="57">
        <v>127.58</v>
      </c>
      <c r="J260" s="72">
        <f t="shared" ref="J260:J263" si="38">H260-I260</f>
        <v>30.42</v>
      </c>
      <c r="K260" s="30" t="s">
        <v>10</v>
      </c>
      <c r="L260" s="30" t="s">
        <v>10</v>
      </c>
      <c r="M260" s="1" t="s">
        <v>1991</v>
      </c>
      <c r="N260" t="s">
        <v>2283</v>
      </c>
      <c r="O260" t="s">
        <v>132</v>
      </c>
      <c r="P260" t="s">
        <v>179</v>
      </c>
    </row>
    <row r="261" spans="1:17" x14ac:dyDescent="0.25">
      <c r="A261" s="1" t="s">
        <v>2047</v>
      </c>
      <c r="B261" s="5">
        <v>45778.686114097225</v>
      </c>
      <c r="C261" t="s">
        <v>1944</v>
      </c>
      <c r="D261" t="s">
        <v>23</v>
      </c>
      <c r="E261" t="s">
        <v>24</v>
      </c>
      <c r="F261" t="s">
        <v>20</v>
      </c>
      <c r="G261" s="4">
        <v>160.99</v>
      </c>
      <c r="H261" s="4">
        <v>144</v>
      </c>
      <c r="I261" s="57">
        <v>116.28</v>
      </c>
      <c r="J261" s="72">
        <f t="shared" si="38"/>
        <v>27.72</v>
      </c>
      <c r="K261" s="30" t="s">
        <v>10</v>
      </c>
      <c r="L261" s="30" t="s">
        <v>10</v>
      </c>
      <c r="M261" s="1" t="s">
        <v>1991</v>
      </c>
      <c r="N261" t="s">
        <v>2280</v>
      </c>
      <c r="O261" t="s">
        <v>132</v>
      </c>
      <c r="P261" t="s">
        <v>182</v>
      </c>
    </row>
    <row r="262" spans="1:17" x14ac:dyDescent="0.25">
      <c r="A262" s="1" t="s">
        <v>2141</v>
      </c>
      <c r="B262" s="5">
        <v>45778.762017349538</v>
      </c>
      <c r="C262" t="s">
        <v>989</v>
      </c>
      <c r="D262" t="s">
        <v>23</v>
      </c>
      <c r="E262" t="s">
        <v>24</v>
      </c>
      <c r="F262" t="s">
        <v>20</v>
      </c>
      <c r="G262" s="4">
        <v>240.39</v>
      </c>
      <c r="H262" s="4">
        <v>239.4</v>
      </c>
      <c r="I262" s="57">
        <v>193.32</v>
      </c>
      <c r="J262" s="72">
        <f t="shared" si="38"/>
        <v>46.080000000000013</v>
      </c>
      <c r="K262" s="30" t="s">
        <v>10</v>
      </c>
      <c r="L262" s="30" t="s">
        <v>10</v>
      </c>
      <c r="M262" s="1" t="s">
        <v>1991</v>
      </c>
      <c r="N262" t="s">
        <v>2415</v>
      </c>
      <c r="O262" t="s">
        <v>1938</v>
      </c>
      <c r="P262" t="s">
        <v>180</v>
      </c>
    </row>
    <row r="263" spans="1:17" x14ac:dyDescent="0.25">
      <c r="A263" s="1" t="s">
        <v>2142</v>
      </c>
      <c r="B263" s="5">
        <v>45778.511798125</v>
      </c>
      <c r="C263" t="s">
        <v>989</v>
      </c>
      <c r="D263" t="s">
        <v>23</v>
      </c>
      <c r="E263" t="s">
        <v>24</v>
      </c>
      <c r="F263" t="s">
        <v>20</v>
      </c>
      <c r="G263" s="4">
        <v>75.98</v>
      </c>
      <c r="H263" s="4">
        <v>74</v>
      </c>
      <c r="I263" s="57">
        <v>59.76</v>
      </c>
      <c r="J263" s="72">
        <f t="shared" si="38"/>
        <v>14.240000000000002</v>
      </c>
      <c r="K263" s="30" t="s">
        <v>10</v>
      </c>
      <c r="L263" s="30" t="s">
        <v>10</v>
      </c>
      <c r="M263" s="1" t="s">
        <v>1991</v>
      </c>
      <c r="N263" t="s">
        <v>2416</v>
      </c>
      <c r="O263" t="s">
        <v>2417</v>
      </c>
      <c r="P263" t="s">
        <v>180</v>
      </c>
    </row>
    <row r="264" spans="1:17" x14ac:dyDescent="0.25">
      <c r="A264" s="1" t="s">
        <v>2186</v>
      </c>
      <c r="B264" s="5">
        <v>45779.808023229169</v>
      </c>
      <c r="C264" t="s">
        <v>1974</v>
      </c>
      <c r="D264" t="s">
        <v>27</v>
      </c>
      <c r="E264" t="s">
        <v>1939</v>
      </c>
      <c r="F264" t="s">
        <v>29</v>
      </c>
      <c r="G264" s="4">
        <v>241.99</v>
      </c>
      <c r="H264" s="31">
        <v>231</v>
      </c>
      <c r="I264" s="31">
        <v>0</v>
      </c>
      <c r="J264" s="73">
        <v>231</v>
      </c>
      <c r="K264" s="30" t="s">
        <v>2824</v>
      </c>
      <c r="L264" s="30" t="s">
        <v>17</v>
      </c>
      <c r="M264" s="1" t="s">
        <v>1991</v>
      </c>
      <c r="N264" t="s">
        <v>2476</v>
      </c>
      <c r="O264" t="s">
        <v>122</v>
      </c>
      <c r="P264" t="s">
        <v>182</v>
      </c>
    </row>
    <row r="265" spans="1:17" x14ac:dyDescent="0.25">
      <c r="A265" s="1" t="s">
        <v>2187</v>
      </c>
      <c r="B265" s="5">
        <v>45779.797433368054</v>
      </c>
      <c r="C265" t="s">
        <v>1974</v>
      </c>
      <c r="D265" t="s">
        <v>1926</v>
      </c>
      <c r="E265" t="s">
        <v>1927</v>
      </c>
      <c r="F265" t="s">
        <v>1928</v>
      </c>
      <c r="G265" s="4">
        <v>260.99</v>
      </c>
      <c r="H265" s="31">
        <v>250</v>
      </c>
      <c r="I265" s="31">
        <v>0</v>
      </c>
      <c r="J265" s="73">
        <v>250</v>
      </c>
      <c r="K265" s="30" t="s">
        <v>2824</v>
      </c>
      <c r="L265" s="30" t="s">
        <v>17</v>
      </c>
      <c r="M265" s="1" t="s">
        <v>1991</v>
      </c>
      <c r="N265" t="s">
        <v>2477</v>
      </c>
      <c r="O265" t="s">
        <v>1929</v>
      </c>
      <c r="P265" t="s">
        <v>182</v>
      </c>
    </row>
    <row r="266" spans="1:17" x14ac:dyDescent="0.25">
      <c r="A266" s="1">
        <v>2091</v>
      </c>
      <c r="B266" s="5">
        <v>45778.957961469911</v>
      </c>
      <c r="C266" t="s">
        <v>2054</v>
      </c>
      <c r="D266" t="s">
        <v>19</v>
      </c>
      <c r="E266" t="s">
        <v>129</v>
      </c>
      <c r="F266" t="s">
        <v>116</v>
      </c>
      <c r="G266" s="4">
        <v>130.99</v>
      </c>
      <c r="H266" s="4">
        <v>116</v>
      </c>
      <c r="I266" s="57">
        <v>93.67</v>
      </c>
      <c r="J266" s="72">
        <f t="shared" ref="J266:J269" si="39">H266-I266</f>
        <v>22.33</v>
      </c>
      <c r="K266" s="30" t="s">
        <v>10</v>
      </c>
      <c r="L266" s="30" t="s">
        <v>10</v>
      </c>
      <c r="M266" s="1" t="s">
        <v>1991</v>
      </c>
      <c r="N266" t="s">
        <v>2291</v>
      </c>
      <c r="O266" t="s">
        <v>132</v>
      </c>
      <c r="P266" t="s">
        <v>182</v>
      </c>
    </row>
    <row r="267" spans="1:17" x14ac:dyDescent="0.25">
      <c r="A267" s="1">
        <v>3203</v>
      </c>
      <c r="B267" s="5">
        <v>45778.920266006942</v>
      </c>
      <c r="C267" t="s">
        <v>2054</v>
      </c>
      <c r="D267" t="s">
        <v>19</v>
      </c>
      <c r="E267" t="s">
        <v>129</v>
      </c>
      <c r="F267" t="s">
        <v>116</v>
      </c>
      <c r="G267" s="4">
        <v>116.04</v>
      </c>
      <c r="H267" s="4">
        <v>104.05</v>
      </c>
      <c r="I267" s="57">
        <v>84.02</v>
      </c>
      <c r="J267" s="72">
        <f t="shared" si="39"/>
        <v>20.03</v>
      </c>
      <c r="K267" s="30" t="s">
        <v>10</v>
      </c>
      <c r="L267" s="30" t="s">
        <v>10</v>
      </c>
      <c r="M267" s="1" t="s">
        <v>1991</v>
      </c>
      <c r="N267" t="s">
        <v>2292</v>
      </c>
      <c r="O267" t="s">
        <v>131</v>
      </c>
      <c r="P267" t="s">
        <v>182</v>
      </c>
    </row>
    <row r="268" spans="1:17" x14ac:dyDescent="0.25">
      <c r="A268" s="1" t="s">
        <v>2203</v>
      </c>
      <c r="B268" s="5">
        <v>45779.724468043984</v>
      </c>
      <c r="C268" t="s">
        <v>312</v>
      </c>
      <c r="D268" t="s">
        <v>19</v>
      </c>
      <c r="E268" t="s">
        <v>1953</v>
      </c>
      <c r="F268" t="s">
        <v>20</v>
      </c>
      <c r="G268" s="4">
        <v>78.989999999999995</v>
      </c>
      <c r="H268" s="4">
        <v>71</v>
      </c>
      <c r="I268" s="57">
        <v>57.33</v>
      </c>
      <c r="J268" s="72">
        <f t="shared" si="39"/>
        <v>13.670000000000002</v>
      </c>
      <c r="K268" s="30" t="s">
        <v>10</v>
      </c>
      <c r="L268" s="30" t="s">
        <v>10</v>
      </c>
      <c r="M268" s="1" t="s">
        <v>1991</v>
      </c>
      <c r="N268" t="s">
        <v>2497</v>
      </c>
      <c r="O268" t="s">
        <v>123</v>
      </c>
      <c r="P268" t="s">
        <v>181</v>
      </c>
    </row>
    <row r="269" spans="1:17" x14ac:dyDescent="0.25">
      <c r="A269" s="1">
        <v>4012</v>
      </c>
      <c r="B269" s="5">
        <v>45779.874690462966</v>
      </c>
      <c r="C269" t="s">
        <v>1982</v>
      </c>
      <c r="D269" t="s">
        <v>23</v>
      </c>
      <c r="E269" t="s">
        <v>31</v>
      </c>
      <c r="F269" t="s">
        <v>116</v>
      </c>
      <c r="G269" s="4">
        <v>166.59</v>
      </c>
      <c r="H269" s="4">
        <v>163.6</v>
      </c>
      <c r="I269" s="57">
        <v>132.11000000000001</v>
      </c>
      <c r="J269" s="72">
        <f t="shared" si="39"/>
        <v>31.489999999999981</v>
      </c>
      <c r="K269" s="30" t="s">
        <v>10</v>
      </c>
      <c r="L269" s="30" t="s">
        <v>10</v>
      </c>
      <c r="M269" s="1" t="s">
        <v>1991</v>
      </c>
      <c r="N269" t="s">
        <v>2359</v>
      </c>
      <c r="O269" t="s">
        <v>1957</v>
      </c>
      <c r="P269" t="s">
        <v>181</v>
      </c>
    </row>
    <row r="270" spans="1:17" x14ac:dyDescent="0.25">
      <c r="A270" s="1" t="s">
        <v>2063</v>
      </c>
      <c r="B270" s="5">
        <v>45778.71408445602</v>
      </c>
      <c r="C270" t="s">
        <v>1986</v>
      </c>
      <c r="D270" t="s">
        <v>18</v>
      </c>
      <c r="E270" t="s">
        <v>28</v>
      </c>
      <c r="F270" t="s">
        <v>136</v>
      </c>
      <c r="G270" s="4">
        <v>38.380000000000003</v>
      </c>
      <c r="H270" s="31">
        <v>39.200000000000003</v>
      </c>
      <c r="I270" s="31">
        <v>0</v>
      </c>
      <c r="J270" s="73">
        <v>39.200000000000003</v>
      </c>
      <c r="K270" s="30" t="s">
        <v>2824</v>
      </c>
      <c r="L270" s="30" t="s">
        <v>17</v>
      </c>
      <c r="M270" s="1" t="s">
        <v>1991</v>
      </c>
      <c r="N270" t="s">
        <v>2311</v>
      </c>
      <c r="O270" t="s">
        <v>122</v>
      </c>
      <c r="P270" t="s">
        <v>180</v>
      </c>
    </row>
    <row r="271" spans="1:17" x14ac:dyDescent="0.25">
      <c r="A271" s="1" t="s">
        <v>2079</v>
      </c>
      <c r="B271" s="5">
        <v>45778.496473298612</v>
      </c>
      <c r="C271" t="s">
        <v>2080</v>
      </c>
      <c r="D271" t="s">
        <v>18</v>
      </c>
      <c r="E271" t="s">
        <v>28</v>
      </c>
      <c r="F271" t="s">
        <v>136</v>
      </c>
      <c r="G271" s="4">
        <v>80.989999999999995</v>
      </c>
      <c r="H271" s="31">
        <v>69</v>
      </c>
      <c r="I271" s="31">
        <v>0</v>
      </c>
      <c r="J271" s="73">
        <v>69</v>
      </c>
      <c r="K271" s="30" t="s">
        <v>2824</v>
      </c>
      <c r="L271" s="30" t="s">
        <v>17</v>
      </c>
      <c r="M271" s="1" t="s">
        <v>1991</v>
      </c>
      <c r="N271" t="s">
        <v>2334</v>
      </c>
      <c r="O271" t="s">
        <v>122</v>
      </c>
      <c r="P271" t="s">
        <v>181</v>
      </c>
    </row>
    <row r="272" spans="1:17" x14ac:dyDescent="0.25">
      <c r="A272" s="1" t="s">
        <v>2055</v>
      </c>
      <c r="B272" s="5">
        <v>45779.678717974537</v>
      </c>
      <c r="C272" t="s">
        <v>276</v>
      </c>
      <c r="D272" t="s">
        <v>19</v>
      </c>
      <c r="E272" t="s">
        <v>33</v>
      </c>
      <c r="F272" t="s">
        <v>20</v>
      </c>
      <c r="G272" s="4">
        <v>62.99</v>
      </c>
      <c r="H272" s="4">
        <v>61</v>
      </c>
      <c r="I272" s="57">
        <v>49.26</v>
      </c>
      <c r="J272" s="72">
        <f t="shared" ref="J272:J273" si="40">H272-I272</f>
        <v>11.740000000000002</v>
      </c>
      <c r="K272" s="30" t="s">
        <v>10</v>
      </c>
      <c r="L272" s="30" t="s">
        <v>10</v>
      </c>
      <c r="M272" s="1" t="s">
        <v>1991</v>
      </c>
      <c r="N272" t="s">
        <v>2298</v>
      </c>
      <c r="O272" t="s">
        <v>131</v>
      </c>
      <c r="P272" t="s">
        <v>183</v>
      </c>
    </row>
    <row r="273" spans="1:17" x14ac:dyDescent="0.25">
      <c r="A273" s="1" t="s">
        <v>2014</v>
      </c>
      <c r="B273" s="5">
        <v>45778.90206709491</v>
      </c>
      <c r="C273" t="s">
        <v>1977</v>
      </c>
      <c r="D273" t="s">
        <v>19</v>
      </c>
      <c r="E273" t="s">
        <v>226</v>
      </c>
      <c r="F273" t="s">
        <v>20</v>
      </c>
      <c r="G273" s="4">
        <v>45.19</v>
      </c>
      <c r="H273" s="4">
        <v>43.2</v>
      </c>
      <c r="I273" s="57">
        <v>34.880000000000003</v>
      </c>
      <c r="J273" s="72">
        <f t="shared" si="40"/>
        <v>8.32</v>
      </c>
      <c r="K273" s="30" t="s">
        <v>10</v>
      </c>
      <c r="L273" s="30" t="s">
        <v>10</v>
      </c>
      <c r="M273" s="1" t="s">
        <v>1991</v>
      </c>
      <c r="N273" t="s">
        <v>2233</v>
      </c>
      <c r="O273" t="s">
        <v>122</v>
      </c>
      <c r="P273" t="s">
        <v>180</v>
      </c>
    </row>
    <row r="274" spans="1:17" x14ac:dyDescent="0.25">
      <c r="A274" s="1" t="s">
        <v>2146</v>
      </c>
      <c r="B274" s="5">
        <v>45778.678439178242</v>
      </c>
      <c r="C274" t="s">
        <v>1321</v>
      </c>
      <c r="D274" t="s">
        <v>18</v>
      </c>
      <c r="E274" t="s">
        <v>28</v>
      </c>
      <c r="F274" t="s">
        <v>136</v>
      </c>
      <c r="G274" s="4">
        <v>121.99</v>
      </c>
      <c r="H274" s="31">
        <v>111</v>
      </c>
      <c r="I274" s="31">
        <v>0</v>
      </c>
      <c r="J274" s="73">
        <v>111</v>
      </c>
      <c r="K274" s="30" t="s">
        <v>2824</v>
      </c>
      <c r="L274" s="30" t="s">
        <v>17</v>
      </c>
      <c r="M274" s="1" t="s">
        <v>1991</v>
      </c>
      <c r="N274" t="s">
        <v>2422</v>
      </c>
      <c r="O274" t="s">
        <v>1960</v>
      </c>
      <c r="P274" t="s">
        <v>180</v>
      </c>
    </row>
    <row r="275" spans="1:17" x14ac:dyDescent="0.25">
      <c r="A275" s="1" t="s">
        <v>2194</v>
      </c>
      <c r="B275" s="5">
        <v>45779.896214293978</v>
      </c>
      <c r="C275" t="s">
        <v>266</v>
      </c>
      <c r="D275" t="s">
        <v>18</v>
      </c>
      <c r="E275" t="s">
        <v>1939</v>
      </c>
      <c r="F275" t="s">
        <v>29</v>
      </c>
      <c r="G275" s="4">
        <v>79.790000000000006</v>
      </c>
      <c r="H275" s="31">
        <v>82.8</v>
      </c>
      <c r="I275" s="31">
        <v>0</v>
      </c>
      <c r="J275" s="73">
        <v>82.8</v>
      </c>
      <c r="K275" s="30" t="s">
        <v>2824</v>
      </c>
      <c r="L275" s="30" t="s">
        <v>17</v>
      </c>
      <c r="M275" s="1" t="s">
        <v>1991</v>
      </c>
      <c r="N275" t="s">
        <v>2487</v>
      </c>
      <c r="O275" t="s">
        <v>123</v>
      </c>
      <c r="P275" t="s">
        <v>183</v>
      </c>
    </row>
    <row r="276" spans="1:17" x14ac:dyDescent="0.25">
      <c r="A276" s="1" t="s">
        <v>2060</v>
      </c>
      <c r="B276" s="5">
        <v>45779.881702870371</v>
      </c>
      <c r="C276" t="s">
        <v>190</v>
      </c>
      <c r="D276" t="s">
        <v>19</v>
      </c>
      <c r="E276" t="s">
        <v>1946</v>
      </c>
      <c r="F276" t="s">
        <v>20</v>
      </c>
      <c r="G276" s="4">
        <v>314.99</v>
      </c>
      <c r="H276" s="4">
        <v>319</v>
      </c>
      <c r="I276" s="57">
        <v>257.58999999999997</v>
      </c>
      <c r="J276" s="72">
        <f t="shared" ref="J276:J278" si="41">H276-I276</f>
        <v>61.410000000000025</v>
      </c>
      <c r="K276" s="30" t="s">
        <v>10</v>
      </c>
      <c r="L276" s="30" t="s">
        <v>10</v>
      </c>
      <c r="M276" s="1" t="s">
        <v>1991</v>
      </c>
      <c r="N276" t="s">
        <v>2304</v>
      </c>
      <c r="O276" t="s">
        <v>132</v>
      </c>
      <c r="P276" t="s">
        <v>179</v>
      </c>
    </row>
    <row r="277" spans="1:17" x14ac:dyDescent="0.25">
      <c r="A277" s="1" t="s">
        <v>2002</v>
      </c>
      <c r="B277" s="5">
        <v>45779.814829699077</v>
      </c>
      <c r="C277" t="s">
        <v>2003</v>
      </c>
      <c r="D277" t="s">
        <v>23</v>
      </c>
      <c r="E277" t="s">
        <v>31</v>
      </c>
      <c r="F277" t="s">
        <v>1941</v>
      </c>
      <c r="G277" s="4">
        <v>142.99</v>
      </c>
      <c r="H277" s="4">
        <v>134</v>
      </c>
      <c r="I277" s="57">
        <v>108.2</v>
      </c>
      <c r="J277" s="72">
        <f t="shared" si="41"/>
        <v>25.799999999999997</v>
      </c>
      <c r="K277" s="30" t="s">
        <v>10</v>
      </c>
      <c r="L277" s="30" t="s">
        <v>10</v>
      </c>
      <c r="M277" s="1" t="s">
        <v>1991</v>
      </c>
      <c r="N277" t="s">
        <v>2218</v>
      </c>
      <c r="O277" t="s">
        <v>122</v>
      </c>
      <c r="P277" t="s">
        <v>182</v>
      </c>
    </row>
    <row r="278" spans="1:17" x14ac:dyDescent="0.25">
      <c r="A278" s="1" t="s">
        <v>2148</v>
      </c>
      <c r="B278" s="5">
        <v>45778.680447928244</v>
      </c>
      <c r="C278" t="s">
        <v>1385</v>
      </c>
      <c r="D278" t="s">
        <v>23</v>
      </c>
      <c r="E278" t="s">
        <v>24</v>
      </c>
      <c r="F278" t="s">
        <v>20</v>
      </c>
      <c r="G278" s="4">
        <v>22.48</v>
      </c>
      <c r="H278" s="4">
        <v>26</v>
      </c>
      <c r="I278" s="57">
        <v>21</v>
      </c>
      <c r="J278" s="72">
        <f t="shared" si="41"/>
        <v>5</v>
      </c>
      <c r="K278" s="30" t="s">
        <v>10</v>
      </c>
      <c r="L278" s="30" t="s">
        <v>10</v>
      </c>
      <c r="M278" s="1" t="s">
        <v>1991</v>
      </c>
      <c r="N278" t="s">
        <v>2424</v>
      </c>
      <c r="O278" t="s">
        <v>1960</v>
      </c>
      <c r="P278" t="s">
        <v>182</v>
      </c>
    </row>
    <row r="279" spans="1:17" x14ac:dyDescent="0.25">
      <c r="A279" s="75">
        <v>6119</v>
      </c>
      <c r="B279" s="76">
        <v>45778.836138958337</v>
      </c>
      <c r="C279" s="77" t="s">
        <v>243</v>
      </c>
      <c r="D279" s="77" t="s">
        <v>23</v>
      </c>
      <c r="E279" s="77" t="s">
        <v>30</v>
      </c>
      <c r="F279" s="77" t="s">
        <v>116</v>
      </c>
      <c r="G279" s="31">
        <v>85.99</v>
      </c>
      <c r="H279" s="31">
        <v>81</v>
      </c>
      <c r="I279" s="31">
        <v>0</v>
      </c>
      <c r="J279" s="73">
        <v>81</v>
      </c>
      <c r="K279" s="78" t="s">
        <v>1000</v>
      </c>
      <c r="L279" s="78" t="s">
        <v>2825</v>
      </c>
      <c r="M279" s="75" t="s">
        <v>1991</v>
      </c>
      <c r="N279" s="77" t="s">
        <v>2208</v>
      </c>
      <c r="O279" s="77" t="s">
        <v>131</v>
      </c>
      <c r="P279" t="s">
        <v>179</v>
      </c>
      <c r="Q279" s="79"/>
    </row>
    <row r="280" spans="1:17" x14ac:dyDescent="0.25">
      <c r="A280" s="1" t="s">
        <v>2118</v>
      </c>
      <c r="B280" s="5">
        <v>45778.544454374998</v>
      </c>
      <c r="C280" t="s">
        <v>1428</v>
      </c>
      <c r="D280" t="s">
        <v>18</v>
      </c>
      <c r="E280" t="s">
        <v>1975</v>
      </c>
      <c r="F280" t="s">
        <v>29</v>
      </c>
      <c r="G280" s="4">
        <v>69.989999999999995</v>
      </c>
      <c r="H280" s="31">
        <v>60</v>
      </c>
      <c r="I280" s="31">
        <v>0</v>
      </c>
      <c r="J280" s="73">
        <v>60</v>
      </c>
      <c r="K280" s="30" t="s">
        <v>2824</v>
      </c>
      <c r="L280" s="30" t="s">
        <v>17</v>
      </c>
      <c r="M280" s="1" t="s">
        <v>1991</v>
      </c>
      <c r="N280" t="s">
        <v>2379</v>
      </c>
      <c r="O280" t="s">
        <v>1955</v>
      </c>
      <c r="P280" t="s">
        <v>181</v>
      </c>
    </row>
    <row r="281" spans="1:17" x14ac:dyDescent="0.25">
      <c r="A281" s="1" t="s">
        <v>2040</v>
      </c>
      <c r="B281" s="5">
        <v>45778.798110925927</v>
      </c>
      <c r="C281" t="s">
        <v>975</v>
      </c>
      <c r="D281" t="s">
        <v>23</v>
      </c>
      <c r="E281" t="s">
        <v>26</v>
      </c>
      <c r="F281" t="s">
        <v>20</v>
      </c>
      <c r="G281" s="4">
        <v>50.98</v>
      </c>
      <c r="H281" s="4">
        <v>30</v>
      </c>
      <c r="I281" s="57">
        <v>24.22</v>
      </c>
      <c r="J281" s="72">
        <f t="shared" ref="J281:J285" si="42">H281-I281</f>
        <v>5.7800000000000011</v>
      </c>
      <c r="K281" s="30" t="s">
        <v>10</v>
      </c>
      <c r="L281" s="30" t="s">
        <v>10</v>
      </c>
      <c r="M281" s="1" t="s">
        <v>1991</v>
      </c>
      <c r="N281" t="s">
        <v>2272</v>
      </c>
      <c r="O281" t="s">
        <v>122</v>
      </c>
      <c r="P281" t="s">
        <v>183</v>
      </c>
    </row>
    <row r="282" spans="1:17" x14ac:dyDescent="0.25">
      <c r="A282" s="1" t="s">
        <v>2062</v>
      </c>
      <c r="B282" s="5">
        <v>45779.927220937498</v>
      </c>
      <c r="C282" t="s">
        <v>1986</v>
      </c>
      <c r="D282" t="s">
        <v>19</v>
      </c>
      <c r="E282" t="s">
        <v>1967</v>
      </c>
      <c r="F282" t="s">
        <v>20</v>
      </c>
      <c r="G282" s="4">
        <v>49.18</v>
      </c>
      <c r="H282" s="4">
        <v>38.200000000000003</v>
      </c>
      <c r="I282" s="57">
        <v>30.84</v>
      </c>
      <c r="J282" s="72">
        <f t="shared" si="42"/>
        <v>7.360000000000003</v>
      </c>
      <c r="K282" s="30" t="s">
        <v>10</v>
      </c>
      <c r="L282" s="30" t="s">
        <v>10</v>
      </c>
      <c r="M282" s="1" t="s">
        <v>1991</v>
      </c>
      <c r="N282" t="s">
        <v>2309</v>
      </c>
      <c r="O282" t="s">
        <v>131</v>
      </c>
      <c r="P282" t="s">
        <v>180</v>
      </c>
    </row>
    <row r="283" spans="1:17" x14ac:dyDescent="0.25">
      <c r="A283" s="1" t="s">
        <v>1985</v>
      </c>
      <c r="B283" s="5">
        <v>45778.841198090275</v>
      </c>
      <c r="C283" t="s">
        <v>1382</v>
      </c>
      <c r="D283" t="s">
        <v>19</v>
      </c>
      <c r="E283" t="s">
        <v>1946</v>
      </c>
      <c r="F283" t="s">
        <v>20</v>
      </c>
      <c r="G283" s="4">
        <v>47.98</v>
      </c>
      <c r="H283" s="4">
        <v>30</v>
      </c>
      <c r="I283" s="57">
        <v>24.22</v>
      </c>
      <c r="J283" s="72">
        <f t="shared" si="42"/>
        <v>5.7800000000000011</v>
      </c>
      <c r="K283" s="30" t="s">
        <v>10</v>
      </c>
      <c r="L283" s="30" t="s">
        <v>10</v>
      </c>
      <c r="M283" s="1" t="s">
        <v>1991</v>
      </c>
      <c r="N283" t="s">
        <v>2242</v>
      </c>
      <c r="O283" t="s">
        <v>122</v>
      </c>
      <c r="P283" t="s">
        <v>179</v>
      </c>
    </row>
    <row r="284" spans="1:17" x14ac:dyDescent="0.25">
      <c r="A284" s="1" t="s">
        <v>2050</v>
      </c>
      <c r="B284" s="5">
        <v>45778.634959953706</v>
      </c>
      <c r="C284" t="s">
        <v>1981</v>
      </c>
      <c r="D284" t="s">
        <v>23</v>
      </c>
      <c r="E284" t="s">
        <v>24</v>
      </c>
      <c r="F284" t="s">
        <v>20</v>
      </c>
      <c r="G284" s="4">
        <v>58.59</v>
      </c>
      <c r="H284" s="4">
        <v>55.6</v>
      </c>
      <c r="I284" s="57">
        <v>44.89</v>
      </c>
      <c r="J284" s="72">
        <f t="shared" si="42"/>
        <v>10.71</v>
      </c>
      <c r="K284" s="30" t="s">
        <v>10</v>
      </c>
      <c r="L284" s="30" t="s">
        <v>10</v>
      </c>
      <c r="M284" s="1" t="s">
        <v>1991</v>
      </c>
      <c r="N284" t="s">
        <v>2286</v>
      </c>
      <c r="O284" t="s">
        <v>131</v>
      </c>
      <c r="P284" t="s">
        <v>181</v>
      </c>
    </row>
    <row r="285" spans="1:17" x14ac:dyDescent="0.25">
      <c r="A285" s="1" t="s">
        <v>2111</v>
      </c>
      <c r="B285" s="5">
        <v>45779.820754143519</v>
      </c>
      <c r="C285" t="s">
        <v>1965</v>
      </c>
      <c r="D285" t="s">
        <v>19</v>
      </c>
      <c r="E285" t="s">
        <v>41</v>
      </c>
      <c r="F285" t="s">
        <v>20</v>
      </c>
      <c r="G285" s="4">
        <v>43.18</v>
      </c>
      <c r="H285" s="4">
        <v>31.2</v>
      </c>
      <c r="I285" s="57">
        <v>25.19</v>
      </c>
      <c r="J285" s="72">
        <f t="shared" si="42"/>
        <v>6.009999999999998</v>
      </c>
      <c r="K285" s="30" t="s">
        <v>10</v>
      </c>
      <c r="L285" s="30" t="s">
        <v>10</v>
      </c>
      <c r="M285" s="1" t="s">
        <v>1991</v>
      </c>
      <c r="N285" t="s">
        <v>2372</v>
      </c>
      <c r="O285" t="s">
        <v>122</v>
      </c>
      <c r="P285" t="s">
        <v>180</v>
      </c>
    </row>
    <row r="286" spans="1:17" x14ac:dyDescent="0.25">
      <c r="A286" s="1" t="s">
        <v>2204</v>
      </c>
      <c r="B286" s="5">
        <v>45779.861607789353</v>
      </c>
      <c r="C286" t="s">
        <v>967</v>
      </c>
      <c r="D286" t="s">
        <v>27</v>
      </c>
      <c r="E286" t="s">
        <v>28</v>
      </c>
      <c r="F286" t="s">
        <v>136</v>
      </c>
      <c r="G286" s="4">
        <v>89.99</v>
      </c>
      <c r="H286" s="31">
        <v>78</v>
      </c>
      <c r="I286" s="31">
        <v>0</v>
      </c>
      <c r="J286" s="73">
        <v>78</v>
      </c>
      <c r="K286" s="30" t="s">
        <v>2824</v>
      </c>
      <c r="L286" s="30" t="s">
        <v>17</v>
      </c>
      <c r="M286" s="1" t="s">
        <v>1991</v>
      </c>
      <c r="N286" t="s">
        <v>2498</v>
      </c>
      <c r="O286" t="s">
        <v>122</v>
      </c>
      <c r="P286" t="s">
        <v>182</v>
      </c>
    </row>
    <row r="287" spans="1:17" x14ac:dyDescent="0.25">
      <c r="A287" s="1" t="s">
        <v>2205</v>
      </c>
      <c r="B287" s="5">
        <v>45779.460377627314</v>
      </c>
      <c r="C287" t="s">
        <v>1954</v>
      </c>
      <c r="D287" t="s">
        <v>18</v>
      </c>
      <c r="E287" t="s">
        <v>42</v>
      </c>
      <c r="F287" t="s">
        <v>29</v>
      </c>
      <c r="G287" s="4">
        <v>296.39</v>
      </c>
      <c r="H287" s="31">
        <v>299.39999999999998</v>
      </c>
      <c r="I287" s="31">
        <v>0</v>
      </c>
      <c r="J287" s="73">
        <v>299.39999999999998</v>
      </c>
      <c r="K287" s="30" t="s">
        <v>2824</v>
      </c>
      <c r="L287" s="30" t="s">
        <v>17</v>
      </c>
      <c r="M287" s="1" t="s">
        <v>1991</v>
      </c>
      <c r="N287" t="s">
        <v>2499</v>
      </c>
      <c r="O287" t="s">
        <v>122</v>
      </c>
      <c r="P287" t="s">
        <v>182</v>
      </c>
    </row>
    <row r="288" spans="1:17" x14ac:dyDescent="0.25">
      <c r="A288" s="1">
        <v>4445</v>
      </c>
      <c r="B288" s="5">
        <v>45780.585493831015</v>
      </c>
      <c r="C288" t="s">
        <v>995</v>
      </c>
      <c r="D288" t="s">
        <v>19</v>
      </c>
      <c r="E288" t="s">
        <v>33</v>
      </c>
      <c r="F288" t="s">
        <v>20</v>
      </c>
      <c r="G288" s="4">
        <v>9.7899999999999991</v>
      </c>
      <c r="H288" s="4">
        <v>16.8</v>
      </c>
      <c r="I288" s="57">
        <v>7.11</v>
      </c>
      <c r="J288" s="72">
        <f t="shared" ref="J288:J290" si="43">H288-I288</f>
        <v>9.6900000000000013</v>
      </c>
      <c r="K288" s="30" t="s">
        <v>10</v>
      </c>
      <c r="L288" s="30" t="s">
        <v>10</v>
      </c>
      <c r="M288" s="1" t="s">
        <v>1991</v>
      </c>
      <c r="N288" t="s">
        <v>2796</v>
      </c>
      <c r="O288" t="s">
        <v>122</v>
      </c>
      <c r="P288" t="s">
        <v>183</v>
      </c>
    </row>
    <row r="289" spans="1:17" x14ac:dyDescent="0.25">
      <c r="A289" s="1">
        <v>7258</v>
      </c>
      <c r="B289" s="5">
        <v>45781.91780023148</v>
      </c>
      <c r="C289" t="s">
        <v>247</v>
      </c>
      <c r="D289" t="s">
        <v>19</v>
      </c>
      <c r="E289" t="s">
        <v>41</v>
      </c>
      <c r="F289" t="s">
        <v>20</v>
      </c>
      <c r="G289" s="4">
        <v>37.49</v>
      </c>
      <c r="H289" s="4">
        <v>40.5</v>
      </c>
      <c r="I289" s="57">
        <v>32.700000000000003</v>
      </c>
      <c r="J289" s="72">
        <f t="shared" si="43"/>
        <v>7.7999999999999972</v>
      </c>
      <c r="K289" s="30" t="s">
        <v>10</v>
      </c>
      <c r="L289" s="30" t="s">
        <v>10</v>
      </c>
      <c r="M289" s="1" t="s">
        <v>1991</v>
      </c>
      <c r="N289" t="s">
        <v>2673</v>
      </c>
      <c r="O289" t="s">
        <v>132</v>
      </c>
      <c r="P289" t="s">
        <v>181</v>
      </c>
    </row>
    <row r="290" spans="1:17" x14ac:dyDescent="0.25">
      <c r="A290" s="1">
        <v>2709</v>
      </c>
      <c r="B290" s="5">
        <v>45780.835967384257</v>
      </c>
      <c r="C290" t="s">
        <v>247</v>
      </c>
      <c r="D290" t="s">
        <v>19</v>
      </c>
      <c r="E290" t="s">
        <v>33</v>
      </c>
      <c r="F290" t="s">
        <v>20</v>
      </c>
      <c r="G290" s="4">
        <v>33.18</v>
      </c>
      <c r="H290" s="4">
        <v>25.2</v>
      </c>
      <c r="I290" s="57">
        <v>20.34</v>
      </c>
      <c r="J290" s="72">
        <f t="shared" si="43"/>
        <v>4.8599999999999994</v>
      </c>
      <c r="K290" s="30" t="s">
        <v>10</v>
      </c>
      <c r="L290" s="30" t="s">
        <v>10</v>
      </c>
      <c r="M290" s="1" t="s">
        <v>1991</v>
      </c>
      <c r="N290" t="s">
        <v>2674</v>
      </c>
      <c r="O290" t="s">
        <v>131</v>
      </c>
      <c r="P290" t="s">
        <v>181</v>
      </c>
    </row>
    <row r="291" spans="1:17" x14ac:dyDescent="0.25">
      <c r="A291" s="75">
        <v>1130</v>
      </c>
      <c r="B291" s="76">
        <v>45780.85917476852</v>
      </c>
      <c r="C291" s="77" t="s">
        <v>74</v>
      </c>
      <c r="D291" s="77" t="s">
        <v>18</v>
      </c>
      <c r="E291" s="77" t="s">
        <v>2507</v>
      </c>
      <c r="F291" s="77" t="s">
        <v>116</v>
      </c>
      <c r="G291" s="31">
        <v>123.99</v>
      </c>
      <c r="H291" s="31">
        <v>116</v>
      </c>
      <c r="I291" s="31">
        <v>0</v>
      </c>
      <c r="J291" s="73">
        <v>116</v>
      </c>
      <c r="K291" s="78" t="s">
        <v>1000</v>
      </c>
      <c r="L291" s="78" t="s">
        <v>2825</v>
      </c>
      <c r="M291" s="75" t="s">
        <v>1991</v>
      </c>
      <c r="N291" s="77" t="s">
        <v>2613</v>
      </c>
      <c r="O291" s="77" t="s">
        <v>124</v>
      </c>
      <c r="P291" t="s">
        <v>182</v>
      </c>
      <c r="Q291" s="79"/>
    </row>
    <row r="292" spans="1:17" x14ac:dyDescent="0.25">
      <c r="A292" s="1">
        <v>9029</v>
      </c>
      <c r="B292" s="5">
        <v>45781.831789305557</v>
      </c>
      <c r="C292" t="s">
        <v>162</v>
      </c>
      <c r="D292" t="s">
        <v>23</v>
      </c>
      <c r="E292" t="s">
        <v>24</v>
      </c>
      <c r="F292" t="s">
        <v>20</v>
      </c>
      <c r="G292" s="4">
        <v>75.989999999999995</v>
      </c>
      <c r="H292" s="4">
        <v>66</v>
      </c>
      <c r="I292" s="57">
        <v>53.3</v>
      </c>
      <c r="J292" s="72">
        <f t="shared" ref="J292:J298" si="44">H292-I292</f>
        <v>12.700000000000003</v>
      </c>
      <c r="K292" s="30" t="s">
        <v>10</v>
      </c>
      <c r="L292" s="30" t="s">
        <v>10</v>
      </c>
      <c r="M292" s="1" t="s">
        <v>1991</v>
      </c>
      <c r="N292" t="s">
        <v>2762</v>
      </c>
      <c r="O292" t="s">
        <v>1959</v>
      </c>
      <c r="P292" t="s">
        <v>179</v>
      </c>
    </row>
    <row r="293" spans="1:17" x14ac:dyDescent="0.25">
      <c r="A293" s="1">
        <v>9254</v>
      </c>
      <c r="B293" s="5">
        <v>45781.759121493058</v>
      </c>
      <c r="C293" t="s">
        <v>137</v>
      </c>
      <c r="D293" t="s">
        <v>23</v>
      </c>
      <c r="E293" t="s">
        <v>139</v>
      </c>
      <c r="F293" t="s">
        <v>1941</v>
      </c>
      <c r="G293" s="4">
        <v>32.78</v>
      </c>
      <c r="H293" s="4">
        <v>26.4</v>
      </c>
      <c r="I293" s="57">
        <v>21.32</v>
      </c>
      <c r="J293" s="72">
        <f t="shared" si="44"/>
        <v>5.0799999999999983</v>
      </c>
      <c r="K293" s="30" t="s">
        <v>10</v>
      </c>
      <c r="L293" s="30" t="s">
        <v>10</v>
      </c>
      <c r="M293" s="1" t="s">
        <v>1991</v>
      </c>
      <c r="N293" t="s">
        <v>2728</v>
      </c>
      <c r="O293" t="s">
        <v>131</v>
      </c>
      <c r="P293" t="s">
        <v>183</v>
      </c>
    </row>
    <row r="294" spans="1:17" x14ac:dyDescent="0.25">
      <c r="A294" s="1">
        <v>2869</v>
      </c>
      <c r="B294" s="5">
        <v>45781.796125393521</v>
      </c>
      <c r="C294" t="s">
        <v>145</v>
      </c>
      <c r="D294" t="s">
        <v>19</v>
      </c>
      <c r="E294" t="s">
        <v>1967</v>
      </c>
      <c r="F294" t="s">
        <v>20</v>
      </c>
      <c r="G294" s="4">
        <v>32.18</v>
      </c>
      <c r="H294" s="4">
        <v>25.2</v>
      </c>
      <c r="I294" s="57">
        <v>20.34</v>
      </c>
      <c r="J294" s="72">
        <f t="shared" si="44"/>
        <v>4.8599999999999994</v>
      </c>
      <c r="K294" s="30" t="s">
        <v>10</v>
      </c>
      <c r="L294" s="30" t="s">
        <v>10</v>
      </c>
      <c r="M294" s="1" t="s">
        <v>1991</v>
      </c>
      <c r="N294" t="s">
        <v>2681</v>
      </c>
      <c r="O294" t="s">
        <v>122</v>
      </c>
      <c r="P294" t="s">
        <v>180</v>
      </c>
    </row>
    <row r="295" spans="1:17" x14ac:dyDescent="0.25">
      <c r="A295" s="1">
        <v>5216</v>
      </c>
      <c r="B295" s="5">
        <v>45781.812646597224</v>
      </c>
      <c r="C295" t="s">
        <v>197</v>
      </c>
      <c r="D295" t="s">
        <v>23</v>
      </c>
      <c r="E295" t="s">
        <v>24</v>
      </c>
      <c r="F295" t="s">
        <v>20</v>
      </c>
      <c r="G295" s="4">
        <v>174.54</v>
      </c>
      <c r="H295" s="4">
        <v>163.55000000000001</v>
      </c>
      <c r="I295" s="57">
        <v>132.06</v>
      </c>
      <c r="J295" s="72">
        <f t="shared" si="44"/>
        <v>31.490000000000009</v>
      </c>
      <c r="K295" s="30" t="s">
        <v>10</v>
      </c>
      <c r="L295" s="30" t="s">
        <v>10</v>
      </c>
      <c r="M295" s="1" t="s">
        <v>1991</v>
      </c>
      <c r="N295" t="s">
        <v>2765</v>
      </c>
      <c r="O295" t="s">
        <v>132</v>
      </c>
      <c r="P295" t="s">
        <v>183</v>
      </c>
    </row>
    <row r="296" spans="1:17" x14ac:dyDescent="0.25">
      <c r="A296" s="1">
        <v>7782</v>
      </c>
      <c r="B296" s="5">
        <v>45780.861430844911</v>
      </c>
      <c r="C296" t="s">
        <v>197</v>
      </c>
      <c r="D296" t="s">
        <v>27</v>
      </c>
      <c r="E296" t="s">
        <v>1945</v>
      </c>
      <c r="F296" t="s">
        <v>20</v>
      </c>
      <c r="G296" s="4">
        <v>68.790000000000006</v>
      </c>
      <c r="H296" s="4">
        <v>61.8</v>
      </c>
      <c r="I296" s="57">
        <v>49.91</v>
      </c>
      <c r="J296" s="72">
        <f t="shared" si="44"/>
        <v>11.89</v>
      </c>
      <c r="K296" s="30" t="s">
        <v>10</v>
      </c>
      <c r="L296" s="30" t="s">
        <v>10</v>
      </c>
      <c r="M296" s="1" t="s">
        <v>1991</v>
      </c>
      <c r="N296" t="s">
        <v>2766</v>
      </c>
      <c r="O296" t="s">
        <v>2684</v>
      </c>
      <c r="P296" t="s">
        <v>183</v>
      </c>
    </row>
    <row r="297" spans="1:17" x14ac:dyDescent="0.25">
      <c r="A297" s="1">
        <v>7279</v>
      </c>
      <c r="B297" s="5">
        <v>45781.881248750004</v>
      </c>
      <c r="C297" t="s">
        <v>138</v>
      </c>
      <c r="D297" t="s">
        <v>23</v>
      </c>
      <c r="E297" t="s">
        <v>26</v>
      </c>
      <c r="F297" t="s">
        <v>20</v>
      </c>
      <c r="G297" s="4">
        <v>156.19</v>
      </c>
      <c r="H297" s="4">
        <v>139.19999999999999</v>
      </c>
      <c r="I297" s="57">
        <v>112.4</v>
      </c>
      <c r="J297" s="72">
        <f t="shared" si="44"/>
        <v>26.799999999999983</v>
      </c>
      <c r="K297" s="30" t="s">
        <v>10</v>
      </c>
      <c r="L297" s="30" t="s">
        <v>10</v>
      </c>
      <c r="M297" s="1" t="s">
        <v>1991</v>
      </c>
      <c r="N297" t="s">
        <v>2618</v>
      </c>
      <c r="O297" t="s">
        <v>122</v>
      </c>
      <c r="P297" t="s">
        <v>183</v>
      </c>
    </row>
    <row r="298" spans="1:17" x14ac:dyDescent="0.25">
      <c r="A298" s="1">
        <v>2578</v>
      </c>
      <c r="B298" s="5">
        <v>45781.783765</v>
      </c>
      <c r="C298" t="s">
        <v>256</v>
      </c>
      <c r="D298" t="s">
        <v>19</v>
      </c>
      <c r="E298" t="s">
        <v>39</v>
      </c>
      <c r="F298" t="s">
        <v>20</v>
      </c>
      <c r="G298" s="4">
        <v>111.59</v>
      </c>
      <c r="H298" s="4">
        <v>98.6</v>
      </c>
      <c r="I298" s="57">
        <v>79.62</v>
      </c>
      <c r="J298" s="72">
        <f t="shared" si="44"/>
        <v>18.97999999999999</v>
      </c>
      <c r="K298" s="30" t="s">
        <v>10</v>
      </c>
      <c r="L298" s="30" t="s">
        <v>10</v>
      </c>
      <c r="M298" s="1" t="s">
        <v>1991</v>
      </c>
      <c r="N298" t="s">
        <v>2581</v>
      </c>
      <c r="O298" t="s">
        <v>124</v>
      </c>
      <c r="P298" t="s">
        <v>181</v>
      </c>
    </row>
    <row r="299" spans="1:17" x14ac:dyDescent="0.25">
      <c r="A299" s="1" t="s">
        <v>2501</v>
      </c>
      <c r="B299" s="5">
        <v>45781.497689791664</v>
      </c>
      <c r="C299" t="s">
        <v>269</v>
      </c>
      <c r="D299" t="s">
        <v>1926</v>
      </c>
      <c r="E299" t="s">
        <v>1927</v>
      </c>
      <c r="F299" t="s">
        <v>1928</v>
      </c>
      <c r="G299" s="4">
        <v>77.989999999999995</v>
      </c>
      <c r="H299" s="31">
        <v>74</v>
      </c>
      <c r="I299" s="31">
        <v>0</v>
      </c>
      <c r="J299" s="73">
        <v>74</v>
      </c>
      <c r="K299" s="30" t="s">
        <v>2824</v>
      </c>
      <c r="L299" s="30" t="s">
        <v>17</v>
      </c>
      <c r="M299" s="1" t="s">
        <v>1991</v>
      </c>
      <c r="N299" t="s">
        <v>2556</v>
      </c>
      <c r="O299" t="s">
        <v>1929</v>
      </c>
      <c r="P299" t="s">
        <v>181</v>
      </c>
    </row>
    <row r="300" spans="1:17" x14ac:dyDescent="0.25">
      <c r="A300" s="1">
        <v>4673</v>
      </c>
      <c r="B300" s="5">
        <v>45780.794064421294</v>
      </c>
      <c r="C300" t="s">
        <v>21</v>
      </c>
      <c r="D300" t="s">
        <v>23</v>
      </c>
      <c r="E300" t="s">
        <v>30</v>
      </c>
      <c r="F300" t="s">
        <v>116</v>
      </c>
      <c r="G300" s="4">
        <v>52.59</v>
      </c>
      <c r="H300" s="4">
        <v>42.6</v>
      </c>
      <c r="I300" s="57">
        <v>34.4</v>
      </c>
      <c r="J300" s="72">
        <f t="shared" ref="J300:J305" si="45">H300-I300</f>
        <v>8.2000000000000028</v>
      </c>
      <c r="K300" s="30" t="s">
        <v>10</v>
      </c>
      <c r="L300" s="30" t="s">
        <v>10</v>
      </c>
      <c r="M300" s="1" t="s">
        <v>1991</v>
      </c>
      <c r="N300" t="s">
        <v>2626</v>
      </c>
      <c r="O300" t="s">
        <v>124</v>
      </c>
      <c r="P300" t="s">
        <v>182</v>
      </c>
    </row>
    <row r="301" spans="1:17" x14ac:dyDescent="0.25">
      <c r="A301" s="1">
        <v>8552</v>
      </c>
      <c r="B301" s="5">
        <v>45780.765142442127</v>
      </c>
      <c r="C301" t="s">
        <v>256</v>
      </c>
      <c r="D301" t="s">
        <v>23</v>
      </c>
      <c r="E301" t="s">
        <v>24</v>
      </c>
      <c r="F301" t="s">
        <v>20</v>
      </c>
      <c r="G301" s="4">
        <v>25.88</v>
      </c>
      <c r="H301" s="4">
        <v>25.2</v>
      </c>
      <c r="I301" s="57">
        <v>20.34</v>
      </c>
      <c r="J301" s="72">
        <f t="shared" si="45"/>
        <v>4.8599999999999994</v>
      </c>
      <c r="K301" s="30" t="s">
        <v>10</v>
      </c>
      <c r="L301" s="30" t="s">
        <v>10</v>
      </c>
      <c r="M301" s="1" t="s">
        <v>1991</v>
      </c>
      <c r="N301" t="s">
        <v>2582</v>
      </c>
      <c r="O301" t="s">
        <v>122</v>
      </c>
      <c r="P301" t="s">
        <v>181</v>
      </c>
    </row>
    <row r="302" spans="1:17" x14ac:dyDescent="0.25">
      <c r="A302" s="1" t="s">
        <v>2502</v>
      </c>
      <c r="B302" s="5">
        <v>45781.89022577546</v>
      </c>
      <c r="C302" t="s">
        <v>1984</v>
      </c>
      <c r="D302" t="s">
        <v>19</v>
      </c>
      <c r="E302" t="s">
        <v>41</v>
      </c>
      <c r="F302" t="s">
        <v>1940</v>
      </c>
      <c r="G302" s="4">
        <v>180.99</v>
      </c>
      <c r="H302" s="4">
        <v>156</v>
      </c>
      <c r="I302" s="57">
        <v>125.97</v>
      </c>
      <c r="J302" s="72">
        <f t="shared" si="45"/>
        <v>30.03</v>
      </c>
      <c r="K302" s="30" t="s">
        <v>10</v>
      </c>
      <c r="L302" s="30" t="s">
        <v>10</v>
      </c>
      <c r="M302" s="1" t="s">
        <v>1991</v>
      </c>
      <c r="N302" t="s">
        <v>2559</v>
      </c>
      <c r="O302" t="s">
        <v>132</v>
      </c>
      <c r="P302" t="s">
        <v>182</v>
      </c>
    </row>
    <row r="303" spans="1:17" x14ac:dyDescent="0.25">
      <c r="A303" s="1">
        <v>9939</v>
      </c>
      <c r="B303" s="5">
        <v>45780.649551678238</v>
      </c>
      <c r="C303" t="s">
        <v>145</v>
      </c>
      <c r="D303" t="s">
        <v>23</v>
      </c>
      <c r="E303" t="s">
        <v>30</v>
      </c>
      <c r="F303" t="s">
        <v>116</v>
      </c>
      <c r="G303" s="4">
        <v>33.11</v>
      </c>
      <c r="H303" s="4">
        <v>29.5</v>
      </c>
      <c r="I303" s="57">
        <v>23.83</v>
      </c>
      <c r="J303" s="72">
        <f t="shared" si="45"/>
        <v>5.6700000000000017</v>
      </c>
      <c r="K303" s="30" t="s">
        <v>10</v>
      </c>
      <c r="L303" s="30" t="s">
        <v>10</v>
      </c>
      <c r="M303" s="1" t="s">
        <v>1991</v>
      </c>
      <c r="N303" t="s">
        <v>2682</v>
      </c>
      <c r="O303" t="s">
        <v>122</v>
      </c>
      <c r="P303" t="s">
        <v>180</v>
      </c>
    </row>
    <row r="304" spans="1:17" x14ac:dyDescent="0.25">
      <c r="A304" s="1">
        <v>9614</v>
      </c>
      <c r="B304" s="5">
        <v>45780.827354166664</v>
      </c>
      <c r="C304" t="s">
        <v>195</v>
      </c>
      <c r="D304" t="s">
        <v>19</v>
      </c>
      <c r="E304" t="s">
        <v>33</v>
      </c>
      <c r="F304" t="s">
        <v>20</v>
      </c>
      <c r="G304" s="4">
        <v>104.19</v>
      </c>
      <c r="H304" s="4">
        <v>97.2</v>
      </c>
      <c r="I304" s="57">
        <v>78.48</v>
      </c>
      <c r="J304" s="72">
        <f t="shared" si="45"/>
        <v>18.72</v>
      </c>
      <c r="K304" s="30" t="s">
        <v>10</v>
      </c>
      <c r="L304" s="30" t="s">
        <v>10</v>
      </c>
      <c r="M304" s="1" t="s">
        <v>1991</v>
      </c>
      <c r="N304" t="s">
        <v>2731</v>
      </c>
      <c r="O304" t="s">
        <v>131</v>
      </c>
      <c r="P304" t="s">
        <v>182</v>
      </c>
    </row>
    <row r="305" spans="1:17" x14ac:dyDescent="0.25">
      <c r="A305" s="1">
        <v>7729</v>
      </c>
      <c r="B305" s="5">
        <v>45781.779606990742</v>
      </c>
      <c r="C305" t="s">
        <v>162</v>
      </c>
      <c r="D305" t="s">
        <v>23</v>
      </c>
      <c r="E305" t="s">
        <v>30</v>
      </c>
      <c r="F305" t="s">
        <v>116</v>
      </c>
      <c r="G305" s="4">
        <v>79.69</v>
      </c>
      <c r="H305" s="4">
        <v>77.7</v>
      </c>
      <c r="I305" s="57">
        <v>62.74</v>
      </c>
      <c r="J305" s="72">
        <f t="shared" si="45"/>
        <v>14.96</v>
      </c>
      <c r="K305" s="30" t="s">
        <v>10</v>
      </c>
      <c r="L305" s="30" t="s">
        <v>10</v>
      </c>
      <c r="M305" s="1" t="s">
        <v>1991</v>
      </c>
      <c r="N305" t="s">
        <v>2763</v>
      </c>
      <c r="O305" t="s">
        <v>124</v>
      </c>
      <c r="P305" t="s">
        <v>179</v>
      </c>
    </row>
    <row r="306" spans="1:17" x14ac:dyDescent="0.25">
      <c r="A306" s="1" t="s">
        <v>2510</v>
      </c>
      <c r="B306" s="5">
        <v>45781.863920115742</v>
      </c>
      <c r="C306" t="s">
        <v>138</v>
      </c>
      <c r="D306" t="s">
        <v>27</v>
      </c>
      <c r="E306" t="s">
        <v>1943</v>
      </c>
      <c r="F306" t="s">
        <v>116</v>
      </c>
      <c r="G306" s="4">
        <v>39.590000000000003</v>
      </c>
      <c r="H306" s="31">
        <v>42.6</v>
      </c>
      <c r="I306" s="31">
        <v>0</v>
      </c>
      <c r="J306" s="73">
        <v>42.6</v>
      </c>
      <c r="K306" s="30" t="s">
        <v>2824</v>
      </c>
      <c r="L306" s="30" t="s">
        <v>17</v>
      </c>
      <c r="M306" s="1" t="s">
        <v>1991</v>
      </c>
      <c r="N306" t="s">
        <v>2619</v>
      </c>
      <c r="O306" t="s">
        <v>132</v>
      </c>
      <c r="P306" t="s">
        <v>183</v>
      </c>
    </row>
    <row r="307" spans="1:17" x14ac:dyDescent="0.25">
      <c r="A307" s="1" t="s">
        <v>2503</v>
      </c>
      <c r="B307" s="5">
        <v>45781.750278217594</v>
      </c>
      <c r="C307" t="s">
        <v>270</v>
      </c>
      <c r="D307" t="s">
        <v>1926</v>
      </c>
      <c r="E307" t="s">
        <v>1927</v>
      </c>
      <c r="F307" t="s">
        <v>1928</v>
      </c>
      <c r="G307" s="4">
        <v>250.8</v>
      </c>
      <c r="H307" s="31">
        <v>250.8</v>
      </c>
      <c r="I307" s="31">
        <v>0</v>
      </c>
      <c r="J307" s="73">
        <v>250.8</v>
      </c>
      <c r="K307" s="30" t="s">
        <v>2824</v>
      </c>
      <c r="L307" s="30" t="s">
        <v>17</v>
      </c>
      <c r="M307" s="1" t="s">
        <v>1991</v>
      </c>
      <c r="N307" t="s">
        <v>2564</v>
      </c>
      <c r="O307" t="s">
        <v>1929</v>
      </c>
      <c r="P307" t="s">
        <v>180</v>
      </c>
    </row>
    <row r="308" spans="1:17" x14ac:dyDescent="0.25">
      <c r="A308" s="1">
        <v>4648</v>
      </c>
      <c r="B308" s="5">
        <v>45781.602963865742</v>
      </c>
      <c r="C308" t="s">
        <v>265</v>
      </c>
      <c r="D308" t="s">
        <v>23</v>
      </c>
      <c r="E308" t="s">
        <v>24</v>
      </c>
      <c r="F308" t="s">
        <v>20</v>
      </c>
      <c r="G308" s="4">
        <v>40.79</v>
      </c>
      <c r="H308" s="4">
        <v>40.799999999999997</v>
      </c>
      <c r="I308" s="57">
        <v>32.950000000000003</v>
      </c>
      <c r="J308" s="72">
        <f t="shared" ref="J308:J309" si="46">H308-I308</f>
        <v>7.8499999999999943</v>
      </c>
      <c r="K308" s="30" t="s">
        <v>10</v>
      </c>
      <c r="L308" s="30" t="s">
        <v>10</v>
      </c>
      <c r="M308" s="1" t="s">
        <v>1991</v>
      </c>
      <c r="N308" t="s">
        <v>2787</v>
      </c>
      <c r="O308" t="s">
        <v>1962</v>
      </c>
      <c r="P308" t="s">
        <v>181</v>
      </c>
    </row>
    <row r="309" spans="1:17" x14ac:dyDescent="0.25">
      <c r="A309" s="1">
        <v>4649</v>
      </c>
      <c r="B309" s="5">
        <v>45781.791331909721</v>
      </c>
      <c r="C309" t="s">
        <v>279</v>
      </c>
      <c r="D309" t="s">
        <v>27</v>
      </c>
      <c r="E309" t="s">
        <v>1945</v>
      </c>
      <c r="F309" t="s">
        <v>20</v>
      </c>
      <c r="G309" s="4">
        <v>99.39</v>
      </c>
      <c r="H309" s="4">
        <v>98.4</v>
      </c>
      <c r="I309" s="57">
        <v>79.459999999999994</v>
      </c>
      <c r="J309" s="72">
        <f t="shared" si="46"/>
        <v>18.940000000000012</v>
      </c>
      <c r="K309" s="30" t="s">
        <v>10</v>
      </c>
      <c r="L309" s="30" t="s">
        <v>10</v>
      </c>
      <c r="M309" s="1" t="s">
        <v>1991</v>
      </c>
      <c r="N309" t="s">
        <v>2704</v>
      </c>
      <c r="O309" t="s">
        <v>1957</v>
      </c>
      <c r="P309" t="s">
        <v>181</v>
      </c>
    </row>
    <row r="310" spans="1:17" x14ac:dyDescent="0.25">
      <c r="A310" s="75">
        <v>1577</v>
      </c>
      <c r="B310" s="76">
        <v>45780.947776203706</v>
      </c>
      <c r="C310" s="77" t="s">
        <v>231</v>
      </c>
      <c r="D310" s="77" t="s">
        <v>19</v>
      </c>
      <c r="E310" s="77" t="s">
        <v>129</v>
      </c>
      <c r="F310" s="77" t="s">
        <v>116</v>
      </c>
      <c r="G310" s="31">
        <v>189.99</v>
      </c>
      <c r="H310" s="31">
        <v>182</v>
      </c>
      <c r="I310" s="31">
        <v>0</v>
      </c>
      <c r="J310" s="73">
        <v>182</v>
      </c>
      <c r="K310" s="78" t="s">
        <v>1000</v>
      </c>
      <c r="L310" s="78" t="s">
        <v>2825</v>
      </c>
      <c r="M310" s="75" t="s">
        <v>1991</v>
      </c>
      <c r="N310" s="77" t="s">
        <v>2590</v>
      </c>
      <c r="O310" s="77" t="s">
        <v>122</v>
      </c>
      <c r="P310" t="s">
        <v>180</v>
      </c>
      <c r="Q310" s="79"/>
    </row>
    <row r="311" spans="1:17" x14ac:dyDescent="0.25">
      <c r="A311" s="1" t="s">
        <v>2504</v>
      </c>
      <c r="B311" s="5">
        <v>45780.771337025464</v>
      </c>
      <c r="C311" t="s">
        <v>1977</v>
      </c>
      <c r="D311" t="s">
        <v>27</v>
      </c>
      <c r="E311" t="s">
        <v>28</v>
      </c>
      <c r="F311" t="s">
        <v>136</v>
      </c>
      <c r="G311" s="4">
        <v>204.79</v>
      </c>
      <c r="H311" s="31">
        <v>183.8</v>
      </c>
      <c r="I311" s="31">
        <v>0</v>
      </c>
      <c r="J311" s="73">
        <v>183.8</v>
      </c>
      <c r="K311" s="30" t="s">
        <v>2824</v>
      </c>
      <c r="L311" s="30" t="s">
        <v>17</v>
      </c>
      <c r="M311" s="1" t="s">
        <v>1991</v>
      </c>
      <c r="N311" t="s">
        <v>2568</v>
      </c>
      <c r="O311" t="s">
        <v>132</v>
      </c>
      <c r="P311" t="s">
        <v>180</v>
      </c>
    </row>
    <row r="312" spans="1:17" x14ac:dyDescent="0.25">
      <c r="A312" s="1">
        <v>1</v>
      </c>
      <c r="B312" s="5">
        <v>45781.747546180559</v>
      </c>
      <c r="C312" t="s">
        <v>175</v>
      </c>
      <c r="D312" t="s">
        <v>23</v>
      </c>
      <c r="E312" t="s">
        <v>30</v>
      </c>
      <c r="F312" t="s">
        <v>116</v>
      </c>
      <c r="G312" s="4">
        <v>55.39</v>
      </c>
      <c r="H312" s="4">
        <v>56.4</v>
      </c>
      <c r="I312" s="57">
        <v>45.55</v>
      </c>
      <c r="J312" s="72">
        <f t="shared" ref="J312:J313" si="47">H312-I312</f>
        <v>10.850000000000001</v>
      </c>
      <c r="K312" s="30" t="s">
        <v>10</v>
      </c>
      <c r="L312" s="30" t="s">
        <v>10</v>
      </c>
      <c r="M312" s="1" t="s">
        <v>1991</v>
      </c>
      <c r="N312" t="s">
        <v>2672</v>
      </c>
      <c r="O312" t="s">
        <v>124</v>
      </c>
      <c r="P312" t="s">
        <v>180</v>
      </c>
    </row>
    <row r="313" spans="1:17" x14ac:dyDescent="0.25">
      <c r="A313" s="1">
        <v>3073</v>
      </c>
      <c r="B313" s="5">
        <v>45780.5016721875</v>
      </c>
      <c r="C313" t="s">
        <v>279</v>
      </c>
      <c r="D313" t="s">
        <v>19</v>
      </c>
      <c r="E313" t="s">
        <v>226</v>
      </c>
      <c r="F313" t="s">
        <v>20</v>
      </c>
      <c r="G313" s="4">
        <v>56.79</v>
      </c>
      <c r="H313" s="4">
        <v>49.8</v>
      </c>
      <c r="I313" s="57">
        <v>40.22</v>
      </c>
      <c r="J313" s="72">
        <f t="shared" si="47"/>
        <v>9.5799999999999983</v>
      </c>
      <c r="K313" s="30" t="s">
        <v>10</v>
      </c>
      <c r="L313" s="30" t="s">
        <v>10</v>
      </c>
      <c r="M313" s="1" t="s">
        <v>1991</v>
      </c>
      <c r="N313" t="s">
        <v>2705</v>
      </c>
      <c r="O313" t="s">
        <v>131</v>
      </c>
      <c r="P313" t="s">
        <v>181</v>
      </c>
    </row>
    <row r="314" spans="1:17" x14ac:dyDescent="0.25">
      <c r="A314" s="75">
        <v>3208</v>
      </c>
      <c r="B314" s="76">
        <v>45781.844426203701</v>
      </c>
      <c r="C314" s="77" t="s">
        <v>294</v>
      </c>
      <c r="D314" s="77" t="s">
        <v>23</v>
      </c>
      <c r="E314" s="77" t="s">
        <v>30</v>
      </c>
      <c r="F314" s="77" t="s">
        <v>116</v>
      </c>
      <c r="G314" s="31">
        <v>157.99</v>
      </c>
      <c r="H314" s="31">
        <v>148</v>
      </c>
      <c r="I314" s="31">
        <v>0</v>
      </c>
      <c r="J314" s="73">
        <v>148</v>
      </c>
      <c r="K314" s="78" t="s">
        <v>1000</v>
      </c>
      <c r="L314" s="78" t="s">
        <v>2825</v>
      </c>
      <c r="M314" s="75" t="s">
        <v>1991</v>
      </c>
      <c r="N314" s="77" t="s">
        <v>2656</v>
      </c>
      <c r="O314" s="77" t="s">
        <v>131</v>
      </c>
      <c r="P314" t="s">
        <v>181</v>
      </c>
      <c r="Q314" s="79"/>
    </row>
    <row r="315" spans="1:17" x14ac:dyDescent="0.25">
      <c r="A315" s="1">
        <v>38</v>
      </c>
      <c r="B315" s="5">
        <v>45780.811476354167</v>
      </c>
      <c r="C315" t="s">
        <v>221</v>
      </c>
      <c r="D315" t="s">
        <v>19</v>
      </c>
      <c r="E315" t="s">
        <v>42</v>
      </c>
      <c r="F315" t="s">
        <v>116</v>
      </c>
      <c r="G315" s="4">
        <v>82.44</v>
      </c>
      <c r="H315" s="4">
        <v>87.45</v>
      </c>
      <c r="I315" s="57">
        <v>70.62</v>
      </c>
      <c r="J315" s="72">
        <f t="shared" ref="J315:J332" si="48">H315-I315</f>
        <v>16.829999999999998</v>
      </c>
      <c r="K315" s="30" t="s">
        <v>10</v>
      </c>
      <c r="L315" s="30" t="s">
        <v>10</v>
      </c>
      <c r="M315" s="1" t="s">
        <v>1991</v>
      </c>
      <c r="N315" t="s">
        <v>2575</v>
      </c>
      <c r="O315" t="s">
        <v>122</v>
      </c>
      <c r="P315" t="s">
        <v>179</v>
      </c>
    </row>
    <row r="316" spans="1:17" x14ac:dyDescent="0.25">
      <c r="A316" s="1">
        <v>6197</v>
      </c>
      <c r="B316" s="5">
        <v>45781.878769918978</v>
      </c>
      <c r="C316" t="s">
        <v>221</v>
      </c>
      <c r="D316" t="s">
        <v>23</v>
      </c>
      <c r="E316" t="s">
        <v>24</v>
      </c>
      <c r="F316" t="s">
        <v>20</v>
      </c>
      <c r="G316" s="4">
        <v>454.39</v>
      </c>
      <c r="H316" s="4">
        <v>440.4</v>
      </c>
      <c r="I316" s="57">
        <v>355.63</v>
      </c>
      <c r="J316" s="72">
        <f t="shared" si="48"/>
        <v>84.769999999999982</v>
      </c>
      <c r="K316" s="30" t="s">
        <v>10</v>
      </c>
      <c r="L316" s="30" t="s">
        <v>10</v>
      </c>
      <c r="M316" s="1" t="s">
        <v>1991</v>
      </c>
      <c r="N316" t="s">
        <v>2574</v>
      </c>
      <c r="O316" t="s">
        <v>131</v>
      </c>
      <c r="P316" t="s">
        <v>179</v>
      </c>
    </row>
    <row r="317" spans="1:17" x14ac:dyDescent="0.25">
      <c r="A317" s="1">
        <v>4432</v>
      </c>
      <c r="B317" s="5">
        <v>45781.823011967594</v>
      </c>
      <c r="C317" t="s">
        <v>284</v>
      </c>
      <c r="D317" t="s">
        <v>19</v>
      </c>
      <c r="E317" t="s">
        <v>1967</v>
      </c>
      <c r="F317" t="s">
        <v>20</v>
      </c>
      <c r="G317" s="4">
        <v>85.24</v>
      </c>
      <c r="H317" s="4">
        <v>86.25</v>
      </c>
      <c r="I317" s="57">
        <v>69.64</v>
      </c>
      <c r="J317" s="72">
        <f t="shared" si="48"/>
        <v>16.61</v>
      </c>
      <c r="K317" s="30" t="s">
        <v>10</v>
      </c>
      <c r="L317" s="30" t="s">
        <v>10</v>
      </c>
      <c r="M317" s="1" t="s">
        <v>1991</v>
      </c>
      <c r="N317" t="s">
        <v>2775</v>
      </c>
      <c r="O317" t="s">
        <v>132</v>
      </c>
      <c r="P317" t="s">
        <v>182</v>
      </c>
    </row>
    <row r="318" spans="1:17" x14ac:dyDescent="0.25">
      <c r="A318" s="1">
        <v>8355</v>
      </c>
      <c r="B318" s="5">
        <v>45780.816108564817</v>
      </c>
      <c r="C318" t="s">
        <v>675</v>
      </c>
      <c r="D318" t="s">
        <v>23</v>
      </c>
      <c r="E318" t="s">
        <v>31</v>
      </c>
      <c r="F318" t="s">
        <v>116</v>
      </c>
      <c r="G318" s="4">
        <v>67.89</v>
      </c>
      <c r="H318" s="4">
        <v>66.900000000000006</v>
      </c>
      <c r="I318" s="57">
        <v>54.02</v>
      </c>
      <c r="J318" s="72">
        <f t="shared" si="48"/>
        <v>12.880000000000003</v>
      </c>
      <c r="K318" s="30" t="s">
        <v>10</v>
      </c>
      <c r="L318" s="30" t="s">
        <v>10</v>
      </c>
      <c r="M318" s="1" t="s">
        <v>1991</v>
      </c>
      <c r="N318" t="s">
        <v>2572</v>
      </c>
      <c r="O318" t="s">
        <v>131</v>
      </c>
      <c r="P318" t="s">
        <v>180</v>
      </c>
    </row>
    <row r="319" spans="1:17" x14ac:dyDescent="0.25">
      <c r="A319" s="1">
        <v>3237</v>
      </c>
      <c r="B319" s="5">
        <v>45780.841385358799</v>
      </c>
      <c r="C319" t="s">
        <v>164</v>
      </c>
      <c r="D319" t="s">
        <v>23</v>
      </c>
      <c r="E319" t="s">
        <v>30</v>
      </c>
      <c r="F319" t="s">
        <v>116</v>
      </c>
      <c r="G319" s="4">
        <v>110.59</v>
      </c>
      <c r="H319" s="4">
        <v>99.6</v>
      </c>
      <c r="I319" s="57">
        <v>80.430000000000007</v>
      </c>
      <c r="J319" s="72">
        <f t="shared" si="48"/>
        <v>19.169999999999987</v>
      </c>
      <c r="K319" s="30" t="s">
        <v>10</v>
      </c>
      <c r="L319" s="30" t="s">
        <v>10</v>
      </c>
      <c r="M319" s="1" t="s">
        <v>1991</v>
      </c>
      <c r="N319" t="s">
        <v>2610</v>
      </c>
      <c r="O319" t="s">
        <v>122</v>
      </c>
      <c r="P319" t="s">
        <v>182</v>
      </c>
    </row>
    <row r="320" spans="1:17" x14ac:dyDescent="0.25">
      <c r="A320" s="1">
        <v>5842</v>
      </c>
      <c r="B320" s="5">
        <v>45781.860656666664</v>
      </c>
      <c r="C320" t="s">
        <v>2520</v>
      </c>
      <c r="D320" t="s">
        <v>19</v>
      </c>
      <c r="E320" t="s">
        <v>33</v>
      </c>
      <c r="F320" t="s">
        <v>20</v>
      </c>
      <c r="G320" s="4">
        <v>34.18</v>
      </c>
      <c r="H320" s="4">
        <v>25.2</v>
      </c>
      <c r="I320" s="57">
        <v>20.34</v>
      </c>
      <c r="J320" s="72">
        <f t="shared" si="48"/>
        <v>4.8599999999999994</v>
      </c>
      <c r="K320" s="30" t="s">
        <v>10</v>
      </c>
      <c r="L320" s="30" t="s">
        <v>10</v>
      </c>
      <c r="M320" s="1" t="s">
        <v>1991</v>
      </c>
      <c r="N320" t="s">
        <v>2668</v>
      </c>
      <c r="O320" t="s">
        <v>122</v>
      </c>
      <c r="P320" t="s">
        <v>180</v>
      </c>
    </row>
    <row r="321" spans="1:17" x14ac:dyDescent="0.25">
      <c r="A321" s="1">
        <v>3343</v>
      </c>
      <c r="B321" s="5">
        <v>45781.893283923608</v>
      </c>
      <c r="C321" t="s">
        <v>212</v>
      </c>
      <c r="D321" t="s">
        <v>23</v>
      </c>
      <c r="E321" t="s">
        <v>139</v>
      </c>
      <c r="F321" t="s">
        <v>1941</v>
      </c>
      <c r="G321" s="4">
        <v>78.989999999999995</v>
      </c>
      <c r="H321" s="4">
        <v>66</v>
      </c>
      <c r="I321" s="57">
        <v>53.3</v>
      </c>
      <c r="J321" s="72">
        <f t="shared" si="48"/>
        <v>12.700000000000003</v>
      </c>
      <c r="K321" s="30" t="s">
        <v>10</v>
      </c>
      <c r="L321" s="30" t="s">
        <v>10</v>
      </c>
      <c r="M321" s="1" t="s">
        <v>1991</v>
      </c>
      <c r="N321" t="s">
        <v>2669</v>
      </c>
      <c r="O321" t="s">
        <v>122</v>
      </c>
      <c r="P321" t="s">
        <v>179</v>
      </c>
    </row>
    <row r="322" spans="1:17" x14ac:dyDescent="0.25">
      <c r="A322" s="1">
        <v>98</v>
      </c>
      <c r="B322" s="5">
        <v>45781.85018883102</v>
      </c>
      <c r="C322" t="s">
        <v>675</v>
      </c>
      <c r="D322" t="s">
        <v>19</v>
      </c>
      <c r="E322" t="s">
        <v>41</v>
      </c>
      <c r="F322" t="s">
        <v>20</v>
      </c>
      <c r="G322" s="4">
        <v>159.38</v>
      </c>
      <c r="H322" s="4">
        <v>149.4</v>
      </c>
      <c r="I322" s="57">
        <v>120.64</v>
      </c>
      <c r="J322" s="72">
        <f t="shared" si="48"/>
        <v>28.760000000000005</v>
      </c>
      <c r="K322" s="30" t="s">
        <v>10</v>
      </c>
      <c r="L322" s="30" t="s">
        <v>10</v>
      </c>
      <c r="M322" s="1" t="s">
        <v>1991</v>
      </c>
      <c r="N322" t="s">
        <v>2570</v>
      </c>
      <c r="O322" t="s">
        <v>122</v>
      </c>
      <c r="P322" t="s">
        <v>180</v>
      </c>
    </row>
    <row r="323" spans="1:17" x14ac:dyDescent="0.25">
      <c r="A323" s="1">
        <v>5470</v>
      </c>
      <c r="B323" s="5">
        <v>45781.786785787037</v>
      </c>
      <c r="C323" t="s">
        <v>164</v>
      </c>
      <c r="D323" t="s">
        <v>19</v>
      </c>
      <c r="E323" t="s">
        <v>33</v>
      </c>
      <c r="F323" t="s">
        <v>20</v>
      </c>
      <c r="G323" s="4">
        <v>97.64</v>
      </c>
      <c r="H323" s="4">
        <v>100.65</v>
      </c>
      <c r="I323" s="57">
        <v>81.27</v>
      </c>
      <c r="J323" s="72">
        <f t="shared" si="48"/>
        <v>19.38000000000001</v>
      </c>
      <c r="K323" s="30" t="s">
        <v>10</v>
      </c>
      <c r="L323" s="30" t="s">
        <v>10</v>
      </c>
      <c r="M323" s="1" t="s">
        <v>1991</v>
      </c>
      <c r="N323" t="s">
        <v>2608</v>
      </c>
      <c r="O323" t="s">
        <v>132</v>
      </c>
      <c r="P323" t="s">
        <v>182</v>
      </c>
    </row>
    <row r="324" spans="1:17" x14ac:dyDescent="0.25">
      <c r="A324" s="1">
        <v>4691</v>
      </c>
      <c r="B324" s="5">
        <v>45780.843411851849</v>
      </c>
      <c r="C324" t="s">
        <v>164</v>
      </c>
      <c r="D324" t="s">
        <v>19</v>
      </c>
      <c r="E324" t="s">
        <v>33</v>
      </c>
      <c r="F324" t="s">
        <v>20</v>
      </c>
      <c r="G324" s="4">
        <v>69.989999999999995</v>
      </c>
      <c r="H324" s="4">
        <v>60</v>
      </c>
      <c r="I324" s="57">
        <v>48.45</v>
      </c>
      <c r="J324" s="72">
        <f t="shared" si="48"/>
        <v>11.549999999999997</v>
      </c>
      <c r="K324" s="30" t="s">
        <v>10</v>
      </c>
      <c r="L324" s="30" t="s">
        <v>10</v>
      </c>
      <c r="M324" s="1" t="s">
        <v>1991</v>
      </c>
      <c r="N324" t="s">
        <v>2609</v>
      </c>
      <c r="O324" t="s">
        <v>131</v>
      </c>
      <c r="P324" t="s">
        <v>182</v>
      </c>
    </row>
    <row r="325" spans="1:17" x14ac:dyDescent="0.25">
      <c r="A325" s="1">
        <v>8093</v>
      </c>
      <c r="B325" s="5">
        <v>45780.749659097222</v>
      </c>
      <c r="C325" t="s">
        <v>164</v>
      </c>
      <c r="D325" t="s">
        <v>19</v>
      </c>
      <c r="E325" t="s">
        <v>33</v>
      </c>
      <c r="F325" t="s">
        <v>20</v>
      </c>
      <c r="G325" s="4">
        <v>116.19</v>
      </c>
      <c r="H325" s="4">
        <v>103.2</v>
      </c>
      <c r="I325" s="57">
        <v>83.33</v>
      </c>
      <c r="J325" s="72">
        <f t="shared" si="48"/>
        <v>19.870000000000005</v>
      </c>
      <c r="K325" s="30" t="s">
        <v>10</v>
      </c>
      <c r="L325" s="30" t="s">
        <v>10</v>
      </c>
      <c r="M325" s="1" t="s">
        <v>1991</v>
      </c>
      <c r="N325" t="s">
        <v>2611</v>
      </c>
      <c r="O325" t="s">
        <v>122</v>
      </c>
      <c r="P325" t="s">
        <v>182</v>
      </c>
    </row>
    <row r="326" spans="1:17" x14ac:dyDescent="0.25">
      <c r="A326" s="1">
        <v>6896</v>
      </c>
      <c r="B326" s="5">
        <v>45781.924258472223</v>
      </c>
      <c r="C326" t="s">
        <v>159</v>
      </c>
      <c r="D326" t="s">
        <v>23</v>
      </c>
      <c r="E326" t="s">
        <v>31</v>
      </c>
      <c r="F326" t="s">
        <v>116</v>
      </c>
      <c r="G326" s="4">
        <v>49.59</v>
      </c>
      <c r="H326" s="4">
        <v>42.6</v>
      </c>
      <c r="I326" s="57">
        <v>34.4</v>
      </c>
      <c r="J326" s="72">
        <f t="shared" si="48"/>
        <v>8.2000000000000028</v>
      </c>
      <c r="K326" s="30" t="s">
        <v>10</v>
      </c>
      <c r="L326" s="30" t="s">
        <v>10</v>
      </c>
      <c r="M326" s="1" t="s">
        <v>1991</v>
      </c>
      <c r="N326" t="s">
        <v>2583</v>
      </c>
      <c r="O326" t="s">
        <v>132</v>
      </c>
      <c r="P326" t="s">
        <v>182</v>
      </c>
    </row>
    <row r="327" spans="1:17" x14ac:dyDescent="0.25">
      <c r="A327" s="1">
        <v>6768</v>
      </c>
      <c r="B327" s="5">
        <v>45781.894845833333</v>
      </c>
      <c r="C327" t="s">
        <v>245</v>
      </c>
      <c r="D327" t="s">
        <v>23</v>
      </c>
      <c r="E327" t="s">
        <v>30</v>
      </c>
      <c r="F327" t="s">
        <v>116</v>
      </c>
      <c r="G327" s="4">
        <v>74.989999999999995</v>
      </c>
      <c r="H327" s="4">
        <v>60</v>
      </c>
      <c r="I327" s="57">
        <v>48.45</v>
      </c>
      <c r="J327" s="72">
        <f t="shared" si="48"/>
        <v>11.549999999999997</v>
      </c>
      <c r="K327" s="30" t="s">
        <v>10</v>
      </c>
      <c r="L327" s="30" t="s">
        <v>10</v>
      </c>
      <c r="M327" s="1" t="s">
        <v>1991</v>
      </c>
      <c r="N327" t="s">
        <v>2627</v>
      </c>
      <c r="O327" t="s">
        <v>132</v>
      </c>
      <c r="P327" t="s">
        <v>179</v>
      </c>
    </row>
    <row r="328" spans="1:17" x14ac:dyDescent="0.25">
      <c r="A328" s="1">
        <v>3386</v>
      </c>
      <c r="B328" s="5">
        <v>45781.80565234954</v>
      </c>
      <c r="C328" t="s">
        <v>157</v>
      </c>
      <c r="D328" t="s">
        <v>23</v>
      </c>
      <c r="E328" t="s">
        <v>24</v>
      </c>
      <c r="F328" t="s">
        <v>20</v>
      </c>
      <c r="G328" s="4">
        <v>33.18</v>
      </c>
      <c r="H328" s="4">
        <v>25.2</v>
      </c>
      <c r="I328" s="57">
        <v>20.34</v>
      </c>
      <c r="J328" s="72">
        <f t="shared" si="48"/>
        <v>4.8599999999999994</v>
      </c>
      <c r="K328" s="30" t="s">
        <v>10</v>
      </c>
      <c r="L328" s="30" t="s">
        <v>10</v>
      </c>
      <c r="M328" s="1" t="s">
        <v>1991</v>
      </c>
      <c r="N328" t="s">
        <v>2617</v>
      </c>
      <c r="O328" t="s">
        <v>122</v>
      </c>
      <c r="P328" t="s">
        <v>180</v>
      </c>
    </row>
    <row r="329" spans="1:17" x14ac:dyDescent="0.25">
      <c r="A329" s="1">
        <v>9125</v>
      </c>
      <c r="B329" s="5">
        <v>45780.848110266204</v>
      </c>
      <c r="C329" t="s">
        <v>152</v>
      </c>
      <c r="D329" t="s">
        <v>23</v>
      </c>
      <c r="E329" t="s">
        <v>24</v>
      </c>
      <c r="F329" t="s">
        <v>20</v>
      </c>
      <c r="G329" s="4">
        <v>154</v>
      </c>
      <c r="H329" s="4">
        <v>150</v>
      </c>
      <c r="I329" s="57">
        <v>121.12</v>
      </c>
      <c r="J329" s="72">
        <f t="shared" si="48"/>
        <v>28.879999999999995</v>
      </c>
      <c r="K329" s="30" t="s">
        <v>10</v>
      </c>
      <c r="L329" s="30" t="s">
        <v>10</v>
      </c>
      <c r="M329" s="1" t="s">
        <v>1991</v>
      </c>
      <c r="N329" t="s">
        <v>2680</v>
      </c>
      <c r="O329" t="s">
        <v>131</v>
      </c>
      <c r="P329" t="s">
        <v>179</v>
      </c>
    </row>
    <row r="330" spans="1:17" x14ac:dyDescent="0.25">
      <c r="A330" s="1">
        <v>8289</v>
      </c>
      <c r="B330" s="5">
        <v>45780.827273229166</v>
      </c>
      <c r="C330" t="s">
        <v>64</v>
      </c>
      <c r="D330" t="s">
        <v>23</v>
      </c>
      <c r="E330" t="s">
        <v>26</v>
      </c>
      <c r="F330" t="s">
        <v>20</v>
      </c>
      <c r="G330" s="4">
        <v>84.89</v>
      </c>
      <c r="H330" s="4">
        <v>72.900000000000006</v>
      </c>
      <c r="I330" s="57">
        <v>61.05</v>
      </c>
      <c r="J330" s="72">
        <f t="shared" si="48"/>
        <v>11.850000000000009</v>
      </c>
      <c r="K330" s="30" t="s">
        <v>10</v>
      </c>
      <c r="L330" s="30" t="s">
        <v>10</v>
      </c>
      <c r="M330" s="1" t="s">
        <v>1991</v>
      </c>
      <c r="N330" t="s">
        <v>2811</v>
      </c>
      <c r="O330" t="s">
        <v>156</v>
      </c>
      <c r="P330" t="s">
        <v>179</v>
      </c>
    </row>
    <row r="331" spans="1:17" x14ac:dyDescent="0.25">
      <c r="A331" s="1">
        <v>8853</v>
      </c>
      <c r="B331" s="5">
        <v>45780.722612118057</v>
      </c>
      <c r="C331" t="s">
        <v>64</v>
      </c>
      <c r="D331" t="s">
        <v>23</v>
      </c>
      <c r="E331" t="s">
        <v>24</v>
      </c>
      <c r="F331" t="s">
        <v>20</v>
      </c>
      <c r="G331" s="4">
        <v>152.19</v>
      </c>
      <c r="H331" s="4">
        <v>136.19999999999999</v>
      </c>
      <c r="I331" s="57">
        <v>109.98</v>
      </c>
      <c r="J331" s="72">
        <f t="shared" si="48"/>
        <v>26.219999999999985</v>
      </c>
      <c r="K331" s="30" t="s">
        <v>10</v>
      </c>
      <c r="L331" s="30" t="s">
        <v>10</v>
      </c>
      <c r="M331" s="1" t="s">
        <v>1991</v>
      </c>
      <c r="N331" t="s">
        <v>2812</v>
      </c>
      <c r="O331" t="s">
        <v>2228</v>
      </c>
      <c r="P331" t="s">
        <v>179</v>
      </c>
    </row>
    <row r="332" spans="1:17" x14ac:dyDescent="0.25">
      <c r="A332" s="1">
        <v>1447</v>
      </c>
      <c r="B332" s="5">
        <v>45781.831655833332</v>
      </c>
      <c r="C332" t="s">
        <v>196</v>
      </c>
      <c r="D332" t="s">
        <v>23</v>
      </c>
      <c r="E332" t="s">
        <v>24</v>
      </c>
      <c r="F332" t="s">
        <v>20</v>
      </c>
      <c r="G332" s="4">
        <v>35.380000000000003</v>
      </c>
      <c r="H332" s="4">
        <v>31.2</v>
      </c>
      <c r="I332" s="57">
        <v>25.19</v>
      </c>
      <c r="J332" s="72">
        <f t="shared" si="48"/>
        <v>6.009999999999998</v>
      </c>
      <c r="K332" s="30" t="s">
        <v>10</v>
      </c>
      <c r="L332" s="30" t="s">
        <v>10</v>
      </c>
      <c r="M332" s="1" t="s">
        <v>1991</v>
      </c>
      <c r="N332" t="s">
        <v>2756</v>
      </c>
      <c r="O332" t="s">
        <v>122</v>
      </c>
      <c r="P332" t="s">
        <v>179</v>
      </c>
    </row>
    <row r="333" spans="1:17" x14ac:dyDescent="0.25">
      <c r="A333" s="75">
        <v>2771</v>
      </c>
      <c r="B333" s="76">
        <v>45781.747833865738</v>
      </c>
      <c r="C333" s="77" t="s">
        <v>294</v>
      </c>
      <c r="D333" s="77" t="s">
        <v>23</v>
      </c>
      <c r="E333" s="77" t="s">
        <v>31</v>
      </c>
      <c r="F333" s="77" t="s">
        <v>116</v>
      </c>
      <c r="G333" s="31">
        <v>76.989999999999995</v>
      </c>
      <c r="H333" s="31">
        <v>74</v>
      </c>
      <c r="I333" s="31">
        <v>0</v>
      </c>
      <c r="J333" s="73">
        <v>74</v>
      </c>
      <c r="K333" s="78" t="s">
        <v>1000</v>
      </c>
      <c r="L333" s="78" t="s">
        <v>2825</v>
      </c>
      <c r="M333" s="75" t="s">
        <v>1991</v>
      </c>
      <c r="N333" s="77" t="s">
        <v>2657</v>
      </c>
      <c r="O333" s="77" t="s">
        <v>2228</v>
      </c>
      <c r="P333" t="s">
        <v>181</v>
      </c>
      <c r="Q333" s="79"/>
    </row>
    <row r="334" spans="1:17" x14ac:dyDescent="0.25">
      <c r="A334" s="1">
        <v>9427</v>
      </c>
      <c r="B334" s="5">
        <v>45781.865908622683</v>
      </c>
      <c r="C334" t="s">
        <v>1917</v>
      </c>
      <c r="D334" t="s">
        <v>23</v>
      </c>
      <c r="E334" t="s">
        <v>24</v>
      </c>
      <c r="F334" t="s">
        <v>20</v>
      </c>
      <c r="G334" s="4">
        <v>109.99</v>
      </c>
      <c r="H334" s="4">
        <v>114</v>
      </c>
      <c r="I334" s="57">
        <v>95.48</v>
      </c>
      <c r="J334" s="72">
        <f t="shared" ref="J334:J338" si="49">H334-I334</f>
        <v>18.519999999999996</v>
      </c>
      <c r="K334" s="30" t="s">
        <v>10</v>
      </c>
      <c r="L334" s="30" t="s">
        <v>10</v>
      </c>
      <c r="M334" s="1" t="s">
        <v>1991</v>
      </c>
      <c r="N334" t="s">
        <v>2699</v>
      </c>
      <c r="O334" t="s">
        <v>156</v>
      </c>
      <c r="P334" t="s">
        <v>179</v>
      </c>
    </row>
    <row r="335" spans="1:17" x14ac:dyDescent="0.25">
      <c r="A335" s="1">
        <v>8637</v>
      </c>
      <c r="B335" s="5">
        <v>45780.887878738424</v>
      </c>
      <c r="C335" t="s">
        <v>86</v>
      </c>
      <c r="D335" t="s">
        <v>19</v>
      </c>
      <c r="E335" t="s">
        <v>33</v>
      </c>
      <c r="F335" t="s">
        <v>20</v>
      </c>
      <c r="G335" s="4">
        <v>33.18</v>
      </c>
      <c r="H335" s="4">
        <v>25.2</v>
      </c>
      <c r="I335" s="57">
        <v>20.34</v>
      </c>
      <c r="J335" s="72">
        <f t="shared" si="49"/>
        <v>4.8599999999999994</v>
      </c>
      <c r="K335" s="30" t="s">
        <v>10</v>
      </c>
      <c r="L335" s="30" t="s">
        <v>10</v>
      </c>
      <c r="M335" s="1" t="s">
        <v>1991</v>
      </c>
      <c r="N335" t="s">
        <v>2683</v>
      </c>
      <c r="O335" t="s">
        <v>2684</v>
      </c>
      <c r="P335" t="s">
        <v>180</v>
      </c>
    </row>
    <row r="336" spans="1:17" x14ac:dyDescent="0.25">
      <c r="A336" s="1">
        <v>3222</v>
      </c>
      <c r="B336" s="5">
        <v>45780.572498692127</v>
      </c>
      <c r="C336" t="s">
        <v>86</v>
      </c>
      <c r="D336" t="s">
        <v>19</v>
      </c>
      <c r="E336" t="s">
        <v>1967</v>
      </c>
      <c r="F336" t="s">
        <v>20</v>
      </c>
      <c r="G336" s="4">
        <v>40.58</v>
      </c>
      <c r="H336" s="4">
        <v>42.6</v>
      </c>
      <c r="I336" s="57">
        <v>34.4</v>
      </c>
      <c r="J336" s="72">
        <f t="shared" si="49"/>
        <v>8.2000000000000028</v>
      </c>
      <c r="K336" s="30" t="s">
        <v>10</v>
      </c>
      <c r="L336" s="30" t="s">
        <v>10</v>
      </c>
      <c r="M336" s="1" t="s">
        <v>1991</v>
      </c>
      <c r="N336" t="s">
        <v>2685</v>
      </c>
      <c r="O336" t="s">
        <v>140</v>
      </c>
      <c r="P336" t="s">
        <v>180</v>
      </c>
    </row>
    <row r="337" spans="1:17" x14ac:dyDescent="0.25">
      <c r="A337" s="1">
        <v>1237</v>
      </c>
      <c r="B337" s="5">
        <v>45781.893245196756</v>
      </c>
      <c r="C337" t="s">
        <v>245</v>
      </c>
      <c r="D337" t="s">
        <v>23</v>
      </c>
      <c r="E337" t="s">
        <v>30</v>
      </c>
      <c r="F337" t="s">
        <v>116</v>
      </c>
      <c r="G337" s="4">
        <v>52.24</v>
      </c>
      <c r="H337" s="4">
        <v>38.25</v>
      </c>
      <c r="I337" s="57">
        <v>16.350000000000001</v>
      </c>
      <c r="J337" s="72">
        <f t="shared" si="49"/>
        <v>21.9</v>
      </c>
      <c r="K337" s="30" t="s">
        <v>10</v>
      </c>
      <c r="L337" s="30" t="s">
        <v>10</v>
      </c>
      <c r="M337" s="1" t="s">
        <v>1991</v>
      </c>
      <c r="N337" t="s">
        <v>2628</v>
      </c>
      <c r="O337" t="s">
        <v>131</v>
      </c>
      <c r="P337" t="s">
        <v>179</v>
      </c>
    </row>
    <row r="338" spans="1:17" x14ac:dyDescent="0.25">
      <c r="A338" s="1">
        <v>6146</v>
      </c>
      <c r="B338" s="5">
        <v>45781.575802870371</v>
      </c>
      <c r="C338" t="s">
        <v>2538</v>
      </c>
      <c r="D338" t="s">
        <v>19</v>
      </c>
      <c r="E338" t="s">
        <v>41</v>
      </c>
      <c r="F338" t="s">
        <v>20</v>
      </c>
      <c r="G338" s="4">
        <v>60.39</v>
      </c>
      <c r="H338" s="4">
        <v>62.4</v>
      </c>
      <c r="I338" s="57">
        <v>50.39</v>
      </c>
      <c r="J338" s="72">
        <f t="shared" si="49"/>
        <v>12.009999999999998</v>
      </c>
      <c r="K338" s="30" t="s">
        <v>10</v>
      </c>
      <c r="L338" s="30" t="s">
        <v>10</v>
      </c>
      <c r="M338" s="1" t="s">
        <v>1991</v>
      </c>
      <c r="N338" t="s">
        <v>2782</v>
      </c>
      <c r="O338" t="s">
        <v>132</v>
      </c>
      <c r="P338" t="s">
        <v>183</v>
      </c>
    </row>
    <row r="339" spans="1:17" x14ac:dyDescent="0.25">
      <c r="A339" s="75">
        <v>1540</v>
      </c>
      <c r="B339" s="76">
        <v>45778.771684918982</v>
      </c>
      <c r="C339" s="77" t="s">
        <v>295</v>
      </c>
      <c r="D339" s="77" t="s">
        <v>23</v>
      </c>
      <c r="E339" s="77" t="s">
        <v>31</v>
      </c>
      <c r="F339" s="77" t="s">
        <v>1934</v>
      </c>
      <c r="G339" s="31">
        <v>120</v>
      </c>
      <c r="H339" s="31">
        <v>120</v>
      </c>
      <c r="I339" s="31">
        <v>0</v>
      </c>
      <c r="J339" s="73">
        <v>120</v>
      </c>
      <c r="K339" s="78" t="s">
        <v>1000</v>
      </c>
      <c r="L339" s="78" t="s">
        <v>2825</v>
      </c>
      <c r="M339" s="75" t="s">
        <v>1991</v>
      </c>
      <c r="N339" s="77" t="s">
        <v>2308</v>
      </c>
      <c r="O339" s="77" t="s">
        <v>122</v>
      </c>
      <c r="P339" t="s">
        <v>182</v>
      </c>
      <c r="Q339" s="79"/>
    </row>
    <row r="340" spans="1:17" x14ac:dyDescent="0.25">
      <c r="A340" s="1">
        <v>4264</v>
      </c>
      <c r="B340" s="5">
        <v>45781.550216134259</v>
      </c>
      <c r="C340" t="s">
        <v>187</v>
      </c>
      <c r="D340" t="s">
        <v>23</v>
      </c>
      <c r="E340" t="s">
        <v>24</v>
      </c>
      <c r="F340" t="s">
        <v>20</v>
      </c>
      <c r="G340" s="4">
        <v>35.18</v>
      </c>
      <c r="H340" s="4">
        <v>25.2</v>
      </c>
      <c r="I340" s="57">
        <v>20.34</v>
      </c>
      <c r="J340" s="72">
        <f t="shared" ref="J340:J343" si="50">H340-I340</f>
        <v>4.8599999999999994</v>
      </c>
      <c r="K340" s="30" t="s">
        <v>10</v>
      </c>
      <c r="L340" s="30" t="s">
        <v>10</v>
      </c>
      <c r="M340" s="1" t="s">
        <v>1991</v>
      </c>
      <c r="N340" t="s">
        <v>2577</v>
      </c>
      <c r="O340" t="s">
        <v>122</v>
      </c>
      <c r="P340" t="s">
        <v>181</v>
      </c>
    </row>
    <row r="341" spans="1:17" x14ac:dyDescent="0.25">
      <c r="A341" s="1">
        <v>7207</v>
      </c>
      <c r="B341" s="5">
        <v>45781.535077743058</v>
      </c>
      <c r="C341" t="s">
        <v>187</v>
      </c>
      <c r="D341" t="s">
        <v>23</v>
      </c>
      <c r="E341" t="s">
        <v>24</v>
      </c>
      <c r="F341" t="s">
        <v>20</v>
      </c>
      <c r="G341" s="4">
        <v>67.2</v>
      </c>
      <c r="H341" s="4">
        <v>67.2</v>
      </c>
      <c r="I341" s="57">
        <v>54.26</v>
      </c>
      <c r="J341" s="72">
        <f t="shared" si="50"/>
        <v>12.940000000000005</v>
      </c>
      <c r="K341" s="30" t="s">
        <v>10</v>
      </c>
      <c r="L341" s="30" t="s">
        <v>10</v>
      </c>
      <c r="M341" s="1" t="s">
        <v>1991</v>
      </c>
      <c r="N341" t="s">
        <v>2578</v>
      </c>
      <c r="O341" t="s">
        <v>124</v>
      </c>
      <c r="P341" t="s">
        <v>181</v>
      </c>
    </row>
    <row r="342" spans="1:17" x14ac:dyDescent="0.25">
      <c r="A342" s="1">
        <v>585</v>
      </c>
      <c r="B342" s="5">
        <v>45781.832984293978</v>
      </c>
      <c r="C342" t="s">
        <v>164</v>
      </c>
      <c r="D342" t="s">
        <v>23</v>
      </c>
      <c r="E342" t="s">
        <v>30</v>
      </c>
      <c r="F342" t="s">
        <v>116</v>
      </c>
      <c r="G342" s="4">
        <v>70.19</v>
      </c>
      <c r="H342" s="4">
        <v>73.2</v>
      </c>
      <c r="I342" s="57">
        <v>61.3</v>
      </c>
      <c r="J342" s="72">
        <f t="shared" si="50"/>
        <v>11.900000000000006</v>
      </c>
      <c r="K342" s="30" t="s">
        <v>10</v>
      </c>
      <c r="L342" s="30" t="s">
        <v>10</v>
      </c>
      <c r="M342" s="1" t="s">
        <v>1991</v>
      </c>
      <c r="N342" t="s">
        <v>2606</v>
      </c>
      <c r="O342" t="s">
        <v>1961</v>
      </c>
      <c r="P342" t="s">
        <v>182</v>
      </c>
    </row>
    <row r="343" spans="1:17" x14ac:dyDescent="0.25">
      <c r="A343" s="1">
        <v>5834</v>
      </c>
      <c r="B343" s="5">
        <v>45781.509834212964</v>
      </c>
      <c r="C343" t="s">
        <v>187</v>
      </c>
      <c r="D343" t="s">
        <v>23</v>
      </c>
      <c r="E343" t="s">
        <v>24</v>
      </c>
      <c r="F343" t="s">
        <v>20</v>
      </c>
      <c r="G343" s="4">
        <v>71.39</v>
      </c>
      <c r="H343" s="4">
        <v>62.4</v>
      </c>
      <c r="I343" s="57">
        <v>50.39</v>
      </c>
      <c r="J343" s="72">
        <f t="shared" si="50"/>
        <v>12.009999999999998</v>
      </c>
      <c r="K343" s="30" t="s">
        <v>10</v>
      </c>
      <c r="L343" s="30" t="s">
        <v>10</v>
      </c>
      <c r="M343" s="1" t="s">
        <v>1991</v>
      </c>
      <c r="N343" t="s">
        <v>2579</v>
      </c>
      <c r="O343" t="s">
        <v>132</v>
      </c>
      <c r="P343" t="s">
        <v>181</v>
      </c>
    </row>
    <row r="344" spans="1:17" x14ac:dyDescent="0.25">
      <c r="A344" s="75">
        <v>5821</v>
      </c>
      <c r="B344" s="76">
        <v>45781.887085289352</v>
      </c>
      <c r="C344" s="77" t="s">
        <v>114</v>
      </c>
      <c r="D344" s="77" t="s">
        <v>23</v>
      </c>
      <c r="E344" s="77" t="s">
        <v>30</v>
      </c>
      <c r="F344" s="77" t="s">
        <v>116</v>
      </c>
      <c r="G344" s="31">
        <v>77.98</v>
      </c>
      <c r="H344" s="31">
        <v>79</v>
      </c>
      <c r="I344" s="31">
        <v>0</v>
      </c>
      <c r="J344" s="73">
        <v>79</v>
      </c>
      <c r="K344" s="78" t="s">
        <v>1000</v>
      </c>
      <c r="L344" s="78" t="s">
        <v>2825</v>
      </c>
      <c r="M344" s="75" t="s">
        <v>1991</v>
      </c>
      <c r="N344" s="77" t="s">
        <v>2569</v>
      </c>
      <c r="O344" s="77" t="s">
        <v>1992</v>
      </c>
      <c r="P344" t="s">
        <v>180</v>
      </c>
      <c r="Q344" s="79"/>
    </row>
    <row r="345" spans="1:17" x14ac:dyDescent="0.25">
      <c r="A345" s="1">
        <v>8454</v>
      </c>
      <c r="B345" s="5">
        <v>45780.578126111111</v>
      </c>
      <c r="C345" t="s">
        <v>187</v>
      </c>
      <c r="D345" t="s">
        <v>23</v>
      </c>
      <c r="E345" t="s">
        <v>24</v>
      </c>
      <c r="F345" t="s">
        <v>20</v>
      </c>
      <c r="G345" s="4">
        <v>97.39</v>
      </c>
      <c r="H345" s="4">
        <v>74.400000000000006</v>
      </c>
      <c r="I345" s="57">
        <v>60.08</v>
      </c>
      <c r="J345" s="72">
        <f t="shared" ref="J345:J347" si="51">H345-I345</f>
        <v>14.320000000000007</v>
      </c>
      <c r="K345" s="30" t="s">
        <v>10</v>
      </c>
      <c r="L345" s="30" t="s">
        <v>10</v>
      </c>
      <c r="M345" s="1" t="s">
        <v>1991</v>
      </c>
      <c r="N345" t="s">
        <v>2580</v>
      </c>
      <c r="O345" t="s">
        <v>122</v>
      </c>
      <c r="P345" t="s">
        <v>181</v>
      </c>
    </row>
    <row r="346" spans="1:17" x14ac:dyDescent="0.25">
      <c r="A346" s="1">
        <v>5884</v>
      </c>
      <c r="B346" s="5">
        <v>45781.832326087962</v>
      </c>
      <c r="C346" t="s">
        <v>164</v>
      </c>
      <c r="D346" t="s">
        <v>23</v>
      </c>
      <c r="E346" t="s">
        <v>30</v>
      </c>
      <c r="F346" t="s">
        <v>116</v>
      </c>
      <c r="G346" s="4">
        <v>126.8</v>
      </c>
      <c r="H346" s="4">
        <v>126.8</v>
      </c>
      <c r="I346" s="57">
        <v>102.4</v>
      </c>
      <c r="J346" s="72">
        <f t="shared" si="51"/>
        <v>24.399999999999991</v>
      </c>
      <c r="K346" s="30" t="s">
        <v>10</v>
      </c>
      <c r="L346" s="30" t="s">
        <v>10</v>
      </c>
      <c r="M346" s="1" t="s">
        <v>1991</v>
      </c>
      <c r="N346" t="s">
        <v>2607</v>
      </c>
      <c r="O346" t="s">
        <v>123</v>
      </c>
      <c r="P346" t="s">
        <v>182</v>
      </c>
    </row>
    <row r="347" spans="1:17" x14ac:dyDescent="0.25">
      <c r="A347" s="1">
        <v>6852</v>
      </c>
      <c r="B347" s="5">
        <v>45781.807230381943</v>
      </c>
      <c r="C347" t="s">
        <v>48</v>
      </c>
      <c r="D347" t="s">
        <v>19</v>
      </c>
      <c r="E347" t="s">
        <v>33</v>
      </c>
      <c r="F347" t="s">
        <v>20</v>
      </c>
      <c r="G347" s="4">
        <v>41.98</v>
      </c>
      <c r="H347" s="4">
        <v>30</v>
      </c>
      <c r="I347" s="57">
        <v>24.22</v>
      </c>
      <c r="J347" s="72">
        <f t="shared" si="51"/>
        <v>5.7800000000000011</v>
      </c>
      <c r="K347" s="30" t="s">
        <v>10</v>
      </c>
      <c r="L347" s="30" t="s">
        <v>10</v>
      </c>
      <c r="M347" s="1" t="s">
        <v>1991</v>
      </c>
      <c r="N347" t="s">
        <v>2602</v>
      </c>
      <c r="O347" t="s">
        <v>1957</v>
      </c>
      <c r="P347" t="s">
        <v>180</v>
      </c>
    </row>
    <row r="348" spans="1:17" x14ac:dyDescent="0.25">
      <c r="A348" s="1" t="s">
        <v>2506</v>
      </c>
      <c r="B348" s="5">
        <v>45780.519076400466</v>
      </c>
      <c r="C348" t="s">
        <v>1538</v>
      </c>
      <c r="D348" t="s">
        <v>18</v>
      </c>
      <c r="E348" t="s">
        <v>28</v>
      </c>
      <c r="F348" t="s">
        <v>136</v>
      </c>
      <c r="G348" s="4">
        <v>82.5</v>
      </c>
      <c r="H348" s="31">
        <v>82.5</v>
      </c>
      <c r="I348" s="31">
        <v>0</v>
      </c>
      <c r="J348" s="73">
        <v>82.5</v>
      </c>
      <c r="K348" s="30" t="s">
        <v>2500</v>
      </c>
      <c r="L348" s="30" t="s">
        <v>17</v>
      </c>
      <c r="M348" s="1" t="s">
        <v>1991</v>
      </c>
      <c r="N348" t="s">
        <v>2605</v>
      </c>
      <c r="O348" t="s">
        <v>140</v>
      </c>
      <c r="P348" t="s">
        <v>181</v>
      </c>
    </row>
    <row r="349" spans="1:17" x14ac:dyDescent="0.25">
      <c r="A349" s="1">
        <v>7083</v>
      </c>
      <c r="B349" s="5">
        <v>45781.525674942131</v>
      </c>
      <c r="C349" t="s">
        <v>48</v>
      </c>
      <c r="D349" t="s">
        <v>23</v>
      </c>
      <c r="E349" t="s">
        <v>30</v>
      </c>
      <c r="F349" t="s">
        <v>116</v>
      </c>
      <c r="G349" s="4">
        <v>26.19</v>
      </c>
      <c r="H349" s="4">
        <v>25.2</v>
      </c>
      <c r="I349" s="57">
        <v>20.34</v>
      </c>
      <c r="J349" s="72">
        <f>H349-I349</f>
        <v>4.8599999999999994</v>
      </c>
      <c r="K349" s="30" t="s">
        <v>10</v>
      </c>
      <c r="L349" s="30" t="s">
        <v>10</v>
      </c>
      <c r="M349" s="1" t="s">
        <v>1991</v>
      </c>
      <c r="N349" t="s">
        <v>2603</v>
      </c>
      <c r="O349" t="s">
        <v>122</v>
      </c>
      <c r="P349" t="s">
        <v>180</v>
      </c>
    </row>
    <row r="350" spans="1:17" x14ac:dyDescent="0.25">
      <c r="A350" s="75">
        <v>6227</v>
      </c>
      <c r="B350" s="76">
        <v>45780.848591122682</v>
      </c>
      <c r="C350" s="77" t="s">
        <v>1978</v>
      </c>
      <c r="D350" s="77" t="s">
        <v>23</v>
      </c>
      <c r="E350" s="77" t="s">
        <v>31</v>
      </c>
      <c r="F350" s="77" t="s">
        <v>116</v>
      </c>
      <c r="G350" s="31">
        <v>233</v>
      </c>
      <c r="H350" s="31">
        <v>233</v>
      </c>
      <c r="I350" s="31">
        <v>0</v>
      </c>
      <c r="J350" s="73">
        <v>233</v>
      </c>
      <c r="K350" s="78" t="s">
        <v>1000</v>
      </c>
      <c r="L350" s="78" t="s">
        <v>2825</v>
      </c>
      <c r="M350" s="75" t="s">
        <v>1991</v>
      </c>
      <c r="N350" s="77" t="s">
        <v>2576</v>
      </c>
      <c r="O350" s="77" t="s">
        <v>1930</v>
      </c>
      <c r="P350" t="s">
        <v>182</v>
      </c>
      <c r="Q350" s="79"/>
    </row>
    <row r="351" spans="1:17" x14ac:dyDescent="0.25">
      <c r="A351" s="1">
        <v>2731</v>
      </c>
      <c r="B351" s="5">
        <v>45780.480338981484</v>
      </c>
      <c r="C351" t="s">
        <v>652</v>
      </c>
      <c r="D351" t="s">
        <v>23</v>
      </c>
      <c r="E351" t="s">
        <v>31</v>
      </c>
      <c r="F351" t="s">
        <v>1941</v>
      </c>
      <c r="G351" s="4">
        <v>41.99</v>
      </c>
      <c r="H351" s="4">
        <v>42</v>
      </c>
      <c r="I351" s="57">
        <v>33.92</v>
      </c>
      <c r="J351" s="72">
        <f t="shared" ref="J351:J357" si="52">H351-I351</f>
        <v>8.0799999999999983</v>
      </c>
      <c r="K351" s="30" t="s">
        <v>10</v>
      </c>
      <c r="L351" s="30" t="s">
        <v>10</v>
      </c>
      <c r="M351" s="1" t="s">
        <v>1991</v>
      </c>
      <c r="N351" t="s">
        <v>2776</v>
      </c>
      <c r="O351" t="s">
        <v>1960</v>
      </c>
      <c r="P351" t="s">
        <v>179</v>
      </c>
    </row>
    <row r="352" spans="1:17" x14ac:dyDescent="0.25">
      <c r="A352" s="1">
        <v>6949</v>
      </c>
      <c r="B352" s="5">
        <v>45781.902845925928</v>
      </c>
      <c r="C352" t="s">
        <v>248</v>
      </c>
      <c r="D352" t="s">
        <v>23</v>
      </c>
      <c r="E352" t="s">
        <v>24</v>
      </c>
      <c r="F352" t="s">
        <v>20</v>
      </c>
      <c r="G352" s="4">
        <v>82.65</v>
      </c>
      <c r="H352" s="4">
        <v>82.65</v>
      </c>
      <c r="I352" s="57">
        <v>66.739999999999995</v>
      </c>
      <c r="J352" s="72">
        <f t="shared" si="52"/>
        <v>15.910000000000011</v>
      </c>
      <c r="K352" s="30" t="s">
        <v>10</v>
      </c>
      <c r="L352" s="30" t="s">
        <v>10</v>
      </c>
      <c r="M352" s="1" t="s">
        <v>1991</v>
      </c>
      <c r="N352" t="s">
        <v>2675</v>
      </c>
      <c r="O352" t="s">
        <v>132</v>
      </c>
      <c r="P352" t="s">
        <v>183</v>
      </c>
    </row>
    <row r="353" spans="1:17" x14ac:dyDescent="0.25">
      <c r="A353" s="1">
        <v>2459</v>
      </c>
      <c r="B353" s="5">
        <v>45780.672852013886</v>
      </c>
      <c r="C353" t="s">
        <v>1952</v>
      </c>
      <c r="D353" t="s">
        <v>23</v>
      </c>
      <c r="E353" t="s">
        <v>30</v>
      </c>
      <c r="F353" t="s">
        <v>116</v>
      </c>
      <c r="G353" s="4">
        <v>103.2</v>
      </c>
      <c r="H353" s="4">
        <v>103.2</v>
      </c>
      <c r="I353" s="57">
        <v>83.33</v>
      </c>
      <c r="J353" s="72">
        <f t="shared" si="52"/>
        <v>19.870000000000005</v>
      </c>
      <c r="K353" s="30" t="s">
        <v>10</v>
      </c>
      <c r="L353" s="30" t="s">
        <v>10</v>
      </c>
      <c r="M353" s="1" t="s">
        <v>1991</v>
      </c>
      <c r="N353" t="s">
        <v>2799</v>
      </c>
      <c r="O353" t="s">
        <v>131</v>
      </c>
      <c r="P353" t="s">
        <v>182</v>
      </c>
    </row>
    <row r="354" spans="1:17" x14ac:dyDescent="0.25">
      <c r="A354" s="1">
        <v>3456</v>
      </c>
      <c r="B354" s="5">
        <v>45781.701273449071</v>
      </c>
      <c r="C354" t="s">
        <v>248</v>
      </c>
      <c r="D354" t="s">
        <v>23</v>
      </c>
      <c r="E354" t="s">
        <v>24</v>
      </c>
      <c r="F354" t="s">
        <v>20</v>
      </c>
      <c r="G354" s="4">
        <v>51.19</v>
      </c>
      <c r="H354" s="4">
        <v>43.2</v>
      </c>
      <c r="I354" s="57">
        <v>34.880000000000003</v>
      </c>
      <c r="J354" s="72">
        <f t="shared" si="52"/>
        <v>8.32</v>
      </c>
      <c r="K354" s="30" t="s">
        <v>10</v>
      </c>
      <c r="L354" s="30" t="s">
        <v>10</v>
      </c>
      <c r="M354" s="1" t="s">
        <v>1991</v>
      </c>
      <c r="N354" t="s">
        <v>2676</v>
      </c>
      <c r="O354" t="s">
        <v>123</v>
      </c>
      <c r="P354" t="s">
        <v>183</v>
      </c>
    </row>
    <row r="355" spans="1:17" x14ac:dyDescent="0.25">
      <c r="A355" s="1">
        <v>5756</v>
      </c>
      <c r="B355" s="5">
        <v>45781.774678680558</v>
      </c>
      <c r="C355" t="s">
        <v>1952</v>
      </c>
      <c r="D355" t="s">
        <v>19</v>
      </c>
      <c r="E355" t="s">
        <v>1946</v>
      </c>
      <c r="F355" t="s">
        <v>20</v>
      </c>
      <c r="G355" s="4">
        <v>82.59</v>
      </c>
      <c r="H355" s="4">
        <v>63.6</v>
      </c>
      <c r="I355" s="57">
        <v>51.35</v>
      </c>
      <c r="J355" s="72">
        <f t="shared" si="52"/>
        <v>12.25</v>
      </c>
      <c r="K355" s="30" t="s">
        <v>10</v>
      </c>
      <c r="L355" s="30" t="s">
        <v>10</v>
      </c>
      <c r="M355" s="1" t="s">
        <v>1991</v>
      </c>
      <c r="N355" t="s">
        <v>2797</v>
      </c>
      <c r="O355" t="s">
        <v>122</v>
      </c>
      <c r="P355" t="s">
        <v>182</v>
      </c>
    </row>
    <row r="356" spans="1:17" x14ac:dyDescent="0.25">
      <c r="A356" s="1">
        <v>9098</v>
      </c>
      <c r="B356" s="5">
        <v>45780.92392248843</v>
      </c>
      <c r="C356" t="s">
        <v>1984</v>
      </c>
      <c r="D356" t="s">
        <v>23</v>
      </c>
      <c r="E356" t="s">
        <v>30</v>
      </c>
      <c r="F356" t="s">
        <v>116</v>
      </c>
      <c r="G356" s="4">
        <v>47.99</v>
      </c>
      <c r="H356" s="4">
        <v>48</v>
      </c>
      <c r="I356" s="57">
        <v>38.76</v>
      </c>
      <c r="J356" s="72">
        <f t="shared" si="52"/>
        <v>9.240000000000002</v>
      </c>
      <c r="K356" s="30" t="s">
        <v>10</v>
      </c>
      <c r="L356" s="30" t="s">
        <v>10</v>
      </c>
      <c r="M356" s="1" t="s">
        <v>1991</v>
      </c>
      <c r="N356" t="s">
        <v>2560</v>
      </c>
      <c r="O356" t="s">
        <v>1976</v>
      </c>
      <c r="P356" t="s">
        <v>182</v>
      </c>
    </row>
    <row r="357" spans="1:17" x14ac:dyDescent="0.25">
      <c r="A357" s="1">
        <v>5994</v>
      </c>
      <c r="B357" s="5">
        <v>45781.749355902779</v>
      </c>
      <c r="C357" t="s">
        <v>1952</v>
      </c>
      <c r="D357" t="s">
        <v>23</v>
      </c>
      <c r="E357" t="s">
        <v>24</v>
      </c>
      <c r="F357" t="s">
        <v>20</v>
      </c>
      <c r="G357" s="4">
        <v>50.59</v>
      </c>
      <c r="H357" s="4">
        <v>39.6</v>
      </c>
      <c r="I357" s="57">
        <v>31.97</v>
      </c>
      <c r="J357" s="72">
        <f t="shared" si="52"/>
        <v>7.6300000000000026</v>
      </c>
      <c r="K357" s="30" t="s">
        <v>10</v>
      </c>
      <c r="L357" s="30" t="s">
        <v>10</v>
      </c>
      <c r="M357" s="1" t="s">
        <v>1991</v>
      </c>
      <c r="N357" t="s">
        <v>2798</v>
      </c>
      <c r="O357" t="s">
        <v>122</v>
      </c>
      <c r="P357" t="s">
        <v>182</v>
      </c>
    </row>
    <row r="358" spans="1:17" x14ac:dyDescent="0.25">
      <c r="A358" s="75">
        <v>2563</v>
      </c>
      <c r="B358" s="76">
        <v>45779.86741457176</v>
      </c>
      <c r="C358" s="77" t="s">
        <v>34</v>
      </c>
      <c r="D358" s="77" t="s">
        <v>23</v>
      </c>
      <c r="E358" s="77" t="s">
        <v>30</v>
      </c>
      <c r="F358" s="77" t="s">
        <v>116</v>
      </c>
      <c r="G358" s="31">
        <v>204.99</v>
      </c>
      <c r="H358" s="31">
        <v>206</v>
      </c>
      <c r="I358" s="31">
        <v>0</v>
      </c>
      <c r="J358" s="73">
        <v>206</v>
      </c>
      <c r="K358" s="78" t="s">
        <v>1000</v>
      </c>
      <c r="L358" s="78" t="s">
        <v>2825</v>
      </c>
      <c r="M358" s="75" t="s">
        <v>1991</v>
      </c>
      <c r="N358" s="77" t="s">
        <v>2255</v>
      </c>
      <c r="O358" s="77" t="s">
        <v>132</v>
      </c>
      <c r="P358" t="s">
        <v>182</v>
      </c>
      <c r="Q358" s="79">
        <v>53012352</v>
      </c>
    </row>
    <row r="359" spans="1:17" x14ac:dyDescent="0.25">
      <c r="A359" s="1" t="s">
        <v>2508</v>
      </c>
      <c r="B359" s="5">
        <v>45780.614324699076</v>
      </c>
      <c r="C359" t="s">
        <v>188</v>
      </c>
      <c r="D359" t="s">
        <v>153</v>
      </c>
      <c r="E359" t="s">
        <v>2509</v>
      </c>
      <c r="F359" t="s">
        <v>1932</v>
      </c>
      <c r="G359" s="4">
        <v>48.19</v>
      </c>
      <c r="H359" s="31">
        <v>49.2</v>
      </c>
      <c r="I359" s="31">
        <v>0</v>
      </c>
      <c r="J359" s="73">
        <v>49.2</v>
      </c>
      <c r="K359" s="30" t="s">
        <v>2500</v>
      </c>
      <c r="L359" s="30" t="s">
        <v>17</v>
      </c>
      <c r="M359" s="1" t="s">
        <v>1991</v>
      </c>
      <c r="N359" t="s">
        <v>2616</v>
      </c>
      <c r="O359" t="s">
        <v>1929</v>
      </c>
      <c r="P359" t="s">
        <v>179</v>
      </c>
    </row>
    <row r="360" spans="1:17" x14ac:dyDescent="0.25">
      <c r="A360" s="1">
        <v>682</v>
      </c>
      <c r="B360" s="5">
        <v>45781.543254884258</v>
      </c>
      <c r="C360" t="s">
        <v>980</v>
      </c>
      <c r="D360" t="s">
        <v>23</v>
      </c>
      <c r="E360" t="s">
        <v>24</v>
      </c>
      <c r="F360" t="s">
        <v>20</v>
      </c>
      <c r="G360" s="4">
        <v>26.19</v>
      </c>
      <c r="H360" s="4">
        <v>25.2</v>
      </c>
      <c r="I360" s="57">
        <v>15.34</v>
      </c>
      <c r="J360" s="72">
        <f t="shared" ref="J360:J362" si="53">H360-I360</f>
        <v>9.86</v>
      </c>
      <c r="K360" s="30" t="s">
        <v>10</v>
      </c>
      <c r="L360" s="30" t="s">
        <v>10</v>
      </c>
      <c r="M360" s="1" t="s">
        <v>1991</v>
      </c>
      <c r="N360" t="s">
        <v>2636</v>
      </c>
      <c r="O360" t="s">
        <v>122</v>
      </c>
      <c r="P360" t="s">
        <v>179</v>
      </c>
    </row>
    <row r="361" spans="1:17" x14ac:dyDescent="0.25">
      <c r="A361" s="1">
        <v>47</v>
      </c>
      <c r="B361" s="5">
        <v>45781.54186420139</v>
      </c>
      <c r="C361" t="s">
        <v>980</v>
      </c>
      <c r="D361" t="s">
        <v>23</v>
      </c>
      <c r="E361" t="s">
        <v>24</v>
      </c>
      <c r="F361" t="s">
        <v>20</v>
      </c>
      <c r="G361" s="4">
        <v>36.159999999999997</v>
      </c>
      <c r="H361" s="4">
        <v>36</v>
      </c>
      <c r="I361" s="57">
        <v>25.03</v>
      </c>
      <c r="J361" s="72">
        <f t="shared" si="53"/>
        <v>10.969999999999999</v>
      </c>
      <c r="K361" s="30" t="s">
        <v>10</v>
      </c>
      <c r="L361" s="30" t="s">
        <v>10</v>
      </c>
      <c r="M361" s="1" t="s">
        <v>1991</v>
      </c>
      <c r="N361" t="s">
        <v>2637</v>
      </c>
      <c r="O361" t="s">
        <v>122</v>
      </c>
      <c r="P361" t="s">
        <v>179</v>
      </c>
    </row>
    <row r="362" spans="1:17" x14ac:dyDescent="0.25">
      <c r="A362" s="1">
        <v>8335</v>
      </c>
      <c r="B362" s="5">
        <v>45781.572632488424</v>
      </c>
      <c r="C362" t="s">
        <v>248</v>
      </c>
      <c r="D362" t="s">
        <v>23</v>
      </c>
      <c r="E362" t="s">
        <v>30</v>
      </c>
      <c r="F362" t="s">
        <v>116</v>
      </c>
      <c r="G362" s="4">
        <v>8.59</v>
      </c>
      <c r="H362" s="4">
        <v>15.6</v>
      </c>
      <c r="I362" s="57">
        <v>6.13</v>
      </c>
      <c r="J362" s="72">
        <f t="shared" si="53"/>
        <v>9.4699999999999989</v>
      </c>
      <c r="K362" s="30" t="s">
        <v>10</v>
      </c>
      <c r="L362" s="30" t="s">
        <v>10</v>
      </c>
      <c r="M362" s="1" t="s">
        <v>1991</v>
      </c>
      <c r="N362" t="s">
        <v>2677</v>
      </c>
      <c r="O362" t="s">
        <v>132</v>
      </c>
      <c r="P362" t="s">
        <v>183</v>
      </c>
    </row>
    <row r="363" spans="1:17" x14ac:dyDescent="0.25">
      <c r="A363" s="1" t="s">
        <v>2511</v>
      </c>
      <c r="B363" s="5">
        <v>45780.849980868057</v>
      </c>
      <c r="C363" t="s">
        <v>1608</v>
      </c>
      <c r="D363" t="s">
        <v>18</v>
      </c>
      <c r="E363" t="s">
        <v>28</v>
      </c>
      <c r="F363" t="s">
        <v>136</v>
      </c>
      <c r="G363" s="4">
        <v>67.790000000000006</v>
      </c>
      <c r="H363" s="31">
        <v>58.8</v>
      </c>
      <c r="I363" s="31">
        <v>0</v>
      </c>
      <c r="J363" s="73">
        <v>58.8</v>
      </c>
      <c r="K363" s="30" t="s">
        <v>2500</v>
      </c>
      <c r="L363" s="30" t="s">
        <v>17</v>
      </c>
      <c r="M363" s="1" t="s">
        <v>1991</v>
      </c>
      <c r="N363" t="s">
        <v>2620</v>
      </c>
      <c r="O363" t="s">
        <v>132</v>
      </c>
      <c r="P363" t="s">
        <v>182</v>
      </c>
    </row>
    <row r="364" spans="1:17" x14ac:dyDescent="0.25">
      <c r="A364" s="1">
        <v>641</v>
      </c>
      <c r="B364" s="5">
        <v>45780.863420196758</v>
      </c>
      <c r="C364" t="s">
        <v>980</v>
      </c>
      <c r="D364" t="s">
        <v>23</v>
      </c>
      <c r="E364" t="s">
        <v>24</v>
      </c>
      <c r="F364" t="s">
        <v>20</v>
      </c>
      <c r="G364" s="4">
        <v>53.59</v>
      </c>
      <c r="H364" s="4">
        <v>57.6</v>
      </c>
      <c r="I364" s="57">
        <v>42.47</v>
      </c>
      <c r="J364" s="72">
        <f t="shared" ref="J364:J374" si="54">H364-I364</f>
        <v>15.130000000000003</v>
      </c>
      <c r="K364" s="30" t="s">
        <v>10</v>
      </c>
      <c r="L364" s="30" t="s">
        <v>10</v>
      </c>
      <c r="M364" s="1" t="s">
        <v>1991</v>
      </c>
      <c r="N364" t="s">
        <v>2638</v>
      </c>
      <c r="O364" t="s">
        <v>132</v>
      </c>
      <c r="P364" t="s">
        <v>179</v>
      </c>
    </row>
    <row r="365" spans="1:17" x14ac:dyDescent="0.25">
      <c r="A365" s="1">
        <v>4757</v>
      </c>
      <c r="B365" s="5">
        <v>45781.572534606479</v>
      </c>
      <c r="C365" t="s">
        <v>248</v>
      </c>
      <c r="D365" t="s">
        <v>23</v>
      </c>
      <c r="E365" t="s">
        <v>30</v>
      </c>
      <c r="F365" t="s">
        <v>116</v>
      </c>
      <c r="G365" s="4">
        <v>8.59</v>
      </c>
      <c r="H365" s="4">
        <v>15.6</v>
      </c>
      <c r="I365" s="57">
        <v>6.13</v>
      </c>
      <c r="J365" s="72">
        <f t="shared" si="54"/>
        <v>9.4699999999999989</v>
      </c>
      <c r="K365" s="30" t="s">
        <v>10</v>
      </c>
      <c r="L365" s="30" t="s">
        <v>10</v>
      </c>
      <c r="M365" s="1" t="s">
        <v>1991</v>
      </c>
      <c r="N365" t="s">
        <v>2678</v>
      </c>
      <c r="O365" t="s">
        <v>2679</v>
      </c>
      <c r="P365" t="s">
        <v>183</v>
      </c>
    </row>
    <row r="366" spans="1:17" x14ac:dyDescent="0.25">
      <c r="A366" s="1">
        <v>5601</v>
      </c>
      <c r="B366" s="5">
        <v>45781.903579016202</v>
      </c>
      <c r="C366" t="s">
        <v>270</v>
      </c>
      <c r="D366" t="s">
        <v>19</v>
      </c>
      <c r="E366" t="s">
        <v>129</v>
      </c>
      <c r="F366" t="s">
        <v>116</v>
      </c>
      <c r="G366" s="4">
        <v>46.19</v>
      </c>
      <c r="H366" s="4">
        <v>49.2</v>
      </c>
      <c r="I366" s="57">
        <v>41.2</v>
      </c>
      <c r="J366" s="72">
        <f t="shared" si="54"/>
        <v>8</v>
      </c>
      <c r="K366" s="30" t="s">
        <v>10</v>
      </c>
      <c r="L366" s="30" t="s">
        <v>10</v>
      </c>
      <c r="M366" s="1" t="s">
        <v>1991</v>
      </c>
      <c r="N366" t="s">
        <v>2562</v>
      </c>
      <c r="O366" t="s">
        <v>156</v>
      </c>
      <c r="P366" t="s">
        <v>180</v>
      </c>
    </row>
    <row r="367" spans="1:17" x14ac:dyDescent="0.25">
      <c r="A367" s="1" t="s">
        <v>2826</v>
      </c>
      <c r="B367" s="5">
        <v>45781.883433773146</v>
      </c>
      <c r="C367" t="s">
        <v>147</v>
      </c>
      <c r="D367" t="s">
        <v>23</v>
      </c>
      <c r="E367" t="s">
        <v>31</v>
      </c>
      <c r="F367" t="s">
        <v>116</v>
      </c>
      <c r="G367" s="4">
        <v>108.99</v>
      </c>
      <c r="H367" s="4">
        <v>91</v>
      </c>
      <c r="I367" s="57">
        <v>73.48</v>
      </c>
      <c r="J367" s="72">
        <f t="shared" si="54"/>
        <v>17.519999999999996</v>
      </c>
      <c r="K367" s="30" t="s">
        <v>10</v>
      </c>
      <c r="L367" s="30" t="s">
        <v>10</v>
      </c>
      <c r="M367" s="1" t="s">
        <v>1991</v>
      </c>
      <c r="N367" t="s">
        <v>2548</v>
      </c>
      <c r="O367" t="s">
        <v>2431</v>
      </c>
      <c r="P367" t="s">
        <v>183</v>
      </c>
      <c r="Q367" s="79"/>
    </row>
    <row r="368" spans="1:17" x14ac:dyDescent="0.25">
      <c r="A368" s="1">
        <v>3604</v>
      </c>
      <c r="B368" s="5">
        <v>45780.860196423608</v>
      </c>
      <c r="C368" t="s">
        <v>980</v>
      </c>
      <c r="D368" t="s">
        <v>23</v>
      </c>
      <c r="E368" t="s">
        <v>24</v>
      </c>
      <c r="F368" t="s">
        <v>20</v>
      </c>
      <c r="G368" s="4">
        <v>93.18</v>
      </c>
      <c r="H368" s="4">
        <v>94.8</v>
      </c>
      <c r="I368" s="57">
        <v>72.52</v>
      </c>
      <c r="J368" s="72">
        <f t="shared" si="54"/>
        <v>22.28</v>
      </c>
      <c r="K368" s="30" t="s">
        <v>10</v>
      </c>
      <c r="L368" s="30" t="s">
        <v>10</v>
      </c>
      <c r="M368" s="1" t="s">
        <v>1991</v>
      </c>
      <c r="N368" t="s">
        <v>2639</v>
      </c>
      <c r="O368" t="s">
        <v>123</v>
      </c>
      <c r="P368" t="s">
        <v>179</v>
      </c>
    </row>
    <row r="369" spans="1:16" x14ac:dyDescent="0.25">
      <c r="A369" s="1">
        <v>351</v>
      </c>
      <c r="B369" s="5">
        <v>45780.853854502318</v>
      </c>
      <c r="C369" t="s">
        <v>188</v>
      </c>
      <c r="D369" t="s">
        <v>23</v>
      </c>
      <c r="E369" t="s">
        <v>30</v>
      </c>
      <c r="F369" t="s">
        <v>1934</v>
      </c>
      <c r="G369" s="4">
        <v>32.58</v>
      </c>
      <c r="H369" s="4">
        <v>28.8</v>
      </c>
      <c r="I369" s="57">
        <v>23.26</v>
      </c>
      <c r="J369" s="72">
        <f t="shared" si="54"/>
        <v>5.5399999999999991</v>
      </c>
      <c r="K369" s="30" t="s">
        <v>10</v>
      </c>
      <c r="L369" s="30" t="s">
        <v>10</v>
      </c>
      <c r="M369" s="1" t="s">
        <v>1991</v>
      </c>
      <c r="N369" t="s">
        <v>2615</v>
      </c>
      <c r="O369" t="s">
        <v>1960</v>
      </c>
      <c r="P369" t="s">
        <v>179</v>
      </c>
    </row>
    <row r="370" spans="1:16" x14ac:dyDescent="0.25">
      <c r="A370" s="1">
        <v>6334</v>
      </c>
      <c r="B370" s="5">
        <v>45781.866202592595</v>
      </c>
      <c r="C370" t="s">
        <v>1942</v>
      </c>
      <c r="D370" t="s">
        <v>23</v>
      </c>
      <c r="E370" t="s">
        <v>30</v>
      </c>
      <c r="F370" t="s">
        <v>116</v>
      </c>
      <c r="G370" s="4">
        <v>51.79</v>
      </c>
      <c r="H370" s="4">
        <v>48.8</v>
      </c>
      <c r="I370" s="57">
        <v>39.409999999999997</v>
      </c>
      <c r="J370" s="72">
        <f t="shared" si="54"/>
        <v>9.39</v>
      </c>
      <c r="K370" s="30" t="s">
        <v>10</v>
      </c>
      <c r="L370" s="30" t="s">
        <v>10</v>
      </c>
      <c r="M370" s="1" t="s">
        <v>1991</v>
      </c>
      <c r="N370" t="s">
        <v>2622</v>
      </c>
      <c r="O370" t="s">
        <v>132</v>
      </c>
      <c r="P370" t="s">
        <v>182</v>
      </c>
    </row>
    <row r="371" spans="1:16" x14ac:dyDescent="0.25">
      <c r="A371" s="1">
        <v>2647</v>
      </c>
      <c r="B371" s="5">
        <v>45781.582171886577</v>
      </c>
      <c r="C371" t="s">
        <v>1443</v>
      </c>
      <c r="D371" t="s">
        <v>23</v>
      </c>
      <c r="E371" t="s">
        <v>30</v>
      </c>
      <c r="F371" t="s">
        <v>116</v>
      </c>
      <c r="G371" s="4">
        <v>139</v>
      </c>
      <c r="H371" s="4">
        <v>139</v>
      </c>
      <c r="I371" s="57">
        <v>116.41</v>
      </c>
      <c r="J371" s="72">
        <f t="shared" si="54"/>
        <v>22.590000000000003</v>
      </c>
      <c r="K371" s="30" t="s">
        <v>10</v>
      </c>
      <c r="L371" s="30" t="s">
        <v>10</v>
      </c>
      <c r="M371" s="1" t="s">
        <v>1991</v>
      </c>
      <c r="N371" t="s">
        <v>2567</v>
      </c>
      <c r="O371" t="s">
        <v>1961</v>
      </c>
      <c r="P371" t="s">
        <v>179</v>
      </c>
    </row>
    <row r="372" spans="1:16" x14ac:dyDescent="0.25">
      <c r="A372" s="1">
        <v>245</v>
      </c>
      <c r="B372" s="5">
        <v>45780.809891249999</v>
      </c>
      <c r="C372" t="s">
        <v>980</v>
      </c>
      <c r="D372" t="s">
        <v>23</v>
      </c>
      <c r="E372" t="s">
        <v>24</v>
      </c>
      <c r="F372" t="s">
        <v>20</v>
      </c>
      <c r="G372" s="4">
        <v>71.7</v>
      </c>
      <c r="H372" s="4">
        <v>71.7</v>
      </c>
      <c r="I372" s="57">
        <v>52.9</v>
      </c>
      <c r="J372" s="72">
        <f t="shared" si="54"/>
        <v>18.800000000000004</v>
      </c>
      <c r="K372" s="30" t="s">
        <v>10</v>
      </c>
      <c r="L372" s="30" t="s">
        <v>10</v>
      </c>
      <c r="M372" s="1" t="s">
        <v>1991</v>
      </c>
      <c r="N372" t="s">
        <v>2640</v>
      </c>
      <c r="O372" t="s">
        <v>131</v>
      </c>
      <c r="P372" t="s">
        <v>179</v>
      </c>
    </row>
    <row r="373" spans="1:16" x14ac:dyDescent="0.25">
      <c r="A373" s="1">
        <v>9327</v>
      </c>
      <c r="B373" s="5">
        <v>45781.918690763887</v>
      </c>
      <c r="C373" t="s">
        <v>230</v>
      </c>
      <c r="D373" t="s">
        <v>153</v>
      </c>
      <c r="E373" t="s">
        <v>24</v>
      </c>
      <c r="F373" t="s">
        <v>20</v>
      </c>
      <c r="G373" s="4">
        <v>46.59</v>
      </c>
      <c r="H373" s="4">
        <v>42.6</v>
      </c>
      <c r="I373" s="57">
        <v>34.4</v>
      </c>
      <c r="J373" s="72">
        <f t="shared" si="54"/>
        <v>8.2000000000000028</v>
      </c>
      <c r="K373" s="30" t="s">
        <v>10</v>
      </c>
      <c r="L373" s="30" t="s">
        <v>10</v>
      </c>
      <c r="M373" s="1" t="s">
        <v>1991</v>
      </c>
      <c r="N373" t="s">
        <v>2551</v>
      </c>
      <c r="O373" t="s">
        <v>132</v>
      </c>
      <c r="P373" t="s">
        <v>181</v>
      </c>
    </row>
    <row r="374" spans="1:16" x14ac:dyDescent="0.25">
      <c r="A374" s="1">
        <v>9840</v>
      </c>
      <c r="B374" s="5">
        <v>45781.929763136577</v>
      </c>
      <c r="C374" t="s">
        <v>2505</v>
      </c>
      <c r="D374" t="s">
        <v>19</v>
      </c>
      <c r="E374" t="s">
        <v>129</v>
      </c>
      <c r="F374" t="s">
        <v>116</v>
      </c>
      <c r="G374" s="4">
        <v>11.38</v>
      </c>
      <c r="H374" s="4">
        <v>26.4</v>
      </c>
      <c r="I374" s="57">
        <v>21.32</v>
      </c>
      <c r="J374" s="72">
        <f t="shared" si="54"/>
        <v>5.0799999999999983</v>
      </c>
      <c r="K374" s="30" t="s">
        <v>10</v>
      </c>
      <c r="L374" s="30" t="s">
        <v>10</v>
      </c>
      <c r="M374" s="1" t="s">
        <v>1991</v>
      </c>
      <c r="N374" t="s">
        <v>2599</v>
      </c>
      <c r="O374" t="s">
        <v>132</v>
      </c>
      <c r="P374" t="s">
        <v>183</v>
      </c>
    </row>
    <row r="375" spans="1:16" x14ac:dyDescent="0.25">
      <c r="A375" s="1" t="s">
        <v>2513</v>
      </c>
      <c r="B375" s="5">
        <v>45780.885833194443</v>
      </c>
      <c r="C375" t="s">
        <v>1981</v>
      </c>
      <c r="D375" t="s">
        <v>18</v>
      </c>
      <c r="E375" t="s">
        <v>28</v>
      </c>
      <c r="F375" t="s">
        <v>136</v>
      </c>
      <c r="G375" s="4">
        <v>60.59</v>
      </c>
      <c r="H375" s="31">
        <v>61.6</v>
      </c>
      <c r="I375" s="31">
        <v>0</v>
      </c>
      <c r="J375" s="73">
        <v>61.6</v>
      </c>
      <c r="K375" s="30" t="s">
        <v>2500</v>
      </c>
      <c r="L375" s="30" t="s">
        <v>17</v>
      </c>
      <c r="M375" s="1" t="s">
        <v>1991</v>
      </c>
      <c r="N375" t="s">
        <v>2632</v>
      </c>
      <c r="O375" t="s">
        <v>132</v>
      </c>
      <c r="P375" t="s">
        <v>181</v>
      </c>
    </row>
    <row r="376" spans="1:16" x14ac:dyDescent="0.25">
      <c r="A376" s="1">
        <v>883</v>
      </c>
      <c r="B376" s="5">
        <v>45780.886432407409</v>
      </c>
      <c r="C376" t="s">
        <v>230</v>
      </c>
      <c r="D376" t="s">
        <v>23</v>
      </c>
      <c r="E376" t="s">
        <v>26</v>
      </c>
      <c r="F376" t="s">
        <v>20</v>
      </c>
      <c r="G376" s="4">
        <v>48.59</v>
      </c>
      <c r="H376" s="4">
        <v>42.6</v>
      </c>
      <c r="I376" s="57">
        <v>34.4</v>
      </c>
      <c r="J376" s="72">
        <f t="shared" ref="J376:J377" si="55">H376-I376</f>
        <v>8.2000000000000028</v>
      </c>
      <c r="K376" s="30" t="s">
        <v>10</v>
      </c>
      <c r="L376" s="30" t="s">
        <v>10</v>
      </c>
      <c r="M376" s="1" t="s">
        <v>1991</v>
      </c>
      <c r="N376" t="s">
        <v>2552</v>
      </c>
      <c r="O376" t="s">
        <v>122</v>
      </c>
      <c r="P376" t="s">
        <v>181</v>
      </c>
    </row>
    <row r="377" spans="1:16" x14ac:dyDescent="0.25">
      <c r="A377" s="1">
        <v>70</v>
      </c>
      <c r="B377" s="5">
        <v>45781.733094699077</v>
      </c>
      <c r="C377" t="s">
        <v>321</v>
      </c>
      <c r="D377" t="s">
        <v>23</v>
      </c>
      <c r="E377" t="s">
        <v>24</v>
      </c>
      <c r="F377" t="s">
        <v>20</v>
      </c>
      <c r="G377" s="4">
        <v>99.6</v>
      </c>
      <c r="H377" s="4">
        <v>99.6</v>
      </c>
      <c r="I377" s="57">
        <v>80.430000000000007</v>
      </c>
      <c r="J377" s="72">
        <f t="shared" si="55"/>
        <v>19.169999999999987</v>
      </c>
      <c r="K377" s="30" t="s">
        <v>10</v>
      </c>
      <c r="L377" s="30" t="s">
        <v>10</v>
      </c>
      <c r="M377" s="1" t="s">
        <v>1991</v>
      </c>
      <c r="N377" t="s">
        <v>2793</v>
      </c>
      <c r="O377" t="s">
        <v>131</v>
      </c>
      <c r="P377" t="s">
        <v>179</v>
      </c>
    </row>
    <row r="378" spans="1:16" x14ac:dyDescent="0.25">
      <c r="A378" s="1" t="s">
        <v>2514</v>
      </c>
      <c r="B378" s="5">
        <v>45780.802428888892</v>
      </c>
      <c r="C378" t="s">
        <v>1306</v>
      </c>
      <c r="D378" t="s">
        <v>18</v>
      </c>
      <c r="E378" t="s">
        <v>28</v>
      </c>
      <c r="F378" t="s">
        <v>136</v>
      </c>
      <c r="G378" s="4">
        <v>43.99</v>
      </c>
      <c r="H378" s="31">
        <v>46</v>
      </c>
      <c r="I378" s="31">
        <v>0</v>
      </c>
      <c r="J378" s="73">
        <v>46</v>
      </c>
      <c r="K378" s="30" t="s">
        <v>2500</v>
      </c>
      <c r="L378" s="30" t="s">
        <v>17</v>
      </c>
      <c r="M378" s="1" t="s">
        <v>1991</v>
      </c>
      <c r="N378" t="s">
        <v>2635</v>
      </c>
      <c r="O378" t="s">
        <v>140</v>
      </c>
      <c r="P378" t="s">
        <v>181</v>
      </c>
    </row>
    <row r="379" spans="1:16" x14ac:dyDescent="0.25">
      <c r="A379" s="1">
        <v>4276</v>
      </c>
      <c r="B379" s="5">
        <v>45780.885147870373</v>
      </c>
      <c r="C379" t="s">
        <v>321</v>
      </c>
      <c r="D379" t="s">
        <v>23</v>
      </c>
      <c r="E379" t="s">
        <v>26</v>
      </c>
      <c r="F379" t="s">
        <v>20</v>
      </c>
      <c r="G379" s="4">
        <v>60.39</v>
      </c>
      <c r="H379" s="4">
        <v>62.4</v>
      </c>
      <c r="I379" s="57">
        <v>50.39</v>
      </c>
      <c r="J379" s="72">
        <f t="shared" ref="J379:J384" si="56">H379-I379</f>
        <v>12.009999999999998</v>
      </c>
      <c r="K379" s="30" t="s">
        <v>10</v>
      </c>
      <c r="L379" s="30" t="s">
        <v>10</v>
      </c>
      <c r="M379" s="1" t="s">
        <v>1991</v>
      </c>
      <c r="N379" t="s">
        <v>2794</v>
      </c>
      <c r="O379" t="s">
        <v>124</v>
      </c>
      <c r="P379" t="s">
        <v>179</v>
      </c>
    </row>
    <row r="380" spans="1:16" x14ac:dyDescent="0.25">
      <c r="A380" s="1">
        <v>785</v>
      </c>
      <c r="B380" s="5">
        <v>45781.896260081019</v>
      </c>
      <c r="C380" t="s">
        <v>96</v>
      </c>
      <c r="D380" t="s">
        <v>23</v>
      </c>
      <c r="E380" t="s">
        <v>24</v>
      </c>
      <c r="F380" t="s">
        <v>20</v>
      </c>
      <c r="G380" s="4">
        <v>58.99</v>
      </c>
      <c r="H380" s="4">
        <v>60</v>
      </c>
      <c r="I380" s="57">
        <v>48.45</v>
      </c>
      <c r="J380" s="72">
        <f t="shared" si="56"/>
        <v>11.549999999999997</v>
      </c>
      <c r="K380" s="30" t="s">
        <v>10</v>
      </c>
      <c r="L380" s="30" t="s">
        <v>10</v>
      </c>
      <c r="M380" s="1" t="s">
        <v>1991</v>
      </c>
      <c r="N380" t="s">
        <v>2743</v>
      </c>
      <c r="O380" t="s">
        <v>1957</v>
      </c>
      <c r="P380" t="s">
        <v>181</v>
      </c>
    </row>
    <row r="381" spans="1:16" x14ac:dyDescent="0.25">
      <c r="A381" s="1">
        <v>2272</v>
      </c>
      <c r="B381" s="5">
        <v>45781.895572789355</v>
      </c>
      <c r="C381" t="s">
        <v>96</v>
      </c>
      <c r="D381" t="s">
        <v>19</v>
      </c>
      <c r="E381" t="s">
        <v>41</v>
      </c>
      <c r="F381" t="s">
        <v>20</v>
      </c>
      <c r="G381" s="4">
        <v>31.8</v>
      </c>
      <c r="H381" s="4">
        <v>40.799999999999997</v>
      </c>
      <c r="I381" s="57">
        <v>32.950000000000003</v>
      </c>
      <c r="J381" s="72">
        <f t="shared" si="56"/>
        <v>7.8499999999999943</v>
      </c>
      <c r="K381" s="30" t="s">
        <v>10</v>
      </c>
      <c r="L381" s="30" t="s">
        <v>10</v>
      </c>
      <c r="M381" s="1" t="s">
        <v>1991</v>
      </c>
      <c r="N381" t="s">
        <v>2744</v>
      </c>
      <c r="O381" t="s">
        <v>123</v>
      </c>
      <c r="P381" t="s">
        <v>181</v>
      </c>
    </row>
    <row r="382" spans="1:16" x14ac:dyDescent="0.25">
      <c r="A382" s="1">
        <v>2313</v>
      </c>
      <c r="B382" s="5">
        <v>45781.795490625002</v>
      </c>
      <c r="C382" t="s">
        <v>96</v>
      </c>
      <c r="D382" t="s">
        <v>19</v>
      </c>
      <c r="E382" t="s">
        <v>41</v>
      </c>
      <c r="F382" t="s">
        <v>20</v>
      </c>
      <c r="G382" s="4">
        <v>57.4</v>
      </c>
      <c r="H382" s="4">
        <v>56.4</v>
      </c>
      <c r="I382" s="57">
        <v>45.55</v>
      </c>
      <c r="J382" s="72">
        <f t="shared" si="56"/>
        <v>10.850000000000001</v>
      </c>
      <c r="K382" s="30" t="s">
        <v>10</v>
      </c>
      <c r="L382" s="30" t="s">
        <v>10</v>
      </c>
      <c r="M382" s="1" t="s">
        <v>1991</v>
      </c>
      <c r="N382" t="s">
        <v>2745</v>
      </c>
      <c r="O382" t="s">
        <v>132</v>
      </c>
      <c r="P382" t="s">
        <v>181</v>
      </c>
    </row>
    <row r="383" spans="1:16" x14ac:dyDescent="0.25">
      <c r="A383" s="1">
        <v>272</v>
      </c>
      <c r="B383" s="5">
        <v>45781.783979675929</v>
      </c>
      <c r="C383" t="s">
        <v>96</v>
      </c>
      <c r="D383" t="s">
        <v>23</v>
      </c>
      <c r="E383" t="s">
        <v>24</v>
      </c>
      <c r="F383" t="s">
        <v>20</v>
      </c>
      <c r="G383" s="4">
        <v>70.2</v>
      </c>
      <c r="H383" s="4">
        <v>61.2</v>
      </c>
      <c r="I383" s="57">
        <v>49.42</v>
      </c>
      <c r="J383" s="72">
        <f t="shared" si="56"/>
        <v>11.780000000000001</v>
      </c>
      <c r="K383" s="30" t="s">
        <v>10</v>
      </c>
      <c r="L383" s="30" t="s">
        <v>10</v>
      </c>
      <c r="M383" s="1" t="s">
        <v>1991</v>
      </c>
      <c r="N383" t="s">
        <v>2746</v>
      </c>
      <c r="O383" t="s">
        <v>122</v>
      </c>
      <c r="P383" t="s">
        <v>181</v>
      </c>
    </row>
    <row r="384" spans="1:16" x14ac:dyDescent="0.25">
      <c r="A384" s="1">
        <v>5560</v>
      </c>
      <c r="B384" s="5">
        <v>45780.870495416668</v>
      </c>
      <c r="C384" t="s">
        <v>96</v>
      </c>
      <c r="D384" t="s">
        <v>19</v>
      </c>
      <c r="E384" t="s">
        <v>226</v>
      </c>
      <c r="F384" t="s">
        <v>20</v>
      </c>
      <c r="G384" s="4">
        <v>132.19</v>
      </c>
      <c r="H384" s="4">
        <v>115.2</v>
      </c>
      <c r="I384" s="57">
        <v>93.02</v>
      </c>
      <c r="J384" s="72">
        <f t="shared" si="56"/>
        <v>22.180000000000007</v>
      </c>
      <c r="K384" s="30" t="s">
        <v>10</v>
      </c>
      <c r="L384" s="30" t="s">
        <v>10</v>
      </c>
      <c r="M384" s="1" t="s">
        <v>1991</v>
      </c>
      <c r="N384" t="s">
        <v>2747</v>
      </c>
      <c r="O384" t="s">
        <v>122</v>
      </c>
      <c r="P384" t="s">
        <v>181</v>
      </c>
    </row>
    <row r="385" spans="1:17" x14ac:dyDescent="0.25">
      <c r="A385" s="1" t="s">
        <v>2515</v>
      </c>
      <c r="B385" s="5">
        <v>45780.690595335647</v>
      </c>
      <c r="C385" t="s">
        <v>143</v>
      </c>
      <c r="D385" t="s">
        <v>18</v>
      </c>
      <c r="E385" t="s">
        <v>28</v>
      </c>
      <c r="F385" t="s">
        <v>136</v>
      </c>
      <c r="G385" s="4">
        <v>83</v>
      </c>
      <c r="H385" s="31">
        <v>83</v>
      </c>
      <c r="I385" s="31">
        <v>0</v>
      </c>
      <c r="J385" s="73">
        <v>83</v>
      </c>
      <c r="K385" s="30" t="s">
        <v>2500</v>
      </c>
      <c r="L385" s="30" t="s">
        <v>17</v>
      </c>
      <c r="M385" s="1" t="s">
        <v>1991</v>
      </c>
      <c r="N385" t="s">
        <v>2642</v>
      </c>
      <c r="O385" t="s">
        <v>132</v>
      </c>
      <c r="P385" t="s">
        <v>183</v>
      </c>
    </row>
    <row r="386" spans="1:17" x14ac:dyDescent="0.25">
      <c r="A386" s="1" t="s">
        <v>2516</v>
      </c>
      <c r="B386" s="5">
        <v>45781.56602515046</v>
      </c>
      <c r="C386" t="s">
        <v>293</v>
      </c>
      <c r="D386" t="s">
        <v>1926</v>
      </c>
      <c r="E386" t="s">
        <v>1927</v>
      </c>
      <c r="F386" t="s">
        <v>1928</v>
      </c>
      <c r="G386" s="4">
        <v>141.99</v>
      </c>
      <c r="H386" s="31">
        <v>148</v>
      </c>
      <c r="I386" s="31">
        <v>0</v>
      </c>
      <c r="J386" s="73">
        <v>148</v>
      </c>
      <c r="K386" s="30" t="s">
        <v>2824</v>
      </c>
      <c r="L386" s="30" t="s">
        <v>17</v>
      </c>
      <c r="M386" s="1" t="s">
        <v>1991</v>
      </c>
      <c r="N386" t="s">
        <v>2643</v>
      </c>
      <c r="O386" t="s">
        <v>1929</v>
      </c>
      <c r="P386" t="s">
        <v>180</v>
      </c>
    </row>
    <row r="387" spans="1:17" x14ac:dyDescent="0.25">
      <c r="A387" s="1">
        <v>5207</v>
      </c>
      <c r="B387" s="5">
        <v>45780.86722039352</v>
      </c>
      <c r="C387" t="s">
        <v>96</v>
      </c>
      <c r="D387" t="s">
        <v>19</v>
      </c>
      <c r="E387" t="s">
        <v>41</v>
      </c>
      <c r="F387" t="s">
        <v>20</v>
      </c>
      <c r="G387" s="4">
        <v>37.880000000000003</v>
      </c>
      <c r="H387" s="4">
        <v>25.2</v>
      </c>
      <c r="I387" s="57">
        <v>20.34</v>
      </c>
      <c r="J387" s="72">
        <f t="shared" ref="J387:J393" si="57">H387-I387</f>
        <v>4.8599999999999994</v>
      </c>
      <c r="K387" s="30" t="s">
        <v>10</v>
      </c>
      <c r="L387" s="30" t="s">
        <v>10</v>
      </c>
      <c r="M387" s="1" t="s">
        <v>1991</v>
      </c>
      <c r="N387" t="s">
        <v>2748</v>
      </c>
      <c r="O387" t="s">
        <v>1956</v>
      </c>
      <c r="P387" t="s">
        <v>181</v>
      </c>
    </row>
    <row r="388" spans="1:17" x14ac:dyDescent="0.25">
      <c r="A388" s="1">
        <v>7736</v>
      </c>
      <c r="B388" s="5">
        <v>45780.860557465276</v>
      </c>
      <c r="C388" t="s">
        <v>96</v>
      </c>
      <c r="D388" t="s">
        <v>19</v>
      </c>
      <c r="E388" t="s">
        <v>41</v>
      </c>
      <c r="F388" t="s">
        <v>20</v>
      </c>
      <c r="G388" s="4">
        <v>71.989999999999995</v>
      </c>
      <c r="H388" s="4">
        <v>60</v>
      </c>
      <c r="I388" s="57">
        <v>48.45</v>
      </c>
      <c r="J388" s="72">
        <f t="shared" si="57"/>
        <v>11.549999999999997</v>
      </c>
      <c r="K388" s="30" t="s">
        <v>10</v>
      </c>
      <c r="L388" s="30" t="s">
        <v>10</v>
      </c>
      <c r="M388" s="1" t="s">
        <v>1991</v>
      </c>
      <c r="N388" t="s">
        <v>2749</v>
      </c>
      <c r="O388" t="s">
        <v>132</v>
      </c>
      <c r="P388" t="s">
        <v>181</v>
      </c>
    </row>
    <row r="389" spans="1:17" x14ac:dyDescent="0.25">
      <c r="A389" s="1">
        <v>737</v>
      </c>
      <c r="B389" s="5">
        <v>45780.831874398151</v>
      </c>
      <c r="C389" t="s">
        <v>160</v>
      </c>
      <c r="D389" t="s">
        <v>23</v>
      </c>
      <c r="E389" t="s">
        <v>24</v>
      </c>
      <c r="F389" t="s">
        <v>20</v>
      </c>
      <c r="G389" s="4">
        <v>68.790000000000006</v>
      </c>
      <c r="H389" s="4">
        <v>58.8</v>
      </c>
      <c r="I389" s="57">
        <v>47.48</v>
      </c>
      <c r="J389" s="72">
        <f t="shared" si="57"/>
        <v>11.32</v>
      </c>
      <c r="K389" s="30" t="s">
        <v>10</v>
      </c>
      <c r="L389" s="30" t="s">
        <v>10</v>
      </c>
      <c r="M389" s="1" t="s">
        <v>1991</v>
      </c>
      <c r="N389" t="s">
        <v>2742</v>
      </c>
      <c r="O389" t="s">
        <v>132</v>
      </c>
      <c r="P389" t="s">
        <v>179</v>
      </c>
    </row>
    <row r="390" spans="1:17" x14ac:dyDescent="0.25">
      <c r="A390" s="1">
        <v>1026</v>
      </c>
      <c r="B390" s="5">
        <v>45781.885190451387</v>
      </c>
      <c r="C390" t="s">
        <v>1942</v>
      </c>
      <c r="D390" t="s">
        <v>23</v>
      </c>
      <c r="E390" t="s">
        <v>24</v>
      </c>
      <c r="F390" t="s">
        <v>20</v>
      </c>
      <c r="G390" s="4">
        <v>79.59</v>
      </c>
      <c r="H390" s="4">
        <v>69.599999999999994</v>
      </c>
      <c r="I390" s="57">
        <v>56.2</v>
      </c>
      <c r="J390" s="72">
        <f t="shared" si="57"/>
        <v>13.399999999999991</v>
      </c>
      <c r="K390" s="30" t="s">
        <v>10</v>
      </c>
      <c r="L390" s="30" t="s">
        <v>10</v>
      </c>
      <c r="M390" s="1" t="s">
        <v>1991</v>
      </c>
      <c r="N390" t="s">
        <v>2621</v>
      </c>
      <c r="O390" t="s">
        <v>122</v>
      </c>
      <c r="P390" t="s">
        <v>182</v>
      </c>
    </row>
    <row r="391" spans="1:17" x14ac:dyDescent="0.25">
      <c r="A391" s="1">
        <v>6225</v>
      </c>
      <c r="B391" s="5">
        <v>45781.787721574074</v>
      </c>
      <c r="C391" t="s">
        <v>1972</v>
      </c>
      <c r="D391" t="s">
        <v>19</v>
      </c>
      <c r="E391" t="s">
        <v>2530</v>
      </c>
      <c r="F391" t="s">
        <v>20</v>
      </c>
      <c r="G391" s="4">
        <v>56.78</v>
      </c>
      <c r="H391" s="4">
        <v>39.799999999999997</v>
      </c>
      <c r="I391" s="57">
        <v>32.14</v>
      </c>
      <c r="J391" s="72">
        <f t="shared" si="57"/>
        <v>7.6599999999999966</v>
      </c>
      <c r="K391" s="30" t="s">
        <v>10</v>
      </c>
      <c r="L391" s="30" t="s">
        <v>10</v>
      </c>
      <c r="M391" s="1" t="s">
        <v>1991</v>
      </c>
      <c r="N391" t="s">
        <v>2752</v>
      </c>
      <c r="O391" t="s">
        <v>2753</v>
      </c>
      <c r="P391" t="s">
        <v>180</v>
      </c>
    </row>
    <row r="392" spans="1:17" x14ac:dyDescent="0.25">
      <c r="A392" s="1">
        <v>9583</v>
      </c>
      <c r="B392" s="5">
        <v>45780.766885717596</v>
      </c>
      <c r="C392" t="s">
        <v>1972</v>
      </c>
      <c r="D392" t="s">
        <v>23</v>
      </c>
      <c r="E392" t="s">
        <v>26</v>
      </c>
      <c r="F392" t="s">
        <v>20</v>
      </c>
      <c r="G392" s="4">
        <v>61.83</v>
      </c>
      <c r="H392" s="4">
        <v>47.85</v>
      </c>
      <c r="I392" s="57">
        <v>38.630000000000003</v>
      </c>
      <c r="J392" s="72">
        <f t="shared" si="57"/>
        <v>9.2199999999999989</v>
      </c>
      <c r="K392" s="30" t="s">
        <v>10</v>
      </c>
      <c r="L392" s="30" t="s">
        <v>10</v>
      </c>
      <c r="M392" s="1" t="s">
        <v>1991</v>
      </c>
      <c r="N392" t="s">
        <v>2754</v>
      </c>
      <c r="O392" t="s">
        <v>132</v>
      </c>
      <c r="P392" t="s">
        <v>180</v>
      </c>
    </row>
    <row r="393" spans="1:17" x14ac:dyDescent="0.25">
      <c r="A393" s="1">
        <v>7867</v>
      </c>
      <c r="B393" s="5">
        <v>45781.558234421296</v>
      </c>
      <c r="C393" t="s">
        <v>1963</v>
      </c>
      <c r="D393" t="s">
        <v>19</v>
      </c>
      <c r="E393" t="s">
        <v>1953</v>
      </c>
      <c r="F393" t="s">
        <v>20</v>
      </c>
      <c r="G393" s="4">
        <v>11.98</v>
      </c>
      <c r="H393" s="4">
        <v>19.2</v>
      </c>
      <c r="I393" s="57">
        <v>15.5</v>
      </c>
      <c r="J393" s="72">
        <f t="shared" si="57"/>
        <v>3.6999999999999993</v>
      </c>
      <c r="K393" s="30" t="s">
        <v>10</v>
      </c>
      <c r="L393" s="30" t="s">
        <v>10</v>
      </c>
      <c r="M393" s="1" t="s">
        <v>1991</v>
      </c>
      <c r="N393" t="s">
        <v>2722</v>
      </c>
      <c r="O393" t="s">
        <v>122</v>
      </c>
      <c r="P393" t="s">
        <v>182</v>
      </c>
    </row>
    <row r="394" spans="1:17" x14ac:dyDescent="0.25">
      <c r="A394" s="75">
        <v>4960</v>
      </c>
      <c r="B394" s="76">
        <v>45780.948182233798</v>
      </c>
      <c r="C394" s="77" t="s">
        <v>269</v>
      </c>
      <c r="D394" s="77" t="s">
        <v>19</v>
      </c>
      <c r="E394" s="77" t="s">
        <v>129</v>
      </c>
      <c r="F394" s="77" t="s">
        <v>116</v>
      </c>
      <c r="G394" s="31">
        <v>100.99</v>
      </c>
      <c r="H394" s="31">
        <v>96</v>
      </c>
      <c r="I394" s="31">
        <v>0</v>
      </c>
      <c r="J394" s="73">
        <v>96</v>
      </c>
      <c r="K394" s="78" t="s">
        <v>1000</v>
      </c>
      <c r="L394" s="78" t="s">
        <v>2825</v>
      </c>
      <c r="M394" s="75" t="s">
        <v>1991</v>
      </c>
      <c r="N394" s="77" t="s">
        <v>2557</v>
      </c>
      <c r="O394" s="77" t="s">
        <v>122</v>
      </c>
      <c r="P394" t="s">
        <v>181</v>
      </c>
      <c r="Q394" s="79"/>
    </row>
    <row r="395" spans="1:17" x14ac:dyDescent="0.25">
      <c r="A395" s="1" t="s">
        <v>2517</v>
      </c>
      <c r="B395" s="5">
        <v>45780.691841956017</v>
      </c>
      <c r="C395" t="s">
        <v>55</v>
      </c>
      <c r="D395" t="s">
        <v>18</v>
      </c>
      <c r="E395" t="s">
        <v>28</v>
      </c>
      <c r="F395" t="s">
        <v>136</v>
      </c>
      <c r="G395" s="4">
        <v>73.989999999999995</v>
      </c>
      <c r="H395" s="31">
        <v>69</v>
      </c>
      <c r="I395" s="31">
        <v>0</v>
      </c>
      <c r="J395" s="73">
        <v>69</v>
      </c>
      <c r="K395" s="30" t="s">
        <v>2500</v>
      </c>
      <c r="L395" s="30" t="s">
        <v>17</v>
      </c>
      <c r="M395" s="1" t="s">
        <v>1991</v>
      </c>
      <c r="N395" t="s">
        <v>2652</v>
      </c>
      <c r="O395" t="s">
        <v>156</v>
      </c>
      <c r="P395" t="s">
        <v>183</v>
      </c>
    </row>
    <row r="396" spans="1:17" x14ac:dyDescent="0.25">
      <c r="A396" s="1">
        <v>6951</v>
      </c>
      <c r="B396" s="5">
        <v>45780.806121793983</v>
      </c>
      <c r="C396" t="s">
        <v>1984</v>
      </c>
      <c r="D396" t="s">
        <v>19</v>
      </c>
      <c r="E396" t="s">
        <v>41</v>
      </c>
      <c r="F396" t="s">
        <v>20</v>
      </c>
      <c r="G396" s="4">
        <v>190.19</v>
      </c>
      <c r="H396" s="4">
        <v>173.2</v>
      </c>
      <c r="I396" s="57">
        <v>139.86000000000001</v>
      </c>
      <c r="J396" s="72">
        <f t="shared" ref="J396:J397" si="58">H396-I396</f>
        <v>33.339999999999975</v>
      </c>
      <c r="K396" s="30" t="s">
        <v>10</v>
      </c>
      <c r="L396" s="30" t="s">
        <v>10</v>
      </c>
      <c r="M396" s="1" t="s">
        <v>1991</v>
      </c>
      <c r="N396" t="s">
        <v>2561</v>
      </c>
      <c r="O396" t="s">
        <v>132</v>
      </c>
      <c r="P396" t="s">
        <v>182</v>
      </c>
    </row>
    <row r="397" spans="1:17" x14ac:dyDescent="0.25">
      <c r="A397" s="1">
        <v>4322</v>
      </c>
      <c r="B397" s="5">
        <v>45780.863341331016</v>
      </c>
      <c r="C397" t="s">
        <v>188</v>
      </c>
      <c r="D397" t="s">
        <v>153</v>
      </c>
      <c r="E397" t="s">
        <v>24</v>
      </c>
      <c r="F397" t="s">
        <v>20</v>
      </c>
      <c r="G397" s="4">
        <v>64.790000000000006</v>
      </c>
      <c r="H397" s="4">
        <v>64.8</v>
      </c>
      <c r="I397" s="57">
        <v>54.27</v>
      </c>
      <c r="J397" s="72">
        <f t="shared" si="58"/>
        <v>10.529999999999994</v>
      </c>
      <c r="K397" s="30" t="s">
        <v>10</v>
      </c>
      <c r="L397" s="30" t="s">
        <v>10</v>
      </c>
      <c r="M397" s="1" t="s">
        <v>1991</v>
      </c>
      <c r="N397" t="s">
        <v>2614</v>
      </c>
      <c r="O397" t="s">
        <v>1955</v>
      </c>
      <c r="P397" t="s">
        <v>179</v>
      </c>
    </row>
    <row r="398" spans="1:17" x14ac:dyDescent="0.25">
      <c r="A398" s="75">
        <v>3187</v>
      </c>
      <c r="B398" s="76">
        <v>45781.625009791664</v>
      </c>
      <c r="C398" s="77" t="s">
        <v>222</v>
      </c>
      <c r="D398" s="77" t="s">
        <v>23</v>
      </c>
      <c r="E398" s="77" t="s">
        <v>31</v>
      </c>
      <c r="F398" s="77" t="s">
        <v>116</v>
      </c>
      <c r="G398" s="31">
        <v>104.99</v>
      </c>
      <c r="H398" s="31">
        <v>91</v>
      </c>
      <c r="I398" s="31">
        <v>0</v>
      </c>
      <c r="J398" s="73">
        <v>91</v>
      </c>
      <c r="K398" s="78" t="s">
        <v>1000</v>
      </c>
      <c r="L398" s="78" t="s">
        <v>2825</v>
      </c>
      <c r="M398" s="75" t="s">
        <v>1991</v>
      </c>
      <c r="N398" s="77" t="s">
        <v>2596</v>
      </c>
      <c r="O398" s="77" t="s">
        <v>132</v>
      </c>
      <c r="P398" t="s">
        <v>181</v>
      </c>
      <c r="Q398" s="79"/>
    </row>
    <row r="399" spans="1:17" x14ac:dyDescent="0.25">
      <c r="A399" s="1">
        <v>7473</v>
      </c>
      <c r="B399" s="5">
        <v>45781.827941967589</v>
      </c>
      <c r="C399" t="s">
        <v>289</v>
      </c>
      <c r="D399" t="s">
        <v>23</v>
      </c>
      <c r="E399" t="s">
        <v>31</v>
      </c>
      <c r="F399" t="s">
        <v>116</v>
      </c>
      <c r="G399" s="4">
        <v>100.98</v>
      </c>
      <c r="H399" s="4">
        <v>96</v>
      </c>
      <c r="I399" s="57">
        <v>77.52</v>
      </c>
      <c r="J399" s="72">
        <f t="shared" ref="J399:J400" si="59">H399-I399</f>
        <v>18.480000000000004</v>
      </c>
      <c r="K399" s="30" t="s">
        <v>10</v>
      </c>
      <c r="L399" s="30" t="s">
        <v>10</v>
      </c>
      <c r="M399" s="1" t="s">
        <v>1991</v>
      </c>
      <c r="N399" t="s">
        <v>2584</v>
      </c>
      <c r="O399" t="s">
        <v>140</v>
      </c>
      <c r="P399" t="s">
        <v>180</v>
      </c>
    </row>
    <row r="400" spans="1:17" x14ac:dyDescent="0.25">
      <c r="A400" s="1">
        <v>9826</v>
      </c>
      <c r="B400" s="5">
        <v>45781.845616643521</v>
      </c>
      <c r="C400" t="s">
        <v>294</v>
      </c>
      <c r="D400" t="s">
        <v>23</v>
      </c>
      <c r="E400" t="s">
        <v>30</v>
      </c>
      <c r="F400" t="s">
        <v>116</v>
      </c>
      <c r="G400" s="4">
        <v>151.99</v>
      </c>
      <c r="H400" s="4">
        <v>148</v>
      </c>
      <c r="I400" s="57">
        <v>119.51</v>
      </c>
      <c r="J400" s="72">
        <f t="shared" si="59"/>
        <v>28.489999999999995</v>
      </c>
      <c r="K400" s="30" t="s">
        <v>10</v>
      </c>
      <c r="L400" s="30" t="s">
        <v>10</v>
      </c>
      <c r="M400" s="1" t="s">
        <v>1991</v>
      </c>
      <c r="N400" t="s">
        <v>2655</v>
      </c>
      <c r="O400" t="s">
        <v>140</v>
      </c>
      <c r="P400" t="s">
        <v>181</v>
      </c>
    </row>
    <row r="401" spans="1:17" x14ac:dyDescent="0.25">
      <c r="A401" s="75">
        <v>348</v>
      </c>
      <c r="B401" s="76">
        <v>45778.748176898145</v>
      </c>
      <c r="C401" s="77" t="s">
        <v>176</v>
      </c>
      <c r="D401" s="77" t="s">
        <v>23</v>
      </c>
      <c r="E401" s="77" t="s">
        <v>31</v>
      </c>
      <c r="F401" s="77" t="s">
        <v>116</v>
      </c>
      <c r="G401" s="31">
        <v>174.99</v>
      </c>
      <c r="H401" s="31">
        <v>169</v>
      </c>
      <c r="I401" s="31">
        <v>0</v>
      </c>
      <c r="J401" s="73">
        <f>H401-I401</f>
        <v>169</v>
      </c>
      <c r="K401" s="78" t="s">
        <v>1000</v>
      </c>
      <c r="L401" s="78" t="s">
        <v>2825</v>
      </c>
      <c r="M401" s="75" t="s">
        <v>1991</v>
      </c>
      <c r="N401" s="77" t="s">
        <v>2475</v>
      </c>
      <c r="O401" s="77" t="s">
        <v>122</v>
      </c>
      <c r="P401" t="s">
        <v>179</v>
      </c>
      <c r="Q401" s="79"/>
    </row>
    <row r="402" spans="1:17" x14ac:dyDescent="0.25">
      <c r="A402" s="1" t="s">
        <v>2518</v>
      </c>
      <c r="B402" s="5">
        <v>45780.883574814812</v>
      </c>
      <c r="C402" t="s">
        <v>779</v>
      </c>
      <c r="D402" t="s">
        <v>19</v>
      </c>
      <c r="E402" t="s">
        <v>2519</v>
      </c>
      <c r="F402" t="s">
        <v>1940</v>
      </c>
      <c r="G402" s="4">
        <v>121.99</v>
      </c>
      <c r="H402" s="71">
        <v>97</v>
      </c>
      <c r="I402" s="57">
        <v>78.33</v>
      </c>
      <c r="J402" s="72">
        <f>H402-I402</f>
        <v>18.670000000000002</v>
      </c>
      <c r="K402" s="30" t="s">
        <v>10</v>
      </c>
      <c r="L402" s="30" t="s">
        <v>10</v>
      </c>
      <c r="M402" s="1" t="s">
        <v>1991</v>
      </c>
      <c r="N402" t="s">
        <v>2659</v>
      </c>
      <c r="O402" t="s">
        <v>123</v>
      </c>
      <c r="P402" t="s">
        <v>183</v>
      </c>
    </row>
    <row r="403" spans="1:17" x14ac:dyDescent="0.25">
      <c r="A403" s="75" t="s">
        <v>2827</v>
      </c>
      <c r="B403" s="76">
        <v>45778.903868657406</v>
      </c>
      <c r="C403" s="77" t="s">
        <v>2093</v>
      </c>
      <c r="D403" s="77" t="s">
        <v>19</v>
      </c>
      <c r="E403" s="77" t="s">
        <v>129</v>
      </c>
      <c r="F403" s="77" t="s">
        <v>116</v>
      </c>
      <c r="G403" s="31">
        <v>91</v>
      </c>
      <c r="H403" s="31">
        <v>91</v>
      </c>
      <c r="I403" s="31">
        <v>0</v>
      </c>
      <c r="J403" s="73">
        <v>91</v>
      </c>
      <c r="K403" s="78" t="s">
        <v>1000</v>
      </c>
      <c r="L403" s="78" t="s">
        <v>2825</v>
      </c>
      <c r="M403" s="75" t="s">
        <v>1991</v>
      </c>
      <c r="N403" s="77" t="s">
        <v>2352</v>
      </c>
      <c r="O403" s="77" t="s">
        <v>123</v>
      </c>
      <c r="P403" t="s">
        <v>183</v>
      </c>
      <c r="Q403" s="79"/>
    </row>
    <row r="404" spans="1:17" x14ac:dyDescent="0.25">
      <c r="A404" s="75" t="s">
        <v>2828</v>
      </c>
      <c r="B404" s="76">
        <v>45780.906569710649</v>
      </c>
      <c r="C404" s="77" t="s">
        <v>2093</v>
      </c>
      <c r="D404" s="77" t="s">
        <v>19</v>
      </c>
      <c r="E404" s="77" t="s">
        <v>129</v>
      </c>
      <c r="F404" s="77" t="s">
        <v>116</v>
      </c>
      <c r="G404" s="31">
        <v>170.99</v>
      </c>
      <c r="H404" s="31">
        <v>164</v>
      </c>
      <c r="I404" s="31">
        <v>0</v>
      </c>
      <c r="J404" s="73">
        <v>164</v>
      </c>
      <c r="K404" s="78" t="s">
        <v>1000</v>
      </c>
      <c r="L404" s="78" t="s">
        <v>2825</v>
      </c>
      <c r="M404" s="75" t="s">
        <v>1991</v>
      </c>
      <c r="N404" s="77" t="s">
        <v>2700</v>
      </c>
      <c r="O404" s="77" t="s">
        <v>122</v>
      </c>
      <c r="P404" t="s">
        <v>183</v>
      </c>
      <c r="Q404" s="79"/>
    </row>
    <row r="405" spans="1:17" x14ac:dyDescent="0.25">
      <c r="A405" s="1">
        <v>960</v>
      </c>
      <c r="B405" s="5">
        <v>45781.487053055556</v>
      </c>
      <c r="C405" t="s">
        <v>1947</v>
      </c>
      <c r="D405" t="s">
        <v>19</v>
      </c>
      <c r="E405" t="s">
        <v>41</v>
      </c>
      <c r="F405" t="s">
        <v>20</v>
      </c>
      <c r="G405" s="4">
        <v>179.19</v>
      </c>
      <c r="H405" s="4">
        <v>163.19999999999999</v>
      </c>
      <c r="I405" s="57">
        <v>131.78</v>
      </c>
      <c r="J405" s="72">
        <f>H405-I405</f>
        <v>31.419999999999987</v>
      </c>
      <c r="K405" s="30" t="s">
        <v>10</v>
      </c>
      <c r="L405" s="30" t="s">
        <v>10</v>
      </c>
      <c r="M405" s="1" t="s">
        <v>1991</v>
      </c>
      <c r="N405" t="s">
        <v>2644</v>
      </c>
      <c r="O405" t="s">
        <v>131</v>
      </c>
      <c r="P405" t="s">
        <v>181</v>
      </c>
    </row>
    <row r="406" spans="1:17" x14ac:dyDescent="0.25">
      <c r="A406" s="75">
        <v>2541</v>
      </c>
      <c r="B406" s="76">
        <v>45780.896293287034</v>
      </c>
      <c r="C406" s="77" t="s">
        <v>2093</v>
      </c>
      <c r="D406" s="77" t="s">
        <v>19</v>
      </c>
      <c r="E406" s="77" t="s">
        <v>129</v>
      </c>
      <c r="F406" s="77" t="s">
        <v>116</v>
      </c>
      <c r="G406" s="31">
        <v>83.99</v>
      </c>
      <c r="H406" s="31">
        <v>79</v>
      </c>
      <c r="I406" s="31">
        <v>0</v>
      </c>
      <c r="J406" s="73">
        <v>79</v>
      </c>
      <c r="K406" s="78" t="s">
        <v>1000</v>
      </c>
      <c r="L406" s="78" t="s">
        <v>2825</v>
      </c>
      <c r="M406" s="75" t="s">
        <v>1991</v>
      </c>
      <c r="N406" s="77" t="s">
        <v>2701</v>
      </c>
      <c r="O406" s="77" t="s">
        <v>132</v>
      </c>
      <c r="P406" t="s">
        <v>183</v>
      </c>
      <c r="Q406" s="79"/>
    </row>
    <row r="407" spans="1:17" x14ac:dyDescent="0.25">
      <c r="A407" s="75">
        <v>8070</v>
      </c>
      <c r="B407" s="76">
        <v>45778.905958518517</v>
      </c>
      <c r="C407" s="77" t="s">
        <v>2024</v>
      </c>
      <c r="D407" s="77" t="s">
        <v>19</v>
      </c>
      <c r="E407" s="77" t="s">
        <v>129</v>
      </c>
      <c r="F407" s="77" t="s">
        <v>116</v>
      </c>
      <c r="G407" s="31">
        <v>165.99</v>
      </c>
      <c r="H407" s="31">
        <v>158</v>
      </c>
      <c r="I407" s="31">
        <v>0</v>
      </c>
      <c r="J407" s="73">
        <v>158</v>
      </c>
      <c r="K407" s="78" t="s">
        <v>1000</v>
      </c>
      <c r="L407" s="78" t="s">
        <v>2825</v>
      </c>
      <c r="M407" s="75" t="s">
        <v>1991</v>
      </c>
      <c r="N407" s="77" t="s">
        <v>2245</v>
      </c>
      <c r="O407" s="77" t="s">
        <v>122</v>
      </c>
      <c r="P407" t="s">
        <v>183</v>
      </c>
      <c r="Q407" s="79"/>
    </row>
    <row r="408" spans="1:17" x14ac:dyDescent="0.25">
      <c r="A408" s="1">
        <v>5485</v>
      </c>
      <c r="B408" s="5">
        <v>45780.71749920139</v>
      </c>
      <c r="C408" t="s">
        <v>1947</v>
      </c>
      <c r="D408" t="s">
        <v>23</v>
      </c>
      <c r="E408" t="s">
        <v>24</v>
      </c>
      <c r="F408" t="s">
        <v>20</v>
      </c>
      <c r="G408" s="4">
        <v>60.99</v>
      </c>
      <c r="H408" s="4">
        <v>53</v>
      </c>
      <c r="I408" s="57">
        <v>42.8</v>
      </c>
      <c r="J408" s="72">
        <f t="shared" ref="J408:J418" si="60">H408-I408</f>
        <v>10.200000000000003</v>
      </c>
      <c r="K408" s="30" t="s">
        <v>10</v>
      </c>
      <c r="L408" s="30" t="s">
        <v>10</v>
      </c>
      <c r="M408" s="1" t="s">
        <v>1991</v>
      </c>
      <c r="N408" t="s">
        <v>2645</v>
      </c>
      <c r="O408" t="s">
        <v>123</v>
      </c>
      <c r="P408" t="s">
        <v>181</v>
      </c>
    </row>
    <row r="409" spans="1:17" x14ac:dyDescent="0.25">
      <c r="A409" s="1">
        <v>6918</v>
      </c>
      <c r="B409" s="5">
        <v>45781.576502997683</v>
      </c>
      <c r="C409" t="s">
        <v>1970</v>
      </c>
      <c r="D409" t="s">
        <v>23</v>
      </c>
      <c r="E409" t="s">
        <v>24</v>
      </c>
      <c r="F409" t="s">
        <v>20</v>
      </c>
      <c r="G409" s="4">
        <v>66.989999999999995</v>
      </c>
      <c r="H409" s="4">
        <v>63</v>
      </c>
      <c r="I409" s="57">
        <v>50.87</v>
      </c>
      <c r="J409" s="72">
        <f t="shared" si="60"/>
        <v>12.130000000000003</v>
      </c>
      <c r="K409" s="30" t="s">
        <v>10</v>
      </c>
      <c r="L409" s="30" t="s">
        <v>10</v>
      </c>
      <c r="M409" s="1" t="s">
        <v>1991</v>
      </c>
      <c r="N409" t="s">
        <v>2633</v>
      </c>
      <c r="O409" t="s">
        <v>124</v>
      </c>
      <c r="P409" t="s">
        <v>182</v>
      </c>
    </row>
    <row r="410" spans="1:17" x14ac:dyDescent="0.25">
      <c r="A410" s="1">
        <v>7747</v>
      </c>
      <c r="B410" s="5">
        <v>45781.885353287034</v>
      </c>
      <c r="C410" t="s">
        <v>260</v>
      </c>
      <c r="D410" t="s">
        <v>19</v>
      </c>
      <c r="E410" t="s">
        <v>1946</v>
      </c>
      <c r="F410" t="s">
        <v>20</v>
      </c>
      <c r="G410" s="4">
        <v>235.99</v>
      </c>
      <c r="H410" s="4">
        <v>228</v>
      </c>
      <c r="I410" s="57">
        <v>184.11</v>
      </c>
      <c r="J410" s="72">
        <f t="shared" si="60"/>
        <v>43.889999999999986</v>
      </c>
      <c r="K410" s="30" t="s">
        <v>10</v>
      </c>
      <c r="L410" s="30" t="s">
        <v>10</v>
      </c>
      <c r="M410" s="1" t="s">
        <v>1991</v>
      </c>
      <c r="N410" t="s">
        <v>2667</v>
      </c>
      <c r="O410" t="s">
        <v>123</v>
      </c>
      <c r="P410" t="s">
        <v>182</v>
      </c>
    </row>
    <row r="411" spans="1:17" x14ac:dyDescent="0.25">
      <c r="A411" s="1">
        <v>1402</v>
      </c>
      <c r="B411" s="5">
        <v>45781.754803032411</v>
      </c>
      <c r="C411" t="s">
        <v>186</v>
      </c>
      <c r="D411" t="s">
        <v>19</v>
      </c>
      <c r="E411" t="s">
        <v>1967</v>
      </c>
      <c r="F411" t="s">
        <v>20</v>
      </c>
      <c r="G411" s="4">
        <v>56.99</v>
      </c>
      <c r="H411" s="4">
        <v>53</v>
      </c>
      <c r="I411" s="57">
        <v>42.8</v>
      </c>
      <c r="J411" s="72">
        <f t="shared" si="60"/>
        <v>10.200000000000003</v>
      </c>
      <c r="K411" s="30" t="s">
        <v>10</v>
      </c>
      <c r="L411" s="30" t="s">
        <v>10</v>
      </c>
      <c r="M411" s="1" t="s">
        <v>1991</v>
      </c>
      <c r="N411" t="s">
        <v>2553</v>
      </c>
      <c r="O411" t="s">
        <v>131</v>
      </c>
      <c r="P411" t="s">
        <v>182</v>
      </c>
    </row>
    <row r="412" spans="1:17" x14ac:dyDescent="0.25">
      <c r="A412" s="1">
        <v>4133</v>
      </c>
      <c r="B412" s="5">
        <v>45780.945023657405</v>
      </c>
      <c r="C412" t="s">
        <v>186</v>
      </c>
      <c r="D412" t="s">
        <v>153</v>
      </c>
      <c r="E412" t="s">
        <v>24</v>
      </c>
      <c r="F412" t="s">
        <v>20</v>
      </c>
      <c r="G412" s="4">
        <v>149.99</v>
      </c>
      <c r="H412" s="4">
        <v>148</v>
      </c>
      <c r="I412" s="57">
        <v>119.51</v>
      </c>
      <c r="J412" s="72">
        <f t="shared" si="60"/>
        <v>28.489999999999995</v>
      </c>
      <c r="K412" s="30" t="s">
        <v>10</v>
      </c>
      <c r="L412" s="30" t="s">
        <v>10</v>
      </c>
      <c r="M412" s="1" t="s">
        <v>1991</v>
      </c>
      <c r="N412" t="s">
        <v>2554</v>
      </c>
      <c r="O412" t="s">
        <v>122</v>
      </c>
      <c r="P412" t="s">
        <v>182</v>
      </c>
    </row>
    <row r="413" spans="1:17" x14ac:dyDescent="0.25">
      <c r="A413" s="1">
        <v>5675</v>
      </c>
      <c r="B413" s="5">
        <v>45781.861238032405</v>
      </c>
      <c r="C413" t="s">
        <v>259</v>
      </c>
      <c r="D413" t="s">
        <v>23</v>
      </c>
      <c r="E413" t="s">
        <v>139</v>
      </c>
      <c r="F413" t="s">
        <v>116</v>
      </c>
      <c r="G413" s="4">
        <v>137.99</v>
      </c>
      <c r="H413" s="4">
        <v>140</v>
      </c>
      <c r="I413" s="57">
        <v>113.05</v>
      </c>
      <c r="J413" s="72">
        <f t="shared" si="60"/>
        <v>26.950000000000003</v>
      </c>
      <c r="K413" s="30" t="s">
        <v>10</v>
      </c>
      <c r="L413" s="30" t="s">
        <v>10</v>
      </c>
      <c r="M413" s="1" t="s">
        <v>1991</v>
      </c>
      <c r="N413" t="s">
        <v>2664</v>
      </c>
      <c r="O413" t="s">
        <v>124</v>
      </c>
      <c r="P413" t="s">
        <v>182</v>
      </c>
    </row>
    <row r="414" spans="1:17" x14ac:dyDescent="0.25">
      <c r="A414" s="1">
        <v>4832</v>
      </c>
      <c r="B414" s="5">
        <v>45781.811613124999</v>
      </c>
      <c r="C414" t="s">
        <v>779</v>
      </c>
      <c r="D414" t="s">
        <v>23</v>
      </c>
      <c r="E414" t="s">
        <v>30</v>
      </c>
      <c r="F414" t="s">
        <v>116</v>
      </c>
      <c r="G414" s="4">
        <v>173.99</v>
      </c>
      <c r="H414" s="4">
        <v>168</v>
      </c>
      <c r="I414" s="57">
        <v>135.66</v>
      </c>
      <c r="J414" s="72">
        <f t="shared" si="60"/>
        <v>32.340000000000003</v>
      </c>
      <c r="K414" s="30" t="s">
        <v>10</v>
      </c>
      <c r="L414" s="30" t="s">
        <v>10</v>
      </c>
      <c r="M414" s="1" t="s">
        <v>1991</v>
      </c>
      <c r="N414" t="s">
        <v>2658</v>
      </c>
      <c r="O414" t="s">
        <v>1957</v>
      </c>
      <c r="P414" t="s">
        <v>183</v>
      </c>
    </row>
    <row r="415" spans="1:17" x14ac:dyDescent="0.25">
      <c r="A415" s="1">
        <v>9370</v>
      </c>
      <c r="B415" s="5">
        <v>45781.839175312503</v>
      </c>
      <c r="C415" t="s">
        <v>254</v>
      </c>
      <c r="D415" t="s">
        <v>19</v>
      </c>
      <c r="E415" t="s">
        <v>33</v>
      </c>
      <c r="F415" t="s">
        <v>20</v>
      </c>
      <c r="G415" s="4">
        <v>181.99</v>
      </c>
      <c r="H415" s="4">
        <v>176</v>
      </c>
      <c r="I415" s="57">
        <v>147.4</v>
      </c>
      <c r="J415" s="72">
        <f t="shared" si="60"/>
        <v>28.599999999999994</v>
      </c>
      <c r="K415" s="30" t="s">
        <v>10</v>
      </c>
      <c r="L415" s="30" t="s">
        <v>10</v>
      </c>
      <c r="M415" s="1" t="s">
        <v>1991</v>
      </c>
      <c r="N415" t="s">
        <v>2547</v>
      </c>
      <c r="O415" t="s">
        <v>1961</v>
      </c>
      <c r="P415" t="s">
        <v>179</v>
      </c>
    </row>
    <row r="416" spans="1:17" x14ac:dyDescent="0.25">
      <c r="A416" s="1">
        <v>4073</v>
      </c>
      <c r="B416" s="5">
        <v>45781.780116712966</v>
      </c>
      <c r="C416" t="s">
        <v>113</v>
      </c>
      <c r="D416" t="s">
        <v>23</v>
      </c>
      <c r="E416" t="s">
        <v>24</v>
      </c>
      <c r="F416" t="s">
        <v>20</v>
      </c>
      <c r="G416" s="4">
        <v>73.989999999999995</v>
      </c>
      <c r="H416" s="4">
        <v>73</v>
      </c>
      <c r="I416" s="57">
        <v>58.95</v>
      </c>
      <c r="J416" s="72">
        <f t="shared" si="60"/>
        <v>14.049999999999997</v>
      </c>
      <c r="K416" s="30" t="s">
        <v>10</v>
      </c>
      <c r="L416" s="30" t="s">
        <v>10</v>
      </c>
      <c r="M416" s="1" t="s">
        <v>1991</v>
      </c>
      <c r="N416" t="s">
        <v>2695</v>
      </c>
      <c r="O416" t="s">
        <v>132</v>
      </c>
      <c r="P416" t="s">
        <v>181</v>
      </c>
    </row>
    <row r="417" spans="1:17" x14ac:dyDescent="0.25">
      <c r="A417" s="1">
        <v>7626</v>
      </c>
      <c r="B417" s="5">
        <v>45781.509550069444</v>
      </c>
      <c r="C417" t="s">
        <v>161</v>
      </c>
      <c r="D417" t="s">
        <v>23</v>
      </c>
      <c r="E417" t="s">
        <v>24</v>
      </c>
      <c r="F417" t="s">
        <v>20</v>
      </c>
      <c r="G417" s="4">
        <v>154.99</v>
      </c>
      <c r="H417" s="4">
        <v>147</v>
      </c>
      <c r="I417" s="57">
        <v>118.7</v>
      </c>
      <c r="J417" s="72">
        <f t="shared" si="60"/>
        <v>28.299999999999997</v>
      </c>
      <c r="K417" s="30" t="s">
        <v>10</v>
      </c>
      <c r="L417" s="30" t="s">
        <v>10</v>
      </c>
      <c r="M417" s="1" t="s">
        <v>1991</v>
      </c>
      <c r="N417" t="s">
        <v>2760</v>
      </c>
      <c r="O417" t="s">
        <v>122</v>
      </c>
      <c r="P417" t="s">
        <v>179</v>
      </c>
    </row>
    <row r="418" spans="1:17" x14ac:dyDescent="0.25">
      <c r="A418" s="1">
        <v>5727</v>
      </c>
      <c r="B418" s="5">
        <v>45780.86832134259</v>
      </c>
      <c r="C418" t="s">
        <v>376</v>
      </c>
      <c r="D418" t="s">
        <v>23</v>
      </c>
      <c r="E418" t="s">
        <v>31</v>
      </c>
      <c r="F418" t="s">
        <v>1941</v>
      </c>
      <c r="G418" s="4">
        <v>162.99</v>
      </c>
      <c r="H418" s="4">
        <v>158</v>
      </c>
      <c r="I418" s="57">
        <v>127.58</v>
      </c>
      <c r="J418" s="72">
        <f t="shared" si="60"/>
        <v>30.42</v>
      </c>
      <c r="K418" s="30" t="s">
        <v>10</v>
      </c>
      <c r="L418" s="30" t="s">
        <v>10</v>
      </c>
      <c r="M418" s="1" t="s">
        <v>1991</v>
      </c>
      <c r="N418" t="s">
        <v>2697</v>
      </c>
      <c r="O418" t="s">
        <v>131</v>
      </c>
      <c r="P418" t="s">
        <v>180</v>
      </c>
    </row>
    <row r="419" spans="1:17" x14ac:dyDescent="0.25">
      <c r="A419" s="75">
        <v>1001</v>
      </c>
      <c r="B419" s="76">
        <v>45781.553988865744</v>
      </c>
      <c r="C419" s="77" t="s">
        <v>227</v>
      </c>
      <c r="D419" s="77" t="s">
        <v>23</v>
      </c>
      <c r="E419" s="77" t="s">
        <v>30</v>
      </c>
      <c r="F419" s="77" t="s">
        <v>116</v>
      </c>
      <c r="G419" s="31">
        <v>236.99</v>
      </c>
      <c r="H419" s="31">
        <v>234</v>
      </c>
      <c r="I419" s="31">
        <v>0</v>
      </c>
      <c r="J419" s="73">
        <v>234</v>
      </c>
      <c r="K419" s="78" t="s">
        <v>1000</v>
      </c>
      <c r="L419" s="78" t="s">
        <v>2825</v>
      </c>
      <c r="M419" s="75" t="s">
        <v>1991</v>
      </c>
      <c r="N419" s="77" t="s">
        <v>2784</v>
      </c>
      <c r="O419" s="77" t="s">
        <v>132</v>
      </c>
      <c r="P419" t="s">
        <v>182</v>
      </c>
      <c r="Q419" s="79">
        <v>53020677</v>
      </c>
    </row>
    <row r="420" spans="1:17" x14ac:dyDescent="0.25">
      <c r="A420" s="75">
        <v>6241</v>
      </c>
      <c r="B420" s="76">
        <v>45780.887292002313</v>
      </c>
      <c r="C420" s="77" t="s">
        <v>171</v>
      </c>
      <c r="D420" s="77" t="s">
        <v>23</v>
      </c>
      <c r="E420" s="77" t="s">
        <v>30</v>
      </c>
      <c r="F420" s="77" t="s">
        <v>116</v>
      </c>
      <c r="G420" s="31">
        <v>93.99</v>
      </c>
      <c r="H420" s="31">
        <v>94</v>
      </c>
      <c r="I420" s="31">
        <v>0</v>
      </c>
      <c r="J420" s="73">
        <v>94</v>
      </c>
      <c r="K420" s="78" t="s">
        <v>1000</v>
      </c>
      <c r="L420" s="78" t="s">
        <v>2825</v>
      </c>
      <c r="M420" s="75" t="s">
        <v>1991</v>
      </c>
      <c r="N420" s="77" t="s">
        <v>2708</v>
      </c>
      <c r="O420" s="77" t="s">
        <v>132</v>
      </c>
      <c r="P420" t="s">
        <v>182</v>
      </c>
      <c r="Q420" s="79"/>
    </row>
    <row r="421" spans="1:17" x14ac:dyDescent="0.25">
      <c r="A421" s="1">
        <v>2801</v>
      </c>
      <c r="B421" s="5">
        <v>45781.802839004631</v>
      </c>
      <c r="C421" t="s">
        <v>281</v>
      </c>
      <c r="D421" t="s">
        <v>19</v>
      </c>
      <c r="E421" t="s">
        <v>226</v>
      </c>
      <c r="F421" t="s">
        <v>20</v>
      </c>
      <c r="G421" s="4">
        <v>294.99</v>
      </c>
      <c r="H421" s="4">
        <v>289</v>
      </c>
      <c r="I421" s="57">
        <v>233.37</v>
      </c>
      <c r="J421" s="72">
        <f t="shared" ref="J421:J425" si="61">H421-I421</f>
        <v>55.629999999999995</v>
      </c>
      <c r="K421" s="30" t="s">
        <v>10</v>
      </c>
      <c r="L421" s="30" t="s">
        <v>10</v>
      </c>
      <c r="M421" s="1" t="s">
        <v>1991</v>
      </c>
      <c r="N421" t="s">
        <v>2709</v>
      </c>
      <c r="O421" t="s">
        <v>131</v>
      </c>
      <c r="P421" t="s">
        <v>179</v>
      </c>
    </row>
    <row r="422" spans="1:17" x14ac:dyDescent="0.25">
      <c r="A422" s="1">
        <v>4712</v>
      </c>
      <c r="B422" s="5">
        <v>45780.913145868057</v>
      </c>
      <c r="C422" t="s">
        <v>281</v>
      </c>
      <c r="D422" t="s">
        <v>19</v>
      </c>
      <c r="E422" t="s">
        <v>1946</v>
      </c>
      <c r="F422" t="s">
        <v>20</v>
      </c>
      <c r="G422" s="4">
        <v>84</v>
      </c>
      <c r="H422" s="4">
        <v>84</v>
      </c>
      <c r="I422" s="57">
        <v>67.83</v>
      </c>
      <c r="J422" s="72">
        <f t="shared" si="61"/>
        <v>16.170000000000002</v>
      </c>
      <c r="K422" s="30" t="s">
        <v>10</v>
      </c>
      <c r="L422" s="30" t="s">
        <v>10</v>
      </c>
      <c r="M422" s="1" t="s">
        <v>1991</v>
      </c>
      <c r="N422" t="s">
        <v>2711</v>
      </c>
      <c r="O422" t="s">
        <v>132</v>
      </c>
      <c r="P422" t="s">
        <v>179</v>
      </c>
    </row>
    <row r="423" spans="1:17" x14ac:dyDescent="0.25">
      <c r="A423" s="1">
        <v>631</v>
      </c>
      <c r="B423" s="5">
        <v>45780.822110659719</v>
      </c>
      <c r="C423" t="s">
        <v>251</v>
      </c>
      <c r="D423" t="s">
        <v>23</v>
      </c>
      <c r="E423" t="s">
        <v>31</v>
      </c>
      <c r="F423" t="s">
        <v>116</v>
      </c>
      <c r="G423" s="4">
        <v>149.99</v>
      </c>
      <c r="H423" s="4">
        <v>148</v>
      </c>
      <c r="I423" s="57">
        <v>119.51</v>
      </c>
      <c r="J423" s="72">
        <f t="shared" si="61"/>
        <v>28.489999999999995</v>
      </c>
      <c r="K423" s="30" t="s">
        <v>10</v>
      </c>
      <c r="L423" s="30" t="s">
        <v>10</v>
      </c>
      <c r="M423" s="1" t="s">
        <v>1991</v>
      </c>
      <c r="N423" t="s">
        <v>2769</v>
      </c>
      <c r="O423" t="s">
        <v>124</v>
      </c>
      <c r="P423" t="s">
        <v>182</v>
      </c>
    </row>
    <row r="424" spans="1:17" x14ac:dyDescent="0.25">
      <c r="A424" s="1">
        <v>1598</v>
      </c>
      <c r="B424" s="5">
        <v>45780.912367812503</v>
      </c>
      <c r="C424" t="s">
        <v>281</v>
      </c>
      <c r="D424" t="s">
        <v>19</v>
      </c>
      <c r="E424" t="s">
        <v>1946</v>
      </c>
      <c r="F424" t="s">
        <v>20</v>
      </c>
      <c r="G424" s="4">
        <v>149</v>
      </c>
      <c r="H424" s="4">
        <v>149</v>
      </c>
      <c r="I424" s="57">
        <v>120.32</v>
      </c>
      <c r="J424" s="72">
        <f t="shared" si="61"/>
        <v>28.680000000000007</v>
      </c>
      <c r="K424" s="30" t="s">
        <v>10</v>
      </c>
      <c r="L424" s="30" t="s">
        <v>10</v>
      </c>
      <c r="M424" s="1" t="s">
        <v>1991</v>
      </c>
      <c r="N424" t="s">
        <v>2712</v>
      </c>
      <c r="O424" t="s">
        <v>131</v>
      </c>
      <c r="P424" t="s">
        <v>179</v>
      </c>
    </row>
    <row r="425" spans="1:17" x14ac:dyDescent="0.25">
      <c r="A425" s="1">
        <v>3793</v>
      </c>
      <c r="B425" s="5">
        <v>45780.897935821762</v>
      </c>
      <c r="C425" t="s">
        <v>281</v>
      </c>
      <c r="D425" t="s">
        <v>19</v>
      </c>
      <c r="E425" t="s">
        <v>1946</v>
      </c>
      <c r="F425" t="s">
        <v>20</v>
      </c>
      <c r="G425" s="4">
        <v>144</v>
      </c>
      <c r="H425" s="4">
        <v>144</v>
      </c>
      <c r="I425" s="57">
        <v>116.28</v>
      </c>
      <c r="J425" s="72">
        <f t="shared" si="61"/>
        <v>27.72</v>
      </c>
      <c r="K425" s="30" t="s">
        <v>10</v>
      </c>
      <c r="L425" s="30" t="s">
        <v>10</v>
      </c>
      <c r="M425" s="1" t="s">
        <v>1991</v>
      </c>
      <c r="N425" t="s">
        <v>2713</v>
      </c>
      <c r="O425" t="s">
        <v>132</v>
      </c>
      <c r="P425" t="s">
        <v>179</v>
      </c>
    </row>
    <row r="426" spans="1:17" x14ac:dyDescent="0.25">
      <c r="A426" s="75">
        <v>191</v>
      </c>
      <c r="B426" s="76">
        <v>45781.904626932868</v>
      </c>
      <c r="C426" s="77" t="s">
        <v>150</v>
      </c>
      <c r="D426" s="77" t="s">
        <v>19</v>
      </c>
      <c r="E426" s="77" t="s">
        <v>129</v>
      </c>
      <c r="F426" s="77" t="s">
        <v>116</v>
      </c>
      <c r="G426" s="31">
        <v>81.99</v>
      </c>
      <c r="H426" s="31">
        <v>77</v>
      </c>
      <c r="I426" s="31">
        <v>0</v>
      </c>
      <c r="J426" s="73">
        <v>77</v>
      </c>
      <c r="K426" s="78" t="s">
        <v>1000</v>
      </c>
      <c r="L426" s="78" t="s">
        <v>2825</v>
      </c>
      <c r="M426" s="75" t="s">
        <v>1991</v>
      </c>
      <c r="N426" s="77" t="s">
        <v>2594</v>
      </c>
      <c r="O426" s="77" t="s">
        <v>123</v>
      </c>
      <c r="P426" t="s">
        <v>179</v>
      </c>
      <c r="Q426" s="79"/>
    </row>
    <row r="427" spans="1:17" x14ac:dyDescent="0.25">
      <c r="A427" s="1">
        <v>2768</v>
      </c>
      <c r="B427" s="5">
        <v>45781.793727638891</v>
      </c>
      <c r="C427" t="s">
        <v>395</v>
      </c>
      <c r="D427" t="s">
        <v>23</v>
      </c>
      <c r="E427" t="s">
        <v>26</v>
      </c>
      <c r="F427" t="s">
        <v>20</v>
      </c>
      <c r="G427" s="4">
        <v>124.99</v>
      </c>
      <c r="H427" s="4">
        <v>113</v>
      </c>
      <c r="I427" s="57">
        <v>86.25</v>
      </c>
      <c r="J427" s="72">
        <f t="shared" ref="J427:J429" si="62">H427-I427</f>
        <v>26.75</v>
      </c>
      <c r="K427" s="30" t="s">
        <v>10</v>
      </c>
      <c r="L427" s="30" t="s">
        <v>10</v>
      </c>
      <c r="M427" s="1" t="s">
        <v>1991</v>
      </c>
      <c r="N427" t="s">
        <v>2809</v>
      </c>
      <c r="O427" t="s">
        <v>123</v>
      </c>
      <c r="P427" t="s">
        <v>181</v>
      </c>
    </row>
    <row r="428" spans="1:17" x14ac:dyDescent="0.25">
      <c r="A428" s="1">
        <v>6330</v>
      </c>
      <c r="B428" s="5">
        <v>45780.790632708333</v>
      </c>
      <c r="C428" t="s">
        <v>143</v>
      </c>
      <c r="D428" t="s">
        <v>23</v>
      </c>
      <c r="E428" t="s">
        <v>24</v>
      </c>
      <c r="F428" t="s">
        <v>20</v>
      </c>
      <c r="G428" s="4">
        <v>157.99</v>
      </c>
      <c r="H428" s="4">
        <v>145</v>
      </c>
      <c r="I428" s="57">
        <v>117.09</v>
      </c>
      <c r="J428" s="72">
        <f t="shared" si="62"/>
        <v>27.909999999999997</v>
      </c>
      <c r="K428" s="30" t="s">
        <v>10</v>
      </c>
      <c r="L428" s="30" t="s">
        <v>10</v>
      </c>
      <c r="M428" s="1" t="s">
        <v>1991</v>
      </c>
      <c r="N428" t="s">
        <v>2641</v>
      </c>
      <c r="O428" t="s">
        <v>122</v>
      </c>
      <c r="P428" t="s">
        <v>183</v>
      </c>
    </row>
    <row r="429" spans="1:17" x14ac:dyDescent="0.25">
      <c r="A429" s="1">
        <v>8090</v>
      </c>
      <c r="B429" s="5">
        <v>45781.912351990744</v>
      </c>
      <c r="C429" t="s">
        <v>141</v>
      </c>
      <c r="D429" t="s">
        <v>19</v>
      </c>
      <c r="E429" t="s">
        <v>41</v>
      </c>
      <c r="F429" t="s">
        <v>20</v>
      </c>
      <c r="G429" s="4">
        <v>241.99</v>
      </c>
      <c r="H429" s="4">
        <v>231</v>
      </c>
      <c r="I429" s="57">
        <v>186.53</v>
      </c>
      <c r="J429" s="72">
        <f t="shared" si="62"/>
        <v>44.47</v>
      </c>
      <c r="K429" s="30" t="s">
        <v>10</v>
      </c>
      <c r="L429" s="30" t="s">
        <v>10</v>
      </c>
      <c r="M429" s="1" t="s">
        <v>1991</v>
      </c>
      <c r="N429" t="s">
        <v>2818</v>
      </c>
      <c r="O429" t="s">
        <v>123</v>
      </c>
      <c r="P429" t="s">
        <v>183</v>
      </c>
    </row>
    <row r="430" spans="1:17" x14ac:dyDescent="0.25">
      <c r="A430" s="1" t="s">
        <v>2522</v>
      </c>
      <c r="B430" s="5">
        <v>45781.590525370368</v>
      </c>
      <c r="C430" t="s">
        <v>477</v>
      </c>
      <c r="D430" t="s">
        <v>18</v>
      </c>
      <c r="E430" t="s">
        <v>28</v>
      </c>
      <c r="F430" t="s">
        <v>136</v>
      </c>
      <c r="G430" s="4">
        <v>97.99</v>
      </c>
      <c r="H430" s="31">
        <v>91</v>
      </c>
      <c r="I430" s="31">
        <v>0</v>
      </c>
      <c r="J430" s="73">
        <v>91</v>
      </c>
      <c r="K430" s="30" t="s">
        <v>2824</v>
      </c>
      <c r="L430" s="30" t="s">
        <v>17</v>
      </c>
      <c r="M430" s="1" t="s">
        <v>1991</v>
      </c>
      <c r="N430" t="s">
        <v>2690</v>
      </c>
      <c r="O430" t="s">
        <v>2228</v>
      </c>
      <c r="P430" t="s">
        <v>180</v>
      </c>
    </row>
    <row r="431" spans="1:17" x14ac:dyDescent="0.25">
      <c r="A431" s="1">
        <v>6265</v>
      </c>
      <c r="B431" s="5">
        <v>45781.903930787033</v>
      </c>
      <c r="C431" t="s">
        <v>141</v>
      </c>
      <c r="D431" t="s">
        <v>19</v>
      </c>
      <c r="E431" t="s">
        <v>41</v>
      </c>
      <c r="F431" t="s">
        <v>20</v>
      </c>
      <c r="G431" s="4">
        <v>89.99</v>
      </c>
      <c r="H431" s="4">
        <v>63</v>
      </c>
      <c r="I431" s="57">
        <v>50.87</v>
      </c>
      <c r="J431" s="72">
        <f t="shared" ref="J431:J439" si="63">H431-I431</f>
        <v>12.130000000000003</v>
      </c>
      <c r="K431" s="30" t="s">
        <v>10</v>
      </c>
      <c r="L431" s="30" t="s">
        <v>10</v>
      </c>
      <c r="M431" s="1" t="s">
        <v>1991</v>
      </c>
      <c r="N431" t="s">
        <v>2819</v>
      </c>
      <c r="O431" t="s">
        <v>122</v>
      </c>
      <c r="P431" t="s">
        <v>183</v>
      </c>
    </row>
    <row r="432" spans="1:17" x14ac:dyDescent="0.25">
      <c r="A432" s="1">
        <v>8314</v>
      </c>
      <c r="B432" s="5">
        <v>45781.88143346065</v>
      </c>
      <c r="C432" t="s">
        <v>141</v>
      </c>
      <c r="D432" t="s">
        <v>19</v>
      </c>
      <c r="E432" t="s">
        <v>1946</v>
      </c>
      <c r="F432" t="s">
        <v>20</v>
      </c>
      <c r="G432" s="4">
        <v>173.99</v>
      </c>
      <c r="H432" s="4">
        <v>168</v>
      </c>
      <c r="I432" s="57">
        <v>135.66</v>
      </c>
      <c r="J432" s="72">
        <f t="shared" si="63"/>
        <v>32.340000000000003</v>
      </c>
      <c r="K432" s="30" t="s">
        <v>10</v>
      </c>
      <c r="L432" s="30" t="s">
        <v>10</v>
      </c>
      <c r="M432" s="1" t="s">
        <v>1991</v>
      </c>
      <c r="N432" t="s">
        <v>2820</v>
      </c>
      <c r="O432" t="s">
        <v>1957</v>
      </c>
      <c r="P432" t="s">
        <v>183</v>
      </c>
    </row>
    <row r="433" spans="1:17" x14ac:dyDescent="0.25">
      <c r="A433" s="1">
        <v>8277</v>
      </c>
      <c r="B433" s="5">
        <v>45781.766211203707</v>
      </c>
      <c r="C433" t="s">
        <v>289</v>
      </c>
      <c r="D433" t="s">
        <v>23</v>
      </c>
      <c r="E433" t="s">
        <v>24</v>
      </c>
      <c r="F433" t="s">
        <v>20</v>
      </c>
      <c r="G433" s="4">
        <v>69.98</v>
      </c>
      <c r="H433" s="4">
        <v>58</v>
      </c>
      <c r="I433" s="57">
        <v>46.84</v>
      </c>
      <c r="J433" s="72">
        <f t="shared" si="63"/>
        <v>11.159999999999997</v>
      </c>
      <c r="K433" s="30" t="s">
        <v>10</v>
      </c>
      <c r="L433" s="30" t="s">
        <v>10</v>
      </c>
      <c r="M433" s="1" t="s">
        <v>1991</v>
      </c>
      <c r="N433" t="s">
        <v>2585</v>
      </c>
      <c r="O433" t="s">
        <v>132</v>
      </c>
      <c r="P433" t="s">
        <v>180</v>
      </c>
    </row>
    <row r="434" spans="1:17" x14ac:dyDescent="0.25">
      <c r="A434" s="1">
        <v>8744</v>
      </c>
      <c r="B434" s="5">
        <v>45780.788581203706</v>
      </c>
      <c r="C434" t="s">
        <v>158</v>
      </c>
      <c r="D434" t="s">
        <v>23</v>
      </c>
      <c r="E434" t="s">
        <v>30</v>
      </c>
      <c r="F434" t="s">
        <v>116</v>
      </c>
      <c r="G434" s="4">
        <v>61.99</v>
      </c>
      <c r="H434" s="4">
        <v>65</v>
      </c>
      <c r="I434" s="57">
        <v>52.49</v>
      </c>
      <c r="J434" s="72">
        <f t="shared" si="63"/>
        <v>12.509999999999998</v>
      </c>
      <c r="K434" s="30" t="s">
        <v>10</v>
      </c>
      <c r="L434" s="30" t="s">
        <v>10</v>
      </c>
      <c r="M434" s="1" t="s">
        <v>1991</v>
      </c>
      <c r="N434" t="s">
        <v>2780</v>
      </c>
      <c r="O434" t="s">
        <v>132</v>
      </c>
      <c r="P434" t="s">
        <v>181</v>
      </c>
    </row>
    <row r="435" spans="1:17" x14ac:dyDescent="0.25">
      <c r="A435" s="1">
        <v>9500</v>
      </c>
      <c r="B435" s="5">
        <v>45780.582862615738</v>
      </c>
      <c r="C435" t="s">
        <v>208</v>
      </c>
      <c r="D435" t="s">
        <v>19</v>
      </c>
      <c r="E435" t="s">
        <v>39</v>
      </c>
      <c r="F435" t="s">
        <v>20</v>
      </c>
      <c r="G435" s="4">
        <v>160.99</v>
      </c>
      <c r="H435" s="4">
        <v>148</v>
      </c>
      <c r="I435" s="57">
        <v>119.51</v>
      </c>
      <c r="J435" s="72">
        <f t="shared" si="63"/>
        <v>28.489999999999995</v>
      </c>
      <c r="K435" s="30" t="s">
        <v>10</v>
      </c>
      <c r="L435" s="30" t="s">
        <v>10</v>
      </c>
      <c r="M435" s="1" t="s">
        <v>1991</v>
      </c>
      <c r="N435" t="s">
        <v>2817</v>
      </c>
      <c r="O435" t="s">
        <v>124</v>
      </c>
      <c r="P435" t="s">
        <v>182</v>
      </c>
    </row>
    <row r="436" spans="1:17" x14ac:dyDescent="0.25">
      <c r="A436" s="1">
        <v>1820</v>
      </c>
      <c r="B436" s="5">
        <v>45780.750592337965</v>
      </c>
      <c r="C436" t="s">
        <v>453</v>
      </c>
      <c r="D436" t="s">
        <v>19</v>
      </c>
      <c r="E436" t="s">
        <v>41</v>
      </c>
      <c r="F436" t="s">
        <v>20</v>
      </c>
      <c r="G436" s="4">
        <v>139.99</v>
      </c>
      <c r="H436" s="4">
        <v>124</v>
      </c>
      <c r="I436" s="57">
        <v>100.13</v>
      </c>
      <c r="J436" s="72">
        <f t="shared" si="63"/>
        <v>23.870000000000005</v>
      </c>
      <c r="K436" s="30" t="s">
        <v>10</v>
      </c>
      <c r="L436" s="30" t="s">
        <v>10</v>
      </c>
      <c r="M436" s="1" t="s">
        <v>1991</v>
      </c>
      <c r="N436" t="s">
        <v>2558</v>
      </c>
      <c r="O436" t="s">
        <v>132</v>
      </c>
      <c r="P436" t="s">
        <v>180</v>
      </c>
    </row>
    <row r="437" spans="1:17" x14ac:dyDescent="0.25">
      <c r="A437" s="1">
        <v>8068</v>
      </c>
      <c r="B437" s="5">
        <v>45781.825781261578</v>
      </c>
      <c r="C437" t="s">
        <v>307</v>
      </c>
      <c r="D437" t="s">
        <v>19</v>
      </c>
      <c r="E437" t="s">
        <v>226</v>
      </c>
      <c r="F437" t="s">
        <v>20</v>
      </c>
      <c r="G437" s="4">
        <v>149.99</v>
      </c>
      <c r="H437" s="4">
        <v>138</v>
      </c>
      <c r="I437" s="57">
        <v>89.45</v>
      </c>
      <c r="J437" s="72">
        <f t="shared" si="63"/>
        <v>48.55</v>
      </c>
      <c r="K437" s="30" t="s">
        <v>10</v>
      </c>
      <c r="L437" s="30" t="s">
        <v>10</v>
      </c>
      <c r="M437" s="1" t="s">
        <v>1991</v>
      </c>
      <c r="N437" t="s">
        <v>2733</v>
      </c>
      <c r="O437" t="s">
        <v>1957</v>
      </c>
      <c r="P437" t="s">
        <v>181</v>
      </c>
    </row>
    <row r="438" spans="1:17" x14ac:dyDescent="0.25">
      <c r="A438" s="1">
        <v>3605</v>
      </c>
      <c r="B438" s="5">
        <v>45780.65996020833</v>
      </c>
      <c r="C438" t="s">
        <v>307</v>
      </c>
      <c r="D438" t="s">
        <v>19</v>
      </c>
      <c r="E438" t="s">
        <v>41</v>
      </c>
      <c r="F438" t="s">
        <v>20</v>
      </c>
      <c r="G438" s="4">
        <v>1.99</v>
      </c>
      <c r="H438" s="4">
        <v>19</v>
      </c>
      <c r="I438" s="57">
        <v>15.34</v>
      </c>
      <c r="J438" s="72">
        <f t="shared" si="63"/>
        <v>3.66</v>
      </c>
      <c r="K438" s="30" t="s">
        <v>10</v>
      </c>
      <c r="L438" s="30" t="s">
        <v>10</v>
      </c>
      <c r="M438" s="1" t="s">
        <v>1991</v>
      </c>
      <c r="N438" t="s">
        <v>2734</v>
      </c>
      <c r="O438" t="s">
        <v>122</v>
      </c>
      <c r="P438" t="s">
        <v>181</v>
      </c>
    </row>
    <row r="439" spans="1:17" x14ac:dyDescent="0.25">
      <c r="A439" s="1">
        <v>8344</v>
      </c>
      <c r="B439" s="5">
        <v>45781.475387500002</v>
      </c>
      <c r="C439" t="s">
        <v>460</v>
      </c>
      <c r="D439" t="s">
        <v>23</v>
      </c>
      <c r="E439" t="s">
        <v>24</v>
      </c>
      <c r="F439" t="s">
        <v>20</v>
      </c>
      <c r="G439" s="4">
        <v>74.989999999999995</v>
      </c>
      <c r="H439" s="4">
        <v>66</v>
      </c>
      <c r="I439" s="57">
        <v>53.3</v>
      </c>
      <c r="J439" s="72">
        <f t="shared" si="63"/>
        <v>12.700000000000003</v>
      </c>
      <c r="K439" s="30" t="s">
        <v>10</v>
      </c>
      <c r="L439" s="30" t="s">
        <v>10</v>
      </c>
      <c r="M439" s="1" t="s">
        <v>1991</v>
      </c>
      <c r="N439" t="s">
        <v>2634</v>
      </c>
      <c r="O439" t="s">
        <v>122</v>
      </c>
      <c r="P439" t="s">
        <v>180</v>
      </c>
    </row>
    <row r="440" spans="1:17" x14ac:dyDescent="0.25">
      <c r="A440" s="75">
        <v>1923</v>
      </c>
      <c r="B440" s="76">
        <v>45781.790837546294</v>
      </c>
      <c r="C440" s="77" t="s">
        <v>272</v>
      </c>
      <c r="D440" s="77" t="s">
        <v>23</v>
      </c>
      <c r="E440" s="77" t="s">
        <v>30</v>
      </c>
      <c r="F440" s="77" t="s">
        <v>116</v>
      </c>
      <c r="G440" s="31">
        <v>126.99</v>
      </c>
      <c r="H440" s="31">
        <v>126</v>
      </c>
      <c r="I440" s="31">
        <v>0</v>
      </c>
      <c r="J440" s="73">
        <v>126</v>
      </c>
      <c r="K440" s="78" t="s">
        <v>1000</v>
      </c>
      <c r="L440" s="78" t="s">
        <v>2825</v>
      </c>
      <c r="M440" s="75" t="s">
        <v>1991</v>
      </c>
      <c r="N440" s="77" t="s">
        <v>2623</v>
      </c>
      <c r="O440" s="77" t="s">
        <v>1976</v>
      </c>
      <c r="P440" t="s">
        <v>180</v>
      </c>
      <c r="Q440" s="79"/>
    </row>
    <row r="441" spans="1:17" x14ac:dyDescent="0.25">
      <c r="A441" s="75">
        <v>8590</v>
      </c>
      <c r="B441" s="76">
        <v>45779.910695891202</v>
      </c>
      <c r="C441" s="77" t="s">
        <v>206</v>
      </c>
      <c r="D441" s="77" t="s">
        <v>19</v>
      </c>
      <c r="E441" s="77" t="s">
        <v>129</v>
      </c>
      <c r="F441" s="77" t="s">
        <v>116</v>
      </c>
      <c r="G441" s="31">
        <v>77.989999999999995</v>
      </c>
      <c r="H441" s="31">
        <v>78</v>
      </c>
      <c r="I441" s="31">
        <v>0</v>
      </c>
      <c r="J441" s="73">
        <f>H441-I441</f>
        <v>78</v>
      </c>
      <c r="K441" s="78" t="s">
        <v>1000</v>
      </c>
      <c r="L441" s="78" t="s">
        <v>2825</v>
      </c>
      <c r="M441" s="75" t="s">
        <v>1991</v>
      </c>
      <c r="N441" s="77" t="s">
        <v>2397</v>
      </c>
      <c r="O441" s="77" t="s">
        <v>124</v>
      </c>
      <c r="P441" t="s">
        <v>183</v>
      </c>
      <c r="Q441" s="79"/>
    </row>
    <row r="442" spans="1:17" x14ac:dyDescent="0.25">
      <c r="A442" s="1">
        <v>6594</v>
      </c>
      <c r="B442" s="5">
        <v>45781.935807430556</v>
      </c>
      <c r="C442" t="s">
        <v>401</v>
      </c>
      <c r="D442" t="s">
        <v>19</v>
      </c>
      <c r="E442" t="s">
        <v>1946</v>
      </c>
      <c r="F442" t="s">
        <v>20</v>
      </c>
      <c r="G442" s="4">
        <v>217.99</v>
      </c>
      <c r="H442" s="4">
        <v>198</v>
      </c>
      <c r="I442" s="57">
        <v>159.88</v>
      </c>
      <c r="J442" s="72">
        <f>H442-I442</f>
        <v>38.120000000000005</v>
      </c>
      <c r="K442" s="30" t="s">
        <v>10</v>
      </c>
      <c r="L442" s="30" t="s">
        <v>10</v>
      </c>
      <c r="M442" s="1" t="s">
        <v>1991</v>
      </c>
      <c r="N442" t="s">
        <v>2806</v>
      </c>
      <c r="O442" t="s">
        <v>122</v>
      </c>
      <c r="P442" t="s">
        <v>183</v>
      </c>
    </row>
    <row r="443" spans="1:17" x14ac:dyDescent="0.25">
      <c r="A443" s="75">
        <v>9716</v>
      </c>
      <c r="B443" s="76">
        <v>45778.916252858799</v>
      </c>
      <c r="C443" s="77" t="s">
        <v>167</v>
      </c>
      <c r="D443" s="77" t="s">
        <v>19</v>
      </c>
      <c r="E443" s="77" t="s">
        <v>129</v>
      </c>
      <c r="F443" s="77" t="s">
        <v>116</v>
      </c>
      <c r="G443" s="31">
        <v>25.24</v>
      </c>
      <c r="H443" s="31">
        <v>31</v>
      </c>
      <c r="I443" s="31">
        <v>0</v>
      </c>
      <c r="J443" s="73">
        <v>31</v>
      </c>
      <c r="K443" s="78" t="s">
        <v>1000</v>
      </c>
      <c r="L443" s="78" t="s">
        <v>2825</v>
      </c>
      <c r="M443" s="75" t="s">
        <v>1991</v>
      </c>
      <c r="N443" s="77" t="s">
        <v>2248</v>
      </c>
      <c r="O443" s="77" t="s">
        <v>132</v>
      </c>
      <c r="P443" t="s">
        <v>182</v>
      </c>
      <c r="Q443" s="79"/>
    </row>
    <row r="444" spans="1:17" x14ac:dyDescent="0.25">
      <c r="A444" s="1">
        <v>2253</v>
      </c>
      <c r="B444" s="5">
        <v>45781.884071168985</v>
      </c>
      <c r="C444" t="s">
        <v>401</v>
      </c>
      <c r="D444" t="s">
        <v>23</v>
      </c>
      <c r="E444" t="s">
        <v>24</v>
      </c>
      <c r="F444" t="s">
        <v>20</v>
      </c>
      <c r="G444" s="4">
        <v>98.99</v>
      </c>
      <c r="H444" s="4">
        <v>84</v>
      </c>
      <c r="I444" s="57">
        <v>67.83</v>
      </c>
      <c r="J444" s="72">
        <f t="shared" ref="J444:J454" si="64">H444-I444</f>
        <v>16.170000000000002</v>
      </c>
      <c r="K444" s="30" t="s">
        <v>10</v>
      </c>
      <c r="L444" s="30" t="s">
        <v>10</v>
      </c>
      <c r="M444" s="1" t="s">
        <v>1991</v>
      </c>
      <c r="N444" t="s">
        <v>2807</v>
      </c>
      <c r="O444" t="s">
        <v>132</v>
      </c>
      <c r="P444" t="s">
        <v>183</v>
      </c>
    </row>
    <row r="445" spans="1:17" x14ac:dyDescent="0.25">
      <c r="A445" s="1">
        <v>7856</v>
      </c>
      <c r="B445" s="5">
        <v>45781.887546805556</v>
      </c>
      <c r="C445" t="s">
        <v>243</v>
      </c>
      <c r="D445" t="s">
        <v>19</v>
      </c>
      <c r="E445" t="s">
        <v>33</v>
      </c>
      <c r="F445" t="s">
        <v>20</v>
      </c>
      <c r="G445" s="4">
        <v>57.99</v>
      </c>
      <c r="H445" s="4">
        <v>53</v>
      </c>
      <c r="I445" s="57">
        <v>42.8</v>
      </c>
      <c r="J445" s="72">
        <f t="shared" si="64"/>
        <v>10.200000000000003</v>
      </c>
      <c r="K445" s="30" t="s">
        <v>10</v>
      </c>
      <c r="L445" s="30" t="s">
        <v>10</v>
      </c>
      <c r="M445" s="1" t="s">
        <v>1991</v>
      </c>
      <c r="N445" t="s">
        <v>2546</v>
      </c>
      <c r="O445" t="s">
        <v>131</v>
      </c>
      <c r="P445" t="s">
        <v>179</v>
      </c>
    </row>
    <row r="446" spans="1:17" x14ac:dyDescent="0.25">
      <c r="A446" s="1">
        <v>1313</v>
      </c>
      <c r="B446" s="5">
        <v>45780.863674525463</v>
      </c>
      <c r="C446" t="s">
        <v>74</v>
      </c>
      <c r="D446" t="s">
        <v>19</v>
      </c>
      <c r="E446" t="s">
        <v>226</v>
      </c>
      <c r="F446" t="s">
        <v>20</v>
      </c>
      <c r="G446" s="4">
        <v>228.99</v>
      </c>
      <c r="H446" s="4">
        <v>216</v>
      </c>
      <c r="I446" s="57">
        <v>174.42</v>
      </c>
      <c r="J446" s="72">
        <f t="shared" si="64"/>
        <v>41.580000000000013</v>
      </c>
      <c r="K446" s="30" t="s">
        <v>10</v>
      </c>
      <c r="L446" s="30" t="s">
        <v>10</v>
      </c>
      <c r="M446" s="1" t="s">
        <v>1991</v>
      </c>
      <c r="N446" t="s">
        <v>2612</v>
      </c>
      <c r="O446" t="s">
        <v>122</v>
      </c>
      <c r="P446" t="s">
        <v>182</v>
      </c>
    </row>
    <row r="447" spans="1:17" x14ac:dyDescent="0.25">
      <c r="A447" s="1">
        <v>5239</v>
      </c>
      <c r="B447" s="5">
        <v>45781.78155615741</v>
      </c>
      <c r="C447" t="s">
        <v>306</v>
      </c>
      <c r="D447" t="s">
        <v>19</v>
      </c>
      <c r="E447" t="s">
        <v>130</v>
      </c>
      <c r="F447" t="s">
        <v>20</v>
      </c>
      <c r="G447" s="4">
        <v>59.99</v>
      </c>
      <c r="H447" s="4">
        <v>53</v>
      </c>
      <c r="I447" s="57">
        <v>42.8</v>
      </c>
      <c r="J447" s="72">
        <f t="shared" si="64"/>
        <v>10.200000000000003</v>
      </c>
      <c r="K447" s="30" t="s">
        <v>10</v>
      </c>
      <c r="L447" s="30" t="s">
        <v>10</v>
      </c>
      <c r="M447" s="1" t="s">
        <v>1991</v>
      </c>
      <c r="N447" t="s">
        <v>2732</v>
      </c>
      <c r="O447" t="s">
        <v>132</v>
      </c>
      <c r="P447" t="s">
        <v>181</v>
      </c>
    </row>
    <row r="448" spans="1:17" x14ac:dyDescent="0.25">
      <c r="A448" s="1">
        <v>1879</v>
      </c>
      <c r="B448" s="5">
        <v>45780.892528449076</v>
      </c>
      <c r="C448" t="s">
        <v>229</v>
      </c>
      <c r="D448" t="s">
        <v>23</v>
      </c>
      <c r="E448" t="s">
        <v>30</v>
      </c>
      <c r="F448" t="s">
        <v>116</v>
      </c>
      <c r="G448" s="4">
        <v>122</v>
      </c>
      <c r="H448" s="4">
        <v>122</v>
      </c>
      <c r="I448" s="57">
        <v>98.52</v>
      </c>
      <c r="J448" s="72">
        <f t="shared" si="64"/>
        <v>23.480000000000004</v>
      </c>
      <c r="K448" s="30" t="s">
        <v>10</v>
      </c>
      <c r="L448" s="30" t="s">
        <v>10</v>
      </c>
      <c r="M448" s="1" t="s">
        <v>1991</v>
      </c>
      <c r="N448" t="s">
        <v>2813</v>
      </c>
      <c r="O448" t="s">
        <v>131</v>
      </c>
      <c r="P448" t="s">
        <v>179</v>
      </c>
    </row>
    <row r="449" spans="1:16" x14ac:dyDescent="0.25">
      <c r="A449" s="1">
        <v>3062</v>
      </c>
      <c r="B449" s="5">
        <v>45781.793534918979</v>
      </c>
      <c r="C449" t="s">
        <v>216</v>
      </c>
      <c r="D449" t="s">
        <v>19</v>
      </c>
      <c r="E449" t="s">
        <v>41</v>
      </c>
      <c r="F449" t="s">
        <v>20</v>
      </c>
      <c r="G449" s="4">
        <v>108.99</v>
      </c>
      <c r="H449" s="4">
        <v>87</v>
      </c>
      <c r="I449" s="57">
        <v>70.25</v>
      </c>
      <c r="J449" s="72">
        <f t="shared" si="64"/>
        <v>16.75</v>
      </c>
      <c r="K449" s="30" t="s">
        <v>10</v>
      </c>
      <c r="L449" s="30" t="s">
        <v>10</v>
      </c>
      <c r="M449" s="1" t="s">
        <v>1991</v>
      </c>
      <c r="N449" t="s">
        <v>2751</v>
      </c>
      <c r="O449" t="s">
        <v>123</v>
      </c>
      <c r="P449" t="s">
        <v>181</v>
      </c>
    </row>
    <row r="450" spans="1:16" x14ac:dyDescent="0.25">
      <c r="A450" s="1">
        <v>2762</v>
      </c>
      <c r="B450" s="5">
        <v>45781.551003946763</v>
      </c>
      <c r="C450" t="s">
        <v>227</v>
      </c>
      <c r="D450" t="s">
        <v>23</v>
      </c>
      <c r="E450" t="s">
        <v>30</v>
      </c>
      <c r="F450" t="s">
        <v>116</v>
      </c>
      <c r="G450" s="4">
        <v>225.99</v>
      </c>
      <c r="H450" s="4">
        <v>214</v>
      </c>
      <c r="I450" s="57">
        <v>172.8</v>
      </c>
      <c r="J450" s="72">
        <f t="shared" si="64"/>
        <v>41.199999999999989</v>
      </c>
      <c r="K450" s="30" t="s">
        <v>10</v>
      </c>
      <c r="L450" s="30" t="s">
        <v>10</v>
      </c>
      <c r="M450" s="1" t="s">
        <v>1991</v>
      </c>
      <c r="N450" t="s">
        <v>2785</v>
      </c>
      <c r="O450" t="s">
        <v>123</v>
      </c>
      <c r="P450" t="s">
        <v>182</v>
      </c>
    </row>
    <row r="451" spans="1:16" x14ac:dyDescent="0.25">
      <c r="A451" s="1">
        <v>2073</v>
      </c>
      <c r="B451" s="5">
        <v>45780.611106307872</v>
      </c>
      <c r="C451" t="s">
        <v>158</v>
      </c>
      <c r="D451" t="s">
        <v>23</v>
      </c>
      <c r="E451" t="s">
        <v>31</v>
      </c>
      <c r="F451" t="s">
        <v>1941</v>
      </c>
      <c r="G451" s="4">
        <v>130</v>
      </c>
      <c r="H451" s="4">
        <v>130</v>
      </c>
      <c r="I451" s="57">
        <v>104.98</v>
      </c>
      <c r="J451" s="72">
        <f t="shared" si="64"/>
        <v>25.019999999999996</v>
      </c>
      <c r="K451" s="30" t="s">
        <v>10</v>
      </c>
      <c r="L451" s="30" t="s">
        <v>10</v>
      </c>
      <c r="M451" s="1" t="s">
        <v>1991</v>
      </c>
      <c r="N451" t="s">
        <v>2781</v>
      </c>
      <c r="O451" t="s">
        <v>122</v>
      </c>
      <c r="P451" t="s">
        <v>181</v>
      </c>
    </row>
    <row r="452" spans="1:16" x14ac:dyDescent="0.25">
      <c r="A452" s="1">
        <v>6563</v>
      </c>
      <c r="B452" s="5">
        <v>45781.859218287034</v>
      </c>
      <c r="C452" t="s">
        <v>231</v>
      </c>
      <c r="D452" t="s">
        <v>19</v>
      </c>
      <c r="E452" t="s">
        <v>33</v>
      </c>
      <c r="F452" t="s">
        <v>20</v>
      </c>
      <c r="G452" s="4">
        <v>146.38999999999999</v>
      </c>
      <c r="H452" s="4">
        <v>148</v>
      </c>
      <c r="I452" s="57">
        <v>115.47</v>
      </c>
      <c r="J452" s="72">
        <f t="shared" si="64"/>
        <v>32.53</v>
      </c>
      <c r="K452" s="30" t="s">
        <v>10</v>
      </c>
      <c r="L452" s="30" t="s">
        <v>10</v>
      </c>
      <c r="M452" s="1" t="s">
        <v>1991</v>
      </c>
      <c r="N452" t="s">
        <v>2589</v>
      </c>
      <c r="O452" t="s">
        <v>122</v>
      </c>
      <c r="P452" t="s">
        <v>180</v>
      </c>
    </row>
    <row r="453" spans="1:16" x14ac:dyDescent="0.25">
      <c r="A453" s="1">
        <v>489</v>
      </c>
      <c r="B453" s="5">
        <v>45780.939826932874</v>
      </c>
      <c r="C453" t="s">
        <v>231</v>
      </c>
      <c r="D453" t="s">
        <v>153</v>
      </c>
      <c r="E453" t="s">
        <v>24</v>
      </c>
      <c r="F453" t="s">
        <v>20</v>
      </c>
      <c r="G453" s="4">
        <v>141.99</v>
      </c>
      <c r="H453" s="4">
        <v>134</v>
      </c>
      <c r="I453" s="57">
        <v>108.2</v>
      </c>
      <c r="J453" s="72">
        <f t="shared" si="64"/>
        <v>25.799999999999997</v>
      </c>
      <c r="K453" s="30" t="s">
        <v>10</v>
      </c>
      <c r="L453" s="30" t="s">
        <v>10</v>
      </c>
      <c r="M453" s="1" t="s">
        <v>1991</v>
      </c>
      <c r="N453" t="s">
        <v>2591</v>
      </c>
      <c r="O453" t="s">
        <v>122</v>
      </c>
      <c r="P453" t="s">
        <v>180</v>
      </c>
    </row>
    <row r="454" spans="1:16" x14ac:dyDescent="0.25">
      <c r="A454" s="1">
        <v>2055</v>
      </c>
      <c r="B454" s="5">
        <v>45781.882886643521</v>
      </c>
      <c r="C454" t="s">
        <v>310</v>
      </c>
      <c r="D454" t="s">
        <v>27</v>
      </c>
      <c r="E454" t="s">
        <v>1945</v>
      </c>
      <c r="F454" t="s">
        <v>20</v>
      </c>
      <c r="G454" s="4">
        <v>63.99</v>
      </c>
      <c r="H454" s="4">
        <v>53</v>
      </c>
      <c r="I454" s="57">
        <v>42.8</v>
      </c>
      <c r="J454" s="72">
        <f t="shared" si="64"/>
        <v>10.200000000000003</v>
      </c>
      <c r="K454" s="30" t="s">
        <v>10</v>
      </c>
      <c r="L454" s="30" t="s">
        <v>10</v>
      </c>
      <c r="M454" s="1" t="s">
        <v>1991</v>
      </c>
      <c r="N454" t="s">
        <v>2767</v>
      </c>
      <c r="O454" t="s">
        <v>131</v>
      </c>
      <c r="P454" t="s">
        <v>183</v>
      </c>
    </row>
    <row r="455" spans="1:16" x14ac:dyDescent="0.25">
      <c r="A455" s="1" t="s">
        <v>2524</v>
      </c>
      <c r="B455" s="5">
        <v>45781.796004999997</v>
      </c>
      <c r="C455" t="s">
        <v>304</v>
      </c>
      <c r="D455" t="s">
        <v>153</v>
      </c>
      <c r="E455" t="s">
        <v>2525</v>
      </c>
      <c r="F455" t="s">
        <v>1932</v>
      </c>
      <c r="G455" s="4">
        <v>61.99</v>
      </c>
      <c r="H455" s="31">
        <v>52</v>
      </c>
      <c r="I455" s="31">
        <v>0</v>
      </c>
      <c r="J455" s="73">
        <v>52</v>
      </c>
      <c r="K455" s="30" t="s">
        <v>2824</v>
      </c>
      <c r="L455" s="30" t="s">
        <v>17</v>
      </c>
      <c r="M455" s="1" t="s">
        <v>1991</v>
      </c>
      <c r="N455" t="s">
        <v>2715</v>
      </c>
      <c r="O455" t="s">
        <v>1929</v>
      </c>
      <c r="P455" t="s">
        <v>183</v>
      </c>
    </row>
    <row r="456" spans="1:16" x14ac:dyDescent="0.25">
      <c r="A456" s="1">
        <v>7805</v>
      </c>
      <c r="B456" s="5">
        <v>45780.902057349536</v>
      </c>
      <c r="C456" t="s">
        <v>310</v>
      </c>
      <c r="D456" t="s">
        <v>19</v>
      </c>
      <c r="E456" t="s">
        <v>2527</v>
      </c>
      <c r="F456" t="s">
        <v>20</v>
      </c>
      <c r="G456" s="4">
        <v>113.99</v>
      </c>
      <c r="H456" s="4">
        <v>106</v>
      </c>
      <c r="I456" s="57">
        <v>88.78</v>
      </c>
      <c r="J456" s="72">
        <f>H456-I456</f>
        <v>17.22</v>
      </c>
      <c r="K456" s="30" t="s">
        <v>10</v>
      </c>
      <c r="L456" s="30" t="s">
        <v>10</v>
      </c>
      <c r="M456" s="1" t="s">
        <v>1991</v>
      </c>
      <c r="N456" t="s">
        <v>2768</v>
      </c>
      <c r="O456" t="s">
        <v>1961</v>
      </c>
      <c r="P456" t="s">
        <v>183</v>
      </c>
    </row>
    <row r="457" spans="1:16" x14ac:dyDescent="0.25">
      <c r="A457" s="1" t="s">
        <v>2526</v>
      </c>
      <c r="B457" s="5">
        <v>45781.566073599533</v>
      </c>
      <c r="C457" t="s">
        <v>304</v>
      </c>
      <c r="D457" t="s">
        <v>1926</v>
      </c>
      <c r="E457" t="s">
        <v>1927</v>
      </c>
      <c r="F457" t="s">
        <v>1928</v>
      </c>
      <c r="G457" s="4">
        <v>74.989999999999995</v>
      </c>
      <c r="H457" s="31">
        <v>78</v>
      </c>
      <c r="I457" s="31">
        <v>0</v>
      </c>
      <c r="J457" s="73">
        <v>78</v>
      </c>
      <c r="K457" s="30" t="s">
        <v>2824</v>
      </c>
      <c r="L457" s="30" t="s">
        <v>17</v>
      </c>
      <c r="M457" s="1" t="s">
        <v>1991</v>
      </c>
      <c r="N457" t="s">
        <v>2717</v>
      </c>
      <c r="O457" t="s">
        <v>1929</v>
      </c>
      <c r="P457" t="s">
        <v>183</v>
      </c>
    </row>
    <row r="458" spans="1:16" x14ac:dyDescent="0.25">
      <c r="A458" s="1">
        <v>9819</v>
      </c>
      <c r="B458" s="5">
        <v>45781.782764479169</v>
      </c>
      <c r="C458" t="s">
        <v>232</v>
      </c>
      <c r="D458" t="s">
        <v>23</v>
      </c>
      <c r="E458" t="s">
        <v>24</v>
      </c>
      <c r="F458" t="s">
        <v>20</v>
      </c>
      <c r="G458" s="4">
        <v>68.98</v>
      </c>
      <c r="H458" s="4">
        <v>57</v>
      </c>
      <c r="I458" s="57">
        <v>46.03</v>
      </c>
      <c r="J458" s="72">
        <f>H458-I458</f>
        <v>10.969999999999999</v>
      </c>
      <c r="K458" s="30" t="s">
        <v>10</v>
      </c>
      <c r="L458" s="30" t="s">
        <v>10</v>
      </c>
      <c r="M458" s="1" t="s">
        <v>1991</v>
      </c>
      <c r="N458" t="s">
        <v>2670</v>
      </c>
      <c r="O458" t="s">
        <v>131</v>
      </c>
      <c r="P458" t="s">
        <v>183</v>
      </c>
    </row>
    <row r="459" spans="1:16" x14ac:dyDescent="0.25">
      <c r="A459" s="1" t="s">
        <v>2528</v>
      </c>
      <c r="B459" s="5">
        <v>45781.775520752315</v>
      </c>
      <c r="C459" t="s">
        <v>146</v>
      </c>
      <c r="D459" t="s">
        <v>1926</v>
      </c>
      <c r="E459" t="s">
        <v>1927</v>
      </c>
      <c r="F459" t="s">
        <v>1928</v>
      </c>
      <c r="G459" s="4">
        <v>137.99</v>
      </c>
      <c r="H459" s="31">
        <v>143</v>
      </c>
      <c r="I459" s="31">
        <v>0</v>
      </c>
      <c r="J459" s="73">
        <v>143</v>
      </c>
      <c r="K459" s="30" t="s">
        <v>2824</v>
      </c>
      <c r="L459" s="30" t="s">
        <v>17</v>
      </c>
      <c r="M459" s="1" t="s">
        <v>1991</v>
      </c>
      <c r="N459" t="s">
        <v>2719</v>
      </c>
      <c r="O459" t="s">
        <v>1929</v>
      </c>
      <c r="P459" t="s">
        <v>179</v>
      </c>
    </row>
    <row r="460" spans="1:16" x14ac:dyDescent="0.25">
      <c r="A460" s="1">
        <v>7546</v>
      </c>
      <c r="B460" s="5">
        <v>45780.765781712966</v>
      </c>
      <c r="C460" t="s">
        <v>142</v>
      </c>
      <c r="D460" t="s">
        <v>19</v>
      </c>
      <c r="E460" t="s">
        <v>41</v>
      </c>
      <c r="F460" t="s">
        <v>20</v>
      </c>
      <c r="G460" s="4">
        <v>132.99</v>
      </c>
      <c r="H460" s="4">
        <v>123</v>
      </c>
      <c r="I460" s="57">
        <v>99.32</v>
      </c>
      <c r="J460" s="72">
        <f t="shared" ref="J460:J463" si="65">H460-I460</f>
        <v>23.680000000000007</v>
      </c>
      <c r="K460" s="30" t="s">
        <v>10</v>
      </c>
      <c r="L460" s="30" t="s">
        <v>10</v>
      </c>
      <c r="M460" s="1" t="s">
        <v>1991</v>
      </c>
      <c r="N460" t="s">
        <v>2800</v>
      </c>
      <c r="O460" t="s">
        <v>122</v>
      </c>
      <c r="P460" t="s">
        <v>180</v>
      </c>
    </row>
    <row r="461" spans="1:16" x14ac:dyDescent="0.25">
      <c r="A461" s="1">
        <v>6605</v>
      </c>
      <c r="B461" s="5">
        <v>45780.925875358793</v>
      </c>
      <c r="C461" t="s">
        <v>211</v>
      </c>
      <c r="D461" t="s">
        <v>19</v>
      </c>
      <c r="E461" t="s">
        <v>129</v>
      </c>
      <c r="F461" t="s">
        <v>116</v>
      </c>
      <c r="G461" s="4">
        <v>115.99</v>
      </c>
      <c r="H461" s="4">
        <v>106</v>
      </c>
      <c r="I461" s="57">
        <v>85.6</v>
      </c>
      <c r="J461" s="72">
        <f t="shared" si="65"/>
        <v>20.400000000000006</v>
      </c>
      <c r="K461" s="30" t="s">
        <v>10</v>
      </c>
      <c r="L461" s="30" t="s">
        <v>10</v>
      </c>
      <c r="M461" s="1" t="s">
        <v>1991</v>
      </c>
      <c r="N461" t="s">
        <v>2665</v>
      </c>
      <c r="O461" t="s">
        <v>1960</v>
      </c>
      <c r="P461" t="s">
        <v>181</v>
      </c>
    </row>
    <row r="462" spans="1:16" x14ac:dyDescent="0.25">
      <c r="A462" s="1">
        <v>3216</v>
      </c>
      <c r="B462" s="5">
        <v>45781.805219016205</v>
      </c>
      <c r="C462" t="s">
        <v>217</v>
      </c>
      <c r="D462" t="s">
        <v>19</v>
      </c>
      <c r="E462" t="s">
        <v>226</v>
      </c>
      <c r="F462" t="s">
        <v>20</v>
      </c>
      <c r="G462" s="4">
        <v>90.99</v>
      </c>
      <c r="H462" s="4">
        <v>96</v>
      </c>
      <c r="I462" s="57">
        <v>77.52</v>
      </c>
      <c r="J462" s="72">
        <f t="shared" si="65"/>
        <v>18.480000000000004</v>
      </c>
      <c r="K462" s="30" t="s">
        <v>10</v>
      </c>
      <c r="L462" s="30" t="s">
        <v>10</v>
      </c>
      <c r="M462" s="1" t="s">
        <v>1991</v>
      </c>
      <c r="N462" t="s">
        <v>2757</v>
      </c>
      <c r="O462" t="s">
        <v>2431</v>
      </c>
      <c r="P462" t="s">
        <v>182</v>
      </c>
    </row>
    <row r="463" spans="1:16" x14ac:dyDescent="0.25">
      <c r="A463" s="1">
        <v>427</v>
      </c>
      <c r="B463" s="5">
        <v>45781.791136539352</v>
      </c>
      <c r="C463" t="s">
        <v>217</v>
      </c>
      <c r="D463" t="s">
        <v>19</v>
      </c>
      <c r="E463" t="s">
        <v>1946</v>
      </c>
      <c r="F463" t="s">
        <v>20</v>
      </c>
      <c r="G463" s="4">
        <v>140.99</v>
      </c>
      <c r="H463" s="4">
        <v>136</v>
      </c>
      <c r="I463" s="57">
        <v>109.82</v>
      </c>
      <c r="J463" s="72">
        <f t="shared" si="65"/>
        <v>26.180000000000007</v>
      </c>
      <c r="K463" s="30" t="s">
        <v>10</v>
      </c>
      <c r="L463" s="30" t="s">
        <v>10</v>
      </c>
      <c r="M463" s="1" t="s">
        <v>1991</v>
      </c>
      <c r="N463" t="s">
        <v>2758</v>
      </c>
      <c r="O463" t="s">
        <v>123</v>
      </c>
      <c r="P463" t="s">
        <v>182</v>
      </c>
    </row>
    <row r="464" spans="1:16" x14ac:dyDescent="0.25">
      <c r="A464" s="1" t="s">
        <v>2529</v>
      </c>
      <c r="B464" s="5">
        <v>45780.805906111113</v>
      </c>
      <c r="C464" t="s">
        <v>234</v>
      </c>
      <c r="D464" t="s">
        <v>18</v>
      </c>
      <c r="E464" t="s">
        <v>28</v>
      </c>
      <c r="F464" t="s">
        <v>136</v>
      </c>
      <c r="G464" s="4">
        <v>74</v>
      </c>
      <c r="H464" s="31">
        <v>74</v>
      </c>
      <c r="I464" s="31">
        <v>0</v>
      </c>
      <c r="J464" s="73">
        <v>74</v>
      </c>
      <c r="K464" s="30" t="s">
        <v>2500</v>
      </c>
      <c r="L464" s="30" t="s">
        <v>17</v>
      </c>
      <c r="M464" s="1" t="s">
        <v>1991</v>
      </c>
      <c r="N464" t="s">
        <v>2724</v>
      </c>
      <c r="O464" t="s">
        <v>131</v>
      </c>
      <c r="P464" t="s">
        <v>180</v>
      </c>
    </row>
    <row r="465" spans="1:16" x14ac:dyDescent="0.25">
      <c r="A465" s="1">
        <v>8701</v>
      </c>
      <c r="B465" s="5">
        <v>45780.839276087965</v>
      </c>
      <c r="C465" t="s">
        <v>267</v>
      </c>
      <c r="D465" t="s">
        <v>19</v>
      </c>
      <c r="E465" t="s">
        <v>41</v>
      </c>
      <c r="F465" t="s">
        <v>20</v>
      </c>
      <c r="G465" s="4">
        <v>145.38999999999999</v>
      </c>
      <c r="H465" s="4">
        <v>148</v>
      </c>
      <c r="I465" s="57">
        <v>115.47</v>
      </c>
      <c r="J465" s="72">
        <f t="shared" ref="J465:J496" si="66">H465-I465</f>
        <v>32.53</v>
      </c>
      <c r="K465" s="30" t="s">
        <v>10</v>
      </c>
      <c r="L465" s="30" t="s">
        <v>10</v>
      </c>
      <c r="M465" s="1" t="s">
        <v>1991</v>
      </c>
      <c r="N465" t="s">
        <v>2822</v>
      </c>
      <c r="O465" t="s">
        <v>122</v>
      </c>
      <c r="P465" t="s">
        <v>183</v>
      </c>
    </row>
    <row r="466" spans="1:16" x14ac:dyDescent="0.25">
      <c r="A466" s="1">
        <v>3773</v>
      </c>
      <c r="B466" s="5">
        <v>45780.769976840274</v>
      </c>
      <c r="C466" t="s">
        <v>322</v>
      </c>
      <c r="D466" t="s">
        <v>19</v>
      </c>
      <c r="E466" t="s">
        <v>33</v>
      </c>
      <c r="F466" t="s">
        <v>20</v>
      </c>
      <c r="G466" s="4">
        <v>54.98</v>
      </c>
      <c r="H466" s="4">
        <v>48</v>
      </c>
      <c r="I466" s="57">
        <v>38.76</v>
      </c>
      <c r="J466" s="72">
        <f t="shared" si="66"/>
        <v>9.240000000000002</v>
      </c>
      <c r="K466" s="30" t="s">
        <v>10</v>
      </c>
      <c r="L466" s="30" t="s">
        <v>10</v>
      </c>
      <c r="M466" s="1" t="s">
        <v>1991</v>
      </c>
      <c r="N466" t="s">
        <v>2804</v>
      </c>
      <c r="O466" t="s">
        <v>132</v>
      </c>
      <c r="P466" t="s">
        <v>180</v>
      </c>
    </row>
    <row r="467" spans="1:16" x14ac:dyDescent="0.25">
      <c r="A467" s="1">
        <v>5793</v>
      </c>
      <c r="B467" s="5">
        <v>45780.848003564817</v>
      </c>
      <c r="C467" t="s">
        <v>305</v>
      </c>
      <c r="D467" t="s">
        <v>19</v>
      </c>
      <c r="E467" t="s">
        <v>41</v>
      </c>
      <c r="F467" t="s">
        <v>20</v>
      </c>
      <c r="G467" s="4">
        <v>138.99</v>
      </c>
      <c r="H467" s="4">
        <v>125</v>
      </c>
      <c r="I467" s="57">
        <v>100.94</v>
      </c>
      <c r="J467" s="72">
        <f t="shared" si="66"/>
        <v>24.060000000000002</v>
      </c>
      <c r="K467" s="30" t="s">
        <v>10</v>
      </c>
      <c r="L467" s="30" t="s">
        <v>10</v>
      </c>
      <c r="M467" s="1" t="s">
        <v>1991</v>
      </c>
      <c r="N467" t="s">
        <v>2729</v>
      </c>
      <c r="O467" t="s">
        <v>122</v>
      </c>
      <c r="P467" t="s">
        <v>182</v>
      </c>
    </row>
    <row r="468" spans="1:16" x14ac:dyDescent="0.25">
      <c r="A468" s="1">
        <v>278</v>
      </c>
      <c r="B468" s="5">
        <v>45780.803163090277</v>
      </c>
      <c r="C468" t="s">
        <v>305</v>
      </c>
      <c r="D468" t="s">
        <v>19</v>
      </c>
      <c r="E468" t="s">
        <v>1946</v>
      </c>
      <c r="F468" t="s">
        <v>20</v>
      </c>
      <c r="G468" s="4">
        <v>149.99</v>
      </c>
      <c r="H468" s="4">
        <v>132</v>
      </c>
      <c r="I468" s="57">
        <v>106.59</v>
      </c>
      <c r="J468" s="72">
        <f t="shared" si="66"/>
        <v>25.409999999999997</v>
      </c>
      <c r="K468" s="30" t="s">
        <v>10</v>
      </c>
      <c r="L468" s="30" t="s">
        <v>10</v>
      </c>
      <c r="M468" s="1" t="s">
        <v>1991</v>
      </c>
      <c r="N468" t="s">
        <v>2730</v>
      </c>
      <c r="O468" t="s">
        <v>2228</v>
      </c>
      <c r="P468" t="s">
        <v>182</v>
      </c>
    </row>
    <row r="469" spans="1:16" x14ac:dyDescent="0.25">
      <c r="A469" s="1">
        <v>4885</v>
      </c>
      <c r="B469" s="5">
        <v>45780.879549710648</v>
      </c>
      <c r="C469" t="s">
        <v>768</v>
      </c>
      <c r="D469" t="s">
        <v>19</v>
      </c>
      <c r="E469" t="s">
        <v>226</v>
      </c>
      <c r="F469" t="s">
        <v>20</v>
      </c>
      <c r="G469" s="4">
        <v>59.99</v>
      </c>
      <c r="H469" s="4">
        <v>53</v>
      </c>
      <c r="I469" s="57">
        <v>42.8</v>
      </c>
      <c r="J469" s="72">
        <f t="shared" si="66"/>
        <v>10.200000000000003</v>
      </c>
      <c r="K469" s="30" t="s">
        <v>10</v>
      </c>
      <c r="L469" s="30" t="s">
        <v>10</v>
      </c>
      <c r="M469" s="1" t="s">
        <v>1991</v>
      </c>
      <c r="N469" t="s">
        <v>2771</v>
      </c>
      <c r="O469" t="s">
        <v>132</v>
      </c>
      <c r="P469" t="s">
        <v>179</v>
      </c>
    </row>
    <row r="470" spans="1:16" x14ac:dyDescent="0.25">
      <c r="A470" s="1">
        <v>8840</v>
      </c>
      <c r="B470" s="5">
        <v>45780.857318842594</v>
      </c>
      <c r="C470" t="s">
        <v>291</v>
      </c>
      <c r="D470" t="s">
        <v>27</v>
      </c>
      <c r="E470" t="s">
        <v>1945</v>
      </c>
      <c r="F470" t="s">
        <v>20</v>
      </c>
      <c r="G470" s="4">
        <v>81.99</v>
      </c>
      <c r="H470" s="4">
        <v>76</v>
      </c>
      <c r="I470" s="57">
        <v>61.37</v>
      </c>
      <c r="J470" s="72">
        <f t="shared" si="66"/>
        <v>14.630000000000003</v>
      </c>
      <c r="K470" s="30" t="s">
        <v>10</v>
      </c>
      <c r="L470" s="30" t="s">
        <v>10</v>
      </c>
      <c r="M470" s="1" t="s">
        <v>1991</v>
      </c>
      <c r="N470" t="s">
        <v>2604</v>
      </c>
      <c r="O470" t="s">
        <v>124</v>
      </c>
      <c r="P470" t="s">
        <v>183</v>
      </c>
    </row>
    <row r="471" spans="1:16" x14ac:dyDescent="0.25">
      <c r="A471" s="1">
        <v>892</v>
      </c>
      <c r="B471" s="5">
        <v>45781.809861377318</v>
      </c>
      <c r="C471" t="s">
        <v>789</v>
      </c>
      <c r="D471" t="s">
        <v>23</v>
      </c>
      <c r="E471" t="s">
        <v>24</v>
      </c>
      <c r="F471" t="s">
        <v>20</v>
      </c>
      <c r="G471" s="4">
        <v>99.99</v>
      </c>
      <c r="H471" s="4">
        <v>83</v>
      </c>
      <c r="I471" s="57">
        <v>67.02</v>
      </c>
      <c r="J471" s="72">
        <f t="shared" si="66"/>
        <v>15.980000000000004</v>
      </c>
      <c r="K471" s="30" t="s">
        <v>10</v>
      </c>
      <c r="L471" s="30" t="s">
        <v>10</v>
      </c>
      <c r="M471" s="1" t="s">
        <v>1991</v>
      </c>
      <c r="N471" t="s">
        <v>2573</v>
      </c>
      <c r="O471" t="s">
        <v>122</v>
      </c>
      <c r="P471" t="s">
        <v>180</v>
      </c>
    </row>
    <row r="472" spans="1:16" x14ac:dyDescent="0.25">
      <c r="A472" s="1">
        <v>793</v>
      </c>
      <c r="B472" s="5">
        <v>45780.496198900466</v>
      </c>
      <c r="C472" t="s">
        <v>757</v>
      </c>
      <c r="D472" t="s">
        <v>23</v>
      </c>
      <c r="E472" t="s">
        <v>26</v>
      </c>
      <c r="F472" t="s">
        <v>20</v>
      </c>
      <c r="G472" s="4">
        <v>219.99</v>
      </c>
      <c r="H472" s="4">
        <v>205</v>
      </c>
      <c r="I472" s="57">
        <v>165.54</v>
      </c>
      <c r="J472" s="72">
        <f t="shared" si="66"/>
        <v>39.460000000000008</v>
      </c>
      <c r="K472" s="30" t="s">
        <v>10</v>
      </c>
      <c r="L472" s="30" t="s">
        <v>10</v>
      </c>
      <c r="M472" s="1" t="s">
        <v>1991</v>
      </c>
      <c r="N472" t="s">
        <v>2823</v>
      </c>
      <c r="O472" t="s">
        <v>122</v>
      </c>
      <c r="P472" t="s">
        <v>182</v>
      </c>
    </row>
    <row r="473" spans="1:16" x14ac:dyDescent="0.25">
      <c r="A473" s="1">
        <v>2835</v>
      </c>
      <c r="B473" s="5">
        <v>45781.901226018519</v>
      </c>
      <c r="C473" t="s">
        <v>144</v>
      </c>
      <c r="D473" t="s">
        <v>23</v>
      </c>
      <c r="E473" t="s">
        <v>24</v>
      </c>
      <c r="F473" t="s">
        <v>20</v>
      </c>
      <c r="G473" s="4">
        <v>77.989999999999995</v>
      </c>
      <c r="H473" s="4">
        <v>66</v>
      </c>
      <c r="I473" s="57">
        <v>53.3</v>
      </c>
      <c r="J473" s="72">
        <f t="shared" si="66"/>
        <v>12.700000000000003</v>
      </c>
      <c r="K473" s="30" t="s">
        <v>10</v>
      </c>
      <c r="L473" s="30" t="s">
        <v>10</v>
      </c>
      <c r="M473" s="1" t="s">
        <v>1991</v>
      </c>
      <c r="N473" t="s">
        <v>2654</v>
      </c>
      <c r="O473" t="s">
        <v>132</v>
      </c>
      <c r="P473" t="s">
        <v>183</v>
      </c>
    </row>
    <row r="474" spans="1:16" x14ac:dyDescent="0.25">
      <c r="A474" s="1">
        <v>9645</v>
      </c>
      <c r="B474" s="5">
        <v>45781.76059784722</v>
      </c>
      <c r="C474" t="s">
        <v>2543</v>
      </c>
      <c r="D474" t="s">
        <v>23</v>
      </c>
      <c r="E474" t="s">
        <v>31</v>
      </c>
      <c r="F474" t="s">
        <v>116</v>
      </c>
      <c r="G474" s="4">
        <v>148.99</v>
      </c>
      <c r="H474" s="4">
        <v>148</v>
      </c>
      <c r="I474" s="57">
        <v>119.51</v>
      </c>
      <c r="J474" s="72">
        <f t="shared" si="66"/>
        <v>28.489999999999995</v>
      </c>
      <c r="K474" s="30" t="s">
        <v>10</v>
      </c>
      <c r="L474" s="30" t="s">
        <v>10</v>
      </c>
      <c r="M474" s="1" t="s">
        <v>1991</v>
      </c>
      <c r="N474" t="s">
        <v>2805</v>
      </c>
      <c r="O474" t="s">
        <v>131</v>
      </c>
      <c r="P474" t="s">
        <v>181</v>
      </c>
    </row>
    <row r="475" spans="1:16" x14ac:dyDescent="0.25">
      <c r="A475" s="1">
        <v>7067</v>
      </c>
      <c r="B475" s="5">
        <v>45781.909670763889</v>
      </c>
      <c r="C475" t="s">
        <v>854</v>
      </c>
      <c r="D475" t="s">
        <v>19</v>
      </c>
      <c r="E475" t="s">
        <v>41</v>
      </c>
      <c r="F475" t="s">
        <v>20</v>
      </c>
      <c r="G475" s="4">
        <v>81.99</v>
      </c>
      <c r="H475" s="4">
        <v>78</v>
      </c>
      <c r="I475" s="57">
        <v>62.98</v>
      </c>
      <c r="J475" s="72">
        <f t="shared" si="66"/>
        <v>15.020000000000003</v>
      </c>
      <c r="K475" s="30" t="s">
        <v>10</v>
      </c>
      <c r="L475" s="30" t="s">
        <v>10</v>
      </c>
      <c r="M475" s="1" t="s">
        <v>1991</v>
      </c>
      <c r="N475" t="s">
        <v>2692</v>
      </c>
      <c r="O475" t="s">
        <v>131</v>
      </c>
      <c r="P475" t="s">
        <v>180</v>
      </c>
    </row>
    <row r="476" spans="1:16" x14ac:dyDescent="0.25">
      <c r="A476" s="1">
        <v>3178</v>
      </c>
      <c r="B476" s="5">
        <v>45781.644859328706</v>
      </c>
      <c r="C476" t="s">
        <v>854</v>
      </c>
      <c r="D476" t="s">
        <v>23</v>
      </c>
      <c r="E476" t="s">
        <v>24</v>
      </c>
      <c r="F476" t="s">
        <v>20</v>
      </c>
      <c r="G476" s="4">
        <v>66</v>
      </c>
      <c r="H476" s="4">
        <v>66</v>
      </c>
      <c r="I476" s="57">
        <v>53.3</v>
      </c>
      <c r="J476" s="72">
        <f t="shared" si="66"/>
        <v>12.700000000000003</v>
      </c>
      <c r="K476" s="30" t="s">
        <v>10</v>
      </c>
      <c r="L476" s="30" t="s">
        <v>10</v>
      </c>
      <c r="M476" s="1" t="s">
        <v>1991</v>
      </c>
      <c r="N476" t="s">
        <v>2693</v>
      </c>
      <c r="O476" t="s">
        <v>132</v>
      </c>
      <c r="P476" t="s">
        <v>180</v>
      </c>
    </row>
    <row r="477" spans="1:16" x14ac:dyDescent="0.25">
      <c r="A477" s="1">
        <v>5242</v>
      </c>
      <c r="B477" s="5">
        <v>45780.896613067132</v>
      </c>
      <c r="C477" t="s">
        <v>211</v>
      </c>
      <c r="D477" t="s">
        <v>23</v>
      </c>
      <c r="E477" t="s">
        <v>31</v>
      </c>
      <c r="F477" t="s">
        <v>1941</v>
      </c>
      <c r="G477" s="4">
        <v>64</v>
      </c>
      <c r="H477" s="4">
        <v>64</v>
      </c>
      <c r="I477" s="57">
        <v>51.68</v>
      </c>
      <c r="J477" s="72">
        <f t="shared" si="66"/>
        <v>12.32</v>
      </c>
      <c r="K477" s="30" t="s">
        <v>10</v>
      </c>
      <c r="L477" s="30" t="s">
        <v>10</v>
      </c>
      <c r="M477" s="1" t="s">
        <v>1991</v>
      </c>
      <c r="N477" t="s">
        <v>2666</v>
      </c>
      <c r="O477" t="s">
        <v>132</v>
      </c>
      <c r="P477" t="s">
        <v>181</v>
      </c>
    </row>
    <row r="478" spans="1:16" x14ac:dyDescent="0.25">
      <c r="A478" s="1">
        <v>8327</v>
      </c>
      <c r="B478" s="5">
        <v>45781.905860925923</v>
      </c>
      <c r="C478" t="s">
        <v>255</v>
      </c>
      <c r="D478" t="s">
        <v>23</v>
      </c>
      <c r="E478" t="s">
        <v>24</v>
      </c>
      <c r="F478" t="s">
        <v>20</v>
      </c>
      <c r="G478" s="4">
        <v>54.99</v>
      </c>
      <c r="H478" s="4">
        <v>53</v>
      </c>
      <c r="I478" s="57">
        <v>42.8</v>
      </c>
      <c r="J478" s="72">
        <f t="shared" si="66"/>
        <v>10.200000000000003</v>
      </c>
      <c r="K478" s="30" t="s">
        <v>10</v>
      </c>
      <c r="L478" s="30" t="s">
        <v>10</v>
      </c>
      <c r="M478" s="1" t="s">
        <v>1991</v>
      </c>
      <c r="N478" t="s">
        <v>2565</v>
      </c>
      <c r="O478" t="s">
        <v>122</v>
      </c>
      <c r="P478" t="s">
        <v>183</v>
      </c>
    </row>
    <row r="479" spans="1:16" x14ac:dyDescent="0.25">
      <c r="A479" s="1">
        <v>4197</v>
      </c>
      <c r="B479" s="5">
        <v>45781.825424803239</v>
      </c>
      <c r="C479" t="s">
        <v>255</v>
      </c>
      <c r="D479" t="s">
        <v>19</v>
      </c>
      <c r="E479" t="s">
        <v>41</v>
      </c>
      <c r="F479" t="s">
        <v>20</v>
      </c>
      <c r="G479" s="4">
        <v>168.99</v>
      </c>
      <c r="H479" s="4">
        <v>168</v>
      </c>
      <c r="I479" s="57">
        <v>135.66</v>
      </c>
      <c r="J479" s="72">
        <f t="shared" si="66"/>
        <v>32.340000000000003</v>
      </c>
      <c r="K479" s="30" t="s">
        <v>10</v>
      </c>
      <c r="L479" s="30" t="s">
        <v>10</v>
      </c>
      <c r="M479" s="1" t="s">
        <v>1991</v>
      </c>
      <c r="N479" t="s">
        <v>2566</v>
      </c>
      <c r="O479" t="s">
        <v>131</v>
      </c>
      <c r="P479" t="s">
        <v>183</v>
      </c>
    </row>
    <row r="480" spans="1:16" x14ac:dyDescent="0.25">
      <c r="A480" s="1">
        <v>1522</v>
      </c>
      <c r="B480" s="5">
        <v>45780.895673182873</v>
      </c>
      <c r="C480" t="s">
        <v>320</v>
      </c>
      <c r="D480" t="s">
        <v>19</v>
      </c>
      <c r="E480" t="s">
        <v>129</v>
      </c>
      <c r="F480" t="s">
        <v>116</v>
      </c>
      <c r="G480" s="4">
        <v>166.99</v>
      </c>
      <c r="H480" s="4">
        <v>168</v>
      </c>
      <c r="I480" s="57">
        <v>135.66</v>
      </c>
      <c r="J480" s="72">
        <f t="shared" si="66"/>
        <v>32.340000000000003</v>
      </c>
      <c r="K480" s="30" t="s">
        <v>10</v>
      </c>
      <c r="L480" s="30" t="s">
        <v>10</v>
      </c>
      <c r="M480" s="1" t="s">
        <v>1991</v>
      </c>
      <c r="N480" t="s">
        <v>2791</v>
      </c>
      <c r="O480" t="s">
        <v>132</v>
      </c>
      <c r="P480" t="s">
        <v>183</v>
      </c>
    </row>
    <row r="481" spans="1:16" x14ac:dyDescent="0.25">
      <c r="A481" s="1">
        <v>547</v>
      </c>
      <c r="B481" s="5">
        <v>45781.757922881945</v>
      </c>
      <c r="C481" t="s">
        <v>225</v>
      </c>
      <c r="D481" t="s">
        <v>19</v>
      </c>
      <c r="E481" t="s">
        <v>1946</v>
      </c>
      <c r="F481" t="s">
        <v>20</v>
      </c>
      <c r="G481" s="4">
        <v>286.99</v>
      </c>
      <c r="H481" s="4">
        <v>272</v>
      </c>
      <c r="I481" s="57">
        <v>219.64</v>
      </c>
      <c r="J481" s="72">
        <f t="shared" si="66"/>
        <v>52.360000000000014</v>
      </c>
      <c r="K481" s="30" t="s">
        <v>10</v>
      </c>
      <c r="L481" s="30" t="s">
        <v>10</v>
      </c>
      <c r="M481" s="1" t="s">
        <v>1991</v>
      </c>
      <c r="N481" t="s">
        <v>2687</v>
      </c>
      <c r="O481" t="s">
        <v>131</v>
      </c>
      <c r="P481" t="s">
        <v>183</v>
      </c>
    </row>
    <row r="482" spans="1:16" x14ac:dyDescent="0.25">
      <c r="A482" s="1">
        <v>9120</v>
      </c>
      <c r="B482" s="5">
        <v>45781.51219040509</v>
      </c>
      <c r="C482" t="s">
        <v>225</v>
      </c>
      <c r="D482" t="s">
        <v>23</v>
      </c>
      <c r="E482" t="s">
        <v>24</v>
      </c>
      <c r="F482" t="s">
        <v>20</v>
      </c>
      <c r="G482" s="4">
        <v>82</v>
      </c>
      <c r="H482" s="4">
        <v>82</v>
      </c>
      <c r="I482" s="57">
        <v>66.22</v>
      </c>
      <c r="J482" s="72">
        <f t="shared" si="66"/>
        <v>15.780000000000001</v>
      </c>
      <c r="K482" s="30" t="s">
        <v>10</v>
      </c>
      <c r="L482" s="30" t="s">
        <v>10</v>
      </c>
      <c r="M482" s="1" t="s">
        <v>1991</v>
      </c>
      <c r="N482" t="s">
        <v>2688</v>
      </c>
      <c r="O482" t="s">
        <v>131</v>
      </c>
      <c r="P482" t="s">
        <v>183</v>
      </c>
    </row>
    <row r="483" spans="1:16" x14ac:dyDescent="0.25">
      <c r="A483" s="1">
        <v>1441</v>
      </c>
      <c r="B483" s="5">
        <v>45781.842600937503</v>
      </c>
      <c r="C483" t="s">
        <v>271</v>
      </c>
      <c r="D483" t="s">
        <v>19</v>
      </c>
      <c r="E483" t="s">
        <v>226</v>
      </c>
      <c r="F483" t="s">
        <v>20</v>
      </c>
      <c r="G483" s="4">
        <v>124.99</v>
      </c>
      <c r="H483" s="4">
        <v>122</v>
      </c>
      <c r="I483" s="57">
        <v>98.52</v>
      </c>
      <c r="J483" s="72">
        <f t="shared" si="66"/>
        <v>23.480000000000004</v>
      </c>
      <c r="K483" s="30" t="s">
        <v>10</v>
      </c>
      <c r="L483" s="30" t="s">
        <v>10</v>
      </c>
      <c r="M483" s="1" t="s">
        <v>1991</v>
      </c>
      <c r="N483" t="s">
        <v>2592</v>
      </c>
      <c r="O483" t="s">
        <v>132</v>
      </c>
      <c r="P483" t="s">
        <v>179</v>
      </c>
    </row>
    <row r="484" spans="1:16" x14ac:dyDescent="0.25">
      <c r="A484" s="1">
        <v>1893</v>
      </c>
      <c r="B484" s="5">
        <v>45781.502089421294</v>
      </c>
      <c r="C484" t="s">
        <v>271</v>
      </c>
      <c r="D484" t="s">
        <v>19</v>
      </c>
      <c r="E484" t="s">
        <v>130</v>
      </c>
      <c r="F484" t="s">
        <v>20</v>
      </c>
      <c r="G484" s="4">
        <v>122.99</v>
      </c>
      <c r="H484" s="4">
        <v>109</v>
      </c>
      <c r="I484" s="57">
        <v>88.02</v>
      </c>
      <c r="J484" s="72">
        <f t="shared" si="66"/>
        <v>20.980000000000004</v>
      </c>
      <c r="K484" s="30" t="s">
        <v>10</v>
      </c>
      <c r="L484" s="30" t="s">
        <v>10</v>
      </c>
      <c r="M484" s="1" t="s">
        <v>1991</v>
      </c>
      <c r="N484" t="s">
        <v>2593</v>
      </c>
      <c r="O484" t="s">
        <v>2228</v>
      </c>
      <c r="P484" t="s">
        <v>179</v>
      </c>
    </row>
    <row r="485" spans="1:16" x14ac:dyDescent="0.25">
      <c r="A485" s="1">
        <v>8694</v>
      </c>
      <c r="B485" s="5">
        <v>45780.819703252317</v>
      </c>
      <c r="C485" t="s">
        <v>147</v>
      </c>
      <c r="D485" t="s">
        <v>19</v>
      </c>
      <c r="E485" t="s">
        <v>33</v>
      </c>
      <c r="F485" t="s">
        <v>20</v>
      </c>
      <c r="G485" s="4">
        <v>133.99</v>
      </c>
      <c r="H485" s="4">
        <v>132</v>
      </c>
      <c r="I485" s="57">
        <v>106.59</v>
      </c>
      <c r="J485" s="72">
        <f t="shared" si="66"/>
        <v>25.409999999999997</v>
      </c>
      <c r="K485" s="30" t="s">
        <v>10</v>
      </c>
      <c r="L485" s="30" t="s">
        <v>10</v>
      </c>
      <c r="M485" s="1" t="s">
        <v>1991</v>
      </c>
      <c r="N485" t="s">
        <v>2549</v>
      </c>
      <c r="O485" t="s">
        <v>132</v>
      </c>
      <c r="P485" t="s">
        <v>183</v>
      </c>
    </row>
    <row r="486" spans="1:16" x14ac:dyDescent="0.25">
      <c r="A486" s="1">
        <v>8447</v>
      </c>
      <c r="B486" s="5">
        <v>45780.835037164354</v>
      </c>
      <c r="C486" t="s">
        <v>354</v>
      </c>
      <c r="D486" t="s">
        <v>19</v>
      </c>
      <c r="E486" t="s">
        <v>39</v>
      </c>
      <c r="F486" t="s">
        <v>20</v>
      </c>
      <c r="G486" s="4">
        <v>113.98</v>
      </c>
      <c r="H486" s="4">
        <v>114</v>
      </c>
      <c r="I486" s="57">
        <v>92.06</v>
      </c>
      <c r="J486" s="72">
        <f t="shared" si="66"/>
        <v>21.939999999999998</v>
      </c>
      <c r="K486" s="30" t="s">
        <v>10</v>
      </c>
      <c r="L486" s="30" t="s">
        <v>10</v>
      </c>
      <c r="M486" s="1" t="s">
        <v>1991</v>
      </c>
      <c r="N486" t="s">
        <v>2600</v>
      </c>
      <c r="O486" t="s">
        <v>122</v>
      </c>
      <c r="P486" t="s">
        <v>179</v>
      </c>
    </row>
    <row r="487" spans="1:16" x14ac:dyDescent="0.25">
      <c r="A487" s="1">
        <v>2872</v>
      </c>
      <c r="B487" s="5">
        <v>45781.91636638889</v>
      </c>
      <c r="C487" t="s">
        <v>215</v>
      </c>
      <c r="D487" t="s">
        <v>23</v>
      </c>
      <c r="E487" t="s">
        <v>24</v>
      </c>
      <c r="F487" t="s">
        <v>20</v>
      </c>
      <c r="G487" s="4">
        <v>201.99</v>
      </c>
      <c r="H487" s="4">
        <v>177</v>
      </c>
      <c r="I487" s="57">
        <v>142.93</v>
      </c>
      <c r="J487" s="72">
        <f t="shared" si="66"/>
        <v>34.069999999999993</v>
      </c>
      <c r="K487" s="30" t="s">
        <v>10</v>
      </c>
      <c r="L487" s="30" t="s">
        <v>10</v>
      </c>
      <c r="M487" s="1" t="s">
        <v>1991</v>
      </c>
      <c r="N487" t="s">
        <v>2725</v>
      </c>
      <c r="O487" t="s">
        <v>1936</v>
      </c>
      <c r="P487" t="s">
        <v>179</v>
      </c>
    </row>
    <row r="488" spans="1:16" x14ac:dyDescent="0.25">
      <c r="A488" s="1">
        <v>2638</v>
      </c>
      <c r="B488" s="5">
        <v>45780.87759960648</v>
      </c>
      <c r="C488" t="s">
        <v>215</v>
      </c>
      <c r="D488" t="s">
        <v>19</v>
      </c>
      <c r="E488" t="s">
        <v>1946</v>
      </c>
      <c r="F488" t="s">
        <v>20</v>
      </c>
      <c r="G488" s="4">
        <v>82.99</v>
      </c>
      <c r="H488" s="4">
        <v>74</v>
      </c>
      <c r="I488" s="57">
        <v>59.76</v>
      </c>
      <c r="J488" s="72">
        <f t="shared" si="66"/>
        <v>14.240000000000002</v>
      </c>
      <c r="K488" s="30" t="s">
        <v>10</v>
      </c>
      <c r="L488" s="30" t="s">
        <v>10</v>
      </c>
      <c r="M488" s="1" t="s">
        <v>1991</v>
      </c>
      <c r="N488" t="s">
        <v>2726</v>
      </c>
      <c r="O488" t="s">
        <v>122</v>
      </c>
      <c r="P488" t="s">
        <v>179</v>
      </c>
    </row>
    <row r="489" spans="1:16" x14ac:dyDescent="0.25">
      <c r="A489" s="1">
        <v>2743</v>
      </c>
      <c r="B489" s="5">
        <v>45781.780463854164</v>
      </c>
      <c r="C489" t="s">
        <v>269</v>
      </c>
      <c r="D489" t="s">
        <v>23</v>
      </c>
      <c r="E489" t="s">
        <v>31</v>
      </c>
      <c r="F489" t="s">
        <v>1941</v>
      </c>
      <c r="G489" s="4">
        <v>129.99</v>
      </c>
      <c r="H489" s="4">
        <v>139</v>
      </c>
      <c r="I489" s="57">
        <v>112.24</v>
      </c>
      <c r="J489" s="72">
        <f t="shared" si="66"/>
        <v>26.760000000000005</v>
      </c>
      <c r="K489" s="30" t="s">
        <v>10</v>
      </c>
      <c r="L489" s="30" t="s">
        <v>10</v>
      </c>
      <c r="M489" s="1" t="s">
        <v>1991</v>
      </c>
      <c r="N489" t="s">
        <v>2555</v>
      </c>
      <c r="O489" t="s">
        <v>132</v>
      </c>
      <c r="P489" t="s">
        <v>181</v>
      </c>
    </row>
    <row r="490" spans="1:16" x14ac:dyDescent="0.25">
      <c r="A490" s="1">
        <v>1163</v>
      </c>
      <c r="B490" s="5">
        <v>45781.550771608796</v>
      </c>
      <c r="C490" t="s">
        <v>222</v>
      </c>
      <c r="D490" t="s">
        <v>19</v>
      </c>
      <c r="E490" t="s">
        <v>33</v>
      </c>
      <c r="F490" t="s">
        <v>20</v>
      </c>
      <c r="G490" s="4">
        <v>77.989999999999995</v>
      </c>
      <c r="H490" s="4">
        <v>74</v>
      </c>
      <c r="I490" s="57">
        <v>59.76</v>
      </c>
      <c r="J490" s="72">
        <f t="shared" si="66"/>
        <v>14.240000000000002</v>
      </c>
      <c r="K490" s="30" t="s">
        <v>10</v>
      </c>
      <c r="L490" s="30" t="s">
        <v>10</v>
      </c>
      <c r="M490" s="1" t="s">
        <v>1991</v>
      </c>
      <c r="N490" t="s">
        <v>2597</v>
      </c>
      <c r="O490" t="s">
        <v>2228</v>
      </c>
      <c r="P490" t="s">
        <v>181</v>
      </c>
    </row>
    <row r="491" spans="1:16" x14ac:dyDescent="0.25">
      <c r="A491" s="1">
        <v>3752</v>
      </c>
      <c r="B491" s="5">
        <v>45781.517361967592</v>
      </c>
      <c r="C491" t="s">
        <v>222</v>
      </c>
      <c r="D491" t="s">
        <v>19</v>
      </c>
      <c r="E491" t="s">
        <v>130</v>
      </c>
      <c r="F491" t="s">
        <v>20</v>
      </c>
      <c r="G491" s="4">
        <v>77.989999999999995</v>
      </c>
      <c r="H491" s="4">
        <v>74</v>
      </c>
      <c r="I491" s="57">
        <v>59.76</v>
      </c>
      <c r="J491" s="72">
        <f t="shared" si="66"/>
        <v>14.240000000000002</v>
      </c>
      <c r="K491" s="30" t="s">
        <v>10</v>
      </c>
      <c r="L491" s="30" t="s">
        <v>10</v>
      </c>
      <c r="M491" s="1" t="s">
        <v>1991</v>
      </c>
      <c r="N491" t="s">
        <v>2598</v>
      </c>
      <c r="O491" t="s">
        <v>122</v>
      </c>
      <c r="P491" t="s">
        <v>181</v>
      </c>
    </row>
    <row r="492" spans="1:16" x14ac:dyDescent="0.25">
      <c r="A492" s="1">
        <v>3319</v>
      </c>
      <c r="B492" s="5">
        <v>45780.812338750002</v>
      </c>
      <c r="C492" t="s">
        <v>176</v>
      </c>
      <c r="D492" t="s">
        <v>19</v>
      </c>
      <c r="E492" t="s">
        <v>226</v>
      </c>
      <c r="F492" t="s">
        <v>20</v>
      </c>
      <c r="G492" s="4">
        <v>71.989999999999995</v>
      </c>
      <c r="H492" s="4">
        <v>73</v>
      </c>
      <c r="I492" s="57">
        <v>58.95</v>
      </c>
      <c r="J492" s="72">
        <f t="shared" si="66"/>
        <v>14.049999999999997</v>
      </c>
      <c r="K492" s="30" t="s">
        <v>10</v>
      </c>
      <c r="L492" s="30" t="s">
        <v>10</v>
      </c>
      <c r="M492" s="1" t="s">
        <v>1991</v>
      </c>
      <c r="N492" t="s">
        <v>2803</v>
      </c>
      <c r="O492" t="s">
        <v>132</v>
      </c>
      <c r="P492" t="s">
        <v>179</v>
      </c>
    </row>
    <row r="493" spans="1:16" x14ac:dyDescent="0.25">
      <c r="A493" s="1">
        <v>9280</v>
      </c>
      <c r="B493" s="5">
        <v>45780.802010729167</v>
      </c>
      <c r="C493" t="s">
        <v>2093</v>
      </c>
      <c r="D493" t="s">
        <v>19</v>
      </c>
      <c r="E493" t="s">
        <v>226</v>
      </c>
      <c r="F493" t="s">
        <v>20</v>
      </c>
      <c r="G493" s="4">
        <v>240.99</v>
      </c>
      <c r="H493" s="4">
        <v>236</v>
      </c>
      <c r="I493" s="57">
        <v>190.57</v>
      </c>
      <c r="J493" s="72">
        <f t="shared" si="66"/>
        <v>45.430000000000007</v>
      </c>
      <c r="K493" s="30" t="s">
        <v>10</v>
      </c>
      <c r="L493" s="30" t="s">
        <v>10</v>
      </c>
      <c r="M493" s="1" t="s">
        <v>1991</v>
      </c>
      <c r="N493" t="s">
        <v>2702</v>
      </c>
      <c r="O493" t="s">
        <v>122</v>
      </c>
      <c r="P493" t="s">
        <v>183</v>
      </c>
    </row>
    <row r="494" spans="1:16" x14ac:dyDescent="0.25">
      <c r="A494" s="1">
        <v>884</v>
      </c>
      <c r="B494" s="5">
        <v>45780.860278912034</v>
      </c>
      <c r="C494" t="s">
        <v>477</v>
      </c>
      <c r="D494" t="s">
        <v>23</v>
      </c>
      <c r="E494" t="s">
        <v>24</v>
      </c>
      <c r="F494" t="s">
        <v>20</v>
      </c>
      <c r="G494" s="4">
        <v>149.99</v>
      </c>
      <c r="H494" s="4">
        <v>130</v>
      </c>
      <c r="I494" s="57">
        <v>104.98</v>
      </c>
      <c r="J494" s="72">
        <f t="shared" si="66"/>
        <v>25.019999999999996</v>
      </c>
      <c r="K494" s="30" t="s">
        <v>10</v>
      </c>
      <c r="L494" s="30" t="s">
        <v>10</v>
      </c>
      <c r="M494" s="1" t="s">
        <v>1991</v>
      </c>
      <c r="N494" t="s">
        <v>2691</v>
      </c>
      <c r="O494" t="s">
        <v>1957</v>
      </c>
      <c r="P494" t="s">
        <v>180</v>
      </c>
    </row>
    <row r="495" spans="1:16" x14ac:dyDescent="0.25">
      <c r="A495" s="1">
        <v>6954</v>
      </c>
      <c r="B495" s="5">
        <v>45780.856249895834</v>
      </c>
      <c r="C495" t="s">
        <v>2024</v>
      </c>
      <c r="D495" t="s">
        <v>23</v>
      </c>
      <c r="E495" t="s">
        <v>24</v>
      </c>
      <c r="F495" t="s">
        <v>20</v>
      </c>
      <c r="G495" s="4">
        <v>168</v>
      </c>
      <c r="H495" s="4">
        <v>168</v>
      </c>
      <c r="I495" s="57">
        <v>135.66</v>
      </c>
      <c r="J495" s="72">
        <f t="shared" si="66"/>
        <v>32.340000000000003</v>
      </c>
      <c r="K495" s="30" t="s">
        <v>10</v>
      </c>
      <c r="L495" s="30" t="s">
        <v>10</v>
      </c>
      <c r="M495" s="1" t="s">
        <v>1991</v>
      </c>
      <c r="N495" t="s">
        <v>2586</v>
      </c>
      <c r="O495" t="s">
        <v>132</v>
      </c>
      <c r="P495" t="s">
        <v>183</v>
      </c>
    </row>
    <row r="496" spans="1:16" x14ac:dyDescent="0.25">
      <c r="A496" s="1">
        <v>4106</v>
      </c>
      <c r="B496" s="5">
        <v>45780.849931550925</v>
      </c>
      <c r="C496" t="s">
        <v>2024</v>
      </c>
      <c r="D496" t="s">
        <v>23</v>
      </c>
      <c r="E496" t="s">
        <v>24</v>
      </c>
      <c r="F496" t="s">
        <v>20</v>
      </c>
      <c r="G496" s="4">
        <v>173.99</v>
      </c>
      <c r="H496" s="4">
        <v>162</v>
      </c>
      <c r="I496" s="57">
        <v>130.82</v>
      </c>
      <c r="J496" s="72">
        <f t="shared" si="66"/>
        <v>31.180000000000007</v>
      </c>
      <c r="K496" s="30" t="s">
        <v>10</v>
      </c>
      <c r="L496" s="30" t="s">
        <v>10</v>
      </c>
      <c r="M496" s="1" t="s">
        <v>1991</v>
      </c>
      <c r="N496" t="s">
        <v>2587</v>
      </c>
      <c r="O496" t="s">
        <v>122</v>
      </c>
      <c r="P496" t="s">
        <v>183</v>
      </c>
    </row>
    <row r="497" spans="1:17" x14ac:dyDescent="0.25">
      <c r="A497" s="1" t="s">
        <v>2531</v>
      </c>
      <c r="B497" s="5">
        <v>45781.862230266204</v>
      </c>
      <c r="C497" t="s">
        <v>161</v>
      </c>
      <c r="D497" t="s">
        <v>18</v>
      </c>
      <c r="E497" t="s">
        <v>1939</v>
      </c>
      <c r="F497" t="s">
        <v>1928</v>
      </c>
      <c r="G497" s="4">
        <v>91.99</v>
      </c>
      <c r="H497" s="31">
        <v>96</v>
      </c>
      <c r="I497" s="31">
        <v>0</v>
      </c>
      <c r="J497" s="73">
        <v>96</v>
      </c>
      <c r="K497" s="30" t="s">
        <v>2824</v>
      </c>
      <c r="L497" s="30" t="s">
        <v>17</v>
      </c>
      <c r="M497" s="1" t="s">
        <v>1991</v>
      </c>
      <c r="N497" t="s">
        <v>2759</v>
      </c>
      <c r="O497" t="s">
        <v>1929</v>
      </c>
      <c r="P497" t="s">
        <v>179</v>
      </c>
    </row>
    <row r="498" spans="1:17" x14ac:dyDescent="0.25">
      <c r="A498" s="1">
        <v>2282</v>
      </c>
      <c r="B498" s="5">
        <v>45781.785907592595</v>
      </c>
      <c r="C498" t="s">
        <v>304</v>
      </c>
      <c r="D498" t="s">
        <v>23</v>
      </c>
      <c r="E498" t="s">
        <v>24</v>
      </c>
      <c r="F498" t="s">
        <v>20</v>
      </c>
      <c r="G498" s="4">
        <v>107.99</v>
      </c>
      <c r="H498" s="4">
        <v>101</v>
      </c>
      <c r="I498" s="57">
        <v>81.56</v>
      </c>
      <c r="J498" s="72">
        <f>H498-I498</f>
        <v>19.439999999999998</v>
      </c>
      <c r="K498" s="30" t="s">
        <v>10</v>
      </c>
      <c r="L498" s="30" t="s">
        <v>10</v>
      </c>
      <c r="M498" s="1" t="s">
        <v>1991</v>
      </c>
      <c r="N498" t="s">
        <v>2716</v>
      </c>
      <c r="O498" t="s">
        <v>124</v>
      </c>
      <c r="P498" t="s">
        <v>183</v>
      </c>
    </row>
    <row r="499" spans="1:17" x14ac:dyDescent="0.25">
      <c r="A499" s="1" t="s">
        <v>2532</v>
      </c>
      <c r="B499" s="5">
        <v>45780.565108993054</v>
      </c>
      <c r="C499" t="s">
        <v>1461</v>
      </c>
      <c r="D499" t="s">
        <v>18</v>
      </c>
      <c r="E499" t="s">
        <v>28</v>
      </c>
      <c r="F499" t="s">
        <v>136</v>
      </c>
      <c r="G499" s="4">
        <v>101.99</v>
      </c>
      <c r="H499" s="31">
        <v>101</v>
      </c>
      <c r="I499" s="31">
        <v>0</v>
      </c>
      <c r="J499" s="73">
        <v>101</v>
      </c>
      <c r="K499" s="30" t="s">
        <v>2500</v>
      </c>
      <c r="L499" s="30" t="s">
        <v>17</v>
      </c>
      <c r="M499" s="1" t="s">
        <v>1991</v>
      </c>
      <c r="N499" t="s">
        <v>2761</v>
      </c>
      <c r="O499" t="s">
        <v>122</v>
      </c>
      <c r="P499" t="s">
        <v>181</v>
      </c>
    </row>
    <row r="500" spans="1:17" x14ac:dyDescent="0.25">
      <c r="A500" s="1">
        <v>0</v>
      </c>
      <c r="B500" s="5">
        <v>45780.830984675929</v>
      </c>
      <c r="C500" t="s">
        <v>246</v>
      </c>
      <c r="D500" t="s">
        <v>23</v>
      </c>
      <c r="E500" t="s">
        <v>31</v>
      </c>
      <c r="F500" t="s">
        <v>1941</v>
      </c>
      <c r="G500" s="4">
        <v>73</v>
      </c>
      <c r="H500" s="4">
        <v>73</v>
      </c>
      <c r="I500" s="57">
        <v>58.95</v>
      </c>
      <c r="J500" s="72">
        <f>H500-I500</f>
        <v>14.049999999999997</v>
      </c>
      <c r="K500" s="30" t="s">
        <v>10</v>
      </c>
      <c r="L500" s="30" t="s">
        <v>10</v>
      </c>
      <c r="M500" s="1" t="s">
        <v>1991</v>
      </c>
      <c r="N500" t="s">
        <v>2647</v>
      </c>
      <c r="O500" t="s">
        <v>2228</v>
      </c>
      <c r="P500" t="s">
        <v>182</v>
      </c>
    </row>
    <row r="501" spans="1:17" x14ac:dyDescent="0.25">
      <c r="A501" s="75">
        <v>6996</v>
      </c>
      <c r="B501" s="76">
        <v>45778.831672152781</v>
      </c>
      <c r="C501" s="77" t="s">
        <v>167</v>
      </c>
      <c r="D501" s="77" t="s">
        <v>23</v>
      </c>
      <c r="E501" s="77" t="s">
        <v>30</v>
      </c>
      <c r="F501" s="77" t="s">
        <v>116</v>
      </c>
      <c r="G501" s="31">
        <v>145.99</v>
      </c>
      <c r="H501" s="31">
        <v>148</v>
      </c>
      <c r="I501" s="31">
        <v>0</v>
      </c>
      <c r="J501" s="73">
        <v>148</v>
      </c>
      <c r="K501" s="78" t="s">
        <v>1000</v>
      </c>
      <c r="L501" s="78" t="s">
        <v>2825</v>
      </c>
      <c r="M501" s="75" t="s">
        <v>1991</v>
      </c>
      <c r="N501" s="77" t="s">
        <v>2251</v>
      </c>
      <c r="O501" s="77" t="s">
        <v>1955</v>
      </c>
      <c r="P501" t="s">
        <v>182</v>
      </c>
      <c r="Q501" s="79"/>
    </row>
    <row r="502" spans="1:17" x14ac:dyDescent="0.25">
      <c r="A502" s="1" t="s">
        <v>2533</v>
      </c>
      <c r="B502" s="5">
        <v>45781.686494363428</v>
      </c>
      <c r="C502" t="s">
        <v>283</v>
      </c>
      <c r="D502" t="s">
        <v>19</v>
      </c>
      <c r="E502" t="s">
        <v>2534</v>
      </c>
      <c r="F502" t="s">
        <v>1940</v>
      </c>
      <c r="G502" s="4">
        <v>180.98</v>
      </c>
      <c r="H502" s="4">
        <v>172</v>
      </c>
      <c r="I502" s="57">
        <v>128.9</v>
      </c>
      <c r="J502" s="72">
        <f t="shared" ref="J502:J506" si="67">H502-I502</f>
        <v>43.099999999999994</v>
      </c>
      <c r="K502" s="30" t="s">
        <v>10</v>
      </c>
      <c r="L502" s="30" t="s">
        <v>10</v>
      </c>
      <c r="M502" s="1" t="s">
        <v>1991</v>
      </c>
      <c r="N502" t="s">
        <v>2764</v>
      </c>
      <c r="O502" t="s">
        <v>122</v>
      </c>
      <c r="P502" t="s">
        <v>180</v>
      </c>
    </row>
    <row r="503" spans="1:17" x14ac:dyDescent="0.25">
      <c r="A503" s="1">
        <v>2561</v>
      </c>
      <c r="B503" s="5">
        <v>45780.690664768517</v>
      </c>
      <c r="C503" t="s">
        <v>246</v>
      </c>
      <c r="D503" t="s">
        <v>19</v>
      </c>
      <c r="E503" t="s">
        <v>41</v>
      </c>
      <c r="F503" t="s">
        <v>20</v>
      </c>
      <c r="G503" s="4">
        <v>68</v>
      </c>
      <c r="H503" s="4">
        <v>68</v>
      </c>
      <c r="I503" s="57">
        <v>54.91</v>
      </c>
      <c r="J503" s="72">
        <f t="shared" si="67"/>
        <v>13.090000000000003</v>
      </c>
      <c r="K503" s="30" t="s">
        <v>10</v>
      </c>
      <c r="L503" s="30" t="s">
        <v>10</v>
      </c>
      <c r="M503" s="1" t="s">
        <v>1991</v>
      </c>
      <c r="N503" t="s">
        <v>2648</v>
      </c>
      <c r="O503" t="s">
        <v>132</v>
      </c>
      <c r="P503" t="s">
        <v>182</v>
      </c>
    </row>
    <row r="504" spans="1:17" x14ac:dyDescent="0.25">
      <c r="A504" s="1">
        <v>7849</v>
      </c>
      <c r="B504" s="5">
        <v>45781.667440219906</v>
      </c>
      <c r="C504" t="s">
        <v>166</v>
      </c>
      <c r="D504" t="s">
        <v>23</v>
      </c>
      <c r="E504" t="s">
        <v>24</v>
      </c>
      <c r="F504" t="s">
        <v>20</v>
      </c>
      <c r="G504" s="4">
        <v>90.99</v>
      </c>
      <c r="H504" s="4">
        <v>90</v>
      </c>
      <c r="I504" s="57">
        <v>72.680000000000007</v>
      </c>
      <c r="J504" s="72">
        <f t="shared" si="67"/>
        <v>17.319999999999993</v>
      </c>
      <c r="K504" s="30" t="s">
        <v>10</v>
      </c>
      <c r="L504" s="30" t="s">
        <v>10</v>
      </c>
      <c r="M504" s="1" t="s">
        <v>1991</v>
      </c>
      <c r="N504" t="s">
        <v>2792</v>
      </c>
      <c r="O504" t="s">
        <v>131</v>
      </c>
      <c r="P504" t="s">
        <v>181</v>
      </c>
    </row>
    <row r="505" spans="1:17" x14ac:dyDescent="0.25">
      <c r="A505" s="1">
        <v>5035</v>
      </c>
      <c r="B505" s="5">
        <v>45781.799786516203</v>
      </c>
      <c r="C505" t="s">
        <v>318</v>
      </c>
      <c r="D505" t="s">
        <v>19</v>
      </c>
      <c r="E505" t="s">
        <v>1946</v>
      </c>
      <c r="F505" t="s">
        <v>20</v>
      </c>
      <c r="G505" s="4">
        <v>61.99</v>
      </c>
      <c r="H505" s="4">
        <v>52</v>
      </c>
      <c r="I505" s="57">
        <v>41.99</v>
      </c>
      <c r="J505" s="72">
        <f t="shared" si="67"/>
        <v>10.009999999999998</v>
      </c>
      <c r="K505" s="30" t="s">
        <v>10</v>
      </c>
      <c r="L505" s="30" t="s">
        <v>10</v>
      </c>
      <c r="M505" s="1" t="s">
        <v>1991</v>
      </c>
      <c r="N505" t="s">
        <v>2653</v>
      </c>
      <c r="O505" t="s">
        <v>132</v>
      </c>
      <c r="P505" t="s">
        <v>182</v>
      </c>
    </row>
    <row r="506" spans="1:17" x14ac:dyDescent="0.25">
      <c r="A506" s="1">
        <v>5262</v>
      </c>
      <c r="B506" s="5">
        <v>45781.80068591435</v>
      </c>
      <c r="C506" t="s">
        <v>227</v>
      </c>
      <c r="D506" t="s">
        <v>19</v>
      </c>
      <c r="E506" t="s">
        <v>33</v>
      </c>
      <c r="F506" t="s">
        <v>20</v>
      </c>
      <c r="G506" s="4">
        <v>131</v>
      </c>
      <c r="H506" s="4">
        <v>131</v>
      </c>
      <c r="I506" s="57">
        <v>105.78</v>
      </c>
      <c r="J506" s="72">
        <f t="shared" si="67"/>
        <v>25.22</v>
      </c>
      <c r="K506" s="30" t="s">
        <v>10</v>
      </c>
      <c r="L506" s="30" t="s">
        <v>10</v>
      </c>
      <c r="M506" s="1" t="s">
        <v>1991</v>
      </c>
      <c r="N506" t="s">
        <v>2783</v>
      </c>
      <c r="O506" t="s">
        <v>122</v>
      </c>
      <c r="P506" t="s">
        <v>182</v>
      </c>
    </row>
    <row r="507" spans="1:17" x14ac:dyDescent="0.25">
      <c r="A507" s="75">
        <v>440</v>
      </c>
      <c r="B507" s="76">
        <v>45779.622618900466</v>
      </c>
      <c r="C507" s="77" t="s">
        <v>274</v>
      </c>
      <c r="D507" s="77" t="s">
        <v>23</v>
      </c>
      <c r="E507" s="77" t="s">
        <v>31</v>
      </c>
      <c r="F507" s="77" t="s">
        <v>116</v>
      </c>
      <c r="G507" s="31">
        <v>70.989999999999995</v>
      </c>
      <c r="H507" s="31">
        <v>74</v>
      </c>
      <c r="I507" s="31">
        <v>0</v>
      </c>
      <c r="J507" s="73">
        <v>74</v>
      </c>
      <c r="K507" s="78" t="s">
        <v>1000</v>
      </c>
      <c r="L507" s="78" t="s">
        <v>2825</v>
      </c>
      <c r="M507" s="75" t="s">
        <v>1991</v>
      </c>
      <c r="N507" s="77" t="s">
        <v>2285</v>
      </c>
      <c r="O507" s="77" t="s">
        <v>122</v>
      </c>
      <c r="P507" t="s">
        <v>180</v>
      </c>
      <c r="Q507" s="79">
        <v>53012399</v>
      </c>
    </row>
    <row r="508" spans="1:17" x14ac:dyDescent="0.25">
      <c r="A508" s="1">
        <v>3485</v>
      </c>
      <c r="B508" s="5">
        <v>45780.794214444446</v>
      </c>
      <c r="C508" t="s">
        <v>249</v>
      </c>
      <c r="D508" t="s">
        <v>19</v>
      </c>
      <c r="E508" t="s">
        <v>226</v>
      </c>
      <c r="F508" t="s">
        <v>20</v>
      </c>
      <c r="G508" s="4">
        <v>264.98</v>
      </c>
      <c r="H508" s="4">
        <v>259</v>
      </c>
      <c r="I508" s="57">
        <v>209.14</v>
      </c>
      <c r="J508" s="72">
        <f t="shared" ref="J508:J511" si="68">H508-I508</f>
        <v>49.860000000000014</v>
      </c>
      <c r="K508" s="30" t="s">
        <v>10</v>
      </c>
      <c r="L508" s="30" t="s">
        <v>10</v>
      </c>
      <c r="M508" s="1" t="s">
        <v>1991</v>
      </c>
      <c r="N508" t="s">
        <v>2698</v>
      </c>
      <c r="O508" t="s">
        <v>132</v>
      </c>
      <c r="P508" t="s">
        <v>183</v>
      </c>
    </row>
    <row r="509" spans="1:17" x14ac:dyDescent="0.25">
      <c r="A509" s="1">
        <v>5383</v>
      </c>
      <c r="B509" s="5">
        <v>45781.788668287038</v>
      </c>
      <c r="C509" t="s">
        <v>146</v>
      </c>
      <c r="D509" t="s">
        <v>19</v>
      </c>
      <c r="E509" t="s">
        <v>2527</v>
      </c>
      <c r="F509" t="s">
        <v>20</v>
      </c>
      <c r="G509" s="4">
        <v>304.99</v>
      </c>
      <c r="H509" s="4">
        <v>296</v>
      </c>
      <c r="I509" s="57">
        <v>239.02</v>
      </c>
      <c r="J509" s="72">
        <f t="shared" si="68"/>
        <v>56.97999999999999</v>
      </c>
      <c r="K509" s="30" t="s">
        <v>10</v>
      </c>
      <c r="L509" s="30" t="s">
        <v>10</v>
      </c>
      <c r="M509" s="1" t="s">
        <v>1991</v>
      </c>
      <c r="N509" t="s">
        <v>2718</v>
      </c>
      <c r="O509" t="s">
        <v>131</v>
      </c>
      <c r="P509" t="s">
        <v>179</v>
      </c>
    </row>
    <row r="510" spans="1:17" x14ac:dyDescent="0.25">
      <c r="A510" s="1">
        <v>4080</v>
      </c>
      <c r="B510" s="5">
        <v>45780.908342060182</v>
      </c>
      <c r="C510" t="s">
        <v>146</v>
      </c>
      <c r="D510" t="s">
        <v>19</v>
      </c>
      <c r="E510" t="s">
        <v>226</v>
      </c>
      <c r="F510" t="s">
        <v>20</v>
      </c>
      <c r="G510" s="4">
        <v>143.99</v>
      </c>
      <c r="H510" s="4">
        <v>137</v>
      </c>
      <c r="I510" s="57">
        <v>110.63</v>
      </c>
      <c r="J510" s="72">
        <f t="shared" si="68"/>
        <v>26.370000000000005</v>
      </c>
      <c r="K510" s="30" t="s">
        <v>10</v>
      </c>
      <c r="L510" s="30" t="s">
        <v>10</v>
      </c>
      <c r="M510" s="1" t="s">
        <v>1991</v>
      </c>
      <c r="N510" t="s">
        <v>2720</v>
      </c>
      <c r="O510" t="s">
        <v>131</v>
      </c>
      <c r="P510" t="s">
        <v>179</v>
      </c>
    </row>
    <row r="511" spans="1:17" x14ac:dyDescent="0.25">
      <c r="A511" s="1">
        <v>4495</v>
      </c>
      <c r="B511" s="5">
        <v>45781.880931562497</v>
      </c>
      <c r="C511" t="s">
        <v>417</v>
      </c>
      <c r="D511" t="s">
        <v>19</v>
      </c>
      <c r="E511" t="s">
        <v>41</v>
      </c>
      <c r="F511" t="s">
        <v>20</v>
      </c>
      <c r="G511" s="4">
        <v>174.99</v>
      </c>
      <c r="H511" s="4">
        <v>168</v>
      </c>
      <c r="I511" s="57">
        <v>135.66</v>
      </c>
      <c r="J511" s="72">
        <f t="shared" si="68"/>
        <v>32.340000000000003</v>
      </c>
      <c r="K511" s="30" t="s">
        <v>10</v>
      </c>
      <c r="L511" s="30" t="s">
        <v>10</v>
      </c>
      <c r="M511" s="1" t="s">
        <v>1991</v>
      </c>
      <c r="N511" t="s">
        <v>2706</v>
      </c>
      <c r="O511" t="s">
        <v>1930</v>
      </c>
      <c r="P511" t="s">
        <v>181</v>
      </c>
    </row>
    <row r="512" spans="1:17" x14ac:dyDescent="0.25">
      <c r="A512" s="75">
        <v>6907</v>
      </c>
      <c r="B512" s="76">
        <v>45779.782101145836</v>
      </c>
      <c r="C512" s="77" t="s">
        <v>276</v>
      </c>
      <c r="D512" s="77" t="s">
        <v>19</v>
      </c>
      <c r="E512" s="77" t="s">
        <v>42</v>
      </c>
      <c r="F512" s="77" t="s">
        <v>116</v>
      </c>
      <c r="G512" s="31">
        <v>195.49</v>
      </c>
      <c r="H512" s="31">
        <v>172.5</v>
      </c>
      <c r="I512" s="31">
        <v>0</v>
      </c>
      <c r="J512" s="73">
        <v>172.5</v>
      </c>
      <c r="K512" s="78" t="s">
        <v>1000</v>
      </c>
      <c r="L512" s="78" t="s">
        <v>2825</v>
      </c>
      <c r="M512" s="75" t="s">
        <v>1991</v>
      </c>
      <c r="N512" s="77" t="s">
        <v>2293</v>
      </c>
      <c r="O512" s="77" t="s">
        <v>2294</v>
      </c>
      <c r="P512" t="s">
        <v>183</v>
      </c>
      <c r="Q512" s="79"/>
    </row>
    <row r="513" spans="1:17" x14ac:dyDescent="0.25">
      <c r="A513" s="1">
        <v>166</v>
      </c>
      <c r="B513" s="5">
        <v>45781.861065115743</v>
      </c>
      <c r="C513" t="s">
        <v>417</v>
      </c>
      <c r="D513" t="s">
        <v>23</v>
      </c>
      <c r="E513" t="s">
        <v>24</v>
      </c>
      <c r="F513" t="s">
        <v>20</v>
      </c>
      <c r="G513" s="4">
        <v>100.99</v>
      </c>
      <c r="H513" s="4">
        <v>106</v>
      </c>
      <c r="I513" s="57">
        <v>85.6</v>
      </c>
      <c r="J513" s="72">
        <f t="shared" ref="J513:J514" si="69">H513-I513</f>
        <v>20.400000000000006</v>
      </c>
      <c r="K513" s="30" t="s">
        <v>10</v>
      </c>
      <c r="L513" s="30" t="s">
        <v>10</v>
      </c>
      <c r="M513" s="1" t="s">
        <v>1991</v>
      </c>
      <c r="N513" t="s">
        <v>2707</v>
      </c>
      <c r="O513" t="s">
        <v>1957</v>
      </c>
      <c r="P513" t="s">
        <v>181</v>
      </c>
    </row>
    <row r="514" spans="1:17" x14ac:dyDescent="0.25">
      <c r="A514" s="1">
        <v>7292</v>
      </c>
      <c r="B514" s="5">
        <v>45781.856504398151</v>
      </c>
      <c r="C514" t="s">
        <v>250</v>
      </c>
      <c r="D514" t="s">
        <v>19</v>
      </c>
      <c r="E514" t="s">
        <v>41</v>
      </c>
      <c r="F514" t="s">
        <v>20</v>
      </c>
      <c r="G514" s="4">
        <v>140.99</v>
      </c>
      <c r="H514" s="4">
        <v>136</v>
      </c>
      <c r="I514" s="57">
        <v>109.82</v>
      </c>
      <c r="J514" s="72">
        <f t="shared" si="69"/>
        <v>26.180000000000007</v>
      </c>
      <c r="K514" s="30" t="s">
        <v>10</v>
      </c>
      <c r="L514" s="30" t="s">
        <v>10</v>
      </c>
      <c r="M514" s="1" t="s">
        <v>1991</v>
      </c>
      <c r="N514" t="s">
        <v>2727</v>
      </c>
      <c r="O514" t="s">
        <v>132</v>
      </c>
      <c r="P514" t="s">
        <v>180</v>
      </c>
    </row>
    <row r="515" spans="1:17" x14ac:dyDescent="0.25">
      <c r="A515" s="1" t="s">
        <v>2535</v>
      </c>
      <c r="B515" s="5">
        <v>45781.896223368058</v>
      </c>
      <c r="C515" t="s">
        <v>199</v>
      </c>
      <c r="D515" t="s">
        <v>18</v>
      </c>
      <c r="E515" t="s">
        <v>2536</v>
      </c>
      <c r="F515" t="s">
        <v>29</v>
      </c>
      <c r="G515" s="4">
        <v>122.99</v>
      </c>
      <c r="H515" s="31">
        <v>111</v>
      </c>
      <c r="I515" s="31">
        <v>0</v>
      </c>
      <c r="J515" s="73">
        <v>111</v>
      </c>
      <c r="K515" s="30" t="s">
        <v>2824</v>
      </c>
      <c r="L515" s="30" t="s">
        <v>17</v>
      </c>
      <c r="M515" s="1" t="s">
        <v>1991</v>
      </c>
      <c r="N515" t="s">
        <v>2777</v>
      </c>
      <c r="O515" t="s">
        <v>131</v>
      </c>
      <c r="P515" t="s">
        <v>183</v>
      </c>
    </row>
    <row r="516" spans="1:17" x14ac:dyDescent="0.25">
      <c r="A516" s="1" t="s">
        <v>2537</v>
      </c>
      <c r="B516" s="5">
        <v>45781.814022546299</v>
      </c>
      <c r="C516" t="s">
        <v>199</v>
      </c>
      <c r="D516" t="s">
        <v>18</v>
      </c>
      <c r="E516" t="s">
        <v>1950</v>
      </c>
      <c r="F516" t="s">
        <v>1951</v>
      </c>
      <c r="G516" s="4">
        <v>190.99</v>
      </c>
      <c r="H516" s="31">
        <v>182</v>
      </c>
      <c r="I516" s="31">
        <v>0</v>
      </c>
      <c r="J516" s="73">
        <v>182</v>
      </c>
      <c r="K516" s="30" t="s">
        <v>2824</v>
      </c>
      <c r="L516" s="30" t="s">
        <v>17</v>
      </c>
      <c r="M516" s="1" t="s">
        <v>1991</v>
      </c>
      <c r="N516" t="s">
        <v>2778</v>
      </c>
      <c r="O516" t="s">
        <v>1960</v>
      </c>
      <c r="P516" t="s">
        <v>183</v>
      </c>
    </row>
    <row r="517" spans="1:17" x14ac:dyDescent="0.25">
      <c r="A517" s="1">
        <v>5626</v>
      </c>
      <c r="B517" s="5">
        <v>45780.669812291664</v>
      </c>
      <c r="C517" t="s">
        <v>150</v>
      </c>
      <c r="D517" t="s">
        <v>23</v>
      </c>
      <c r="E517" t="s">
        <v>24</v>
      </c>
      <c r="F517" t="s">
        <v>20</v>
      </c>
      <c r="G517" s="4">
        <v>77.989999999999995</v>
      </c>
      <c r="H517" s="4">
        <v>74</v>
      </c>
      <c r="I517" s="57">
        <v>59.76</v>
      </c>
      <c r="J517" s="72">
        <f>H517-I517</f>
        <v>14.240000000000002</v>
      </c>
      <c r="K517" s="30" t="s">
        <v>10</v>
      </c>
      <c r="L517" s="30" t="s">
        <v>10</v>
      </c>
      <c r="M517" s="1" t="s">
        <v>1991</v>
      </c>
      <c r="N517" t="s">
        <v>2595</v>
      </c>
      <c r="O517" t="s">
        <v>131</v>
      </c>
      <c r="P517" t="s">
        <v>179</v>
      </c>
    </row>
    <row r="518" spans="1:17" x14ac:dyDescent="0.25">
      <c r="A518" s="75">
        <v>8885</v>
      </c>
      <c r="B518" s="76">
        <v>45779.779353599537</v>
      </c>
      <c r="C518" s="77" t="s">
        <v>276</v>
      </c>
      <c r="D518" s="77" t="s">
        <v>19</v>
      </c>
      <c r="E518" s="77" t="s">
        <v>42</v>
      </c>
      <c r="F518" s="77" t="s">
        <v>116</v>
      </c>
      <c r="G518" s="31">
        <v>199.39</v>
      </c>
      <c r="H518" s="31">
        <v>176.4</v>
      </c>
      <c r="I518" s="31">
        <v>0</v>
      </c>
      <c r="J518" s="73">
        <v>176.4</v>
      </c>
      <c r="K518" s="78" t="s">
        <v>1000</v>
      </c>
      <c r="L518" s="78" t="s">
        <v>2825</v>
      </c>
      <c r="M518" s="75" t="s">
        <v>1991</v>
      </c>
      <c r="N518" s="77" t="s">
        <v>2295</v>
      </c>
      <c r="O518" s="77" t="s">
        <v>2296</v>
      </c>
      <c r="P518" t="s">
        <v>183</v>
      </c>
      <c r="Q518" s="79">
        <v>53012406</v>
      </c>
    </row>
    <row r="519" spans="1:17" x14ac:dyDescent="0.25">
      <c r="A519" s="1">
        <v>8058</v>
      </c>
      <c r="B519" s="5">
        <v>45781.895664282405</v>
      </c>
      <c r="C519" t="s">
        <v>206</v>
      </c>
      <c r="D519" t="s">
        <v>23</v>
      </c>
      <c r="E519" t="s">
        <v>24</v>
      </c>
      <c r="F519" t="s">
        <v>20</v>
      </c>
      <c r="G519" s="4">
        <v>125.99</v>
      </c>
      <c r="H519" s="4">
        <v>126</v>
      </c>
      <c r="I519" s="57">
        <v>101.74</v>
      </c>
      <c r="J519" s="72">
        <f t="shared" ref="J519:J522" si="70">H519-I519</f>
        <v>24.260000000000005</v>
      </c>
      <c r="K519" s="30" t="s">
        <v>10</v>
      </c>
      <c r="L519" s="30" t="s">
        <v>10</v>
      </c>
      <c r="M519" s="1" t="s">
        <v>1991</v>
      </c>
      <c r="N519" t="s">
        <v>2736</v>
      </c>
      <c r="O519" t="s">
        <v>131</v>
      </c>
      <c r="P519" t="s">
        <v>183</v>
      </c>
    </row>
    <row r="520" spans="1:17" x14ac:dyDescent="0.25">
      <c r="A520" s="1">
        <v>9274</v>
      </c>
      <c r="B520" s="5">
        <v>45781.829068576386</v>
      </c>
      <c r="C520" t="s">
        <v>206</v>
      </c>
      <c r="D520" t="s">
        <v>23</v>
      </c>
      <c r="E520" t="s">
        <v>24</v>
      </c>
      <c r="F520" t="s">
        <v>20</v>
      </c>
      <c r="G520" s="4">
        <v>47.99</v>
      </c>
      <c r="H520" s="4">
        <v>35</v>
      </c>
      <c r="I520" s="57">
        <v>28.26</v>
      </c>
      <c r="J520" s="72">
        <f t="shared" si="70"/>
        <v>6.7399999999999984</v>
      </c>
      <c r="K520" s="30" t="s">
        <v>10</v>
      </c>
      <c r="L520" s="30" t="s">
        <v>10</v>
      </c>
      <c r="M520" s="1" t="s">
        <v>1991</v>
      </c>
      <c r="N520" t="s">
        <v>2737</v>
      </c>
      <c r="O520" t="s">
        <v>131</v>
      </c>
      <c r="P520" t="s">
        <v>183</v>
      </c>
    </row>
    <row r="521" spans="1:17" x14ac:dyDescent="0.25">
      <c r="A521" s="1">
        <v>2102</v>
      </c>
      <c r="B521" s="5">
        <v>45781.819284641206</v>
      </c>
      <c r="C521" t="s">
        <v>206</v>
      </c>
      <c r="D521" t="s">
        <v>19</v>
      </c>
      <c r="E521" t="s">
        <v>41</v>
      </c>
      <c r="F521" t="s">
        <v>20</v>
      </c>
      <c r="G521" s="4">
        <v>52.99</v>
      </c>
      <c r="H521" s="4">
        <v>53</v>
      </c>
      <c r="I521" s="57">
        <v>44.39</v>
      </c>
      <c r="J521" s="72">
        <f t="shared" si="70"/>
        <v>8.61</v>
      </c>
      <c r="K521" s="30" t="s">
        <v>10</v>
      </c>
      <c r="L521" s="30" t="s">
        <v>10</v>
      </c>
      <c r="M521" s="1" t="s">
        <v>1991</v>
      </c>
      <c r="N521" t="s">
        <v>2738</v>
      </c>
      <c r="O521" t="s">
        <v>156</v>
      </c>
      <c r="P521" t="s">
        <v>183</v>
      </c>
    </row>
    <row r="522" spans="1:17" x14ac:dyDescent="0.25">
      <c r="A522" s="1">
        <v>8421</v>
      </c>
      <c r="B522" s="5">
        <v>45781.880940868054</v>
      </c>
      <c r="C522" t="s">
        <v>285</v>
      </c>
      <c r="D522" t="s">
        <v>23</v>
      </c>
      <c r="E522" t="s">
        <v>30</v>
      </c>
      <c r="F522" t="s">
        <v>1934</v>
      </c>
      <c r="G522" s="4">
        <v>155.99</v>
      </c>
      <c r="H522" s="4">
        <v>148</v>
      </c>
      <c r="I522" s="57">
        <v>123.95</v>
      </c>
      <c r="J522" s="72">
        <f t="shared" si="70"/>
        <v>24.049999999999997</v>
      </c>
      <c r="K522" s="30" t="s">
        <v>10</v>
      </c>
      <c r="L522" s="30" t="s">
        <v>10</v>
      </c>
      <c r="M522" s="1" t="s">
        <v>1991</v>
      </c>
      <c r="N522" t="s">
        <v>2801</v>
      </c>
      <c r="O522" t="s">
        <v>156</v>
      </c>
      <c r="P522" t="s">
        <v>179</v>
      </c>
    </row>
    <row r="523" spans="1:17" x14ac:dyDescent="0.25">
      <c r="A523" s="75">
        <v>8918</v>
      </c>
      <c r="B523" s="76">
        <v>45778.509594594907</v>
      </c>
      <c r="C523" s="77" t="s">
        <v>190</v>
      </c>
      <c r="D523" s="77" t="s">
        <v>23</v>
      </c>
      <c r="E523" s="77" t="s">
        <v>30</v>
      </c>
      <c r="F523" s="77" t="s">
        <v>116</v>
      </c>
      <c r="G523" s="31">
        <v>43.99</v>
      </c>
      <c r="H523" s="31">
        <v>48</v>
      </c>
      <c r="I523" s="31">
        <v>0</v>
      </c>
      <c r="J523" s="73">
        <v>48</v>
      </c>
      <c r="K523" s="78" t="s">
        <v>1000</v>
      </c>
      <c r="L523" s="78" t="s">
        <v>2825</v>
      </c>
      <c r="M523" s="75" t="s">
        <v>1991</v>
      </c>
      <c r="N523" s="77" t="s">
        <v>2305</v>
      </c>
      <c r="O523" s="77" t="s">
        <v>1959</v>
      </c>
      <c r="P523" t="s">
        <v>179</v>
      </c>
      <c r="Q523" s="79"/>
    </row>
    <row r="524" spans="1:17" x14ac:dyDescent="0.25">
      <c r="A524" s="1" t="s">
        <v>2539</v>
      </c>
      <c r="B524" s="5">
        <v>45781.658829201391</v>
      </c>
      <c r="C524" t="s">
        <v>902</v>
      </c>
      <c r="D524" t="s">
        <v>18</v>
      </c>
      <c r="E524" t="s">
        <v>1950</v>
      </c>
      <c r="F524" t="s">
        <v>1951</v>
      </c>
      <c r="G524" s="4">
        <v>196.99</v>
      </c>
      <c r="H524" s="31">
        <v>200</v>
      </c>
      <c r="I524" s="31">
        <v>0</v>
      </c>
      <c r="J524" s="73">
        <v>200</v>
      </c>
      <c r="K524" s="30" t="s">
        <v>2824</v>
      </c>
      <c r="L524" s="30" t="s">
        <v>17</v>
      </c>
      <c r="M524" s="1" t="s">
        <v>1991</v>
      </c>
      <c r="N524" t="s">
        <v>2786</v>
      </c>
      <c r="O524" t="s">
        <v>1992</v>
      </c>
      <c r="P524" t="s">
        <v>179</v>
      </c>
    </row>
    <row r="525" spans="1:17" x14ac:dyDescent="0.25">
      <c r="A525" s="1">
        <v>3712</v>
      </c>
      <c r="B525" s="5">
        <v>45781.731063067127</v>
      </c>
      <c r="C525" t="s">
        <v>206</v>
      </c>
      <c r="D525" t="s">
        <v>19</v>
      </c>
      <c r="E525" t="s">
        <v>226</v>
      </c>
      <c r="F525" t="s">
        <v>20</v>
      </c>
      <c r="G525" s="4">
        <v>124.99</v>
      </c>
      <c r="H525" s="4">
        <v>116</v>
      </c>
      <c r="I525" s="57">
        <v>93.67</v>
      </c>
      <c r="J525" s="72">
        <f>H525-I525</f>
        <v>22.33</v>
      </c>
      <c r="K525" s="30" t="s">
        <v>10</v>
      </c>
      <c r="L525" s="30" t="s">
        <v>10</v>
      </c>
      <c r="M525" s="1" t="s">
        <v>1991</v>
      </c>
      <c r="N525" t="s">
        <v>2739</v>
      </c>
      <c r="O525" t="s">
        <v>123</v>
      </c>
      <c r="P525" t="s">
        <v>183</v>
      </c>
    </row>
    <row r="526" spans="1:17" x14ac:dyDescent="0.25">
      <c r="A526" s="1" t="s">
        <v>2540</v>
      </c>
      <c r="B526" s="5">
        <v>45781.492740347225</v>
      </c>
      <c r="C526" t="s">
        <v>228</v>
      </c>
      <c r="D526" t="s">
        <v>18</v>
      </c>
      <c r="E526" t="s">
        <v>28</v>
      </c>
      <c r="F526" t="s">
        <v>136</v>
      </c>
      <c r="G526" s="4">
        <v>143.99</v>
      </c>
      <c r="H526" s="31">
        <v>136</v>
      </c>
      <c r="I526" s="31">
        <v>0</v>
      </c>
      <c r="J526" s="73">
        <v>136</v>
      </c>
      <c r="K526" s="30" t="s">
        <v>2824</v>
      </c>
      <c r="L526" s="30" t="s">
        <v>17</v>
      </c>
      <c r="M526" s="1" t="s">
        <v>1991</v>
      </c>
      <c r="N526" t="s">
        <v>2788</v>
      </c>
      <c r="O526" t="s">
        <v>1957</v>
      </c>
      <c r="P526" t="s">
        <v>183</v>
      </c>
    </row>
    <row r="527" spans="1:17" x14ac:dyDescent="0.25">
      <c r="A527" s="1">
        <v>8374</v>
      </c>
      <c r="B527" s="5">
        <v>45780.913994456016</v>
      </c>
      <c r="C527" t="s">
        <v>206</v>
      </c>
      <c r="D527" t="s">
        <v>23</v>
      </c>
      <c r="E527" t="s">
        <v>24</v>
      </c>
      <c r="F527" t="s">
        <v>20</v>
      </c>
      <c r="G527" s="4">
        <v>148</v>
      </c>
      <c r="H527" s="4">
        <v>148</v>
      </c>
      <c r="I527" s="57">
        <v>119.51</v>
      </c>
      <c r="J527" s="72">
        <f>H527-I527</f>
        <v>28.489999999999995</v>
      </c>
      <c r="K527" s="30" t="s">
        <v>10</v>
      </c>
      <c r="L527" s="30" t="s">
        <v>10</v>
      </c>
      <c r="M527" s="1" t="s">
        <v>1991</v>
      </c>
      <c r="N527" t="s">
        <v>2740</v>
      </c>
      <c r="O527" t="s">
        <v>132</v>
      </c>
      <c r="P527" t="s">
        <v>183</v>
      </c>
    </row>
    <row r="528" spans="1:17" x14ac:dyDescent="0.25">
      <c r="A528" s="1" t="s">
        <v>2541</v>
      </c>
      <c r="B528" s="5">
        <v>45780.527543263888</v>
      </c>
      <c r="C528" t="s">
        <v>2172</v>
      </c>
      <c r="D528" t="s">
        <v>18</v>
      </c>
      <c r="E528" t="s">
        <v>28</v>
      </c>
      <c r="F528" t="s">
        <v>136</v>
      </c>
      <c r="G528" s="4">
        <v>39.979999999999997</v>
      </c>
      <c r="H528" s="31">
        <v>30</v>
      </c>
      <c r="I528" s="31">
        <v>0</v>
      </c>
      <c r="J528" s="73">
        <v>30</v>
      </c>
      <c r="K528" s="30" t="s">
        <v>2500</v>
      </c>
      <c r="L528" s="30" t="s">
        <v>17</v>
      </c>
      <c r="M528" s="1" t="s">
        <v>1991</v>
      </c>
      <c r="N528" t="s">
        <v>2790</v>
      </c>
      <c r="O528" t="s">
        <v>156</v>
      </c>
      <c r="P528" t="s">
        <v>183</v>
      </c>
    </row>
    <row r="529" spans="1:17" x14ac:dyDescent="0.25">
      <c r="A529" s="75">
        <v>9496</v>
      </c>
      <c r="B529" s="76">
        <v>45780.839438263887</v>
      </c>
      <c r="C529" s="77" t="s">
        <v>1986</v>
      </c>
      <c r="D529" s="77" t="s">
        <v>23</v>
      </c>
      <c r="E529" s="77" t="s">
        <v>31</v>
      </c>
      <c r="F529" s="77" t="s">
        <v>116</v>
      </c>
      <c r="G529" s="31">
        <v>99.59</v>
      </c>
      <c r="H529" s="31">
        <v>86.6</v>
      </c>
      <c r="I529" s="31">
        <v>0</v>
      </c>
      <c r="J529" s="73">
        <v>86.6</v>
      </c>
      <c r="K529" s="78" t="s">
        <v>1000</v>
      </c>
      <c r="L529" s="78" t="s">
        <v>2825</v>
      </c>
      <c r="M529" s="75" t="s">
        <v>1991</v>
      </c>
      <c r="N529" s="77" t="s">
        <v>2660</v>
      </c>
      <c r="O529" s="77" t="s">
        <v>131</v>
      </c>
      <c r="P529" t="s">
        <v>180</v>
      </c>
      <c r="Q529" s="79">
        <v>53019666</v>
      </c>
    </row>
    <row r="530" spans="1:17" x14ac:dyDescent="0.25">
      <c r="A530" s="1">
        <v>3158</v>
      </c>
      <c r="B530" s="5">
        <v>45780.841175787034</v>
      </c>
      <c r="C530" t="s">
        <v>198</v>
      </c>
      <c r="D530" t="s">
        <v>23</v>
      </c>
      <c r="E530" t="s">
        <v>24</v>
      </c>
      <c r="F530" t="s">
        <v>20</v>
      </c>
      <c r="G530" s="4">
        <v>65</v>
      </c>
      <c r="H530" s="4">
        <v>65</v>
      </c>
      <c r="I530" s="57">
        <v>54.44</v>
      </c>
      <c r="J530" s="72">
        <f t="shared" ref="J530:J539" si="71">H530-I530</f>
        <v>10.560000000000002</v>
      </c>
      <c r="K530" s="30" t="s">
        <v>10</v>
      </c>
      <c r="L530" s="30" t="s">
        <v>10</v>
      </c>
      <c r="M530" s="1" t="s">
        <v>1991</v>
      </c>
      <c r="N530" t="s">
        <v>2770</v>
      </c>
      <c r="O530" t="s">
        <v>1961</v>
      </c>
      <c r="P530" t="s">
        <v>183</v>
      </c>
    </row>
    <row r="531" spans="1:17" x14ac:dyDescent="0.25">
      <c r="A531" s="1">
        <v>2441</v>
      </c>
      <c r="B531" s="5">
        <v>45780.663317719911</v>
      </c>
      <c r="C531" t="s">
        <v>169</v>
      </c>
      <c r="D531" t="s">
        <v>19</v>
      </c>
      <c r="E531" t="s">
        <v>33</v>
      </c>
      <c r="F531" t="s">
        <v>20</v>
      </c>
      <c r="G531" s="4">
        <v>69.989999999999995</v>
      </c>
      <c r="H531" s="4">
        <v>65</v>
      </c>
      <c r="I531" s="57">
        <v>52.49</v>
      </c>
      <c r="J531" s="72">
        <f t="shared" si="71"/>
        <v>12.509999999999998</v>
      </c>
      <c r="K531" s="30" t="s">
        <v>10</v>
      </c>
      <c r="L531" s="30" t="s">
        <v>10</v>
      </c>
      <c r="M531" s="1" t="s">
        <v>1991</v>
      </c>
      <c r="N531" t="s">
        <v>2772</v>
      </c>
      <c r="O531" t="s">
        <v>122</v>
      </c>
      <c r="P531" t="s">
        <v>181</v>
      </c>
    </row>
    <row r="532" spans="1:17" x14ac:dyDescent="0.25">
      <c r="A532" s="1">
        <v>8994</v>
      </c>
      <c r="B532" s="5">
        <v>45780.592268749999</v>
      </c>
      <c r="C532" t="s">
        <v>169</v>
      </c>
      <c r="D532" t="s">
        <v>19</v>
      </c>
      <c r="E532" t="s">
        <v>130</v>
      </c>
      <c r="F532" t="s">
        <v>20</v>
      </c>
      <c r="G532" s="4">
        <v>106.99</v>
      </c>
      <c r="H532" s="4">
        <v>108</v>
      </c>
      <c r="I532" s="57">
        <v>87.21</v>
      </c>
      <c r="J532" s="72">
        <f t="shared" si="71"/>
        <v>20.790000000000006</v>
      </c>
      <c r="K532" s="30" t="s">
        <v>10</v>
      </c>
      <c r="L532" s="30" t="s">
        <v>10</v>
      </c>
      <c r="M532" s="1" t="s">
        <v>1991</v>
      </c>
      <c r="N532" t="s">
        <v>2773</v>
      </c>
      <c r="O532" t="s">
        <v>131</v>
      </c>
      <c r="P532" t="s">
        <v>181</v>
      </c>
    </row>
    <row r="533" spans="1:17" x14ac:dyDescent="0.25">
      <c r="A533" s="1">
        <v>1218</v>
      </c>
      <c r="B533" s="5">
        <v>45781.910969733799</v>
      </c>
      <c r="C533" t="s">
        <v>206</v>
      </c>
      <c r="D533" t="s">
        <v>19</v>
      </c>
      <c r="E533" t="s">
        <v>129</v>
      </c>
      <c r="F533" t="s">
        <v>116</v>
      </c>
      <c r="G533" s="4">
        <v>167.99</v>
      </c>
      <c r="H533" s="4">
        <v>157</v>
      </c>
      <c r="I533" s="57">
        <v>126.78</v>
      </c>
      <c r="J533" s="72">
        <f t="shared" si="71"/>
        <v>30.22</v>
      </c>
      <c r="K533" s="30" t="s">
        <v>10</v>
      </c>
      <c r="L533" s="30" t="s">
        <v>10</v>
      </c>
      <c r="M533" s="1" t="s">
        <v>1991</v>
      </c>
      <c r="N533" t="s">
        <v>2735</v>
      </c>
      <c r="O533" t="s">
        <v>132</v>
      </c>
      <c r="P533" t="s">
        <v>183</v>
      </c>
    </row>
    <row r="534" spans="1:17" x14ac:dyDescent="0.25">
      <c r="A534" s="1">
        <v>2405</v>
      </c>
      <c r="B534" s="5">
        <v>45781.876743252316</v>
      </c>
      <c r="C534" t="s">
        <v>205</v>
      </c>
      <c r="D534" t="s">
        <v>19</v>
      </c>
      <c r="E534" t="s">
        <v>41</v>
      </c>
      <c r="F534" t="s">
        <v>20</v>
      </c>
      <c r="G534" s="4">
        <v>381.99</v>
      </c>
      <c r="H534" s="4">
        <v>377</v>
      </c>
      <c r="I534" s="57">
        <v>304.43</v>
      </c>
      <c r="J534" s="72">
        <f t="shared" si="71"/>
        <v>72.569999999999993</v>
      </c>
      <c r="K534" s="30" t="s">
        <v>10</v>
      </c>
      <c r="L534" s="30" t="s">
        <v>10</v>
      </c>
      <c r="M534" s="1" t="s">
        <v>1991</v>
      </c>
      <c r="N534" t="s">
        <v>2663</v>
      </c>
      <c r="O534" t="s">
        <v>132</v>
      </c>
      <c r="P534" t="s">
        <v>182</v>
      </c>
    </row>
    <row r="535" spans="1:17" x14ac:dyDescent="0.25">
      <c r="A535" s="1">
        <v>6586</v>
      </c>
      <c r="B535" s="5">
        <v>45780.83789516204</v>
      </c>
      <c r="C535" t="s">
        <v>925</v>
      </c>
      <c r="D535" t="s">
        <v>153</v>
      </c>
      <c r="E535" t="s">
        <v>24</v>
      </c>
      <c r="F535" t="s">
        <v>20</v>
      </c>
      <c r="G535" s="4">
        <v>109.99</v>
      </c>
      <c r="H535" s="4">
        <v>106</v>
      </c>
      <c r="I535" s="57">
        <v>88.78</v>
      </c>
      <c r="J535" s="72">
        <f t="shared" si="71"/>
        <v>17.22</v>
      </c>
      <c r="K535" s="30" t="s">
        <v>10</v>
      </c>
      <c r="L535" s="30" t="s">
        <v>10</v>
      </c>
      <c r="M535" s="1" t="s">
        <v>1991</v>
      </c>
      <c r="N535" t="s">
        <v>2779</v>
      </c>
      <c r="O535" t="s">
        <v>156</v>
      </c>
      <c r="P535" t="s">
        <v>182</v>
      </c>
    </row>
    <row r="536" spans="1:17" x14ac:dyDescent="0.25">
      <c r="A536" s="1">
        <v>8107</v>
      </c>
      <c r="B536" s="5">
        <v>45780.623976539355</v>
      </c>
      <c r="C536" t="s">
        <v>228</v>
      </c>
      <c r="D536" t="s">
        <v>23</v>
      </c>
      <c r="E536" t="s">
        <v>31</v>
      </c>
      <c r="F536" t="s">
        <v>1941</v>
      </c>
      <c r="G536" s="4">
        <v>324</v>
      </c>
      <c r="H536" s="4">
        <v>324</v>
      </c>
      <c r="I536" s="57">
        <v>261.63</v>
      </c>
      <c r="J536" s="72">
        <f t="shared" si="71"/>
        <v>62.370000000000005</v>
      </c>
      <c r="K536" s="30" t="s">
        <v>10</v>
      </c>
      <c r="L536" s="30" t="s">
        <v>10</v>
      </c>
      <c r="M536" s="1" t="s">
        <v>1991</v>
      </c>
      <c r="N536" t="s">
        <v>2789</v>
      </c>
      <c r="O536" t="s">
        <v>131</v>
      </c>
      <c r="P536" t="s">
        <v>183</v>
      </c>
    </row>
    <row r="537" spans="1:17" x14ac:dyDescent="0.25">
      <c r="A537" s="1" t="s">
        <v>2521</v>
      </c>
      <c r="B537" s="5">
        <v>45780.480704317131</v>
      </c>
      <c r="C537" t="s">
        <v>910</v>
      </c>
      <c r="D537" t="s">
        <v>23</v>
      </c>
      <c r="E537" t="s">
        <v>31</v>
      </c>
      <c r="F537" t="s">
        <v>116</v>
      </c>
      <c r="G537" s="4">
        <v>169.99</v>
      </c>
      <c r="H537" s="4">
        <v>162</v>
      </c>
      <c r="I537" s="57">
        <v>130.82</v>
      </c>
      <c r="J537" s="72">
        <f t="shared" si="71"/>
        <v>31.180000000000007</v>
      </c>
      <c r="K537" s="30" t="s">
        <v>10</v>
      </c>
      <c r="L537" s="30" t="s">
        <v>10</v>
      </c>
      <c r="M537" s="1" t="s">
        <v>1991</v>
      </c>
      <c r="N537" t="s">
        <v>2686</v>
      </c>
      <c r="O537" t="s">
        <v>1976</v>
      </c>
      <c r="P537" t="s">
        <v>181</v>
      </c>
    </row>
    <row r="538" spans="1:17" x14ac:dyDescent="0.25">
      <c r="A538" s="1">
        <v>133</v>
      </c>
      <c r="B538" s="5">
        <v>45781.831753576385</v>
      </c>
      <c r="C538" t="s">
        <v>167</v>
      </c>
      <c r="D538" t="s">
        <v>19</v>
      </c>
      <c r="E538" t="s">
        <v>226</v>
      </c>
      <c r="F538" t="s">
        <v>20</v>
      </c>
      <c r="G538" s="4">
        <v>203.99</v>
      </c>
      <c r="H538" s="4">
        <v>198</v>
      </c>
      <c r="I538" s="57">
        <v>159.88</v>
      </c>
      <c r="J538" s="72">
        <f t="shared" si="71"/>
        <v>38.120000000000005</v>
      </c>
      <c r="K538" s="30" t="s">
        <v>10</v>
      </c>
      <c r="L538" s="30" t="s">
        <v>10</v>
      </c>
      <c r="M538" s="1" t="s">
        <v>1991</v>
      </c>
      <c r="N538" t="s">
        <v>2588</v>
      </c>
      <c r="O538" t="s">
        <v>1957</v>
      </c>
      <c r="P538" t="s">
        <v>182</v>
      </c>
    </row>
    <row r="539" spans="1:17" x14ac:dyDescent="0.25">
      <c r="A539" s="1">
        <v>3101</v>
      </c>
      <c r="B539" s="5">
        <v>45781.905926180552</v>
      </c>
      <c r="C539" t="s">
        <v>205</v>
      </c>
      <c r="D539" t="s">
        <v>23</v>
      </c>
      <c r="E539" t="s">
        <v>30</v>
      </c>
      <c r="F539" t="s">
        <v>116</v>
      </c>
      <c r="G539" s="4">
        <v>183.99</v>
      </c>
      <c r="H539" s="4">
        <v>168</v>
      </c>
      <c r="I539" s="57">
        <v>135.66</v>
      </c>
      <c r="J539" s="72">
        <f t="shared" si="71"/>
        <v>32.340000000000003</v>
      </c>
      <c r="K539" s="30" t="s">
        <v>10</v>
      </c>
      <c r="L539" s="30" t="s">
        <v>10</v>
      </c>
      <c r="M539" s="1" t="s">
        <v>1991</v>
      </c>
      <c r="N539" t="s">
        <v>2661</v>
      </c>
      <c r="O539" t="s">
        <v>2662</v>
      </c>
      <c r="P539" t="s">
        <v>182</v>
      </c>
    </row>
    <row r="540" spans="1:17" x14ac:dyDescent="0.25">
      <c r="A540" s="1" t="s">
        <v>2542</v>
      </c>
      <c r="B540" s="5">
        <v>45781.689618958335</v>
      </c>
      <c r="C540" t="s">
        <v>1492</v>
      </c>
      <c r="D540" t="s">
        <v>27</v>
      </c>
      <c r="E540" t="s">
        <v>28</v>
      </c>
      <c r="F540" t="s">
        <v>136</v>
      </c>
      <c r="G540" s="4">
        <v>42.19</v>
      </c>
      <c r="H540" s="31">
        <v>39.200000000000003</v>
      </c>
      <c r="I540" s="31">
        <v>0</v>
      </c>
      <c r="J540" s="73">
        <v>39.200000000000003</v>
      </c>
      <c r="K540" s="30" t="s">
        <v>2824</v>
      </c>
      <c r="L540" s="30" t="s">
        <v>17</v>
      </c>
      <c r="M540" s="1" t="s">
        <v>1991</v>
      </c>
      <c r="N540" t="s">
        <v>2802</v>
      </c>
      <c r="O540" t="s">
        <v>156</v>
      </c>
      <c r="P540" t="s">
        <v>183</v>
      </c>
    </row>
    <row r="541" spans="1:17" x14ac:dyDescent="0.25">
      <c r="A541" s="1">
        <v>9793</v>
      </c>
      <c r="B541" s="5">
        <v>45780.708102986115</v>
      </c>
      <c r="C541" t="s">
        <v>274</v>
      </c>
      <c r="D541" t="s">
        <v>23</v>
      </c>
      <c r="E541" t="s">
        <v>24</v>
      </c>
      <c r="F541" t="s">
        <v>20</v>
      </c>
      <c r="G541" s="4">
        <v>275.99</v>
      </c>
      <c r="H541" s="4">
        <v>268</v>
      </c>
      <c r="I541" s="57">
        <v>216.41</v>
      </c>
      <c r="J541" s="72">
        <f t="shared" ref="J541:J545" si="72">H541-I541</f>
        <v>51.59</v>
      </c>
      <c r="K541" s="30" t="s">
        <v>10</v>
      </c>
      <c r="L541" s="30" t="s">
        <v>10</v>
      </c>
      <c r="M541" s="1" t="s">
        <v>1991</v>
      </c>
      <c r="N541" t="s">
        <v>2629</v>
      </c>
      <c r="O541" t="s">
        <v>122</v>
      </c>
      <c r="P541" t="s">
        <v>180</v>
      </c>
    </row>
    <row r="542" spans="1:17" x14ac:dyDescent="0.25">
      <c r="A542" s="1">
        <v>5958</v>
      </c>
      <c r="B542" s="5">
        <v>45781.797181851849</v>
      </c>
      <c r="C542" t="s">
        <v>1948</v>
      </c>
      <c r="D542" t="s">
        <v>23</v>
      </c>
      <c r="E542" t="s">
        <v>31</v>
      </c>
      <c r="F542" t="s">
        <v>1941</v>
      </c>
      <c r="G542" s="4">
        <v>97.99</v>
      </c>
      <c r="H542" s="4">
        <v>83</v>
      </c>
      <c r="I542" s="57">
        <v>67.02</v>
      </c>
      <c r="J542" s="72">
        <f t="shared" si="72"/>
        <v>15.980000000000004</v>
      </c>
      <c r="K542" s="30" t="s">
        <v>10</v>
      </c>
      <c r="L542" s="30" t="s">
        <v>10</v>
      </c>
      <c r="M542" s="1" t="s">
        <v>1991</v>
      </c>
      <c r="N542" t="s">
        <v>2689</v>
      </c>
      <c r="O542" t="s">
        <v>122</v>
      </c>
      <c r="P542" t="s">
        <v>179</v>
      </c>
    </row>
    <row r="543" spans="1:17" x14ac:dyDescent="0.25">
      <c r="A543" s="1">
        <v>4909</v>
      </c>
      <c r="B543" s="5">
        <v>45781.897791504627</v>
      </c>
      <c r="C543" t="s">
        <v>1944</v>
      </c>
      <c r="D543" t="s">
        <v>23</v>
      </c>
      <c r="E543" t="s">
        <v>30</v>
      </c>
      <c r="F543" t="s">
        <v>116</v>
      </c>
      <c r="G543" s="4">
        <v>53.19</v>
      </c>
      <c r="H543" s="4">
        <v>51.2</v>
      </c>
      <c r="I543" s="57">
        <v>41.34</v>
      </c>
      <c r="J543" s="72">
        <f t="shared" si="72"/>
        <v>9.86</v>
      </c>
      <c r="K543" s="30" t="s">
        <v>10</v>
      </c>
      <c r="L543" s="30" t="s">
        <v>10</v>
      </c>
      <c r="M543" s="1" t="s">
        <v>1991</v>
      </c>
      <c r="N543" t="s">
        <v>2624</v>
      </c>
      <c r="O543" t="s">
        <v>1957</v>
      </c>
      <c r="P543" t="s">
        <v>182</v>
      </c>
    </row>
    <row r="544" spans="1:17" x14ac:dyDescent="0.25">
      <c r="A544" s="1">
        <v>1189</v>
      </c>
      <c r="B544" s="5">
        <v>45780.808359629627</v>
      </c>
      <c r="C544" t="s">
        <v>165</v>
      </c>
      <c r="D544" t="s">
        <v>19</v>
      </c>
      <c r="E544" t="s">
        <v>1967</v>
      </c>
      <c r="F544" t="s">
        <v>20</v>
      </c>
      <c r="G544" s="4">
        <v>276.99</v>
      </c>
      <c r="H544" s="4">
        <v>264</v>
      </c>
      <c r="I544" s="57">
        <v>221.1</v>
      </c>
      <c r="J544" s="72">
        <f t="shared" si="72"/>
        <v>42.900000000000006</v>
      </c>
      <c r="K544" s="30" t="s">
        <v>10</v>
      </c>
      <c r="L544" s="30" t="s">
        <v>10</v>
      </c>
      <c r="M544" s="1" t="s">
        <v>1991</v>
      </c>
      <c r="N544" t="s">
        <v>2696</v>
      </c>
      <c r="O544" t="s">
        <v>1961</v>
      </c>
      <c r="P544" t="s">
        <v>182</v>
      </c>
    </row>
    <row r="545" spans="1:17" x14ac:dyDescent="0.25">
      <c r="A545" s="1">
        <v>4548</v>
      </c>
      <c r="B545" s="5">
        <v>45781.917382754633</v>
      </c>
      <c r="C545" t="s">
        <v>190</v>
      </c>
      <c r="D545" t="s">
        <v>23</v>
      </c>
      <c r="E545" t="s">
        <v>24</v>
      </c>
      <c r="F545" t="s">
        <v>20</v>
      </c>
      <c r="G545" s="4">
        <v>78.989999999999995</v>
      </c>
      <c r="H545" s="4">
        <v>71</v>
      </c>
      <c r="I545" s="57">
        <v>57.33</v>
      </c>
      <c r="J545" s="72">
        <f t="shared" si="72"/>
        <v>13.670000000000002</v>
      </c>
      <c r="K545" s="30" t="s">
        <v>10</v>
      </c>
      <c r="L545" s="30" t="s">
        <v>10</v>
      </c>
      <c r="M545" s="1" t="s">
        <v>1991</v>
      </c>
      <c r="N545" t="s">
        <v>2649</v>
      </c>
      <c r="O545" t="s">
        <v>122</v>
      </c>
      <c r="P545" t="s">
        <v>179</v>
      </c>
    </row>
    <row r="546" spans="1:17" x14ac:dyDescent="0.25">
      <c r="A546" s="1" t="s">
        <v>2544</v>
      </c>
      <c r="B546" s="5">
        <v>45781.802932534723</v>
      </c>
      <c r="C546" t="s">
        <v>395</v>
      </c>
      <c r="D546" t="s">
        <v>27</v>
      </c>
      <c r="E546" t="s">
        <v>28</v>
      </c>
      <c r="F546" t="s">
        <v>136</v>
      </c>
      <c r="G546" s="4">
        <v>67.989999999999995</v>
      </c>
      <c r="H546" s="31">
        <v>69</v>
      </c>
      <c r="I546" s="31">
        <v>0</v>
      </c>
      <c r="J546" s="73">
        <v>69</v>
      </c>
      <c r="K546" s="30" t="s">
        <v>2824</v>
      </c>
      <c r="L546" s="30" t="s">
        <v>17</v>
      </c>
      <c r="M546" s="1" t="s">
        <v>1991</v>
      </c>
      <c r="N546" t="s">
        <v>2808</v>
      </c>
      <c r="O546" t="s">
        <v>124</v>
      </c>
      <c r="P546" t="s">
        <v>181</v>
      </c>
    </row>
    <row r="547" spans="1:17" x14ac:dyDescent="0.25">
      <c r="A547" s="1">
        <v>4846</v>
      </c>
      <c r="B547" s="5">
        <v>45781.889891840277</v>
      </c>
      <c r="C547" t="s">
        <v>190</v>
      </c>
      <c r="D547" t="s">
        <v>19</v>
      </c>
      <c r="E547" t="s">
        <v>41</v>
      </c>
      <c r="F547" t="s">
        <v>20</v>
      </c>
      <c r="G547" s="4">
        <v>132.99</v>
      </c>
      <c r="H547" s="4">
        <v>137</v>
      </c>
      <c r="I547" s="57">
        <v>110.63</v>
      </c>
      <c r="J547" s="72">
        <f t="shared" ref="J547:J550" si="73">H547-I547</f>
        <v>26.370000000000005</v>
      </c>
      <c r="K547" s="30" t="s">
        <v>10</v>
      </c>
      <c r="L547" s="30" t="s">
        <v>10</v>
      </c>
      <c r="M547" s="1" t="s">
        <v>1991</v>
      </c>
      <c r="N547" t="s">
        <v>2650</v>
      </c>
      <c r="O547" t="s">
        <v>1976</v>
      </c>
      <c r="P547" t="s">
        <v>179</v>
      </c>
    </row>
    <row r="548" spans="1:17" x14ac:dyDescent="0.25">
      <c r="A548" s="1">
        <v>7081</v>
      </c>
      <c r="B548" s="5">
        <v>45780.637141354164</v>
      </c>
      <c r="C548" t="s">
        <v>190</v>
      </c>
      <c r="D548" t="s">
        <v>23</v>
      </c>
      <c r="E548" t="s">
        <v>31</v>
      </c>
      <c r="F548" t="s">
        <v>116</v>
      </c>
      <c r="G548" s="4">
        <v>53.99</v>
      </c>
      <c r="H548" s="4">
        <v>57</v>
      </c>
      <c r="I548" s="57">
        <v>46.03</v>
      </c>
      <c r="J548" s="72">
        <f t="shared" si="73"/>
        <v>10.969999999999999</v>
      </c>
      <c r="K548" s="30" t="s">
        <v>10</v>
      </c>
      <c r="L548" s="30" t="s">
        <v>10</v>
      </c>
      <c r="M548" s="1" t="s">
        <v>1991</v>
      </c>
      <c r="N548" t="s">
        <v>2651</v>
      </c>
      <c r="O548" t="s">
        <v>1959</v>
      </c>
      <c r="P548" t="s">
        <v>179</v>
      </c>
    </row>
    <row r="549" spans="1:17" x14ac:dyDescent="0.25">
      <c r="A549" s="1">
        <v>1051</v>
      </c>
      <c r="B549" s="5">
        <v>45781.846621770834</v>
      </c>
      <c r="C549" t="s">
        <v>168</v>
      </c>
      <c r="D549" t="s">
        <v>27</v>
      </c>
      <c r="E549" t="s">
        <v>1945</v>
      </c>
      <c r="F549" t="s">
        <v>20</v>
      </c>
      <c r="G549" s="4">
        <v>166.99</v>
      </c>
      <c r="H549" s="4">
        <v>148</v>
      </c>
      <c r="I549" s="57">
        <v>119.51</v>
      </c>
      <c r="J549" s="72">
        <f t="shared" si="73"/>
        <v>28.489999999999995</v>
      </c>
      <c r="K549" s="30" t="s">
        <v>10</v>
      </c>
      <c r="L549" s="30" t="s">
        <v>10</v>
      </c>
      <c r="M549" s="1" t="s">
        <v>1991</v>
      </c>
      <c r="N549" t="s">
        <v>2755</v>
      </c>
      <c r="O549" t="s">
        <v>131</v>
      </c>
      <c r="P549" t="s">
        <v>182</v>
      </c>
    </row>
    <row r="550" spans="1:17" x14ac:dyDescent="0.25">
      <c r="A550" s="1">
        <v>8236</v>
      </c>
      <c r="B550" s="5">
        <v>45780.833059317127</v>
      </c>
      <c r="C550" t="s">
        <v>1944</v>
      </c>
      <c r="D550" t="s">
        <v>23</v>
      </c>
      <c r="E550" t="s">
        <v>24</v>
      </c>
      <c r="F550" t="s">
        <v>20</v>
      </c>
      <c r="G550" s="4">
        <v>130.24</v>
      </c>
      <c r="H550" s="4">
        <v>114.25</v>
      </c>
      <c r="I550" s="57">
        <v>92.25</v>
      </c>
      <c r="J550" s="72">
        <f t="shared" si="73"/>
        <v>22</v>
      </c>
      <c r="K550" s="30" t="s">
        <v>10</v>
      </c>
      <c r="L550" s="30" t="s">
        <v>10</v>
      </c>
      <c r="M550" s="1" t="s">
        <v>1991</v>
      </c>
      <c r="N550" t="s">
        <v>2625</v>
      </c>
      <c r="O550" t="s">
        <v>132</v>
      </c>
      <c r="P550" t="s">
        <v>182</v>
      </c>
    </row>
    <row r="551" spans="1:17" x14ac:dyDescent="0.25">
      <c r="A551" s="75">
        <v>4034</v>
      </c>
      <c r="B551" s="76">
        <v>45778.582070335651</v>
      </c>
      <c r="C551" s="77" t="s">
        <v>1401</v>
      </c>
      <c r="D551" s="77" t="s">
        <v>23</v>
      </c>
      <c r="E551" s="77" t="s">
        <v>31</v>
      </c>
      <c r="F551" s="77" t="s">
        <v>1934</v>
      </c>
      <c r="G551" s="31">
        <v>34.979999999999997</v>
      </c>
      <c r="H551" s="31">
        <v>26</v>
      </c>
      <c r="I551" s="31">
        <v>0</v>
      </c>
      <c r="J551" s="73">
        <v>26</v>
      </c>
      <c r="K551" s="78" t="s">
        <v>1000</v>
      </c>
      <c r="L551" s="78" t="s">
        <v>2825</v>
      </c>
      <c r="M551" s="75" t="s">
        <v>1991</v>
      </c>
      <c r="N551" s="77" t="s">
        <v>2450</v>
      </c>
      <c r="O551" s="77" t="s">
        <v>140</v>
      </c>
      <c r="P551" t="s">
        <v>180</v>
      </c>
      <c r="Q551" s="79"/>
    </row>
    <row r="552" spans="1:17" x14ac:dyDescent="0.25">
      <c r="A552" s="1">
        <v>9789</v>
      </c>
      <c r="B552" s="5">
        <v>45781.67167207176</v>
      </c>
      <c r="C552" t="s">
        <v>2523</v>
      </c>
      <c r="D552" t="s">
        <v>23</v>
      </c>
      <c r="E552" t="s">
        <v>24</v>
      </c>
      <c r="F552" t="s">
        <v>20</v>
      </c>
      <c r="G552" s="4">
        <v>146.59</v>
      </c>
      <c r="H552" s="4">
        <v>143.6</v>
      </c>
      <c r="I552" s="57">
        <v>115.95</v>
      </c>
      <c r="J552" s="72">
        <f t="shared" ref="J552:J558" si="74">H552-I552</f>
        <v>27.649999999999991</v>
      </c>
      <c r="K552" s="30" t="s">
        <v>10</v>
      </c>
      <c r="L552" s="30" t="s">
        <v>10</v>
      </c>
      <c r="M552" s="1" t="s">
        <v>1991</v>
      </c>
      <c r="N552" t="s">
        <v>2714</v>
      </c>
      <c r="O552" t="s">
        <v>1957</v>
      </c>
      <c r="P552" t="s">
        <v>180</v>
      </c>
    </row>
    <row r="553" spans="1:17" x14ac:dyDescent="0.25">
      <c r="A553" s="1">
        <v>5092</v>
      </c>
      <c r="B553" s="5">
        <v>45781.502214456021</v>
      </c>
      <c r="C553" t="s">
        <v>1981</v>
      </c>
      <c r="D553" t="s">
        <v>19</v>
      </c>
      <c r="E553" t="s">
        <v>2512</v>
      </c>
      <c r="F553" t="s">
        <v>116</v>
      </c>
      <c r="G553" s="4">
        <v>24.98</v>
      </c>
      <c r="H553" s="4">
        <v>30</v>
      </c>
      <c r="I553" s="57">
        <v>24.22</v>
      </c>
      <c r="J553" s="72">
        <f t="shared" si="74"/>
        <v>5.7800000000000011</v>
      </c>
      <c r="K553" s="30" t="s">
        <v>10</v>
      </c>
      <c r="L553" s="30" t="s">
        <v>10</v>
      </c>
      <c r="M553" s="1" t="s">
        <v>1991</v>
      </c>
      <c r="N553" t="s">
        <v>2631</v>
      </c>
      <c r="O553" t="s">
        <v>122</v>
      </c>
      <c r="P553" t="s">
        <v>181</v>
      </c>
    </row>
    <row r="554" spans="1:17" x14ac:dyDescent="0.25">
      <c r="A554" s="1">
        <v>6996</v>
      </c>
      <c r="B554" s="5">
        <v>45780.936154629628</v>
      </c>
      <c r="C554" t="s">
        <v>1965</v>
      </c>
      <c r="D554" t="s">
        <v>23</v>
      </c>
      <c r="E554" t="s">
        <v>30</v>
      </c>
      <c r="F554" t="s">
        <v>116</v>
      </c>
      <c r="G554" s="4">
        <v>69.790000000000006</v>
      </c>
      <c r="H554" s="4">
        <v>71.8</v>
      </c>
      <c r="I554" s="57">
        <v>57.98</v>
      </c>
      <c r="J554" s="72">
        <f t="shared" si="74"/>
        <v>13.82</v>
      </c>
      <c r="K554" s="30" t="s">
        <v>10</v>
      </c>
      <c r="L554" s="30" t="s">
        <v>10</v>
      </c>
      <c r="M554" s="1" t="s">
        <v>1991</v>
      </c>
      <c r="N554" t="s">
        <v>2721</v>
      </c>
      <c r="O554" t="s">
        <v>132</v>
      </c>
      <c r="P554" t="s">
        <v>180</v>
      </c>
    </row>
    <row r="555" spans="1:17" x14ac:dyDescent="0.25">
      <c r="A555" s="1">
        <v>130</v>
      </c>
      <c r="B555" s="5">
        <v>45781.766745601853</v>
      </c>
      <c r="C555" t="s">
        <v>1290</v>
      </c>
      <c r="D555" t="s">
        <v>19</v>
      </c>
      <c r="E555" t="s">
        <v>41</v>
      </c>
      <c r="F555" t="s">
        <v>20</v>
      </c>
      <c r="G555" s="4">
        <v>68.989999999999995</v>
      </c>
      <c r="H555" s="4">
        <v>56</v>
      </c>
      <c r="I555" s="57">
        <v>45.22</v>
      </c>
      <c r="J555" s="72">
        <f t="shared" si="74"/>
        <v>10.780000000000001</v>
      </c>
      <c r="K555" s="30" t="s">
        <v>10</v>
      </c>
      <c r="L555" s="30" t="s">
        <v>10</v>
      </c>
      <c r="M555" s="1" t="s">
        <v>1991</v>
      </c>
      <c r="N555" t="s">
        <v>2723</v>
      </c>
      <c r="O555" t="s">
        <v>122</v>
      </c>
      <c r="P555" t="s">
        <v>180</v>
      </c>
    </row>
    <row r="556" spans="1:17" x14ac:dyDescent="0.25">
      <c r="A556" s="1">
        <v>4841</v>
      </c>
      <c r="B556" s="5">
        <v>45781.546211273147</v>
      </c>
      <c r="C556" t="s">
        <v>968</v>
      </c>
      <c r="D556" t="s">
        <v>19</v>
      </c>
      <c r="E556" t="s">
        <v>33</v>
      </c>
      <c r="F556" t="s">
        <v>20</v>
      </c>
      <c r="G556" s="4">
        <v>33.979999999999997</v>
      </c>
      <c r="H556" s="4">
        <v>26</v>
      </c>
      <c r="I556" s="57">
        <v>21.81</v>
      </c>
      <c r="J556" s="72">
        <f t="shared" si="74"/>
        <v>4.1900000000000013</v>
      </c>
      <c r="K556" s="30" t="s">
        <v>10</v>
      </c>
      <c r="L556" s="30" t="s">
        <v>10</v>
      </c>
      <c r="M556" s="1" t="s">
        <v>1991</v>
      </c>
      <c r="N556" t="s">
        <v>2814</v>
      </c>
      <c r="O556" t="s">
        <v>1961</v>
      </c>
      <c r="P556" t="s">
        <v>180</v>
      </c>
    </row>
    <row r="557" spans="1:17" x14ac:dyDescent="0.25">
      <c r="A557" s="1">
        <v>9698</v>
      </c>
      <c r="B557" s="5">
        <v>45781.790886342591</v>
      </c>
      <c r="C557" t="s">
        <v>1357</v>
      </c>
      <c r="D557" t="s">
        <v>19</v>
      </c>
      <c r="E557" t="s">
        <v>226</v>
      </c>
      <c r="F557" t="s">
        <v>20</v>
      </c>
      <c r="G557" s="4">
        <v>73.989999999999995</v>
      </c>
      <c r="H557" s="4">
        <v>60</v>
      </c>
      <c r="I557" s="57">
        <v>48.45</v>
      </c>
      <c r="J557" s="72">
        <f t="shared" si="74"/>
        <v>11.549999999999997</v>
      </c>
      <c r="K557" s="30" t="s">
        <v>10</v>
      </c>
      <c r="L557" s="30" t="s">
        <v>10</v>
      </c>
      <c r="M557" s="1" t="s">
        <v>1991</v>
      </c>
      <c r="N557" t="s">
        <v>2750</v>
      </c>
      <c r="O557" t="s">
        <v>122</v>
      </c>
      <c r="P557" t="s">
        <v>182</v>
      </c>
    </row>
    <row r="558" spans="1:17" x14ac:dyDescent="0.25">
      <c r="A558" s="1">
        <v>3971</v>
      </c>
      <c r="B558" s="5">
        <v>45780.780236412036</v>
      </c>
      <c r="C558" t="s">
        <v>1400</v>
      </c>
      <c r="D558" t="s">
        <v>23</v>
      </c>
      <c r="E558" t="s">
        <v>24</v>
      </c>
      <c r="F558" t="s">
        <v>20</v>
      </c>
      <c r="G558" s="4">
        <v>46.43</v>
      </c>
      <c r="H558" s="4">
        <v>39</v>
      </c>
      <c r="I558" s="57">
        <v>27.82</v>
      </c>
      <c r="J558" s="72">
        <f t="shared" si="74"/>
        <v>11.18</v>
      </c>
      <c r="K558" s="30" t="s">
        <v>10</v>
      </c>
      <c r="L558" s="30" t="s">
        <v>10</v>
      </c>
      <c r="M558" s="1" t="s">
        <v>1991</v>
      </c>
      <c r="N558" t="s">
        <v>2550</v>
      </c>
      <c r="O558" t="s">
        <v>132</v>
      </c>
      <c r="P558" t="s">
        <v>181</v>
      </c>
    </row>
    <row r="559" spans="1:17" x14ac:dyDescent="0.25">
      <c r="A559" s="1" t="s">
        <v>2545</v>
      </c>
      <c r="B559" s="5">
        <v>45780.882816759258</v>
      </c>
      <c r="C559" t="s">
        <v>267</v>
      </c>
      <c r="D559" t="s">
        <v>18</v>
      </c>
      <c r="E559" t="s">
        <v>28</v>
      </c>
      <c r="F559" t="s">
        <v>136</v>
      </c>
      <c r="G559" s="4">
        <v>192.99</v>
      </c>
      <c r="H559" s="31">
        <v>173</v>
      </c>
      <c r="I559" s="31">
        <v>0</v>
      </c>
      <c r="J559" s="73">
        <v>173</v>
      </c>
      <c r="K559" s="30" t="s">
        <v>2500</v>
      </c>
      <c r="L559" s="30" t="s">
        <v>17</v>
      </c>
      <c r="M559" s="1" t="s">
        <v>1991</v>
      </c>
      <c r="N559" t="s">
        <v>2821</v>
      </c>
      <c r="O559" t="s">
        <v>132</v>
      </c>
      <c r="P559" t="s">
        <v>183</v>
      </c>
    </row>
    <row r="560" spans="1:17" x14ac:dyDescent="0.25">
      <c r="A560" s="1">
        <v>294</v>
      </c>
      <c r="B560" s="5">
        <v>45781.545134988424</v>
      </c>
      <c r="C560" t="s">
        <v>1004</v>
      </c>
      <c r="D560" t="s">
        <v>23</v>
      </c>
      <c r="E560" t="s">
        <v>24</v>
      </c>
      <c r="F560" t="s">
        <v>20</v>
      </c>
      <c r="G560" s="4">
        <v>30.48</v>
      </c>
      <c r="H560" s="4">
        <v>30</v>
      </c>
      <c r="I560" s="57">
        <v>25.15</v>
      </c>
      <c r="J560" s="72">
        <f t="shared" ref="J560:J561" si="75">H560-I560</f>
        <v>4.8500000000000014</v>
      </c>
      <c r="K560" s="30" t="s">
        <v>10</v>
      </c>
      <c r="L560" s="30" t="s">
        <v>10</v>
      </c>
      <c r="M560" s="1" t="s">
        <v>1991</v>
      </c>
      <c r="N560" t="s">
        <v>2646</v>
      </c>
      <c r="O560" t="s">
        <v>156</v>
      </c>
      <c r="P560" t="s">
        <v>180</v>
      </c>
    </row>
    <row r="561" spans="1:16" x14ac:dyDescent="0.25">
      <c r="A561" s="1">
        <v>1592</v>
      </c>
      <c r="B561" s="5">
        <v>45781.809894282407</v>
      </c>
      <c r="C561" t="s">
        <v>1981</v>
      </c>
      <c r="D561" t="s">
        <v>23</v>
      </c>
      <c r="E561" t="s">
        <v>24</v>
      </c>
      <c r="F561" t="s">
        <v>20</v>
      </c>
      <c r="G561" s="4">
        <v>56.99</v>
      </c>
      <c r="H561" s="4">
        <v>60</v>
      </c>
      <c r="I561" s="57">
        <v>48.45</v>
      </c>
      <c r="J561" s="72">
        <f t="shared" si="75"/>
        <v>11.549999999999997</v>
      </c>
      <c r="K561" s="30" t="s">
        <v>10</v>
      </c>
      <c r="L561" s="30" t="s">
        <v>10</v>
      </c>
      <c r="M561" s="1" t="s">
        <v>1991</v>
      </c>
      <c r="N561" t="s">
        <v>2630</v>
      </c>
      <c r="O561" t="s">
        <v>2228</v>
      </c>
      <c r="P561" t="s">
        <v>181</v>
      </c>
    </row>
    <row r="562" spans="1:16" x14ac:dyDescent="0.25">
      <c r="A562" s="1" t="s">
        <v>3453</v>
      </c>
      <c r="B562" s="5">
        <v>45783.751316435184</v>
      </c>
      <c r="C562" t="s">
        <v>872</v>
      </c>
      <c r="D562" t="s">
        <v>27</v>
      </c>
      <c r="E562" t="s">
        <v>28</v>
      </c>
      <c r="F562" t="s">
        <v>136</v>
      </c>
      <c r="G562" s="4">
        <v>54.78</v>
      </c>
      <c r="H562" s="31">
        <v>56.8</v>
      </c>
      <c r="I562" s="31">
        <v>0</v>
      </c>
      <c r="J562" s="31">
        <v>56.8</v>
      </c>
      <c r="K562" s="30" t="s">
        <v>2824</v>
      </c>
      <c r="L562" s="30" t="s">
        <v>17</v>
      </c>
      <c r="M562" t="s">
        <v>1991</v>
      </c>
      <c r="N562" t="s">
        <v>3452</v>
      </c>
      <c r="O562" t="s">
        <v>132</v>
      </c>
      <c r="P562" t="s">
        <v>183</v>
      </c>
    </row>
    <row r="563" spans="1:16" x14ac:dyDescent="0.25">
      <c r="A563" s="1" t="s">
        <v>3451</v>
      </c>
      <c r="B563" s="5">
        <v>45783.194291053238</v>
      </c>
      <c r="C563" t="s">
        <v>1537</v>
      </c>
      <c r="D563" t="s">
        <v>23</v>
      </c>
      <c r="E563" t="s">
        <v>24</v>
      </c>
      <c r="F563" t="s">
        <v>20</v>
      </c>
      <c r="G563" s="4">
        <v>26.19</v>
      </c>
      <c r="H563" s="4">
        <v>25.2</v>
      </c>
      <c r="I563" s="81">
        <v>20.34</v>
      </c>
      <c r="J563" s="72">
        <v>4.8599999999999994</v>
      </c>
      <c r="K563" s="30" t="s">
        <v>10</v>
      </c>
      <c r="L563" s="30" t="s">
        <v>10</v>
      </c>
      <c r="M563" t="s">
        <v>1991</v>
      </c>
      <c r="N563" t="s">
        <v>3450</v>
      </c>
      <c r="O563" t="s">
        <v>122</v>
      </c>
      <c r="P563" t="s">
        <v>182</v>
      </c>
    </row>
    <row r="564" spans="1:16" x14ac:dyDescent="0.25">
      <c r="A564" s="1" t="s">
        <v>3449</v>
      </c>
      <c r="B564" s="5">
        <v>45782.577615543982</v>
      </c>
      <c r="C564" t="s">
        <v>1573</v>
      </c>
      <c r="D564" t="s">
        <v>19</v>
      </c>
      <c r="E564" t="s">
        <v>33</v>
      </c>
      <c r="F564" t="s">
        <v>20</v>
      </c>
      <c r="G564" s="4">
        <v>21.98</v>
      </c>
      <c r="H564" s="4">
        <v>24</v>
      </c>
      <c r="I564" s="81">
        <v>19.38</v>
      </c>
      <c r="J564" s="72">
        <v>4.620000000000001</v>
      </c>
      <c r="K564" s="30" t="s">
        <v>10</v>
      </c>
      <c r="L564" s="30" t="s">
        <v>10</v>
      </c>
      <c r="M564" t="s">
        <v>1991</v>
      </c>
      <c r="N564" t="s">
        <v>3448</v>
      </c>
      <c r="O564" t="s">
        <v>131</v>
      </c>
      <c r="P564" t="s">
        <v>182</v>
      </c>
    </row>
    <row r="565" spans="1:16" x14ac:dyDescent="0.25">
      <c r="A565" s="1" t="s">
        <v>3447</v>
      </c>
      <c r="B565" s="5">
        <v>45782.879958020836</v>
      </c>
      <c r="C565" t="s">
        <v>280</v>
      </c>
      <c r="D565" t="s">
        <v>19</v>
      </c>
      <c r="E565" t="s">
        <v>41</v>
      </c>
      <c r="F565" t="s">
        <v>20</v>
      </c>
      <c r="G565" s="4">
        <v>113.19</v>
      </c>
      <c r="H565" s="4">
        <v>115.2</v>
      </c>
      <c r="I565" s="81">
        <v>93.02</v>
      </c>
      <c r="J565" s="72">
        <v>22.180000000000007</v>
      </c>
      <c r="K565" s="30" t="s">
        <v>10</v>
      </c>
      <c r="L565" s="30" t="s">
        <v>10</v>
      </c>
      <c r="M565" t="s">
        <v>1991</v>
      </c>
      <c r="N565" t="s">
        <v>3446</v>
      </c>
      <c r="O565" t="s">
        <v>123</v>
      </c>
      <c r="P565" t="s">
        <v>180</v>
      </c>
    </row>
    <row r="566" spans="1:16" x14ac:dyDescent="0.25">
      <c r="A566" s="1" t="s">
        <v>3445</v>
      </c>
      <c r="B566" s="5">
        <v>45783.502612314813</v>
      </c>
      <c r="C566" t="s">
        <v>2996</v>
      </c>
      <c r="D566" t="s">
        <v>23</v>
      </c>
      <c r="E566" t="s">
        <v>24</v>
      </c>
      <c r="F566" t="s">
        <v>20</v>
      </c>
      <c r="G566" s="4">
        <v>70.19</v>
      </c>
      <c r="H566" s="4">
        <v>85.2</v>
      </c>
      <c r="I566" s="81">
        <v>68.8</v>
      </c>
      <c r="J566" s="72">
        <v>16.400000000000006</v>
      </c>
      <c r="K566" s="30" t="s">
        <v>10</v>
      </c>
      <c r="L566" s="30" t="s">
        <v>10</v>
      </c>
      <c r="M566" t="s">
        <v>1991</v>
      </c>
      <c r="N566" t="s">
        <v>3444</v>
      </c>
      <c r="O566" t="s">
        <v>122</v>
      </c>
      <c r="P566" t="s">
        <v>179</v>
      </c>
    </row>
    <row r="567" spans="1:16" x14ac:dyDescent="0.25">
      <c r="A567" s="1">
        <v>7432</v>
      </c>
      <c r="B567" s="5">
        <v>45784.141151666663</v>
      </c>
      <c r="C567" t="s">
        <v>1577</v>
      </c>
      <c r="D567" t="s">
        <v>19</v>
      </c>
      <c r="E567" t="s">
        <v>129</v>
      </c>
      <c r="F567" t="s">
        <v>116</v>
      </c>
      <c r="G567" s="4">
        <v>26.17</v>
      </c>
      <c r="H567" s="4">
        <v>20.25</v>
      </c>
      <c r="I567" s="81">
        <v>16.350000000000001</v>
      </c>
      <c r="J567" s="72">
        <v>3.8999999999999986</v>
      </c>
      <c r="K567" s="30" t="s">
        <v>10</v>
      </c>
      <c r="L567" s="30" t="s">
        <v>10</v>
      </c>
      <c r="M567" t="s">
        <v>1991</v>
      </c>
      <c r="N567" t="s">
        <v>3443</v>
      </c>
      <c r="O567" t="s">
        <v>122</v>
      </c>
      <c r="P567" t="s">
        <v>181</v>
      </c>
    </row>
    <row r="568" spans="1:16" x14ac:dyDescent="0.25">
      <c r="A568" s="1" t="s">
        <v>3442</v>
      </c>
      <c r="B568" s="5">
        <v>45782.803383530096</v>
      </c>
      <c r="C568" t="s">
        <v>269</v>
      </c>
      <c r="D568" t="s">
        <v>1926</v>
      </c>
      <c r="E568" t="s">
        <v>1927</v>
      </c>
      <c r="F568" t="s">
        <v>1928</v>
      </c>
      <c r="G568" s="4">
        <v>155.99</v>
      </c>
      <c r="H568" s="31">
        <v>132</v>
      </c>
      <c r="I568" s="31">
        <v>0</v>
      </c>
      <c r="J568" s="31">
        <v>132</v>
      </c>
      <c r="K568" s="30" t="s">
        <v>2824</v>
      </c>
      <c r="L568" s="30" t="s">
        <v>17</v>
      </c>
      <c r="M568" t="s">
        <v>1991</v>
      </c>
      <c r="N568" t="s">
        <v>3441</v>
      </c>
      <c r="O568" t="s">
        <v>1929</v>
      </c>
      <c r="P568" t="s">
        <v>181</v>
      </c>
    </row>
    <row r="569" spans="1:16" x14ac:dyDescent="0.25">
      <c r="A569" s="1" t="s">
        <v>3440</v>
      </c>
      <c r="B569" s="5">
        <v>45783.817175370372</v>
      </c>
      <c r="C569" t="s">
        <v>202</v>
      </c>
      <c r="D569" t="s">
        <v>23</v>
      </c>
      <c r="E569" t="s">
        <v>24</v>
      </c>
      <c r="F569" t="s">
        <v>20</v>
      </c>
      <c r="G569" s="4">
        <v>62.39</v>
      </c>
      <c r="H569" s="4">
        <v>56.4</v>
      </c>
      <c r="I569" s="81">
        <v>45.55</v>
      </c>
      <c r="J569" s="72">
        <v>10.850000000000001</v>
      </c>
      <c r="K569" s="30" t="s">
        <v>10</v>
      </c>
      <c r="L569" s="30" t="s">
        <v>10</v>
      </c>
      <c r="M569" t="s">
        <v>1991</v>
      </c>
      <c r="N569" t="s">
        <v>3439</v>
      </c>
      <c r="O569" t="s">
        <v>122</v>
      </c>
      <c r="P569" t="s">
        <v>182</v>
      </c>
    </row>
    <row r="570" spans="1:16" x14ac:dyDescent="0.25">
      <c r="A570" s="1" t="s">
        <v>3438</v>
      </c>
      <c r="B570" s="5">
        <v>45783.782657824071</v>
      </c>
      <c r="C570" t="s">
        <v>202</v>
      </c>
      <c r="D570" t="s">
        <v>19</v>
      </c>
      <c r="E570" t="s">
        <v>39</v>
      </c>
      <c r="F570" t="s">
        <v>20</v>
      </c>
      <c r="G570" s="4">
        <v>27.39</v>
      </c>
      <c r="H570" s="4">
        <v>26.4</v>
      </c>
      <c r="I570" s="81">
        <v>17.329999999999998</v>
      </c>
      <c r="J570" s="72">
        <v>9.07</v>
      </c>
      <c r="K570" s="30" t="s">
        <v>10</v>
      </c>
      <c r="L570" s="30" t="s">
        <v>10</v>
      </c>
      <c r="M570" t="s">
        <v>1991</v>
      </c>
      <c r="N570" t="s">
        <v>3437</v>
      </c>
      <c r="O570" t="s">
        <v>132</v>
      </c>
      <c r="P570" t="s">
        <v>182</v>
      </c>
    </row>
    <row r="571" spans="1:16" x14ac:dyDescent="0.25">
      <c r="A571" s="1" t="s">
        <v>3436</v>
      </c>
      <c r="B571" s="5">
        <v>45783.901811481483</v>
      </c>
      <c r="C571" t="s">
        <v>162</v>
      </c>
      <c r="D571" t="s">
        <v>23</v>
      </c>
      <c r="E571" t="s">
        <v>24</v>
      </c>
      <c r="F571" t="s">
        <v>20</v>
      </c>
      <c r="G571" s="4">
        <v>82.89</v>
      </c>
      <c r="H571" s="4">
        <v>81.900000000000006</v>
      </c>
      <c r="I571" s="81">
        <v>66.13</v>
      </c>
      <c r="J571" s="72">
        <v>15.77000000000001</v>
      </c>
      <c r="K571" s="30" t="s">
        <v>10</v>
      </c>
      <c r="L571" s="30" t="s">
        <v>10</v>
      </c>
      <c r="M571" t="s">
        <v>1991</v>
      </c>
      <c r="N571" t="s">
        <v>3435</v>
      </c>
      <c r="O571" t="s">
        <v>132</v>
      </c>
      <c r="P571" t="s">
        <v>179</v>
      </c>
    </row>
    <row r="572" spans="1:16" x14ac:dyDescent="0.25">
      <c r="A572" s="1" t="s">
        <v>3434</v>
      </c>
      <c r="B572" s="5">
        <v>45783.588507581022</v>
      </c>
      <c r="C572" t="s">
        <v>197</v>
      </c>
      <c r="D572" t="s">
        <v>23</v>
      </c>
      <c r="E572" t="s">
        <v>31</v>
      </c>
      <c r="F572" t="s">
        <v>1941</v>
      </c>
      <c r="G572" s="4">
        <v>87.19</v>
      </c>
      <c r="H572" s="4">
        <v>75.2</v>
      </c>
      <c r="I572" s="81">
        <v>62.98</v>
      </c>
      <c r="J572" s="72">
        <v>12.220000000000006</v>
      </c>
      <c r="K572" s="30" t="s">
        <v>10</v>
      </c>
      <c r="L572" s="30" t="s">
        <v>10</v>
      </c>
      <c r="M572" t="s">
        <v>1991</v>
      </c>
      <c r="N572" t="s">
        <v>3433</v>
      </c>
      <c r="O572" t="s">
        <v>1955</v>
      </c>
      <c r="P572" t="s">
        <v>183</v>
      </c>
    </row>
    <row r="573" spans="1:16" x14ac:dyDescent="0.25">
      <c r="A573" s="1" t="s">
        <v>3432</v>
      </c>
      <c r="B573" s="5">
        <v>45782.815997800928</v>
      </c>
      <c r="C573" t="s">
        <v>280</v>
      </c>
      <c r="D573" t="s">
        <v>23</v>
      </c>
      <c r="E573" t="s">
        <v>24</v>
      </c>
      <c r="F573" t="s">
        <v>20</v>
      </c>
      <c r="G573" s="4">
        <v>61.19</v>
      </c>
      <c r="H573" s="4">
        <v>55.2</v>
      </c>
      <c r="I573" s="81">
        <v>44.57</v>
      </c>
      <c r="J573" s="72">
        <v>10.630000000000003</v>
      </c>
      <c r="K573" s="30" t="s">
        <v>10</v>
      </c>
      <c r="L573" s="30" t="s">
        <v>10</v>
      </c>
      <c r="M573" t="s">
        <v>1991</v>
      </c>
      <c r="N573" t="s">
        <v>3431</v>
      </c>
      <c r="O573" t="s">
        <v>132</v>
      </c>
      <c r="P573" t="s">
        <v>180</v>
      </c>
    </row>
    <row r="574" spans="1:16" x14ac:dyDescent="0.25">
      <c r="A574" s="1" t="s">
        <v>3430</v>
      </c>
      <c r="B574" s="5">
        <v>45783.742459201392</v>
      </c>
      <c r="C574" t="s">
        <v>256</v>
      </c>
      <c r="D574" t="s">
        <v>23</v>
      </c>
      <c r="E574" t="s">
        <v>24</v>
      </c>
      <c r="F574" t="s">
        <v>20</v>
      </c>
      <c r="G574" s="4">
        <v>53.58</v>
      </c>
      <c r="H574" s="4">
        <v>42.6</v>
      </c>
      <c r="I574" s="81">
        <v>34.4</v>
      </c>
      <c r="J574" s="72">
        <v>8.2000000000000028</v>
      </c>
      <c r="K574" s="30" t="s">
        <v>10</v>
      </c>
      <c r="L574" s="30" t="s">
        <v>10</v>
      </c>
      <c r="M574" t="s">
        <v>1991</v>
      </c>
      <c r="N574" t="s">
        <v>3429</v>
      </c>
      <c r="O574" t="s">
        <v>122</v>
      </c>
      <c r="P574" t="s">
        <v>181</v>
      </c>
    </row>
    <row r="575" spans="1:16" x14ac:dyDescent="0.25">
      <c r="A575" s="1">
        <v>4093</v>
      </c>
      <c r="B575" s="5">
        <v>45783.894647303241</v>
      </c>
      <c r="C575" t="s">
        <v>286</v>
      </c>
      <c r="D575" t="s">
        <v>23</v>
      </c>
      <c r="E575" t="s">
        <v>30</v>
      </c>
      <c r="F575" t="s">
        <v>116</v>
      </c>
      <c r="G575" s="4">
        <v>40.590000000000003</v>
      </c>
      <c r="H575" s="4">
        <v>42.6</v>
      </c>
      <c r="I575" s="81">
        <v>34.4</v>
      </c>
      <c r="J575" s="72">
        <v>8.2000000000000028</v>
      </c>
      <c r="K575" s="30" t="s">
        <v>10</v>
      </c>
      <c r="L575" s="30" t="s">
        <v>10</v>
      </c>
      <c r="M575" t="s">
        <v>1991</v>
      </c>
      <c r="N575" t="s">
        <v>3428</v>
      </c>
      <c r="O575" t="s">
        <v>131</v>
      </c>
      <c r="P575" t="s">
        <v>182</v>
      </c>
    </row>
    <row r="576" spans="1:16" x14ac:dyDescent="0.25">
      <c r="A576" s="1" t="s">
        <v>3427</v>
      </c>
      <c r="B576" s="5">
        <v>45783.544729837966</v>
      </c>
      <c r="C576" t="s">
        <v>164</v>
      </c>
      <c r="D576" t="s">
        <v>23</v>
      </c>
      <c r="E576" t="s">
        <v>26</v>
      </c>
      <c r="F576" t="s">
        <v>20</v>
      </c>
      <c r="G576" s="4">
        <v>66.39</v>
      </c>
      <c r="H576" s="4">
        <v>49.4</v>
      </c>
      <c r="I576" s="81">
        <v>39.89</v>
      </c>
      <c r="J576" s="72">
        <v>9.509999999999998</v>
      </c>
      <c r="K576" s="30" t="s">
        <v>10</v>
      </c>
      <c r="L576" s="30" t="s">
        <v>10</v>
      </c>
      <c r="M576" t="s">
        <v>1991</v>
      </c>
      <c r="N576" t="s">
        <v>3426</v>
      </c>
      <c r="O576" t="s">
        <v>132</v>
      </c>
      <c r="P576" t="s">
        <v>182</v>
      </c>
    </row>
    <row r="577" spans="1:16" x14ac:dyDescent="0.25">
      <c r="A577" s="1" t="s">
        <v>3425</v>
      </c>
      <c r="B577" s="5">
        <v>45783.563889212965</v>
      </c>
      <c r="C577" t="s">
        <v>317</v>
      </c>
      <c r="D577" t="s">
        <v>23</v>
      </c>
      <c r="E577" t="s">
        <v>31</v>
      </c>
      <c r="F577" t="s">
        <v>1941</v>
      </c>
      <c r="G577" s="4">
        <v>38.200000000000003</v>
      </c>
      <c r="H577" s="4">
        <v>43.2</v>
      </c>
      <c r="I577" s="81">
        <v>25.89</v>
      </c>
      <c r="J577" s="72">
        <v>17.310000000000002</v>
      </c>
      <c r="K577" s="30" t="s">
        <v>10</v>
      </c>
      <c r="L577" s="30" t="s">
        <v>10</v>
      </c>
      <c r="M577" t="s">
        <v>1991</v>
      </c>
      <c r="N577" t="s">
        <v>3424</v>
      </c>
      <c r="O577" t="s">
        <v>122</v>
      </c>
      <c r="P577" t="s">
        <v>183</v>
      </c>
    </row>
    <row r="578" spans="1:16" x14ac:dyDescent="0.25">
      <c r="A578" s="1" t="s">
        <v>3423</v>
      </c>
      <c r="B578" s="5">
        <v>45783.862214386572</v>
      </c>
      <c r="C578" t="s">
        <v>256</v>
      </c>
      <c r="D578" t="s">
        <v>18</v>
      </c>
      <c r="E578" t="s">
        <v>28</v>
      </c>
      <c r="F578" t="s">
        <v>136</v>
      </c>
      <c r="G578" s="4">
        <v>75.900000000000006</v>
      </c>
      <c r="H578" s="31">
        <v>75.900000000000006</v>
      </c>
      <c r="I578" s="31">
        <v>0</v>
      </c>
      <c r="J578" s="31">
        <v>75.900000000000006</v>
      </c>
      <c r="K578" s="30" t="s">
        <v>2824</v>
      </c>
      <c r="L578" s="30" t="s">
        <v>17</v>
      </c>
      <c r="M578" t="s">
        <v>1991</v>
      </c>
      <c r="N578" t="s">
        <v>3422</v>
      </c>
      <c r="O578" t="s">
        <v>156</v>
      </c>
      <c r="P578" t="s">
        <v>181</v>
      </c>
    </row>
    <row r="579" spans="1:16" x14ac:dyDescent="0.25">
      <c r="A579" s="1" t="s">
        <v>3421</v>
      </c>
      <c r="B579" s="5">
        <v>45783.814986886573</v>
      </c>
      <c r="C579" t="s">
        <v>256</v>
      </c>
      <c r="D579" t="s">
        <v>1926</v>
      </c>
      <c r="E579" t="s">
        <v>1927</v>
      </c>
      <c r="F579" t="s">
        <v>1928</v>
      </c>
      <c r="G579" s="4">
        <v>49.65</v>
      </c>
      <c r="H579" s="31">
        <v>49.65</v>
      </c>
      <c r="I579" s="31">
        <v>0</v>
      </c>
      <c r="J579" s="31">
        <v>49.65</v>
      </c>
      <c r="K579" s="30" t="s">
        <v>2824</v>
      </c>
      <c r="L579" s="30" t="s">
        <v>17</v>
      </c>
      <c r="M579" t="s">
        <v>1991</v>
      </c>
      <c r="N579" t="s">
        <v>3420</v>
      </c>
      <c r="O579" t="s">
        <v>1929</v>
      </c>
      <c r="P579" t="s">
        <v>181</v>
      </c>
    </row>
    <row r="580" spans="1:16" x14ac:dyDescent="0.25">
      <c r="A580" s="1" t="s">
        <v>3419</v>
      </c>
      <c r="B580" s="5">
        <v>45783.932752766203</v>
      </c>
      <c r="C580" t="s">
        <v>157</v>
      </c>
      <c r="D580" t="s">
        <v>23</v>
      </c>
      <c r="E580" t="s">
        <v>24</v>
      </c>
      <c r="F580" t="s">
        <v>20</v>
      </c>
      <c r="G580" s="4">
        <v>94.4</v>
      </c>
      <c r="H580" s="4">
        <v>104.4</v>
      </c>
      <c r="I580" s="81">
        <v>82.32</v>
      </c>
      <c r="J580" s="72">
        <v>22.080000000000013</v>
      </c>
      <c r="K580" s="30" t="s">
        <v>10</v>
      </c>
      <c r="L580" s="30" t="s">
        <v>10</v>
      </c>
      <c r="M580" t="s">
        <v>1991</v>
      </c>
      <c r="N580" t="s">
        <v>3418</v>
      </c>
      <c r="O580" t="s">
        <v>2228</v>
      </c>
      <c r="P580" t="s">
        <v>180</v>
      </c>
    </row>
    <row r="581" spans="1:16" x14ac:dyDescent="0.25">
      <c r="A581" s="1" t="s">
        <v>3417</v>
      </c>
      <c r="B581" s="5">
        <v>45783.728474872689</v>
      </c>
      <c r="C581" t="s">
        <v>256</v>
      </c>
      <c r="D581" t="s">
        <v>18</v>
      </c>
      <c r="E581" t="s">
        <v>28</v>
      </c>
      <c r="F581" t="s">
        <v>136</v>
      </c>
      <c r="G581" s="4">
        <v>60.99</v>
      </c>
      <c r="H581" s="31">
        <v>56</v>
      </c>
      <c r="I581" s="31">
        <v>0</v>
      </c>
      <c r="J581" s="31">
        <v>56</v>
      </c>
      <c r="K581" s="30" t="s">
        <v>2824</v>
      </c>
      <c r="L581" s="30" t="s">
        <v>17</v>
      </c>
      <c r="M581" t="s">
        <v>1991</v>
      </c>
      <c r="N581" t="s">
        <v>3416</v>
      </c>
      <c r="O581" t="s">
        <v>1957</v>
      </c>
      <c r="P581" t="s">
        <v>181</v>
      </c>
    </row>
    <row r="582" spans="1:16" x14ac:dyDescent="0.25">
      <c r="A582" s="1" t="s">
        <v>3415</v>
      </c>
      <c r="B582" s="5">
        <v>45782.834417534723</v>
      </c>
      <c r="C582" t="s">
        <v>137</v>
      </c>
      <c r="D582" t="s">
        <v>19</v>
      </c>
      <c r="E582" t="s">
        <v>33</v>
      </c>
      <c r="F582" t="s">
        <v>20</v>
      </c>
      <c r="G582" s="4">
        <v>74</v>
      </c>
      <c r="H582" s="4">
        <v>84</v>
      </c>
      <c r="I582" s="81">
        <v>63.84</v>
      </c>
      <c r="J582" s="72">
        <v>20.159999999999997</v>
      </c>
      <c r="K582" s="30" t="s">
        <v>10</v>
      </c>
      <c r="L582" s="30" t="s">
        <v>10</v>
      </c>
      <c r="M582" t="s">
        <v>1991</v>
      </c>
      <c r="N582" t="s">
        <v>3414</v>
      </c>
      <c r="O582" t="s">
        <v>122</v>
      </c>
      <c r="P582" t="s">
        <v>183</v>
      </c>
    </row>
    <row r="583" spans="1:16" x14ac:dyDescent="0.25">
      <c r="A583" s="1" t="s">
        <v>3413</v>
      </c>
      <c r="B583" s="5">
        <v>45782.766651157406</v>
      </c>
      <c r="C583" t="s">
        <v>138</v>
      </c>
      <c r="D583" t="s">
        <v>23</v>
      </c>
      <c r="E583" t="s">
        <v>31</v>
      </c>
      <c r="F583" t="s">
        <v>1941</v>
      </c>
      <c r="G583" s="4">
        <v>23.38</v>
      </c>
      <c r="H583" s="4">
        <v>29.85</v>
      </c>
      <c r="I583" s="81">
        <v>20.11</v>
      </c>
      <c r="J583" s="72">
        <v>9.740000000000002</v>
      </c>
      <c r="K583" s="30" t="s">
        <v>10</v>
      </c>
      <c r="L583" s="30" t="s">
        <v>10</v>
      </c>
      <c r="M583" t="s">
        <v>1991</v>
      </c>
      <c r="N583" t="s">
        <v>3412</v>
      </c>
      <c r="O583" t="s">
        <v>132</v>
      </c>
      <c r="P583" t="s">
        <v>183</v>
      </c>
    </row>
    <row r="584" spans="1:16" x14ac:dyDescent="0.25">
      <c r="A584" s="1" t="s">
        <v>3411</v>
      </c>
      <c r="B584" s="5">
        <v>45783.671717581019</v>
      </c>
      <c r="C584" t="s">
        <v>3207</v>
      </c>
      <c r="D584" t="s">
        <v>19</v>
      </c>
      <c r="E584" t="s">
        <v>2534</v>
      </c>
      <c r="F584" t="s">
        <v>1940</v>
      </c>
      <c r="G584" s="4">
        <v>77.989999999999995</v>
      </c>
      <c r="H584" s="4">
        <v>71</v>
      </c>
      <c r="I584" s="81">
        <v>48.34</v>
      </c>
      <c r="J584" s="72">
        <v>22.659999999999997</v>
      </c>
      <c r="K584" s="30" t="s">
        <v>10</v>
      </c>
      <c r="L584" s="30" t="s">
        <v>10</v>
      </c>
      <c r="M584" t="s">
        <v>1991</v>
      </c>
      <c r="N584" t="s">
        <v>3410</v>
      </c>
      <c r="O584" t="s">
        <v>122</v>
      </c>
      <c r="P584" t="s">
        <v>179</v>
      </c>
    </row>
    <row r="585" spans="1:16" x14ac:dyDescent="0.25">
      <c r="A585" s="1" t="s">
        <v>3409</v>
      </c>
      <c r="B585" s="5">
        <v>45782.48899327546</v>
      </c>
      <c r="C585" t="s">
        <v>279</v>
      </c>
      <c r="D585" t="s">
        <v>19</v>
      </c>
      <c r="E585" t="s">
        <v>33</v>
      </c>
      <c r="F585" t="s">
        <v>20</v>
      </c>
      <c r="G585" s="4">
        <v>20.49</v>
      </c>
      <c r="H585" s="4">
        <v>26</v>
      </c>
      <c r="I585" s="81">
        <v>17.510000000000002</v>
      </c>
      <c r="J585" s="72">
        <v>8.4899999999999984</v>
      </c>
      <c r="K585" s="30" t="s">
        <v>10</v>
      </c>
      <c r="L585" s="30" t="s">
        <v>10</v>
      </c>
      <c r="M585" t="s">
        <v>1991</v>
      </c>
      <c r="N585" t="s">
        <v>3408</v>
      </c>
      <c r="O585" t="s">
        <v>131</v>
      </c>
      <c r="P585" t="s">
        <v>181</v>
      </c>
    </row>
    <row r="586" spans="1:16" x14ac:dyDescent="0.25">
      <c r="A586" s="1" t="s">
        <v>2544</v>
      </c>
      <c r="B586" s="5">
        <v>45782.564588958332</v>
      </c>
      <c r="C586" t="s">
        <v>34</v>
      </c>
      <c r="D586" t="s">
        <v>27</v>
      </c>
      <c r="E586" t="s">
        <v>28</v>
      </c>
      <c r="F586" t="s">
        <v>136</v>
      </c>
      <c r="G586" s="4">
        <v>63.99</v>
      </c>
      <c r="H586" s="31">
        <v>52</v>
      </c>
      <c r="I586" s="31">
        <v>0</v>
      </c>
      <c r="J586" s="31">
        <v>52</v>
      </c>
      <c r="K586" s="30" t="s">
        <v>2824</v>
      </c>
      <c r="L586" s="30" t="s">
        <v>17</v>
      </c>
      <c r="M586" t="s">
        <v>1991</v>
      </c>
      <c r="N586" t="s">
        <v>3407</v>
      </c>
      <c r="O586" t="s">
        <v>122</v>
      </c>
      <c r="P586" t="s">
        <v>182</v>
      </c>
    </row>
    <row r="587" spans="1:16" x14ac:dyDescent="0.25">
      <c r="A587" s="1" t="s">
        <v>3406</v>
      </c>
      <c r="B587" s="5">
        <v>45783.587270682867</v>
      </c>
      <c r="C587" t="s">
        <v>47</v>
      </c>
      <c r="D587" t="s">
        <v>19</v>
      </c>
      <c r="E587" t="s">
        <v>1967</v>
      </c>
      <c r="F587" t="s">
        <v>20</v>
      </c>
      <c r="G587" s="4">
        <v>47.99</v>
      </c>
      <c r="H587" s="4">
        <v>42</v>
      </c>
      <c r="I587" s="81">
        <v>33.92</v>
      </c>
      <c r="J587" s="72">
        <v>8.0799999999999983</v>
      </c>
      <c r="K587" s="30" t="s">
        <v>10</v>
      </c>
      <c r="L587" s="30" t="s">
        <v>10</v>
      </c>
      <c r="M587" t="s">
        <v>1991</v>
      </c>
      <c r="N587" t="s">
        <v>3405</v>
      </c>
      <c r="O587" t="s">
        <v>131</v>
      </c>
      <c r="P587" t="s">
        <v>180</v>
      </c>
    </row>
    <row r="588" spans="1:16" x14ac:dyDescent="0.25">
      <c r="A588" s="1">
        <v>8844</v>
      </c>
      <c r="B588" s="5">
        <v>45784.79720079861</v>
      </c>
      <c r="C588" t="s">
        <v>247</v>
      </c>
      <c r="D588" t="s">
        <v>23</v>
      </c>
      <c r="E588" t="s">
        <v>139</v>
      </c>
      <c r="F588" t="s">
        <v>116</v>
      </c>
      <c r="G588" s="4">
        <v>24.39</v>
      </c>
      <c r="H588" s="4">
        <v>31.2</v>
      </c>
      <c r="I588" s="81">
        <v>22.7</v>
      </c>
      <c r="J588" s="72">
        <v>8.5</v>
      </c>
      <c r="K588" s="30" t="s">
        <v>10</v>
      </c>
      <c r="L588" s="30" t="s">
        <v>10</v>
      </c>
      <c r="M588" t="s">
        <v>1991</v>
      </c>
      <c r="N588" t="s">
        <v>3404</v>
      </c>
      <c r="O588" t="s">
        <v>123</v>
      </c>
      <c r="P588" t="s">
        <v>181</v>
      </c>
    </row>
    <row r="589" spans="1:16" x14ac:dyDescent="0.25">
      <c r="A589" s="1" t="s">
        <v>3403</v>
      </c>
      <c r="B589" s="5">
        <v>45782.772147835647</v>
      </c>
      <c r="C589" t="s">
        <v>2505</v>
      </c>
      <c r="D589" t="s">
        <v>27</v>
      </c>
      <c r="E589" t="s">
        <v>3287</v>
      </c>
      <c r="F589" t="s">
        <v>29</v>
      </c>
      <c r="G589" s="4">
        <v>78.98</v>
      </c>
      <c r="H589" s="31">
        <v>74</v>
      </c>
      <c r="I589" s="31">
        <v>0</v>
      </c>
      <c r="J589" s="31">
        <v>74</v>
      </c>
      <c r="K589" s="30" t="s">
        <v>2824</v>
      </c>
      <c r="L589" s="30" t="s">
        <v>17</v>
      </c>
      <c r="M589" t="s">
        <v>1991</v>
      </c>
      <c r="N589" t="s">
        <v>3402</v>
      </c>
      <c r="O589" t="s">
        <v>2841</v>
      </c>
      <c r="P589" t="s">
        <v>179</v>
      </c>
    </row>
    <row r="590" spans="1:16" x14ac:dyDescent="0.25">
      <c r="A590" s="1" t="s">
        <v>3401</v>
      </c>
      <c r="B590" s="5">
        <v>45782.610530914353</v>
      </c>
      <c r="C590" t="s">
        <v>2505</v>
      </c>
      <c r="D590" t="s">
        <v>27</v>
      </c>
      <c r="E590" t="s">
        <v>1939</v>
      </c>
      <c r="F590" t="s">
        <v>29</v>
      </c>
      <c r="G590" s="4">
        <v>26.58</v>
      </c>
      <c r="H590" s="31">
        <v>21.6</v>
      </c>
      <c r="I590" s="31">
        <v>0</v>
      </c>
      <c r="J590" s="31">
        <v>21.6</v>
      </c>
      <c r="K590" s="30" t="s">
        <v>2824</v>
      </c>
      <c r="L590" s="30" t="s">
        <v>17</v>
      </c>
      <c r="M590" t="s">
        <v>1991</v>
      </c>
      <c r="N590" t="s">
        <v>3400</v>
      </c>
      <c r="O590" t="s">
        <v>2841</v>
      </c>
      <c r="P590" t="s">
        <v>179</v>
      </c>
    </row>
    <row r="591" spans="1:16" x14ac:dyDescent="0.25">
      <c r="A591" s="1" t="s">
        <v>3399</v>
      </c>
      <c r="B591" s="5">
        <v>45783.829631284723</v>
      </c>
      <c r="C591" t="s">
        <v>700</v>
      </c>
      <c r="D591" t="s">
        <v>19</v>
      </c>
      <c r="E591" t="s">
        <v>1946</v>
      </c>
      <c r="F591" t="s">
        <v>20</v>
      </c>
      <c r="G591" s="4">
        <v>85.2</v>
      </c>
      <c r="H591" s="4">
        <v>85.2</v>
      </c>
      <c r="I591" s="81">
        <v>66.31</v>
      </c>
      <c r="J591" s="72">
        <v>18.89</v>
      </c>
      <c r="K591" s="30" t="s">
        <v>10</v>
      </c>
      <c r="L591" s="30" t="s">
        <v>10</v>
      </c>
      <c r="M591" t="s">
        <v>1991</v>
      </c>
      <c r="N591" t="s">
        <v>3398</v>
      </c>
      <c r="O591" t="s">
        <v>132</v>
      </c>
      <c r="P591" t="s">
        <v>180</v>
      </c>
    </row>
    <row r="592" spans="1:16" x14ac:dyDescent="0.25">
      <c r="A592" s="1" t="s">
        <v>3397</v>
      </c>
      <c r="B592" s="5">
        <v>45783.468876701387</v>
      </c>
      <c r="C592" t="s">
        <v>2894</v>
      </c>
      <c r="D592" t="s">
        <v>1926</v>
      </c>
      <c r="E592" t="s">
        <v>1927</v>
      </c>
      <c r="F592" t="s">
        <v>1928</v>
      </c>
      <c r="G592" s="4">
        <v>176.88</v>
      </c>
      <c r="H592" s="31">
        <v>157.9</v>
      </c>
      <c r="I592" s="31">
        <v>0</v>
      </c>
      <c r="J592" s="31">
        <v>157.9</v>
      </c>
      <c r="K592" s="30" t="s">
        <v>2824</v>
      </c>
      <c r="L592" s="30" t="s">
        <v>17</v>
      </c>
      <c r="M592" t="s">
        <v>1991</v>
      </c>
      <c r="N592" t="s">
        <v>3396</v>
      </c>
      <c r="O592" t="s">
        <v>1929</v>
      </c>
      <c r="P592" t="s">
        <v>183</v>
      </c>
    </row>
    <row r="593" spans="1:16" x14ac:dyDescent="0.25">
      <c r="A593" s="1" t="s">
        <v>3395</v>
      </c>
      <c r="B593" s="5">
        <v>45783.467650914354</v>
      </c>
      <c r="C593" t="s">
        <v>2894</v>
      </c>
      <c r="D593" t="s">
        <v>1926</v>
      </c>
      <c r="E593" t="s">
        <v>1927</v>
      </c>
      <c r="F593" t="s">
        <v>1928</v>
      </c>
      <c r="G593" s="4">
        <v>22.78</v>
      </c>
      <c r="H593" s="31">
        <v>36.799999999999997</v>
      </c>
      <c r="I593" s="31">
        <v>0</v>
      </c>
      <c r="J593" s="31">
        <v>36.799999999999997</v>
      </c>
      <c r="K593" s="30" t="s">
        <v>2824</v>
      </c>
      <c r="L593" s="30" t="s">
        <v>17</v>
      </c>
      <c r="M593" t="s">
        <v>1991</v>
      </c>
      <c r="N593" t="s">
        <v>3394</v>
      </c>
      <c r="O593" t="s">
        <v>1929</v>
      </c>
      <c r="P593" t="s">
        <v>183</v>
      </c>
    </row>
    <row r="594" spans="1:16" x14ac:dyDescent="0.25">
      <c r="A594" s="1" t="s">
        <v>3393</v>
      </c>
      <c r="B594" s="5">
        <v>45783.651391851854</v>
      </c>
      <c r="C594" t="s">
        <v>152</v>
      </c>
      <c r="D594" t="s">
        <v>19</v>
      </c>
      <c r="E594" t="s">
        <v>130</v>
      </c>
      <c r="F594" t="s">
        <v>20</v>
      </c>
      <c r="G594" s="4">
        <v>48.59</v>
      </c>
      <c r="H594" s="4">
        <v>42.6</v>
      </c>
      <c r="I594" s="81">
        <v>34.4</v>
      </c>
      <c r="J594" s="72">
        <v>8.2000000000000028</v>
      </c>
      <c r="K594" s="30" t="s">
        <v>10</v>
      </c>
      <c r="L594" s="30" t="s">
        <v>10</v>
      </c>
      <c r="M594" t="s">
        <v>1991</v>
      </c>
      <c r="N594" t="s">
        <v>3392</v>
      </c>
      <c r="O594" t="s">
        <v>131</v>
      </c>
      <c r="P594" t="s">
        <v>179</v>
      </c>
    </row>
    <row r="595" spans="1:16" x14ac:dyDescent="0.25">
      <c r="A595" s="1" t="s">
        <v>3391</v>
      </c>
      <c r="B595" s="5">
        <v>45783.815305405093</v>
      </c>
      <c r="C595" t="s">
        <v>48</v>
      </c>
      <c r="D595" t="s">
        <v>19</v>
      </c>
      <c r="E595" t="s">
        <v>1967</v>
      </c>
      <c r="F595" t="s">
        <v>20</v>
      </c>
      <c r="G595" s="4">
        <v>69.790000000000006</v>
      </c>
      <c r="H595" s="4">
        <v>64.8</v>
      </c>
      <c r="I595" s="81">
        <v>52.33</v>
      </c>
      <c r="J595" s="72">
        <v>12.469999999999999</v>
      </c>
      <c r="K595" s="30" t="s">
        <v>10</v>
      </c>
      <c r="L595" s="30" t="s">
        <v>10</v>
      </c>
      <c r="M595" t="s">
        <v>1991</v>
      </c>
      <c r="N595" t="s">
        <v>3390</v>
      </c>
      <c r="O595" t="s">
        <v>123</v>
      </c>
      <c r="P595" t="s">
        <v>180</v>
      </c>
    </row>
    <row r="596" spans="1:16" x14ac:dyDescent="0.25">
      <c r="A596" s="1" t="s">
        <v>3389</v>
      </c>
      <c r="B596" s="5">
        <v>45783.600818726853</v>
      </c>
      <c r="C596" t="s">
        <v>652</v>
      </c>
      <c r="D596" t="s">
        <v>19</v>
      </c>
      <c r="E596" t="s">
        <v>1946</v>
      </c>
      <c r="F596" t="s">
        <v>20</v>
      </c>
      <c r="G596" s="4">
        <v>48.39</v>
      </c>
      <c r="H596" s="4">
        <v>50.4</v>
      </c>
      <c r="I596" s="81">
        <v>40.700000000000003</v>
      </c>
      <c r="J596" s="72">
        <v>9.6999999999999957</v>
      </c>
      <c r="K596" s="30" t="s">
        <v>10</v>
      </c>
      <c r="L596" s="30" t="s">
        <v>10</v>
      </c>
      <c r="M596" t="s">
        <v>1991</v>
      </c>
      <c r="N596" t="s">
        <v>3388</v>
      </c>
      <c r="O596" t="s">
        <v>132</v>
      </c>
      <c r="P596" t="s">
        <v>179</v>
      </c>
    </row>
    <row r="597" spans="1:16" x14ac:dyDescent="0.25">
      <c r="A597" s="1" t="s">
        <v>3387</v>
      </c>
      <c r="B597" s="5">
        <v>45783.733009143521</v>
      </c>
      <c r="C597" t="s">
        <v>248</v>
      </c>
      <c r="D597" t="s">
        <v>23</v>
      </c>
      <c r="E597" t="s">
        <v>31</v>
      </c>
      <c r="F597" t="s">
        <v>1941</v>
      </c>
      <c r="G597" s="4">
        <v>65.040000000000006</v>
      </c>
      <c r="H597" s="4">
        <v>55.05</v>
      </c>
      <c r="I597" s="81">
        <v>44.45</v>
      </c>
      <c r="J597" s="72">
        <v>10.599999999999994</v>
      </c>
      <c r="K597" s="30" t="s">
        <v>10</v>
      </c>
      <c r="L597" s="30" t="s">
        <v>10</v>
      </c>
      <c r="M597" t="s">
        <v>1991</v>
      </c>
      <c r="N597" t="s">
        <v>3386</v>
      </c>
      <c r="O597" t="s">
        <v>122</v>
      </c>
      <c r="P597" t="s">
        <v>183</v>
      </c>
    </row>
    <row r="598" spans="1:16" x14ac:dyDescent="0.25">
      <c r="A598" s="1" t="s">
        <v>3385</v>
      </c>
      <c r="B598" s="5">
        <v>45783.757000011574</v>
      </c>
      <c r="C598" t="s">
        <v>49</v>
      </c>
      <c r="D598" t="s">
        <v>23</v>
      </c>
      <c r="E598" t="s">
        <v>24</v>
      </c>
      <c r="F598" t="s">
        <v>20</v>
      </c>
      <c r="G598" s="4">
        <v>39.130000000000003</v>
      </c>
      <c r="H598" s="4">
        <v>29.15</v>
      </c>
      <c r="I598" s="81">
        <v>23.54</v>
      </c>
      <c r="J598" s="72">
        <v>5.6099999999999994</v>
      </c>
      <c r="K598" s="30" t="s">
        <v>10</v>
      </c>
      <c r="L598" s="30" t="s">
        <v>10</v>
      </c>
      <c r="M598" t="s">
        <v>1991</v>
      </c>
      <c r="N598" t="s">
        <v>3384</v>
      </c>
      <c r="O598" t="s">
        <v>132</v>
      </c>
      <c r="P598" t="s">
        <v>179</v>
      </c>
    </row>
    <row r="599" spans="1:16" x14ac:dyDescent="0.25">
      <c r="A599" s="1" t="s">
        <v>3383</v>
      </c>
      <c r="B599" s="5">
        <v>45783.850333518516</v>
      </c>
      <c r="C599" t="s">
        <v>980</v>
      </c>
      <c r="D599" t="s">
        <v>19</v>
      </c>
      <c r="E599" t="s">
        <v>1967</v>
      </c>
      <c r="F599" t="s">
        <v>20</v>
      </c>
      <c r="G599" s="4">
        <v>26.79</v>
      </c>
      <c r="H599" s="4">
        <v>28.8</v>
      </c>
      <c r="I599" s="81">
        <v>19.22</v>
      </c>
      <c r="J599" s="72">
        <v>9.5800000000000018</v>
      </c>
      <c r="K599" s="30" t="s">
        <v>10</v>
      </c>
      <c r="L599" s="30" t="s">
        <v>10</v>
      </c>
      <c r="M599" t="s">
        <v>1991</v>
      </c>
      <c r="N599" t="s">
        <v>3382</v>
      </c>
      <c r="O599" t="s">
        <v>132</v>
      </c>
      <c r="P599" t="s">
        <v>179</v>
      </c>
    </row>
    <row r="600" spans="1:16" x14ac:dyDescent="0.25">
      <c r="A600" s="1" t="s">
        <v>3381</v>
      </c>
      <c r="B600" s="5">
        <v>45782.830907048614</v>
      </c>
      <c r="C600" t="s">
        <v>642</v>
      </c>
      <c r="D600" t="s">
        <v>153</v>
      </c>
      <c r="E600" t="s">
        <v>24</v>
      </c>
      <c r="F600" t="s">
        <v>20</v>
      </c>
      <c r="G600" s="4">
        <v>65.25</v>
      </c>
      <c r="H600" s="4">
        <v>65.25</v>
      </c>
      <c r="I600" s="81">
        <v>54.65</v>
      </c>
      <c r="J600" s="72">
        <v>10.600000000000001</v>
      </c>
      <c r="K600" s="30" t="s">
        <v>10</v>
      </c>
      <c r="L600" s="30" t="s">
        <v>10</v>
      </c>
      <c r="M600" t="s">
        <v>1991</v>
      </c>
      <c r="N600" t="s">
        <v>3380</v>
      </c>
      <c r="O600" t="s">
        <v>1955</v>
      </c>
      <c r="P600" t="s">
        <v>179</v>
      </c>
    </row>
    <row r="601" spans="1:16" x14ac:dyDescent="0.25">
      <c r="A601" s="1" t="s">
        <v>3379</v>
      </c>
      <c r="B601" s="5">
        <v>45782.65661928241</v>
      </c>
      <c r="C601" t="s">
        <v>159</v>
      </c>
      <c r="D601" t="s">
        <v>23</v>
      </c>
      <c r="E601" t="s">
        <v>24</v>
      </c>
      <c r="F601" t="s">
        <v>20</v>
      </c>
      <c r="G601" s="4">
        <v>42.6</v>
      </c>
      <c r="H601" s="4">
        <v>42.6</v>
      </c>
      <c r="I601" s="81">
        <v>30.41</v>
      </c>
      <c r="J601" s="72">
        <v>12.190000000000001</v>
      </c>
      <c r="K601" s="30" t="s">
        <v>10</v>
      </c>
      <c r="L601" s="30" t="s">
        <v>10</v>
      </c>
      <c r="M601" t="s">
        <v>1991</v>
      </c>
      <c r="N601" t="s">
        <v>3378</v>
      </c>
      <c r="O601" t="s">
        <v>122</v>
      </c>
      <c r="P601" t="s">
        <v>182</v>
      </c>
    </row>
    <row r="602" spans="1:16" x14ac:dyDescent="0.25">
      <c r="A602" s="1" t="s">
        <v>3377</v>
      </c>
      <c r="B602" s="5">
        <v>45782.815792106485</v>
      </c>
      <c r="C602" t="s">
        <v>1499</v>
      </c>
      <c r="D602" t="s">
        <v>27</v>
      </c>
      <c r="E602" t="s">
        <v>28</v>
      </c>
      <c r="F602" t="s">
        <v>136</v>
      </c>
      <c r="G602" s="4">
        <v>221</v>
      </c>
      <c r="H602" s="31">
        <v>226</v>
      </c>
      <c r="I602" s="31">
        <v>0</v>
      </c>
      <c r="J602" s="31">
        <v>226</v>
      </c>
      <c r="K602" s="30" t="s">
        <v>2824</v>
      </c>
      <c r="L602" s="30" t="s">
        <v>17</v>
      </c>
      <c r="M602" t="s">
        <v>1991</v>
      </c>
      <c r="N602" t="s">
        <v>3376</v>
      </c>
      <c r="O602" t="s">
        <v>1955</v>
      </c>
      <c r="P602" t="s">
        <v>182</v>
      </c>
    </row>
    <row r="603" spans="1:16" x14ac:dyDescent="0.25">
      <c r="A603" s="1" t="s">
        <v>3375</v>
      </c>
      <c r="B603" s="5">
        <v>45783.621499432869</v>
      </c>
      <c r="C603" t="s">
        <v>270</v>
      </c>
      <c r="D603" t="s">
        <v>19</v>
      </c>
      <c r="E603" t="s">
        <v>33</v>
      </c>
      <c r="F603" t="s">
        <v>20</v>
      </c>
      <c r="G603" s="4">
        <v>36.590000000000003</v>
      </c>
      <c r="H603" s="4">
        <v>45.6</v>
      </c>
      <c r="I603" s="81">
        <v>34.33</v>
      </c>
      <c r="J603" s="72">
        <v>11.270000000000003</v>
      </c>
      <c r="K603" s="30" t="s">
        <v>10</v>
      </c>
      <c r="L603" s="30" t="s">
        <v>10</v>
      </c>
      <c r="M603" t="s">
        <v>1991</v>
      </c>
      <c r="N603" t="s">
        <v>3374</v>
      </c>
      <c r="O603" t="s">
        <v>132</v>
      </c>
      <c r="P603" t="s">
        <v>180</v>
      </c>
    </row>
    <row r="604" spans="1:16" x14ac:dyDescent="0.25">
      <c r="A604" s="1" t="s">
        <v>3373</v>
      </c>
      <c r="B604" s="5">
        <v>45783.495362557871</v>
      </c>
      <c r="C604" t="s">
        <v>138</v>
      </c>
      <c r="D604" t="s">
        <v>18</v>
      </c>
      <c r="E604" t="s">
        <v>28</v>
      </c>
      <c r="F604" t="s">
        <v>136</v>
      </c>
      <c r="G604" s="4">
        <v>31.48</v>
      </c>
      <c r="H604" s="31">
        <v>30</v>
      </c>
      <c r="I604" s="31">
        <v>0</v>
      </c>
      <c r="J604" s="31">
        <v>30</v>
      </c>
      <c r="K604" s="30" t="s">
        <v>2824</v>
      </c>
      <c r="L604" s="30" t="s">
        <v>17</v>
      </c>
      <c r="M604" t="s">
        <v>1991</v>
      </c>
      <c r="N604" t="s">
        <v>3372</v>
      </c>
      <c r="O604" t="s">
        <v>123</v>
      </c>
      <c r="P604" t="s">
        <v>183</v>
      </c>
    </row>
    <row r="605" spans="1:16" x14ac:dyDescent="0.25">
      <c r="A605" s="1" t="s">
        <v>3371</v>
      </c>
      <c r="B605" s="5">
        <v>45783.476598946756</v>
      </c>
      <c r="C605" t="s">
        <v>138</v>
      </c>
      <c r="D605" t="s">
        <v>1926</v>
      </c>
      <c r="E605" t="s">
        <v>1927</v>
      </c>
      <c r="F605" t="s">
        <v>1928</v>
      </c>
      <c r="G605" s="4">
        <v>108.39</v>
      </c>
      <c r="H605" s="31">
        <v>110.4</v>
      </c>
      <c r="I605" s="31">
        <v>0</v>
      </c>
      <c r="J605" s="31">
        <v>110.4</v>
      </c>
      <c r="K605" s="30" t="s">
        <v>2824</v>
      </c>
      <c r="L605" s="30" t="s">
        <v>17</v>
      </c>
      <c r="M605" t="s">
        <v>1991</v>
      </c>
      <c r="N605" t="s">
        <v>3370</v>
      </c>
      <c r="O605" t="s">
        <v>1929</v>
      </c>
      <c r="P605" t="s">
        <v>183</v>
      </c>
    </row>
    <row r="606" spans="1:16" x14ac:dyDescent="0.25">
      <c r="A606" s="75">
        <v>897</v>
      </c>
      <c r="B606" s="76">
        <v>45783.911419965276</v>
      </c>
      <c r="C606" s="77" t="s">
        <v>145</v>
      </c>
      <c r="D606" s="77" t="s">
        <v>23</v>
      </c>
      <c r="E606" s="77" t="s">
        <v>30</v>
      </c>
      <c r="F606" s="77" t="s">
        <v>116</v>
      </c>
      <c r="G606" s="31">
        <v>45.2</v>
      </c>
      <c r="H606" s="31">
        <v>55.2</v>
      </c>
      <c r="I606" s="31">
        <v>0</v>
      </c>
      <c r="J606" s="73">
        <v>55.2</v>
      </c>
      <c r="K606" s="78" t="s">
        <v>1000</v>
      </c>
      <c r="L606" s="78" t="s">
        <v>2825</v>
      </c>
      <c r="M606" s="77" t="s">
        <v>1991</v>
      </c>
      <c r="N606" s="77" t="s">
        <v>3369</v>
      </c>
      <c r="O606" s="77" t="s">
        <v>122</v>
      </c>
      <c r="P606" t="s">
        <v>180</v>
      </c>
    </row>
    <row r="607" spans="1:16" x14ac:dyDescent="0.25">
      <c r="A607" s="1" t="s">
        <v>3368</v>
      </c>
      <c r="B607" s="5">
        <v>45782.536687569445</v>
      </c>
      <c r="C607" t="s">
        <v>700</v>
      </c>
      <c r="D607" t="s">
        <v>19</v>
      </c>
      <c r="E607" t="s">
        <v>33</v>
      </c>
      <c r="F607" t="s">
        <v>20</v>
      </c>
      <c r="G607" s="4">
        <v>40.64</v>
      </c>
      <c r="H607" s="4">
        <v>40.65</v>
      </c>
      <c r="I607" s="81">
        <v>32.82</v>
      </c>
      <c r="J607" s="72">
        <v>7.8299999999999983</v>
      </c>
      <c r="K607" s="30" t="s">
        <v>10</v>
      </c>
      <c r="L607" s="30" t="s">
        <v>10</v>
      </c>
      <c r="M607" t="s">
        <v>1991</v>
      </c>
      <c r="N607" t="s">
        <v>3367</v>
      </c>
      <c r="O607" t="s">
        <v>124</v>
      </c>
      <c r="P607" t="s">
        <v>180</v>
      </c>
    </row>
    <row r="608" spans="1:16" x14ac:dyDescent="0.25">
      <c r="A608" s="1" t="s">
        <v>2863</v>
      </c>
      <c r="B608" s="5">
        <v>45783.820320162034</v>
      </c>
      <c r="C608" t="s">
        <v>96</v>
      </c>
      <c r="D608" t="s">
        <v>23</v>
      </c>
      <c r="E608" t="s">
        <v>24</v>
      </c>
      <c r="F608" t="s">
        <v>20</v>
      </c>
      <c r="G608" s="4">
        <v>26.19</v>
      </c>
      <c r="H608" s="4">
        <v>25.2</v>
      </c>
      <c r="I608" s="81">
        <v>20.34</v>
      </c>
      <c r="J608" s="72">
        <v>4.8599999999999994</v>
      </c>
      <c r="K608" s="30" t="s">
        <v>10</v>
      </c>
      <c r="L608" s="30" t="s">
        <v>10</v>
      </c>
      <c r="M608" t="s">
        <v>1991</v>
      </c>
      <c r="N608" t="s">
        <v>3366</v>
      </c>
      <c r="O608" t="s">
        <v>123</v>
      </c>
      <c r="P608" t="s">
        <v>181</v>
      </c>
    </row>
    <row r="609" spans="1:16" x14ac:dyDescent="0.25">
      <c r="A609" s="1" t="s">
        <v>3365</v>
      </c>
      <c r="B609" s="5">
        <v>45782.932942719905</v>
      </c>
      <c r="C609" t="s">
        <v>763</v>
      </c>
      <c r="D609" t="s">
        <v>18</v>
      </c>
      <c r="E609" t="s">
        <v>3362</v>
      </c>
      <c r="F609" t="s">
        <v>29</v>
      </c>
      <c r="G609" s="4">
        <v>255.99</v>
      </c>
      <c r="H609" s="31">
        <v>247</v>
      </c>
      <c r="I609" s="31">
        <v>0</v>
      </c>
      <c r="J609" s="31">
        <v>247</v>
      </c>
      <c r="K609" s="30" t="s">
        <v>2824</v>
      </c>
      <c r="L609" s="30" t="s">
        <v>17</v>
      </c>
      <c r="M609" t="s">
        <v>1991</v>
      </c>
      <c r="N609" t="s">
        <v>3364</v>
      </c>
      <c r="O609" t="s">
        <v>122</v>
      </c>
      <c r="P609" t="s">
        <v>183</v>
      </c>
    </row>
    <row r="610" spans="1:16" x14ac:dyDescent="0.25">
      <c r="A610" s="1" t="s">
        <v>3363</v>
      </c>
      <c r="B610" s="5">
        <v>45782.930459513889</v>
      </c>
      <c r="C610" t="s">
        <v>763</v>
      </c>
      <c r="D610" t="s">
        <v>18</v>
      </c>
      <c r="E610" t="s">
        <v>3362</v>
      </c>
      <c r="F610" t="s">
        <v>29</v>
      </c>
      <c r="G610" s="4">
        <v>98.99</v>
      </c>
      <c r="H610" s="31">
        <v>84</v>
      </c>
      <c r="I610" s="31">
        <v>0</v>
      </c>
      <c r="J610" s="31">
        <v>84</v>
      </c>
      <c r="K610" s="30" t="s">
        <v>2824</v>
      </c>
      <c r="L610" s="30" t="s">
        <v>17</v>
      </c>
      <c r="M610" t="s">
        <v>1991</v>
      </c>
      <c r="N610" t="s">
        <v>3361</v>
      </c>
      <c r="O610" t="s">
        <v>122</v>
      </c>
      <c r="P610" t="s">
        <v>183</v>
      </c>
    </row>
    <row r="611" spans="1:16" x14ac:dyDescent="0.25">
      <c r="A611" s="1" t="s">
        <v>3360</v>
      </c>
      <c r="B611" s="5">
        <v>45782.92132966435</v>
      </c>
      <c r="C611" t="s">
        <v>763</v>
      </c>
      <c r="D611" t="s">
        <v>18</v>
      </c>
      <c r="E611" t="s">
        <v>1950</v>
      </c>
      <c r="F611" t="s">
        <v>1951</v>
      </c>
      <c r="G611" s="4">
        <v>127</v>
      </c>
      <c r="H611" s="31">
        <v>127</v>
      </c>
      <c r="I611" s="31">
        <v>0</v>
      </c>
      <c r="J611" s="31">
        <v>127</v>
      </c>
      <c r="K611" s="30" t="s">
        <v>2824</v>
      </c>
      <c r="L611" s="30" t="s">
        <v>17</v>
      </c>
      <c r="M611" t="s">
        <v>1991</v>
      </c>
      <c r="N611" t="s">
        <v>3359</v>
      </c>
      <c r="O611" t="s">
        <v>131</v>
      </c>
      <c r="P611" t="s">
        <v>183</v>
      </c>
    </row>
    <row r="612" spans="1:16" x14ac:dyDescent="0.25">
      <c r="A612" s="1" t="s">
        <v>3358</v>
      </c>
      <c r="B612" s="5">
        <v>45782.925814652779</v>
      </c>
      <c r="C612" t="s">
        <v>152</v>
      </c>
      <c r="D612" t="s">
        <v>23</v>
      </c>
      <c r="E612" t="s">
        <v>26</v>
      </c>
      <c r="F612" t="s">
        <v>20</v>
      </c>
      <c r="G612" s="4">
        <v>32.6</v>
      </c>
      <c r="H612" s="4">
        <v>42.6</v>
      </c>
      <c r="I612" s="81">
        <v>30.91</v>
      </c>
      <c r="J612" s="72">
        <v>11.690000000000001</v>
      </c>
      <c r="K612" s="30" t="s">
        <v>10</v>
      </c>
      <c r="L612" s="30" t="s">
        <v>10</v>
      </c>
      <c r="M612" t="s">
        <v>1991</v>
      </c>
      <c r="N612" t="s">
        <v>3357</v>
      </c>
      <c r="O612" t="s">
        <v>131</v>
      </c>
      <c r="P612" t="s">
        <v>179</v>
      </c>
    </row>
    <row r="613" spans="1:16" x14ac:dyDescent="0.25">
      <c r="A613" s="1" t="s">
        <v>3356</v>
      </c>
      <c r="B613" s="5">
        <v>45783.892581921296</v>
      </c>
      <c r="C613" t="s">
        <v>164</v>
      </c>
      <c r="D613" t="s">
        <v>18</v>
      </c>
      <c r="E613" t="s">
        <v>1943</v>
      </c>
      <c r="F613" t="s">
        <v>116</v>
      </c>
      <c r="G613" s="4">
        <v>26.87</v>
      </c>
      <c r="H613" s="31">
        <v>34.5</v>
      </c>
      <c r="I613" s="31">
        <v>0</v>
      </c>
      <c r="J613" s="73">
        <v>34.5</v>
      </c>
      <c r="K613" s="30" t="s">
        <v>2824</v>
      </c>
      <c r="L613" s="30" t="s">
        <v>17</v>
      </c>
      <c r="M613" t="s">
        <v>1991</v>
      </c>
      <c r="N613" t="s">
        <v>3355</v>
      </c>
      <c r="O613" t="s">
        <v>122</v>
      </c>
      <c r="P613" t="s">
        <v>182</v>
      </c>
    </row>
    <row r="614" spans="1:16" x14ac:dyDescent="0.25">
      <c r="A614" s="1" t="s">
        <v>3354</v>
      </c>
      <c r="B614" s="5">
        <v>45783.620622048613</v>
      </c>
      <c r="C614" t="s">
        <v>1451</v>
      </c>
      <c r="D614" t="s">
        <v>18</v>
      </c>
      <c r="E614" t="s">
        <v>28</v>
      </c>
      <c r="F614" t="s">
        <v>136</v>
      </c>
      <c r="G614" s="4">
        <v>59.98</v>
      </c>
      <c r="H614" s="31">
        <v>57</v>
      </c>
      <c r="I614" s="31">
        <v>0</v>
      </c>
      <c r="J614" s="31">
        <v>57</v>
      </c>
      <c r="K614" s="30" t="s">
        <v>2824</v>
      </c>
      <c r="L614" s="30" t="s">
        <v>17</v>
      </c>
      <c r="M614" t="s">
        <v>1991</v>
      </c>
      <c r="N614" t="s">
        <v>3353</v>
      </c>
      <c r="O614" t="s">
        <v>1960</v>
      </c>
      <c r="P614" t="s">
        <v>183</v>
      </c>
    </row>
    <row r="615" spans="1:16" x14ac:dyDescent="0.25">
      <c r="A615" s="1" t="s">
        <v>3352</v>
      </c>
      <c r="B615" s="5">
        <v>45783.699829027777</v>
      </c>
      <c r="C615" t="s">
        <v>160</v>
      </c>
      <c r="D615" t="s">
        <v>23</v>
      </c>
      <c r="E615" t="s">
        <v>24</v>
      </c>
      <c r="F615" t="s">
        <v>20</v>
      </c>
      <c r="G615" s="4">
        <v>71.400000000000006</v>
      </c>
      <c r="H615" s="4">
        <v>71.400000000000006</v>
      </c>
      <c r="I615" s="81">
        <v>57.66</v>
      </c>
      <c r="J615" s="72">
        <v>13.740000000000009</v>
      </c>
      <c r="K615" s="30" t="s">
        <v>10</v>
      </c>
      <c r="L615" s="30" t="s">
        <v>10</v>
      </c>
      <c r="M615" t="s">
        <v>1991</v>
      </c>
      <c r="N615" t="s">
        <v>3351</v>
      </c>
      <c r="O615" t="s">
        <v>124</v>
      </c>
      <c r="P615" t="s">
        <v>179</v>
      </c>
    </row>
    <row r="616" spans="1:16" x14ac:dyDescent="0.25">
      <c r="A616" s="1" t="s">
        <v>3350</v>
      </c>
      <c r="B616" s="5">
        <v>45782.803504884258</v>
      </c>
      <c r="C616" t="s">
        <v>152</v>
      </c>
      <c r="D616" t="s">
        <v>19</v>
      </c>
      <c r="E616" t="s">
        <v>226</v>
      </c>
      <c r="F616" t="s">
        <v>20</v>
      </c>
      <c r="G616" s="4">
        <v>38</v>
      </c>
      <c r="H616" s="4">
        <v>48</v>
      </c>
      <c r="I616" s="81">
        <v>34.770000000000003</v>
      </c>
      <c r="J616" s="72">
        <v>13.229999999999997</v>
      </c>
      <c r="K616" s="30" t="s">
        <v>10</v>
      </c>
      <c r="L616" s="30" t="s">
        <v>10</v>
      </c>
      <c r="M616" t="s">
        <v>1991</v>
      </c>
      <c r="N616" t="s">
        <v>3349</v>
      </c>
      <c r="O616" t="s">
        <v>123</v>
      </c>
      <c r="P616" t="s">
        <v>179</v>
      </c>
    </row>
    <row r="617" spans="1:16" x14ac:dyDescent="0.25">
      <c r="A617" s="1">
        <v>3037</v>
      </c>
      <c r="B617" s="5">
        <v>45782.772300324075</v>
      </c>
      <c r="C617" t="s">
        <v>197</v>
      </c>
      <c r="D617" t="s">
        <v>23</v>
      </c>
      <c r="E617" t="s">
        <v>31</v>
      </c>
      <c r="F617" t="s">
        <v>1934</v>
      </c>
      <c r="G617" s="4">
        <v>38.590000000000003</v>
      </c>
      <c r="H617" s="4">
        <v>42.6</v>
      </c>
      <c r="I617" s="81">
        <v>35.68</v>
      </c>
      <c r="J617" s="72">
        <v>6.9200000000000017</v>
      </c>
      <c r="K617" s="30" t="s">
        <v>10</v>
      </c>
      <c r="L617" s="30" t="s">
        <v>10</v>
      </c>
      <c r="M617" t="s">
        <v>1991</v>
      </c>
      <c r="N617" t="s">
        <v>3348</v>
      </c>
      <c r="O617" t="s">
        <v>156</v>
      </c>
      <c r="P617" t="s">
        <v>183</v>
      </c>
    </row>
    <row r="618" spans="1:16" x14ac:dyDescent="0.25">
      <c r="A618" s="1" t="s">
        <v>3347</v>
      </c>
      <c r="B618" s="5">
        <v>45783.514112384262</v>
      </c>
      <c r="C618" t="s">
        <v>1972</v>
      </c>
      <c r="D618" t="s">
        <v>19</v>
      </c>
      <c r="E618" t="s">
        <v>33</v>
      </c>
      <c r="F618" t="s">
        <v>20</v>
      </c>
      <c r="G618" s="4">
        <v>115.38</v>
      </c>
      <c r="H618" s="4">
        <v>102.4</v>
      </c>
      <c r="I618" s="81">
        <v>82.69</v>
      </c>
      <c r="J618" s="72">
        <v>19.710000000000008</v>
      </c>
      <c r="K618" s="30" t="s">
        <v>10</v>
      </c>
      <c r="L618" s="30" t="s">
        <v>10</v>
      </c>
      <c r="M618" t="s">
        <v>1991</v>
      </c>
      <c r="N618" t="s">
        <v>3346</v>
      </c>
      <c r="O618" t="s">
        <v>132</v>
      </c>
      <c r="P618" t="s">
        <v>180</v>
      </c>
    </row>
    <row r="619" spans="1:16" x14ac:dyDescent="0.25">
      <c r="A619" s="1" t="s">
        <v>3345</v>
      </c>
      <c r="B619" s="5">
        <v>45783.858798368055</v>
      </c>
      <c r="C619" t="s">
        <v>1931</v>
      </c>
      <c r="D619" t="s">
        <v>23</v>
      </c>
      <c r="E619" t="s">
        <v>24</v>
      </c>
      <c r="F619" t="s">
        <v>20</v>
      </c>
      <c r="G619" s="4">
        <v>75.98</v>
      </c>
      <c r="H619" s="4">
        <v>66</v>
      </c>
      <c r="I619" s="81">
        <v>53.3</v>
      </c>
      <c r="J619" s="72">
        <v>12.700000000000003</v>
      </c>
      <c r="K619" s="30" t="s">
        <v>10</v>
      </c>
      <c r="L619" s="30" t="s">
        <v>10</v>
      </c>
      <c r="M619" t="s">
        <v>1991</v>
      </c>
      <c r="N619" t="s">
        <v>3344</v>
      </c>
      <c r="O619" t="s">
        <v>122</v>
      </c>
      <c r="P619" t="s">
        <v>180</v>
      </c>
    </row>
    <row r="620" spans="1:16" x14ac:dyDescent="0.25">
      <c r="A620" s="1" t="s">
        <v>3343</v>
      </c>
      <c r="B620" s="5">
        <v>45782.913392743052</v>
      </c>
      <c r="C620" t="s">
        <v>1981</v>
      </c>
      <c r="D620" t="s">
        <v>18</v>
      </c>
      <c r="E620" t="s">
        <v>28</v>
      </c>
      <c r="F620" t="s">
        <v>136</v>
      </c>
      <c r="G620" s="4">
        <v>35.979999999999997</v>
      </c>
      <c r="H620" s="31">
        <v>30</v>
      </c>
      <c r="I620" s="31">
        <v>0</v>
      </c>
      <c r="J620" s="31">
        <v>30</v>
      </c>
      <c r="K620" s="30" t="s">
        <v>2824</v>
      </c>
      <c r="L620" s="30" t="s">
        <v>17</v>
      </c>
      <c r="M620" t="s">
        <v>1991</v>
      </c>
      <c r="N620" t="s">
        <v>3342</v>
      </c>
      <c r="O620" t="s">
        <v>2294</v>
      </c>
      <c r="P620" t="s">
        <v>181</v>
      </c>
    </row>
    <row r="621" spans="1:16" x14ac:dyDescent="0.25">
      <c r="A621" s="75">
        <v>9220</v>
      </c>
      <c r="B621" s="76">
        <v>45782.838245127314</v>
      </c>
      <c r="C621" s="77" t="s">
        <v>138</v>
      </c>
      <c r="D621" s="77" t="s">
        <v>23</v>
      </c>
      <c r="E621" s="77" t="s">
        <v>30</v>
      </c>
      <c r="F621" s="77" t="s">
        <v>116</v>
      </c>
      <c r="G621" s="31">
        <v>38.590000000000003</v>
      </c>
      <c r="H621" s="31">
        <v>42.6</v>
      </c>
      <c r="I621" s="31">
        <v>0</v>
      </c>
      <c r="J621" s="73">
        <v>42.6</v>
      </c>
      <c r="K621" s="78" t="s">
        <v>1000</v>
      </c>
      <c r="L621" s="78" t="s">
        <v>2825</v>
      </c>
      <c r="M621" s="77" t="s">
        <v>1991</v>
      </c>
      <c r="N621" s="77" t="s">
        <v>3341</v>
      </c>
      <c r="O621" s="77" t="s">
        <v>140</v>
      </c>
      <c r="P621" t="s">
        <v>183</v>
      </c>
    </row>
    <row r="622" spans="1:16" x14ac:dyDescent="0.25">
      <c r="A622" s="1" t="s">
        <v>3340</v>
      </c>
      <c r="B622" s="5">
        <v>45782.761890451387</v>
      </c>
      <c r="C622" t="s">
        <v>152</v>
      </c>
      <c r="D622" t="s">
        <v>23</v>
      </c>
      <c r="E622" t="s">
        <v>26</v>
      </c>
      <c r="F622" t="s">
        <v>20</v>
      </c>
      <c r="G622" s="4">
        <v>40.799999999999997</v>
      </c>
      <c r="H622" s="4">
        <v>40.799999999999997</v>
      </c>
      <c r="I622" s="81">
        <v>28.96</v>
      </c>
      <c r="J622" s="72">
        <v>11.839999999999996</v>
      </c>
      <c r="K622" s="30" t="s">
        <v>10</v>
      </c>
      <c r="L622" s="30" t="s">
        <v>10</v>
      </c>
      <c r="M622" t="s">
        <v>1991</v>
      </c>
      <c r="N622" t="s">
        <v>3339</v>
      </c>
      <c r="O622" t="s">
        <v>132</v>
      </c>
      <c r="P622" t="s">
        <v>179</v>
      </c>
    </row>
    <row r="623" spans="1:16" x14ac:dyDescent="0.25">
      <c r="A623" s="1" t="s">
        <v>3338</v>
      </c>
      <c r="B623" s="5">
        <v>45782.841729479165</v>
      </c>
      <c r="C623" t="s">
        <v>261</v>
      </c>
      <c r="D623" t="s">
        <v>19</v>
      </c>
      <c r="E623" t="s">
        <v>226</v>
      </c>
      <c r="F623" t="s">
        <v>20</v>
      </c>
      <c r="G623" s="4">
        <v>155.22999999999999</v>
      </c>
      <c r="H623" s="4">
        <v>152.25</v>
      </c>
      <c r="I623" s="81">
        <v>122.94</v>
      </c>
      <c r="J623" s="72">
        <v>29.310000000000002</v>
      </c>
      <c r="K623" s="30" t="s">
        <v>10</v>
      </c>
      <c r="L623" s="30" t="s">
        <v>10</v>
      </c>
      <c r="M623" t="s">
        <v>1991</v>
      </c>
      <c r="N623" t="s">
        <v>3337</v>
      </c>
      <c r="O623" t="s">
        <v>123</v>
      </c>
      <c r="P623" t="s">
        <v>183</v>
      </c>
    </row>
    <row r="624" spans="1:16" x14ac:dyDescent="0.25">
      <c r="A624" s="1" t="s">
        <v>3336</v>
      </c>
      <c r="B624" s="5">
        <v>45783.636920509256</v>
      </c>
      <c r="C624" t="s">
        <v>994</v>
      </c>
      <c r="D624" t="s">
        <v>23</v>
      </c>
      <c r="E624" t="s">
        <v>24</v>
      </c>
      <c r="F624" t="s">
        <v>20</v>
      </c>
      <c r="G624" s="4">
        <v>72.98</v>
      </c>
      <c r="H624" s="4">
        <v>64</v>
      </c>
      <c r="I624" s="81">
        <v>51.68</v>
      </c>
      <c r="J624" s="72">
        <v>12.32</v>
      </c>
      <c r="K624" s="30" t="s">
        <v>10</v>
      </c>
      <c r="L624" s="30" t="s">
        <v>10</v>
      </c>
      <c r="M624" t="s">
        <v>1991</v>
      </c>
      <c r="N624" t="s">
        <v>3335</v>
      </c>
      <c r="O624" t="s">
        <v>123</v>
      </c>
      <c r="P624" t="s">
        <v>183</v>
      </c>
    </row>
    <row r="625" spans="1:16" x14ac:dyDescent="0.25">
      <c r="A625" s="1" t="s">
        <v>3334</v>
      </c>
      <c r="B625" s="5">
        <v>45783.924777152781</v>
      </c>
      <c r="C625" t="s">
        <v>254</v>
      </c>
      <c r="D625" t="s">
        <v>19</v>
      </c>
      <c r="E625" t="s">
        <v>1946</v>
      </c>
      <c r="F625" t="s">
        <v>20</v>
      </c>
      <c r="G625" s="4">
        <v>87.99</v>
      </c>
      <c r="H625" s="4">
        <v>74</v>
      </c>
      <c r="I625" s="81">
        <v>59.76</v>
      </c>
      <c r="J625" s="72">
        <v>14.240000000000002</v>
      </c>
      <c r="K625" s="30" t="s">
        <v>10</v>
      </c>
      <c r="L625" s="30" t="s">
        <v>10</v>
      </c>
      <c r="M625" t="s">
        <v>1991</v>
      </c>
      <c r="N625" t="s">
        <v>3333</v>
      </c>
      <c r="O625" t="s">
        <v>131</v>
      </c>
      <c r="P625" t="s">
        <v>179</v>
      </c>
    </row>
    <row r="626" spans="1:16" x14ac:dyDescent="0.25">
      <c r="A626" s="1" t="s">
        <v>3332</v>
      </c>
      <c r="B626" s="5">
        <v>45782.714253287035</v>
      </c>
      <c r="C626" t="s">
        <v>119</v>
      </c>
      <c r="D626" t="s">
        <v>23</v>
      </c>
      <c r="E626" t="s">
        <v>139</v>
      </c>
      <c r="F626" t="s">
        <v>1941</v>
      </c>
      <c r="G626" s="4">
        <v>46.18</v>
      </c>
      <c r="H626" s="4">
        <v>48.2</v>
      </c>
      <c r="I626" s="81">
        <v>38.92</v>
      </c>
      <c r="J626" s="72">
        <v>9.2800000000000011</v>
      </c>
      <c r="K626" s="30" t="s">
        <v>10</v>
      </c>
      <c r="L626" s="30" t="s">
        <v>10</v>
      </c>
      <c r="M626" t="s">
        <v>1991</v>
      </c>
      <c r="N626" t="s">
        <v>3331</v>
      </c>
      <c r="O626" t="s">
        <v>132</v>
      </c>
      <c r="P626" t="s">
        <v>180</v>
      </c>
    </row>
    <row r="627" spans="1:16" x14ac:dyDescent="0.25">
      <c r="A627" s="1">
        <v>4320</v>
      </c>
      <c r="B627" s="5">
        <v>45783.557821851849</v>
      </c>
      <c r="C627" t="s">
        <v>138</v>
      </c>
      <c r="D627" t="s">
        <v>23</v>
      </c>
      <c r="E627" t="s">
        <v>30</v>
      </c>
      <c r="F627" t="s">
        <v>116</v>
      </c>
      <c r="G627" s="4">
        <v>55.79</v>
      </c>
      <c r="H627" s="4">
        <v>49.8</v>
      </c>
      <c r="I627" s="81">
        <v>41.71</v>
      </c>
      <c r="J627" s="72">
        <v>8.0899999999999963</v>
      </c>
      <c r="K627" s="30" t="s">
        <v>10</v>
      </c>
      <c r="L627" s="30" t="s">
        <v>10</v>
      </c>
      <c r="M627" t="s">
        <v>1991</v>
      </c>
      <c r="N627" t="s">
        <v>3330</v>
      </c>
      <c r="O627" t="s">
        <v>1955</v>
      </c>
      <c r="P627" t="s">
        <v>183</v>
      </c>
    </row>
    <row r="628" spans="1:16" x14ac:dyDescent="0.25">
      <c r="A628" s="1" t="s">
        <v>3329</v>
      </c>
      <c r="B628" s="5">
        <v>45782.597046990741</v>
      </c>
      <c r="C628" t="s">
        <v>189</v>
      </c>
      <c r="D628" t="s">
        <v>18</v>
      </c>
      <c r="E628" t="s">
        <v>1939</v>
      </c>
      <c r="F628" t="s">
        <v>1940</v>
      </c>
      <c r="G628" s="4">
        <v>1.98</v>
      </c>
      <c r="H628" s="31">
        <v>12</v>
      </c>
      <c r="I628" s="31">
        <v>0</v>
      </c>
      <c r="J628" s="31">
        <v>12</v>
      </c>
      <c r="K628" s="30" t="s">
        <v>2824</v>
      </c>
      <c r="L628" s="30" t="s">
        <v>17</v>
      </c>
      <c r="M628" t="s">
        <v>1991</v>
      </c>
      <c r="N628" t="s">
        <v>3328</v>
      </c>
      <c r="O628" t="s">
        <v>132</v>
      </c>
      <c r="P628" t="s">
        <v>179</v>
      </c>
    </row>
    <row r="629" spans="1:16" x14ac:dyDescent="0.25">
      <c r="A629" s="1" t="s">
        <v>2038</v>
      </c>
      <c r="B629" s="5">
        <v>45783.850080208336</v>
      </c>
      <c r="C629" t="s">
        <v>309</v>
      </c>
      <c r="D629" t="s">
        <v>23</v>
      </c>
      <c r="E629" t="s">
        <v>24</v>
      </c>
      <c r="F629" t="s">
        <v>20</v>
      </c>
      <c r="G629" s="4">
        <v>60.98</v>
      </c>
      <c r="H629" s="4">
        <v>66</v>
      </c>
      <c r="I629" s="81">
        <v>53.3</v>
      </c>
      <c r="J629" s="72">
        <v>12.700000000000003</v>
      </c>
      <c r="K629" s="30" t="s">
        <v>10</v>
      </c>
      <c r="L629" s="30" t="s">
        <v>10</v>
      </c>
      <c r="M629" t="s">
        <v>1991</v>
      </c>
      <c r="N629" t="s">
        <v>3327</v>
      </c>
      <c r="O629" t="s">
        <v>131</v>
      </c>
      <c r="P629" t="s">
        <v>182</v>
      </c>
    </row>
    <row r="630" spans="1:16" x14ac:dyDescent="0.25">
      <c r="A630" s="1" t="s">
        <v>3326</v>
      </c>
      <c r="B630" s="5">
        <v>45783.833771076388</v>
      </c>
      <c r="C630" t="s">
        <v>1292</v>
      </c>
      <c r="D630" t="s">
        <v>18</v>
      </c>
      <c r="E630" t="s">
        <v>1939</v>
      </c>
      <c r="F630" t="s">
        <v>29</v>
      </c>
      <c r="G630" s="4">
        <v>28.48</v>
      </c>
      <c r="H630" s="31">
        <v>30</v>
      </c>
      <c r="I630" s="31">
        <v>0</v>
      </c>
      <c r="J630" s="31">
        <v>30</v>
      </c>
      <c r="K630" s="30" t="s">
        <v>2824</v>
      </c>
      <c r="L630" s="30" t="s">
        <v>17</v>
      </c>
      <c r="M630" t="s">
        <v>1991</v>
      </c>
      <c r="N630" t="s">
        <v>3325</v>
      </c>
      <c r="O630" t="s">
        <v>131</v>
      </c>
      <c r="P630" t="s">
        <v>182</v>
      </c>
    </row>
    <row r="631" spans="1:16" x14ac:dyDescent="0.25">
      <c r="A631" s="1">
        <v>6980</v>
      </c>
      <c r="B631" s="5">
        <v>45783.550022314812</v>
      </c>
      <c r="C631" t="s">
        <v>138</v>
      </c>
      <c r="D631" t="s">
        <v>23</v>
      </c>
      <c r="E631" t="s">
        <v>30</v>
      </c>
      <c r="F631" t="s">
        <v>116</v>
      </c>
      <c r="G631" s="4">
        <v>20.79</v>
      </c>
      <c r="H631" s="4">
        <v>26.4</v>
      </c>
      <c r="I631" s="81">
        <v>18.329999999999998</v>
      </c>
      <c r="J631" s="72">
        <v>8.07</v>
      </c>
      <c r="K631" s="30" t="s">
        <v>10</v>
      </c>
      <c r="L631" s="30" t="s">
        <v>10</v>
      </c>
      <c r="M631" t="s">
        <v>1991</v>
      </c>
      <c r="N631" t="s">
        <v>3324</v>
      </c>
      <c r="O631" t="s">
        <v>131</v>
      </c>
      <c r="P631" t="s">
        <v>183</v>
      </c>
    </row>
    <row r="632" spans="1:16" x14ac:dyDescent="0.25">
      <c r="A632" s="1" t="s">
        <v>3323</v>
      </c>
      <c r="B632" s="5">
        <v>45783.912170648146</v>
      </c>
      <c r="C632" t="s">
        <v>174</v>
      </c>
      <c r="D632" t="s">
        <v>23</v>
      </c>
      <c r="E632" t="s">
        <v>24</v>
      </c>
      <c r="F632" t="s">
        <v>20</v>
      </c>
      <c r="G632" s="4">
        <v>88.99</v>
      </c>
      <c r="H632" s="4">
        <v>84</v>
      </c>
      <c r="I632" s="81">
        <v>67.83</v>
      </c>
      <c r="J632" s="72">
        <v>16.170000000000002</v>
      </c>
      <c r="K632" s="30" t="s">
        <v>10</v>
      </c>
      <c r="L632" s="30" t="s">
        <v>10</v>
      </c>
      <c r="M632" t="s">
        <v>1991</v>
      </c>
      <c r="N632" t="s">
        <v>3322</v>
      </c>
      <c r="O632" t="s">
        <v>132</v>
      </c>
      <c r="P632" t="s">
        <v>180</v>
      </c>
    </row>
    <row r="633" spans="1:16" x14ac:dyDescent="0.25">
      <c r="A633" s="1" t="s">
        <v>3321</v>
      </c>
      <c r="B633" s="5">
        <v>45783.782158981485</v>
      </c>
      <c r="C633" t="s">
        <v>161</v>
      </c>
      <c r="D633" t="s">
        <v>19</v>
      </c>
      <c r="E633" t="s">
        <v>41</v>
      </c>
      <c r="F633" t="s">
        <v>20</v>
      </c>
      <c r="G633" s="4">
        <v>268.99</v>
      </c>
      <c r="H633" s="4">
        <v>270</v>
      </c>
      <c r="I633" s="81">
        <v>218.02</v>
      </c>
      <c r="J633" s="72">
        <v>51.97999999999999</v>
      </c>
      <c r="K633" s="30" t="s">
        <v>10</v>
      </c>
      <c r="L633" s="30" t="s">
        <v>10</v>
      </c>
      <c r="M633" t="s">
        <v>1991</v>
      </c>
      <c r="N633" t="s">
        <v>3320</v>
      </c>
      <c r="O633" t="s">
        <v>131</v>
      </c>
      <c r="P633" t="s">
        <v>179</v>
      </c>
    </row>
    <row r="634" spans="1:16" x14ac:dyDescent="0.25">
      <c r="A634" s="1" t="s">
        <v>3319</v>
      </c>
      <c r="B634" s="5">
        <v>45783.801051111113</v>
      </c>
      <c r="C634" t="s">
        <v>224</v>
      </c>
      <c r="D634" t="s">
        <v>23</v>
      </c>
      <c r="E634" t="s">
        <v>24</v>
      </c>
      <c r="F634" t="s">
        <v>20</v>
      </c>
      <c r="G634" s="4">
        <v>123.99</v>
      </c>
      <c r="H634" s="4">
        <v>111</v>
      </c>
      <c r="I634" s="81">
        <v>89.63</v>
      </c>
      <c r="J634" s="72">
        <v>21.370000000000005</v>
      </c>
      <c r="K634" s="30" t="s">
        <v>10</v>
      </c>
      <c r="L634" s="30" t="s">
        <v>10</v>
      </c>
      <c r="M634" t="s">
        <v>1991</v>
      </c>
      <c r="N634" t="s">
        <v>3318</v>
      </c>
      <c r="O634" t="s">
        <v>122</v>
      </c>
      <c r="P634" t="s">
        <v>180</v>
      </c>
    </row>
    <row r="635" spans="1:16" x14ac:dyDescent="0.25">
      <c r="A635" s="1" t="s">
        <v>3317</v>
      </c>
      <c r="B635" s="5">
        <v>45783.57031978009</v>
      </c>
      <c r="C635" t="s">
        <v>224</v>
      </c>
      <c r="D635" t="s">
        <v>19</v>
      </c>
      <c r="E635" t="s">
        <v>33</v>
      </c>
      <c r="F635" t="s">
        <v>20</v>
      </c>
      <c r="G635" s="4">
        <v>36.229999999999997</v>
      </c>
      <c r="H635" s="4">
        <v>39</v>
      </c>
      <c r="I635" s="81">
        <v>31.49</v>
      </c>
      <c r="J635" s="72">
        <v>7.5100000000000016</v>
      </c>
      <c r="K635" s="30" t="s">
        <v>10</v>
      </c>
      <c r="L635" s="30" t="s">
        <v>10</v>
      </c>
      <c r="M635" t="s">
        <v>1991</v>
      </c>
      <c r="N635" t="s">
        <v>3316</v>
      </c>
      <c r="O635" t="s">
        <v>122</v>
      </c>
      <c r="P635" t="s">
        <v>180</v>
      </c>
    </row>
    <row r="636" spans="1:16" x14ac:dyDescent="0.25">
      <c r="A636" s="1" t="s">
        <v>3315</v>
      </c>
      <c r="B636" s="5">
        <v>45783.788447037034</v>
      </c>
      <c r="C636" t="s">
        <v>283</v>
      </c>
      <c r="D636" t="s">
        <v>19</v>
      </c>
      <c r="E636" t="s">
        <v>33</v>
      </c>
      <c r="F636" t="s">
        <v>20</v>
      </c>
      <c r="G636" s="4">
        <v>63.99</v>
      </c>
      <c r="H636" s="4">
        <v>63</v>
      </c>
      <c r="I636" s="81">
        <v>50.87</v>
      </c>
      <c r="J636" s="72">
        <v>12.130000000000003</v>
      </c>
      <c r="K636" s="30" t="s">
        <v>10</v>
      </c>
      <c r="L636" s="30" t="s">
        <v>10</v>
      </c>
      <c r="M636" t="s">
        <v>1991</v>
      </c>
      <c r="N636" t="s">
        <v>3314</v>
      </c>
      <c r="O636" t="s">
        <v>131</v>
      </c>
      <c r="P636" t="s">
        <v>180</v>
      </c>
    </row>
    <row r="637" spans="1:16" x14ac:dyDescent="0.25">
      <c r="A637" s="1" t="s">
        <v>3313</v>
      </c>
      <c r="B637" s="5">
        <v>45783.818824016205</v>
      </c>
      <c r="C637" t="s">
        <v>143</v>
      </c>
      <c r="D637" t="s">
        <v>19</v>
      </c>
      <c r="E637" t="s">
        <v>41</v>
      </c>
      <c r="F637" t="s">
        <v>20</v>
      </c>
      <c r="G637" s="4">
        <v>250.98</v>
      </c>
      <c r="H637" s="4">
        <v>251</v>
      </c>
      <c r="I637" s="81">
        <v>202.68</v>
      </c>
      <c r="J637" s="72">
        <v>48.319999999999993</v>
      </c>
      <c r="K637" s="30" t="s">
        <v>10</v>
      </c>
      <c r="L637" s="30" t="s">
        <v>10</v>
      </c>
      <c r="M637" t="s">
        <v>1991</v>
      </c>
      <c r="N637" t="s">
        <v>3312</v>
      </c>
      <c r="O637" t="s">
        <v>140</v>
      </c>
      <c r="P637" t="s">
        <v>183</v>
      </c>
    </row>
    <row r="638" spans="1:16" x14ac:dyDescent="0.25">
      <c r="A638" s="1" t="s">
        <v>2526</v>
      </c>
      <c r="B638" s="5">
        <v>45782.830838865739</v>
      </c>
      <c r="C638" t="s">
        <v>830</v>
      </c>
      <c r="D638" t="s">
        <v>18</v>
      </c>
      <c r="E638" t="s">
        <v>1939</v>
      </c>
      <c r="F638" t="s">
        <v>29</v>
      </c>
      <c r="G638" s="4">
        <v>81.99</v>
      </c>
      <c r="H638" s="31">
        <v>72</v>
      </c>
      <c r="I638" s="31">
        <v>0</v>
      </c>
      <c r="J638" s="31">
        <v>72</v>
      </c>
      <c r="K638" s="30" t="s">
        <v>2824</v>
      </c>
      <c r="L638" s="30" t="s">
        <v>17</v>
      </c>
      <c r="M638" t="s">
        <v>1991</v>
      </c>
      <c r="N638" t="s">
        <v>3311</v>
      </c>
      <c r="O638" t="s">
        <v>122</v>
      </c>
      <c r="P638" t="s">
        <v>181</v>
      </c>
    </row>
    <row r="639" spans="1:16" x14ac:dyDescent="0.25">
      <c r="A639" s="1" t="s">
        <v>3310</v>
      </c>
      <c r="B639" s="5">
        <v>45782.822466423611</v>
      </c>
      <c r="C639" t="s">
        <v>830</v>
      </c>
      <c r="D639" t="s">
        <v>18</v>
      </c>
      <c r="E639" t="s">
        <v>1939</v>
      </c>
      <c r="F639" t="s">
        <v>29</v>
      </c>
      <c r="G639" s="4">
        <v>67.989999999999995</v>
      </c>
      <c r="H639" s="31">
        <v>74</v>
      </c>
      <c r="I639" s="31">
        <v>0</v>
      </c>
      <c r="J639" s="31">
        <v>74</v>
      </c>
      <c r="K639" s="30" t="s">
        <v>2824</v>
      </c>
      <c r="L639" s="30" t="s">
        <v>17</v>
      </c>
      <c r="M639" t="s">
        <v>1991</v>
      </c>
      <c r="N639" t="s">
        <v>3309</v>
      </c>
      <c r="O639" t="s">
        <v>132</v>
      </c>
      <c r="P639" t="s">
        <v>181</v>
      </c>
    </row>
    <row r="640" spans="1:16" x14ac:dyDescent="0.25">
      <c r="A640" s="1" t="s">
        <v>3308</v>
      </c>
      <c r="B640" s="5">
        <v>45782.808663773147</v>
      </c>
      <c r="C640" t="s">
        <v>830</v>
      </c>
      <c r="D640" t="s">
        <v>18</v>
      </c>
      <c r="E640" t="s">
        <v>1939</v>
      </c>
      <c r="F640" t="s">
        <v>29</v>
      </c>
      <c r="G640" s="4">
        <v>76.989999999999995</v>
      </c>
      <c r="H640" s="31">
        <v>77</v>
      </c>
      <c r="I640" s="31">
        <v>0</v>
      </c>
      <c r="J640" s="31">
        <v>77</v>
      </c>
      <c r="K640" s="30" t="s">
        <v>2824</v>
      </c>
      <c r="L640" s="30" t="s">
        <v>17</v>
      </c>
      <c r="M640" t="s">
        <v>1991</v>
      </c>
      <c r="N640" t="s">
        <v>3307</v>
      </c>
      <c r="O640" t="s">
        <v>122</v>
      </c>
      <c r="P640" t="s">
        <v>181</v>
      </c>
    </row>
    <row r="641" spans="1:16" x14ac:dyDescent="0.25">
      <c r="A641" s="1" t="s">
        <v>3306</v>
      </c>
      <c r="B641" s="5">
        <v>45782.807569861114</v>
      </c>
      <c r="C641" t="s">
        <v>830</v>
      </c>
      <c r="D641" t="s">
        <v>18</v>
      </c>
      <c r="E641" t="s">
        <v>1939</v>
      </c>
      <c r="F641" t="s">
        <v>29</v>
      </c>
      <c r="G641" s="4">
        <v>94</v>
      </c>
      <c r="H641" s="31">
        <v>94</v>
      </c>
      <c r="I641" s="31">
        <v>0</v>
      </c>
      <c r="J641" s="31">
        <v>94</v>
      </c>
      <c r="K641" s="30" t="s">
        <v>2824</v>
      </c>
      <c r="L641" s="30" t="s">
        <v>17</v>
      </c>
      <c r="M641" t="s">
        <v>1991</v>
      </c>
      <c r="N641" t="s">
        <v>3305</v>
      </c>
      <c r="O641" t="s">
        <v>132</v>
      </c>
      <c r="P641" t="s">
        <v>181</v>
      </c>
    </row>
    <row r="642" spans="1:16" x14ac:dyDescent="0.25">
      <c r="A642" s="1" t="s">
        <v>3304</v>
      </c>
      <c r="B642" s="5">
        <v>45782.805971863425</v>
      </c>
      <c r="C642" t="s">
        <v>830</v>
      </c>
      <c r="D642" t="s">
        <v>18</v>
      </c>
      <c r="E642" t="s">
        <v>1939</v>
      </c>
      <c r="F642" t="s">
        <v>29</v>
      </c>
      <c r="G642" s="4">
        <v>85.99</v>
      </c>
      <c r="H642" s="31">
        <v>82</v>
      </c>
      <c r="I642" s="31">
        <v>0</v>
      </c>
      <c r="J642" s="31">
        <v>82</v>
      </c>
      <c r="K642" s="30" t="s">
        <v>2824</v>
      </c>
      <c r="L642" s="30" t="s">
        <v>17</v>
      </c>
      <c r="M642" t="s">
        <v>1991</v>
      </c>
      <c r="N642" t="s">
        <v>3303</v>
      </c>
      <c r="O642" t="s">
        <v>132</v>
      </c>
      <c r="P642" t="s">
        <v>181</v>
      </c>
    </row>
    <row r="643" spans="1:16" x14ac:dyDescent="0.25">
      <c r="A643" s="1" t="s">
        <v>3302</v>
      </c>
      <c r="B643" s="5">
        <v>45782.800208900466</v>
      </c>
      <c r="C643" t="s">
        <v>830</v>
      </c>
      <c r="D643" t="s">
        <v>18</v>
      </c>
      <c r="E643" t="s">
        <v>1939</v>
      </c>
      <c r="F643" t="s">
        <v>29</v>
      </c>
      <c r="G643" s="4">
        <v>108.99</v>
      </c>
      <c r="H643" s="31">
        <v>112</v>
      </c>
      <c r="I643" s="31">
        <v>0</v>
      </c>
      <c r="J643" s="31">
        <v>112</v>
      </c>
      <c r="K643" s="30" t="s">
        <v>2824</v>
      </c>
      <c r="L643" s="30" t="s">
        <v>17</v>
      </c>
      <c r="M643" t="s">
        <v>1991</v>
      </c>
      <c r="N643" t="s">
        <v>3301</v>
      </c>
      <c r="O643" t="s">
        <v>122</v>
      </c>
      <c r="P643" t="s">
        <v>181</v>
      </c>
    </row>
    <row r="644" spans="1:16" x14ac:dyDescent="0.25">
      <c r="A644" s="1" t="s">
        <v>3300</v>
      </c>
      <c r="B644" s="5">
        <v>45782.790327349539</v>
      </c>
      <c r="C644" t="s">
        <v>2538</v>
      </c>
      <c r="D644" t="s">
        <v>23</v>
      </c>
      <c r="E644" t="s">
        <v>30</v>
      </c>
      <c r="F644" t="s">
        <v>1941</v>
      </c>
      <c r="G644" s="4">
        <v>53.39</v>
      </c>
      <c r="H644" s="4">
        <v>50.4</v>
      </c>
      <c r="I644" s="81">
        <v>40.700000000000003</v>
      </c>
      <c r="J644" s="72">
        <v>9.6999999999999957</v>
      </c>
      <c r="K644" s="30" t="s">
        <v>10</v>
      </c>
      <c r="L644" s="30" t="s">
        <v>10</v>
      </c>
      <c r="M644" t="s">
        <v>1991</v>
      </c>
      <c r="N644" t="s">
        <v>3299</v>
      </c>
      <c r="O644" t="s">
        <v>122</v>
      </c>
      <c r="P644" t="s">
        <v>183</v>
      </c>
    </row>
    <row r="645" spans="1:16" x14ac:dyDescent="0.25">
      <c r="A645" s="1" t="s">
        <v>3298</v>
      </c>
      <c r="B645" s="5">
        <v>45782.53209479167</v>
      </c>
      <c r="C645" t="s">
        <v>290</v>
      </c>
      <c r="D645" t="s">
        <v>19</v>
      </c>
      <c r="E645" t="s">
        <v>226</v>
      </c>
      <c r="F645" t="s">
        <v>20</v>
      </c>
      <c r="G645" s="4">
        <v>0.99</v>
      </c>
      <c r="H645" s="4">
        <v>16.8</v>
      </c>
      <c r="I645" s="81">
        <v>6.54</v>
      </c>
      <c r="J645" s="72">
        <v>10.260000000000002</v>
      </c>
      <c r="K645" s="30" t="s">
        <v>10</v>
      </c>
      <c r="L645" s="30" t="s">
        <v>10</v>
      </c>
      <c r="M645" t="s">
        <v>1991</v>
      </c>
      <c r="N645" t="s">
        <v>3297</v>
      </c>
      <c r="O645" t="s">
        <v>124</v>
      </c>
      <c r="P645" t="s">
        <v>179</v>
      </c>
    </row>
    <row r="646" spans="1:16" x14ac:dyDescent="0.25">
      <c r="A646" s="1" t="s">
        <v>3296</v>
      </c>
      <c r="B646" s="5">
        <v>45782.670894907409</v>
      </c>
      <c r="C646" t="s">
        <v>313</v>
      </c>
      <c r="D646" t="s">
        <v>19</v>
      </c>
      <c r="E646" t="s">
        <v>130</v>
      </c>
      <c r="F646" t="s">
        <v>20</v>
      </c>
      <c r="G646" s="4">
        <v>99.6</v>
      </c>
      <c r="H646" s="4">
        <v>99.6</v>
      </c>
      <c r="I646" s="81">
        <v>78.94</v>
      </c>
      <c r="J646" s="72">
        <v>20.659999999999997</v>
      </c>
      <c r="K646" s="30" t="s">
        <v>10</v>
      </c>
      <c r="L646" s="30" t="s">
        <v>10</v>
      </c>
      <c r="M646" t="s">
        <v>1991</v>
      </c>
      <c r="N646" t="s">
        <v>3295</v>
      </c>
      <c r="O646" t="s">
        <v>122</v>
      </c>
      <c r="P646" t="s">
        <v>179</v>
      </c>
    </row>
    <row r="647" spans="1:16" x14ac:dyDescent="0.25">
      <c r="A647" s="1" t="s">
        <v>3294</v>
      </c>
      <c r="B647" s="5">
        <v>45783.869931504632</v>
      </c>
      <c r="C647" t="s">
        <v>453</v>
      </c>
      <c r="D647" t="s">
        <v>23</v>
      </c>
      <c r="E647" t="s">
        <v>24</v>
      </c>
      <c r="F647" t="s">
        <v>20</v>
      </c>
      <c r="G647" s="4">
        <v>73.989999999999995</v>
      </c>
      <c r="H647" s="4">
        <v>73</v>
      </c>
      <c r="I647" s="81">
        <v>58.95</v>
      </c>
      <c r="J647" s="72">
        <v>14.049999999999997</v>
      </c>
      <c r="K647" s="30" t="s">
        <v>10</v>
      </c>
      <c r="L647" s="30" t="s">
        <v>10</v>
      </c>
      <c r="M647" t="s">
        <v>1991</v>
      </c>
      <c r="N647" t="s">
        <v>3293</v>
      </c>
      <c r="O647" t="s">
        <v>131</v>
      </c>
      <c r="P647" t="s">
        <v>180</v>
      </c>
    </row>
    <row r="648" spans="1:16" x14ac:dyDescent="0.25">
      <c r="A648" s="1" t="s">
        <v>3292</v>
      </c>
      <c r="B648" s="5">
        <v>45782.762002870368</v>
      </c>
      <c r="C648" t="s">
        <v>2996</v>
      </c>
      <c r="D648" t="s">
        <v>27</v>
      </c>
      <c r="E648" t="s">
        <v>3287</v>
      </c>
      <c r="F648" t="s">
        <v>29</v>
      </c>
      <c r="G648" s="4">
        <v>34.78</v>
      </c>
      <c r="H648" s="31">
        <v>28.8</v>
      </c>
      <c r="I648" s="31">
        <v>0</v>
      </c>
      <c r="J648" s="31">
        <v>28.8</v>
      </c>
      <c r="K648" s="30" t="s">
        <v>2824</v>
      </c>
      <c r="L648" s="30" t="s">
        <v>17</v>
      </c>
      <c r="M648" t="s">
        <v>1991</v>
      </c>
      <c r="N648" t="s">
        <v>3291</v>
      </c>
      <c r="O648" t="s">
        <v>2841</v>
      </c>
      <c r="P648" t="s">
        <v>179</v>
      </c>
    </row>
    <row r="649" spans="1:16" x14ac:dyDescent="0.25">
      <c r="A649" s="1" t="s">
        <v>3290</v>
      </c>
      <c r="B649" s="5">
        <v>45782.693228518518</v>
      </c>
      <c r="C649" t="s">
        <v>2996</v>
      </c>
      <c r="D649" t="s">
        <v>18</v>
      </c>
      <c r="E649" t="s">
        <v>3287</v>
      </c>
      <c r="F649" t="s">
        <v>29</v>
      </c>
      <c r="G649" s="4">
        <v>27.58</v>
      </c>
      <c r="H649" s="31">
        <v>21.6</v>
      </c>
      <c r="I649" s="31">
        <v>0</v>
      </c>
      <c r="J649" s="31">
        <v>21.6</v>
      </c>
      <c r="K649" s="30" t="s">
        <v>2824</v>
      </c>
      <c r="L649" s="30" t="s">
        <v>17</v>
      </c>
      <c r="M649" t="s">
        <v>1991</v>
      </c>
      <c r="N649" t="s">
        <v>3289</v>
      </c>
      <c r="O649" t="s">
        <v>2841</v>
      </c>
      <c r="P649" t="s">
        <v>179</v>
      </c>
    </row>
    <row r="650" spans="1:16" x14ac:dyDescent="0.25">
      <c r="A650" s="1" t="s">
        <v>3288</v>
      </c>
      <c r="B650" s="5">
        <v>45782.642073194445</v>
      </c>
      <c r="C650" t="s">
        <v>2996</v>
      </c>
      <c r="D650" t="s">
        <v>18</v>
      </c>
      <c r="E650" t="s">
        <v>3287</v>
      </c>
      <c r="F650" t="s">
        <v>29</v>
      </c>
      <c r="G650" s="4">
        <v>47.59</v>
      </c>
      <c r="H650" s="31">
        <v>42.6</v>
      </c>
      <c r="I650" s="31">
        <v>0</v>
      </c>
      <c r="J650" s="31">
        <v>42.6</v>
      </c>
      <c r="K650" s="30" t="s">
        <v>2824</v>
      </c>
      <c r="L650" s="30" t="s">
        <v>17</v>
      </c>
      <c r="M650" t="s">
        <v>1991</v>
      </c>
      <c r="N650" t="s">
        <v>3286</v>
      </c>
      <c r="O650" t="s">
        <v>2841</v>
      </c>
      <c r="P650" t="s">
        <v>179</v>
      </c>
    </row>
    <row r="651" spans="1:16" x14ac:dyDescent="0.25">
      <c r="A651" s="1" t="s">
        <v>3285</v>
      </c>
      <c r="B651" s="5">
        <v>45782.622762314815</v>
      </c>
      <c r="C651" t="s">
        <v>2996</v>
      </c>
      <c r="D651" t="s">
        <v>18</v>
      </c>
      <c r="E651" t="s">
        <v>3284</v>
      </c>
      <c r="F651" t="s">
        <v>29</v>
      </c>
      <c r="G651" s="4">
        <v>47.59</v>
      </c>
      <c r="H651" s="31">
        <v>42.6</v>
      </c>
      <c r="I651" s="31">
        <v>0</v>
      </c>
      <c r="J651" s="31">
        <v>42.6</v>
      </c>
      <c r="K651" s="30" t="s">
        <v>2824</v>
      </c>
      <c r="L651" s="30" t="s">
        <v>17</v>
      </c>
      <c r="M651" t="s">
        <v>1991</v>
      </c>
      <c r="N651" t="s">
        <v>3283</v>
      </c>
      <c r="O651" t="s">
        <v>2841</v>
      </c>
      <c r="P651" t="s">
        <v>179</v>
      </c>
    </row>
    <row r="652" spans="1:16" x14ac:dyDescent="0.25">
      <c r="A652" s="1" t="s">
        <v>3282</v>
      </c>
      <c r="B652" s="5">
        <v>45782.547609131943</v>
      </c>
      <c r="C652" t="s">
        <v>2996</v>
      </c>
      <c r="D652" t="s">
        <v>18</v>
      </c>
      <c r="E652" t="s">
        <v>28</v>
      </c>
      <c r="F652" t="s">
        <v>136</v>
      </c>
      <c r="G652" s="4">
        <v>15.98</v>
      </c>
      <c r="H652" s="31">
        <v>30</v>
      </c>
      <c r="I652" s="31">
        <v>0</v>
      </c>
      <c r="J652" s="31">
        <v>30</v>
      </c>
      <c r="K652" s="30" t="s">
        <v>2824</v>
      </c>
      <c r="L652" s="30" t="s">
        <v>17</v>
      </c>
      <c r="M652" t="s">
        <v>1991</v>
      </c>
      <c r="N652" t="s">
        <v>3281</v>
      </c>
      <c r="O652" t="s">
        <v>2841</v>
      </c>
      <c r="P652" t="s">
        <v>179</v>
      </c>
    </row>
    <row r="653" spans="1:16" x14ac:dyDescent="0.25">
      <c r="A653" s="1" t="s">
        <v>3280</v>
      </c>
      <c r="B653" s="5">
        <v>45783.859098935187</v>
      </c>
      <c r="C653" t="s">
        <v>170</v>
      </c>
      <c r="D653" t="s">
        <v>23</v>
      </c>
      <c r="E653" t="s">
        <v>30</v>
      </c>
      <c r="F653" t="s">
        <v>116</v>
      </c>
      <c r="G653" s="4">
        <v>61.59</v>
      </c>
      <c r="H653" s="4">
        <v>54.6</v>
      </c>
      <c r="I653" s="81">
        <v>44.09</v>
      </c>
      <c r="J653" s="72">
        <v>10.509999999999998</v>
      </c>
      <c r="K653" s="30" t="s">
        <v>10</v>
      </c>
      <c r="L653" s="30" t="s">
        <v>10</v>
      </c>
      <c r="M653" t="s">
        <v>1991</v>
      </c>
      <c r="N653" t="s">
        <v>3279</v>
      </c>
      <c r="O653" t="s">
        <v>140</v>
      </c>
      <c r="P653" t="s">
        <v>183</v>
      </c>
    </row>
    <row r="654" spans="1:16" x14ac:dyDescent="0.25">
      <c r="A654" s="1" t="s">
        <v>2133</v>
      </c>
      <c r="B654" s="5">
        <v>45783.487854178238</v>
      </c>
      <c r="C654" t="s">
        <v>453</v>
      </c>
      <c r="D654" t="s">
        <v>23</v>
      </c>
      <c r="E654" t="s">
        <v>24</v>
      </c>
      <c r="F654" t="s">
        <v>20</v>
      </c>
      <c r="G654" s="4">
        <v>104.89</v>
      </c>
      <c r="H654" s="4">
        <v>101.9</v>
      </c>
      <c r="I654" s="81">
        <v>82.28</v>
      </c>
      <c r="J654" s="72">
        <v>19.620000000000005</v>
      </c>
      <c r="K654" s="30" t="s">
        <v>10</v>
      </c>
      <c r="L654" s="30" t="s">
        <v>10</v>
      </c>
      <c r="M654" t="s">
        <v>1991</v>
      </c>
      <c r="N654" t="s">
        <v>3278</v>
      </c>
      <c r="O654" t="s">
        <v>124</v>
      </c>
      <c r="P654" t="s">
        <v>180</v>
      </c>
    </row>
    <row r="655" spans="1:16" x14ac:dyDescent="0.25">
      <c r="A655" s="1" t="s">
        <v>2850</v>
      </c>
      <c r="B655" s="5">
        <v>45783.657866759262</v>
      </c>
      <c r="C655" t="s">
        <v>74</v>
      </c>
      <c r="D655" t="s">
        <v>23</v>
      </c>
      <c r="E655" t="s">
        <v>24</v>
      </c>
      <c r="F655" t="s">
        <v>20</v>
      </c>
      <c r="G655" s="4">
        <v>332.99</v>
      </c>
      <c r="H655" s="4">
        <v>328</v>
      </c>
      <c r="I655" s="81">
        <v>264.86</v>
      </c>
      <c r="J655" s="72">
        <v>63.139999999999986</v>
      </c>
      <c r="K655" s="30" t="s">
        <v>10</v>
      </c>
      <c r="L655" s="30" t="s">
        <v>10</v>
      </c>
      <c r="M655" t="s">
        <v>1991</v>
      </c>
      <c r="N655" t="s">
        <v>3277</v>
      </c>
      <c r="O655" t="s">
        <v>122</v>
      </c>
      <c r="P655" t="s">
        <v>182</v>
      </c>
    </row>
    <row r="656" spans="1:16" x14ac:dyDescent="0.25">
      <c r="A656" s="1" t="s">
        <v>3276</v>
      </c>
      <c r="B656" s="5">
        <v>45782.824995972223</v>
      </c>
      <c r="C656" t="s">
        <v>685</v>
      </c>
      <c r="D656" t="s">
        <v>19</v>
      </c>
      <c r="E656" t="s">
        <v>33</v>
      </c>
      <c r="F656" t="s">
        <v>20</v>
      </c>
      <c r="G656" s="4">
        <v>75.23</v>
      </c>
      <c r="H656" s="4">
        <v>65.25</v>
      </c>
      <c r="I656" s="81">
        <v>52.69</v>
      </c>
      <c r="J656" s="72">
        <v>12.560000000000002</v>
      </c>
      <c r="K656" s="30" t="s">
        <v>10</v>
      </c>
      <c r="L656" s="30" t="s">
        <v>10</v>
      </c>
      <c r="M656" t="s">
        <v>1991</v>
      </c>
      <c r="N656" t="s">
        <v>3275</v>
      </c>
      <c r="O656" t="s">
        <v>122</v>
      </c>
      <c r="P656" t="s">
        <v>180</v>
      </c>
    </row>
    <row r="657" spans="1:16" x14ac:dyDescent="0.25">
      <c r="A657" s="1" t="s">
        <v>3274</v>
      </c>
      <c r="B657" s="5">
        <v>45782.662620069445</v>
      </c>
      <c r="C657" t="s">
        <v>685</v>
      </c>
      <c r="D657" t="s">
        <v>19</v>
      </c>
      <c r="E657" t="s">
        <v>33</v>
      </c>
      <c r="F657" t="s">
        <v>20</v>
      </c>
      <c r="G657" s="4">
        <v>27.39</v>
      </c>
      <c r="H657" s="4">
        <v>26.4</v>
      </c>
      <c r="I657" s="81">
        <v>17.829999999999998</v>
      </c>
      <c r="J657" s="72">
        <v>8.57</v>
      </c>
      <c r="K657" s="30" t="s">
        <v>10</v>
      </c>
      <c r="L657" s="30" t="s">
        <v>10</v>
      </c>
      <c r="M657" t="s">
        <v>1991</v>
      </c>
      <c r="N657" t="s">
        <v>3273</v>
      </c>
      <c r="O657" t="s">
        <v>124</v>
      </c>
      <c r="P657" t="s">
        <v>180</v>
      </c>
    </row>
    <row r="658" spans="1:16" x14ac:dyDescent="0.25">
      <c r="A658" s="1" t="s">
        <v>3272</v>
      </c>
      <c r="B658" s="5">
        <v>45782.8966975</v>
      </c>
      <c r="C658" t="s">
        <v>214</v>
      </c>
      <c r="D658" t="s">
        <v>19</v>
      </c>
      <c r="E658" t="s">
        <v>41</v>
      </c>
      <c r="F658" t="s">
        <v>20</v>
      </c>
      <c r="G658" s="4">
        <v>32.6</v>
      </c>
      <c r="H658" s="4">
        <v>42.6</v>
      </c>
      <c r="I658" s="81">
        <v>32.19</v>
      </c>
      <c r="J658" s="72">
        <v>10.410000000000004</v>
      </c>
      <c r="K658" s="30" t="s">
        <v>10</v>
      </c>
      <c r="L658" s="30" t="s">
        <v>10</v>
      </c>
      <c r="M658" t="s">
        <v>1991</v>
      </c>
      <c r="N658" t="s">
        <v>3271</v>
      </c>
      <c r="O658" t="s">
        <v>1955</v>
      </c>
      <c r="P658" t="s">
        <v>179</v>
      </c>
    </row>
    <row r="659" spans="1:16" x14ac:dyDescent="0.25">
      <c r="A659" s="1" t="s">
        <v>3270</v>
      </c>
      <c r="B659" s="5">
        <v>45782.896358506943</v>
      </c>
      <c r="C659" t="s">
        <v>214</v>
      </c>
      <c r="D659" t="s">
        <v>23</v>
      </c>
      <c r="E659" t="s">
        <v>24</v>
      </c>
      <c r="F659" t="s">
        <v>20</v>
      </c>
      <c r="G659" s="4">
        <v>47.59</v>
      </c>
      <c r="H659" s="4">
        <v>42.6</v>
      </c>
      <c r="I659" s="81">
        <v>34.4</v>
      </c>
      <c r="J659" s="72">
        <v>8.2000000000000028</v>
      </c>
      <c r="K659" s="30" t="s">
        <v>10</v>
      </c>
      <c r="L659" s="30" t="s">
        <v>10</v>
      </c>
      <c r="M659" t="s">
        <v>1991</v>
      </c>
      <c r="N659" t="s">
        <v>3269</v>
      </c>
      <c r="O659" t="s">
        <v>2679</v>
      </c>
      <c r="P659" t="s">
        <v>179</v>
      </c>
    </row>
    <row r="660" spans="1:16" x14ac:dyDescent="0.25">
      <c r="A660" s="1" t="s">
        <v>3268</v>
      </c>
      <c r="B660" s="5">
        <v>45783.889409062504</v>
      </c>
      <c r="C660" t="s">
        <v>532</v>
      </c>
      <c r="D660" t="s">
        <v>19</v>
      </c>
      <c r="E660" t="s">
        <v>2859</v>
      </c>
      <c r="F660" t="s">
        <v>20</v>
      </c>
      <c r="G660" s="4">
        <v>139</v>
      </c>
      <c r="H660" s="4">
        <v>139</v>
      </c>
      <c r="I660" s="81">
        <v>112.24</v>
      </c>
      <c r="J660" s="72">
        <v>26.760000000000005</v>
      </c>
      <c r="K660" s="30" t="s">
        <v>10</v>
      </c>
      <c r="L660" s="30" t="s">
        <v>10</v>
      </c>
      <c r="M660" t="s">
        <v>1991</v>
      </c>
      <c r="N660" t="s">
        <v>3267</v>
      </c>
      <c r="O660" t="s">
        <v>1976</v>
      </c>
      <c r="P660" t="s">
        <v>182</v>
      </c>
    </row>
    <row r="661" spans="1:16" x14ac:dyDescent="0.25">
      <c r="A661" s="1" t="s">
        <v>3266</v>
      </c>
      <c r="B661" s="5">
        <v>45782.795732615741</v>
      </c>
      <c r="C661" t="s">
        <v>160</v>
      </c>
      <c r="D661" t="s">
        <v>19</v>
      </c>
      <c r="E661" t="s">
        <v>33</v>
      </c>
      <c r="F661" t="s">
        <v>20</v>
      </c>
      <c r="G661" s="4">
        <v>63.39</v>
      </c>
      <c r="H661" s="4">
        <v>50.4</v>
      </c>
      <c r="I661" s="81">
        <v>40.700000000000003</v>
      </c>
      <c r="J661" s="72">
        <v>9.6999999999999957</v>
      </c>
      <c r="K661" s="30" t="s">
        <v>10</v>
      </c>
      <c r="L661" s="30" t="s">
        <v>10</v>
      </c>
      <c r="M661" t="s">
        <v>1991</v>
      </c>
      <c r="N661" t="s">
        <v>3265</v>
      </c>
      <c r="O661" t="s">
        <v>131</v>
      </c>
      <c r="P661" t="s">
        <v>179</v>
      </c>
    </row>
    <row r="662" spans="1:16" x14ac:dyDescent="0.25">
      <c r="A662" s="1" t="s">
        <v>3264</v>
      </c>
      <c r="B662" s="5">
        <v>45782.498621203704</v>
      </c>
      <c r="C662" t="s">
        <v>160</v>
      </c>
      <c r="D662" t="s">
        <v>19</v>
      </c>
      <c r="E662" t="s">
        <v>41</v>
      </c>
      <c r="F662" t="s">
        <v>20</v>
      </c>
      <c r="G662" s="4">
        <v>55.59</v>
      </c>
      <c r="H662" s="4">
        <v>42.6</v>
      </c>
      <c r="I662" s="81">
        <v>34.4</v>
      </c>
      <c r="J662" s="72">
        <v>8.2000000000000028</v>
      </c>
      <c r="K662" s="30" t="s">
        <v>10</v>
      </c>
      <c r="L662" s="30" t="s">
        <v>10</v>
      </c>
      <c r="M662" t="s">
        <v>1991</v>
      </c>
      <c r="N662" t="s">
        <v>3263</v>
      </c>
      <c r="O662" t="s">
        <v>132</v>
      </c>
      <c r="P662" t="s">
        <v>179</v>
      </c>
    </row>
    <row r="663" spans="1:16" x14ac:dyDescent="0.25">
      <c r="A663" s="1">
        <v>2472</v>
      </c>
      <c r="B663" s="5">
        <v>45783.907912037037</v>
      </c>
      <c r="C663" t="s">
        <v>256</v>
      </c>
      <c r="D663" t="s">
        <v>23</v>
      </c>
      <c r="E663" t="s">
        <v>31</v>
      </c>
      <c r="F663" t="s">
        <v>116</v>
      </c>
      <c r="G663" s="4">
        <v>47.59</v>
      </c>
      <c r="H663" s="4">
        <v>42.6</v>
      </c>
      <c r="I663" s="81">
        <v>35.68</v>
      </c>
      <c r="J663" s="72">
        <v>6.9200000000000017</v>
      </c>
      <c r="K663" s="30" t="s">
        <v>10</v>
      </c>
      <c r="L663" s="30" t="s">
        <v>10</v>
      </c>
      <c r="M663" t="s">
        <v>1991</v>
      </c>
      <c r="N663" t="s">
        <v>3262</v>
      </c>
      <c r="O663" t="s">
        <v>156</v>
      </c>
      <c r="P663" t="s">
        <v>181</v>
      </c>
    </row>
    <row r="664" spans="1:16" x14ac:dyDescent="0.25">
      <c r="A664" s="1" t="s">
        <v>3261</v>
      </c>
      <c r="B664" s="5">
        <v>45782.940691111115</v>
      </c>
      <c r="C664" t="s">
        <v>1942</v>
      </c>
      <c r="D664" t="s">
        <v>23</v>
      </c>
      <c r="E664" t="s">
        <v>24</v>
      </c>
      <c r="F664" t="s">
        <v>20</v>
      </c>
      <c r="G664" s="4">
        <v>44.38</v>
      </c>
      <c r="H664" s="4">
        <v>32.4</v>
      </c>
      <c r="I664" s="81">
        <v>26.17</v>
      </c>
      <c r="J664" s="72">
        <v>6.2299999999999969</v>
      </c>
      <c r="K664" s="30" t="s">
        <v>10</v>
      </c>
      <c r="L664" s="30" t="s">
        <v>10</v>
      </c>
      <c r="M664" t="s">
        <v>1991</v>
      </c>
      <c r="N664" t="s">
        <v>3260</v>
      </c>
      <c r="O664" t="s">
        <v>122</v>
      </c>
      <c r="P664" t="s">
        <v>182</v>
      </c>
    </row>
    <row r="665" spans="1:16" x14ac:dyDescent="0.25">
      <c r="A665" s="1" t="s">
        <v>3259</v>
      </c>
      <c r="B665" s="5">
        <v>45782.817699039355</v>
      </c>
      <c r="C665" t="s">
        <v>1972</v>
      </c>
      <c r="D665" t="s">
        <v>23</v>
      </c>
      <c r="E665" t="s">
        <v>24</v>
      </c>
      <c r="F665" t="s">
        <v>20</v>
      </c>
      <c r="G665" s="4">
        <v>32.380000000000003</v>
      </c>
      <c r="H665" s="4">
        <v>31.2</v>
      </c>
      <c r="I665" s="81">
        <v>25.19</v>
      </c>
      <c r="J665" s="72">
        <v>6.009999999999998</v>
      </c>
      <c r="K665" s="30" t="s">
        <v>10</v>
      </c>
      <c r="L665" s="30" t="s">
        <v>10</v>
      </c>
      <c r="M665" t="s">
        <v>1991</v>
      </c>
      <c r="N665" t="s">
        <v>3258</v>
      </c>
      <c r="O665" t="s">
        <v>132</v>
      </c>
      <c r="P665" t="s">
        <v>180</v>
      </c>
    </row>
    <row r="666" spans="1:16" x14ac:dyDescent="0.25">
      <c r="A666" s="1" t="s">
        <v>3257</v>
      </c>
      <c r="B666" s="5">
        <v>45783.865283425926</v>
      </c>
      <c r="C666" t="s">
        <v>2861</v>
      </c>
      <c r="D666" t="s">
        <v>1926</v>
      </c>
      <c r="E666" t="s">
        <v>1927</v>
      </c>
      <c r="F666" t="s">
        <v>1928</v>
      </c>
      <c r="G666" s="4">
        <v>28.59</v>
      </c>
      <c r="H666" s="31">
        <v>39.6</v>
      </c>
      <c r="I666" s="31">
        <v>0</v>
      </c>
      <c r="J666" s="31">
        <v>39.6</v>
      </c>
      <c r="K666" s="30" t="s">
        <v>2824</v>
      </c>
      <c r="L666" s="30" t="s">
        <v>17</v>
      </c>
      <c r="M666" t="s">
        <v>1991</v>
      </c>
      <c r="N666" t="s">
        <v>3256</v>
      </c>
      <c r="O666" t="s">
        <v>1929</v>
      </c>
      <c r="P666" t="s">
        <v>179</v>
      </c>
    </row>
    <row r="667" spans="1:16" x14ac:dyDescent="0.25">
      <c r="A667" s="1" t="s">
        <v>3255</v>
      </c>
      <c r="B667" s="5">
        <v>45783.855817465279</v>
      </c>
      <c r="C667" t="s">
        <v>2861</v>
      </c>
      <c r="D667" t="s">
        <v>1926</v>
      </c>
      <c r="E667" t="s">
        <v>1927</v>
      </c>
      <c r="F667" t="s">
        <v>1928</v>
      </c>
      <c r="G667" s="4">
        <v>28.59</v>
      </c>
      <c r="H667" s="31">
        <v>39.6</v>
      </c>
      <c r="I667" s="31">
        <v>0</v>
      </c>
      <c r="J667" s="31">
        <v>39.6</v>
      </c>
      <c r="K667" s="30" t="s">
        <v>2824</v>
      </c>
      <c r="L667" s="30" t="s">
        <v>17</v>
      </c>
      <c r="M667" t="s">
        <v>1991</v>
      </c>
      <c r="N667" t="s">
        <v>3254</v>
      </c>
      <c r="O667" t="s">
        <v>1929</v>
      </c>
      <c r="P667" t="s">
        <v>179</v>
      </c>
    </row>
    <row r="668" spans="1:16" x14ac:dyDescent="0.25">
      <c r="A668" s="1" t="s">
        <v>2871</v>
      </c>
      <c r="B668" s="5">
        <v>45783.580098935185</v>
      </c>
      <c r="C668" t="s">
        <v>2861</v>
      </c>
      <c r="D668" t="s">
        <v>153</v>
      </c>
      <c r="E668" t="s">
        <v>2509</v>
      </c>
      <c r="F668" t="s">
        <v>1932</v>
      </c>
      <c r="G668" s="4">
        <v>55.99</v>
      </c>
      <c r="H668" s="31">
        <v>71</v>
      </c>
      <c r="I668" s="31">
        <v>0</v>
      </c>
      <c r="J668" s="31">
        <v>71</v>
      </c>
      <c r="K668" s="30" t="s">
        <v>2824</v>
      </c>
      <c r="L668" s="30" t="s">
        <v>17</v>
      </c>
      <c r="M668" t="s">
        <v>1991</v>
      </c>
      <c r="N668" t="s">
        <v>3253</v>
      </c>
      <c r="O668" t="s">
        <v>1929</v>
      </c>
      <c r="P668" t="s">
        <v>179</v>
      </c>
    </row>
    <row r="669" spans="1:16" x14ac:dyDescent="0.25">
      <c r="A669" s="1" t="s">
        <v>2155</v>
      </c>
      <c r="B669" s="5">
        <v>45783.473406493053</v>
      </c>
      <c r="C669" t="s">
        <v>2861</v>
      </c>
      <c r="D669" t="s">
        <v>1926</v>
      </c>
      <c r="E669" t="s">
        <v>1927</v>
      </c>
      <c r="F669" t="s">
        <v>1928</v>
      </c>
      <c r="G669" s="4">
        <v>47.79</v>
      </c>
      <c r="H669" s="31">
        <v>48.8</v>
      </c>
      <c r="I669" s="31">
        <v>0</v>
      </c>
      <c r="J669" s="31">
        <v>48.8</v>
      </c>
      <c r="K669" s="30" t="s">
        <v>2824</v>
      </c>
      <c r="L669" s="30" t="s">
        <v>17</v>
      </c>
      <c r="M669" t="s">
        <v>1991</v>
      </c>
      <c r="N669" t="s">
        <v>3252</v>
      </c>
      <c r="O669" t="s">
        <v>1929</v>
      </c>
      <c r="P669" t="s">
        <v>179</v>
      </c>
    </row>
    <row r="670" spans="1:16" x14ac:dyDescent="0.25">
      <c r="A670" s="1">
        <v>1352</v>
      </c>
      <c r="B670" s="5">
        <v>45784.841449826388</v>
      </c>
      <c r="C670" t="s">
        <v>993</v>
      </c>
      <c r="D670" t="s">
        <v>23</v>
      </c>
      <c r="E670" t="s">
        <v>30</v>
      </c>
      <c r="F670" t="s">
        <v>116</v>
      </c>
      <c r="G670" s="4">
        <v>67.59</v>
      </c>
      <c r="H670" s="4">
        <v>66.599999999999994</v>
      </c>
      <c r="I670" s="81">
        <v>53.78</v>
      </c>
      <c r="J670" s="72">
        <v>12.819999999999993</v>
      </c>
      <c r="K670" s="30" t="s">
        <v>10</v>
      </c>
      <c r="L670" s="30" t="s">
        <v>10</v>
      </c>
      <c r="M670" t="s">
        <v>1991</v>
      </c>
      <c r="N670" t="s">
        <v>3251</v>
      </c>
      <c r="O670" t="s">
        <v>122</v>
      </c>
      <c r="P670" t="s">
        <v>181</v>
      </c>
    </row>
    <row r="671" spans="1:16" x14ac:dyDescent="0.25">
      <c r="A671" s="1" t="s">
        <v>3250</v>
      </c>
      <c r="B671" s="5">
        <v>45782.505980162037</v>
      </c>
      <c r="C671" t="s">
        <v>1984</v>
      </c>
      <c r="D671" t="s">
        <v>19</v>
      </c>
      <c r="E671" t="s">
        <v>33</v>
      </c>
      <c r="F671" t="s">
        <v>20</v>
      </c>
      <c r="G671" s="4">
        <v>38.99</v>
      </c>
      <c r="H671" s="4">
        <v>44</v>
      </c>
      <c r="I671" s="81">
        <v>35.53</v>
      </c>
      <c r="J671" s="72">
        <v>8.4699999999999989</v>
      </c>
      <c r="K671" s="30" t="s">
        <v>10</v>
      </c>
      <c r="L671" s="30" t="s">
        <v>10</v>
      </c>
      <c r="M671" t="s">
        <v>1991</v>
      </c>
      <c r="N671" t="s">
        <v>3249</v>
      </c>
      <c r="O671" t="s">
        <v>122</v>
      </c>
      <c r="P671" t="s">
        <v>182</v>
      </c>
    </row>
    <row r="672" spans="1:16" x14ac:dyDescent="0.25">
      <c r="A672" s="1" t="s">
        <v>3248</v>
      </c>
      <c r="B672" s="5">
        <v>45782.79161177083</v>
      </c>
      <c r="C672" t="s">
        <v>261</v>
      </c>
      <c r="D672" t="s">
        <v>1926</v>
      </c>
      <c r="E672" t="s">
        <v>1927</v>
      </c>
      <c r="F672" t="s">
        <v>1928</v>
      </c>
      <c r="G672" s="4">
        <v>43.98</v>
      </c>
      <c r="H672" s="31">
        <v>36</v>
      </c>
      <c r="I672" s="31">
        <v>0</v>
      </c>
      <c r="J672" s="31">
        <v>36</v>
      </c>
      <c r="K672" s="30" t="s">
        <v>2824</v>
      </c>
      <c r="L672" s="30" t="s">
        <v>17</v>
      </c>
      <c r="M672" t="s">
        <v>1991</v>
      </c>
      <c r="N672" t="s">
        <v>3247</v>
      </c>
      <c r="O672" t="s">
        <v>1929</v>
      </c>
      <c r="P672" t="s">
        <v>183</v>
      </c>
    </row>
    <row r="673" spans="1:16" x14ac:dyDescent="0.25">
      <c r="A673" s="1" t="s">
        <v>3246</v>
      </c>
      <c r="B673" s="5">
        <v>45783.535795833333</v>
      </c>
      <c r="C673" t="s">
        <v>322</v>
      </c>
      <c r="D673" t="s">
        <v>19</v>
      </c>
      <c r="E673" t="s">
        <v>1946</v>
      </c>
      <c r="F673" t="s">
        <v>20</v>
      </c>
      <c r="G673" s="4">
        <v>57.99</v>
      </c>
      <c r="H673" s="4">
        <v>57</v>
      </c>
      <c r="I673" s="81">
        <v>46.03</v>
      </c>
      <c r="J673" s="72">
        <v>10.969999999999999</v>
      </c>
      <c r="K673" s="30" t="s">
        <v>10</v>
      </c>
      <c r="L673" s="30" t="s">
        <v>10</v>
      </c>
      <c r="M673" t="s">
        <v>1991</v>
      </c>
      <c r="N673" t="s">
        <v>3245</v>
      </c>
      <c r="O673" t="s">
        <v>122</v>
      </c>
      <c r="P673" t="s">
        <v>180</v>
      </c>
    </row>
    <row r="674" spans="1:16" x14ac:dyDescent="0.25">
      <c r="A674" s="1" t="s">
        <v>3244</v>
      </c>
      <c r="B674" s="5">
        <v>45783.546030625002</v>
      </c>
      <c r="C674" t="s">
        <v>2892</v>
      </c>
      <c r="D674" t="s">
        <v>1926</v>
      </c>
      <c r="E674" t="s">
        <v>2878</v>
      </c>
      <c r="F674" t="s">
        <v>2877</v>
      </c>
      <c r="G674" s="4">
        <v>36.630000000000003</v>
      </c>
      <c r="H674" s="31">
        <v>48.65</v>
      </c>
      <c r="I674" s="31">
        <v>0</v>
      </c>
      <c r="J674" s="31">
        <v>48.65</v>
      </c>
      <c r="K674" s="30" t="s">
        <v>2824</v>
      </c>
      <c r="L674" s="30" t="s">
        <v>17</v>
      </c>
      <c r="M674" t="s">
        <v>1991</v>
      </c>
      <c r="N674" t="s">
        <v>3243</v>
      </c>
      <c r="O674" t="s">
        <v>1929</v>
      </c>
      <c r="P674" t="s">
        <v>182</v>
      </c>
    </row>
    <row r="675" spans="1:16" x14ac:dyDescent="0.25">
      <c r="A675" s="1" t="s">
        <v>3242</v>
      </c>
      <c r="B675" s="5">
        <v>45783.756021747686</v>
      </c>
      <c r="C675" t="s">
        <v>1974</v>
      </c>
      <c r="D675" t="s">
        <v>23</v>
      </c>
      <c r="E675" t="s">
        <v>24</v>
      </c>
      <c r="F675" t="s">
        <v>20</v>
      </c>
      <c r="G675" s="4">
        <v>79.98</v>
      </c>
      <c r="H675" s="4">
        <v>74</v>
      </c>
      <c r="I675" s="81">
        <v>59.76</v>
      </c>
      <c r="J675" s="72">
        <v>14.240000000000002</v>
      </c>
      <c r="K675" s="30" t="s">
        <v>10</v>
      </c>
      <c r="L675" s="30" t="s">
        <v>10</v>
      </c>
      <c r="M675" t="s">
        <v>1991</v>
      </c>
      <c r="N675" t="s">
        <v>3241</v>
      </c>
      <c r="O675" t="s">
        <v>124</v>
      </c>
      <c r="P675" t="s">
        <v>182</v>
      </c>
    </row>
    <row r="676" spans="1:16" x14ac:dyDescent="0.25">
      <c r="A676" s="1" t="s">
        <v>3240</v>
      </c>
      <c r="B676" s="5">
        <v>45783.583667060186</v>
      </c>
      <c r="C676" t="s">
        <v>763</v>
      </c>
      <c r="D676" t="s">
        <v>19</v>
      </c>
      <c r="E676" t="s">
        <v>33</v>
      </c>
      <c r="F676" t="s">
        <v>20</v>
      </c>
      <c r="G676" s="4">
        <v>35.979999999999997</v>
      </c>
      <c r="H676" s="4">
        <v>30</v>
      </c>
      <c r="I676" s="81">
        <v>24.22</v>
      </c>
      <c r="J676" s="72">
        <v>5.7800000000000011</v>
      </c>
      <c r="K676" s="30" t="s">
        <v>10</v>
      </c>
      <c r="L676" s="30" t="s">
        <v>10</v>
      </c>
      <c r="M676" t="s">
        <v>1991</v>
      </c>
      <c r="N676" t="s">
        <v>3239</v>
      </c>
      <c r="O676" t="s">
        <v>122</v>
      </c>
      <c r="P676" t="s">
        <v>183</v>
      </c>
    </row>
    <row r="677" spans="1:16" x14ac:dyDescent="0.25">
      <c r="A677" s="1" t="s">
        <v>3238</v>
      </c>
      <c r="B677" s="5">
        <v>45783.893364791664</v>
      </c>
      <c r="C677" t="s">
        <v>155</v>
      </c>
      <c r="D677" t="s">
        <v>23</v>
      </c>
      <c r="E677" t="s">
        <v>24</v>
      </c>
      <c r="F677" t="s">
        <v>20</v>
      </c>
      <c r="G677" s="4">
        <v>78.989999999999995</v>
      </c>
      <c r="H677" s="4">
        <v>73</v>
      </c>
      <c r="I677" s="81">
        <v>58.95</v>
      </c>
      <c r="J677" s="72">
        <v>14.049999999999997</v>
      </c>
      <c r="K677" s="30" t="s">
        <v>10</v>
      </c>
      <c r="L677" s="30" t="s">
        <v>10</v>
      </c>
      <c r="M677" t="s">
        <v>1991</v>
      </c>
      <c r="N677" t="s">
        <v>3237</v>
      </c>
      <c r="O677" t="s">
        <v>123</v>
      </c>
      <c r="P677" t="s">
        <v>182</v>
      </c>
    </row>
    <row r="678" spans="1:16" x14ac:dyDescent="0.25">
      <c r="A678" s="1" t="s">
        <v>3236</v>
      </c>
      <c r="B678" s="5">
        <v>45783.666000196761</v>
      </c>
      <c r="C678" t="s">
        <v>291</v>
      </c>
      <c r="D678" t="s">
        <v>23</v>
      </c>
      <c r="E678" t="s">
        <v>24</v>
      </c>
      <c r="F678" t="s">
        <v>20</v>
      </c>
      <c r="G678" s="4">
        <v>164.99</v>
      </c>
      <c r="H678" s="4">
        <v>160</v>
      </c>
      <c r="I678" s="81">
        <v>129.19999999999999</v>
      </c>
      <c r="J678" s="72">
        <v>30.800000000000011</v>
      </c>
      <c r="K678" s="30" t="s">
        <v>10</v>
      </c>
      <c r="L678" s="30" t="s">
        <v>10</v>
      </c>
      <c r="M678" t="s">
        <v>1991</v>
      </c>
      <c r="N678" t="s">
        <v>3235</v>
      </c>
      <c r="O678" t="s">
        <v>131</v>
      </c>
      <c r="P678" t="s">
        <v>183</v>
      </c>
    </row>
    <row r="679" spans="1:16" x14ac:dyDescent="0.25">
      <c r="A679" s="1">
        <v>5800</v>
      </c>
      <c r="B679" s="5">
        <v>45783.766273622685</v>
      </c>
      <c r="C679" t="s">
        <v>175</v>
      </c>
      <c r="D679" t="s">
        <v>23</v>
      </c>
      <c r="E679" t="s">
        <v>139</v>
      </c>
      <c r="F679" t="s">
        <v>116</v>
      </c>
      <c r="G679" s="4">
        <v>51.6</v>
      </c>
      <c r="H679" s="4">
        <v>51.6</v>
      </c>
      <c r="I679" s="81">
        <v>37.68</v>
      </c>
      <c r="J679" s="72">
        <v>13.920000000000002</v>
      </c>
      <c r="K679" s="30" t="s">
        <v>10</v>
      </c>
      <c r="L679" s="30" t="s">
        <v>10</v>
      </c>
      <c r="M679" t="s">
        <v>1991</v>
      </c>
      <c r="N679" t="s">
        <v>3234</v>
      </c>
      <c r="O679" t="s">
        <v>122</v>
      </c>
      <c r="P679" t="s">
        <v>180</v>
      </c>
    </row>
    <row r="680" spans="1:16" x14ac:dyDescent="0.25">
      <c r="A680" s="1" t="s">
        <v>3233</v>
      </c>
      <c r="B680" s="5">
        <v>45783.524649687497</v>
      </c>
      <c r="C680" t="s">
        <v>2892</v>
      </c>
      <c r="D680" t="s">
        <v>1926</v>
      </c>
      <c r="E680" t="s">
        <v>2878</v>
      </c>
      <c r="F680" t="s">
        <v>2877</v>
      </c>
      <c r="G680" s="4">
        <v>64.98</v>
      </c>
      <c r="H680" s="31">
        <v>58</v>
      </c>
      <c r="I680" s="31">
        <v>0</v>
      </c>
      <c r="J680" s="31">
        <v>58</v>
      </c>
      <c r="K680" s="30" t="s">
        <v>2824</v>
      </c>
      <c r="L680" s="30" t="s">
        <v>17</v>
      </c>
      <c r="M680" t="s">
        <v>1991</v>
      </c>
      <c r="N680" t="s">
        <v>3232</v>
      </c>
      <c r="O680" t="s">
        <v>1929</v>
      </c>
      <c r="P680" t="s">
        <v>182</v>
      </c>
    </row>
    <row r="681" spans="1:16" x14ac:dyDescent="0.25">
      <c r="A681" s="1" t="s">
        <v>3231</v>
      </c>
      <c r="B681" s="5">
        <v>45783.505344016201</v>
      </c>
      <c r="C681" t="s">
        <v>2093</v>
      </c>
      <c r="D681" t="s">
        <v>18</v>
      </c>
      <c r="E681" t="s">
        <v>28</v>
      </c>
      <c r="F681" t="s">
        <v>136</v>
      </c>
      <c r="G681" s="4">
        <v>33.479999999999997</v>
      </c>
      <c r="H681" s="31">
        <v>30</v>
      </c>
      <c r="I681" s="31">
        <v>0</v>
      </c>
      <c r="J681" s="31">
        <v>30</v>
      </c>
      <c r="K681" s="30" t="s">
        <v>2824</v>
      </c>
      <c r="L681" s="30" t="s">
        <v>17</v>
      </c>
      <c r="M681" t="s">
        <v>1991</v>
      </c>
      <c r="N681" t="s">
        <v>3230</v>
      </c>
      <c r="O681" t="s">
        <v>123</v>
      </c>
      <c r="P681" t="s">
        <v>183</v>
      </c>
    </row>
    <row r="682" spans="1:16" x14ac:dyDescent="0.25">
      <c r="A682" s="1" t="s">
        <v>3229</v>
      </c>
      <c r="B682" s="5">
        <v>45783.494579467595</v>
      </c>
      <c r="C682" t="s">
        <v>316</v>
      </c>
      <c r="D682" t="s">
        <v>153</v>
      </c>
      <c r="E682" t="s">
        <v>24</v>
      </c>
      <c r="F682" t="s">
        <v>20</v>
      </c>
      <c r="G682" s="4">
        <v>16.98</v>
      </c>
      <c r="H682" s="4">
        <v>30</v>
      </c>
      <c r="I682" s="81">
        <v>24.22</v>
      </c>
      <c r="J682" s="72">
        <v>5.7800000000000011</v>
      </c>
      <c r="K682" s="30" t="s">
        <v>10</v>
      </c>
      <c r="L682" s="30" t="s">
        <v>10</v>
      </c>
      <c r="M682" t="s">
        <v>1991</v>
      </c>
      <c r="N682" t="s">
        <v>3228</v>
      </c>
      <c r="O682" t="s">
        <v>122</v>
      </c>
      <c r="P682" t="s">
        <v>179</v>
      </c>
    </row>
    <row r="683" spans="1:16" x14ac:dyDescent="0.25">
      <c r="A683" s="1" t="s">
        <v>3227</v>
      </c>
      <c r="B683" s="5">
        <v>45783.635170069443</v>
      </c>
      <c r="C683" t="s">
        <v>2888</v>
      </c>
      <c r="D683" t="s">
        <v>1926</v>
      </c>
      <c r="E683" t="s">
        <v>2878</v>
      </c>
      <c r="F683" t="s">
        <v>2877</v>
      </c>
      <c r="G683" s="4">
        <v>33.590000000000003</v>
      </c>
      <c r="H683" s="31">
        <v>45.6</v>
      </c>
      <c r="I683" s="31">
        <v>0</v>
      </c>
      <c r="J683" s="31">
        <v>45.6</v>
      </c>
      <c r="K683" s="30" t="s">
        <v>2824</v>
      </c>
      <c r="L683" s="30" t="s">
        <v>17</v>
      </c>
      <c r="M683" t="s">
        <v>1991</v>
      </c>
      <c r="N683" t="s">
        <v>3226</v>
      </c>
      <c r="O683" t="s">
        <v>1929</v>
      </c>
      <c r="P683" t="s">
        <v>180</v>
      </c>
    </row>
    <row r="684" spans="1:16" x14ac:dyDescent="0.25">
      <c r="A684" s="1" t="s">
        <v>3225</v>
      </c>
      <c r="B684" s="5">
        <v>45782.938095474536</v>
      </c>
      <c r="C684" t="s">
        <v>254</v>
      </c>
      <c r="D684" t="s">
        <v>27</v>
      </c>
      <c r="E684" t="s">
        <v>1945</v>
      </c>
      <c r="F684" t="s">
        <v>20</v>
      </c>
      <c r="G684" s="4">
        <v>74</v>
      </c>
      <c r="H684" s="4">
        <v>74</v>
      </c>
      <c r="I684" s="81">
        <v>59.76</v>
      </c>
      <c r="J684" s="72">
        <v>14.240000000000002</v>
      </c>
      <c r="K684" s="30" t="s">
        <v>10</v>
      </c>
      <c r="L684" s="30" t="s">
        <v>10</v>
      </c>
      <c r="M684" t="s">
        <v>1991</v>
      </c>
      <c r="N684" t="s">
        <v>3224</v>
      </c>
      <c r="O684" t="s">
        <v>131</v>
      </c>
      <c r="P684" t="s">
        <v>179</v>
      </c>
    </row>
    <row r="685" spans="1:16" x14ac:dyDescent="0.25">
      <c r="A685" s="1" t="s">
        <v>3223</v>
      </c>
      <c r="B685" s="5">
        <v>45782.822397592594</v>
      </c>
      <c r="C685" t="s">
        <v>254</v>
      </c>
      <c r="D685" t="s">
        <v>23</v>
      </c>
      <c r="E685" t="s">
        <v>26</v>
      </c>
      <c r="F685" t="s">
        <v>20</v>
      </c>
      <c r="G685" s="4">
        <v>356.99</v>
      </c>
      <c r="H685" s="4">
        <v>348</v>
      </c>
      <c r="I685" s="81">
        <v>281.01</v>
      </c>
      <c r="J685" s="72">
        <v>66.990000000000009</v>
      </c>
      <c r="K685" s="30" t="s">
        <v>10</v>
      </c>
      <c r="L685" s="30" t="s">
        <v>10</v>
      </c>
      <c r="M685" t="s">
        <v>1991</v>
      </c>
      <c r="N685" t="s">
        <v>3222</v>
      </c>
      <c r="O685" t="s">
        <v>131</v>
      </c>
      <c r="P685" t="s">
        <v>179</v>
      </c>
    </row>
    <row r="686" spans="1:16" x14ac:dyDescent="0.25">
      <c r="A686" s="1" t="s">
        <v>3221</v>
      </c>
      <c r="B686" s="5">
        <v>45782.789662592593</v>
      </c>
      <c r="C686" t="s">
        <v>199</v>
      </c>
      <c r="D686" t="s">
        <v>19</v>
      </c>
      <c r="E686" t="s">
        <v>33</v>
      </c>
      <c r="F686" t="s">
        <v>20</v>
      </c>
      <c r="G686" s="4">
        <v>95.99</v>
      </c>
      <c r="H686" s="4">
        <v>88</v>
      </c>
      <c r="I686" s="81">
        <v>71.06</v>
      </c>
      <c r="J686" s="72">
        <v>16.939999999999998</v>
      </c>
      <c r="K686" s="30" t="s">
        <v>10</v>
      </c>
      <c r="L686" s="30" t="s">
        <v>10</v>
      </c>
      <c r="M686" t="s">
        <v>1991</v>
      </c>
      <c r="N686" t="s">
        <v>3220</v>
      </c>
      <c r="O686" t="s">
        <v>132</v>
      </c>
      <c r="P686" t="s">
        <v>183</v>
      </c>
    </row>
    <row r="687" spans="1:16" x14ac:dyDescent="0.25">
      <c r="A687" s="1" t="s">
        <v>3219</v>
      </c>
      <c r="B687" s="5">
        <v>45783.536016805556</v>
      </c>
      <c r="C687" t="s">
        <v>2888</v>
      </c>
      <c r="D687" t="s">
        <v>1926</v>
      </c>
      <c r="E687" t="s">
        <v>2878</v>
      </c>
      <c r="F687" t="s">
        <v>2877</v>
      </c>
      <c r="G687" s="4">
        <v>15.18</v>
      </c>
      <c r="H687" s="31">
        <v>25.2</v>
      </c>
      <c r="I687" s="31">
        <v>0</v>
      </c>
      <c r="J687" s="31">
        <v>25.2</v>
      </c>
      <c r="K687" s="30" t="s">
        <v>2824</v>
      </c>
      <c r="L687" s="30" t="s">
        <v>17</v>
      </c>
      <c r="M687" t="s">
        <v>1991</v>
      </c>
      <c r="N687" t="s">
        <v>3218</v>
      </c>
      <c r="O687" t="s">
        <v>1929</v>
      </c>
      <c r="P687" t="s">
        <v>180</v>
      </c>
    </row>
    <row r="688" spans="1:16" x14ac:dyDescent="0.25">
      <c r="A688" s="1" t="s">
        <v>3217</v>
      </c>
      <c r="B688" s="5">
        <v>45783.818110983797</v>
      </c>
      <c r="C688" t="s">
        <v>229</v>
      </c>
      <c r="D688" t="s">
        <v>19</v>
      </c>
      <c r="E688" t="s">
        <v>1946</v>
      </c>
      <c r="F688" t="s">
        <v>20</v>
      </c>
      <c r="G688" s="4">
        <v>62</v>
      </c>
      <c r="H688" s="4">
        <v>66</v>
      </c>
      <c r="I688" s="81">
        <v>53.3</v>
      </c>
      <c r="J688" s="72">
        <v>12.700000000000003</v>
      </c>
      <c r="K688" s="30" t="s">
        <v>10</v>
      </c>
      <c r="L688" s="30" t="s">
        <v>10</v>
      </c>
      <c r="M688" t="s">
        <v>1991</v>
      </c>
      <c r="N688" t="s">
        <v>3216</v>
      </c>
      <c r="O688" t="s">
        <v>131</v>
      </c>
      <c r="P688" t="s">
        <v>179</v>
      </c>
    </row>
    <row r="689" spans="1:16" x14ac:dyDescent="0.25">
      <c r="A689" s="1" t="s">
        <v>2847</v>
      </c>
      <c r="B689" s="5">
        <v>45783.828134594907</v>
      </c>
      <c r="C689" t="s">
        <v>225</v>
      </c>
      <c r="D689" t="s">
        <v>23</v>
      </c>
      <c r="E689" t="s">
        <v>30</v>
      </c>
      <c r="F689" t="s">
        <v>1941</v>
      </c>
      <c r="G689" s="4">
        <v>134.97999999999999</v>
      </c>
      <c r="H689" s="4">
        <v>128</v>
      </c>
      <c r="I689" s="81">
        <v>103.36</v>
      </c>
      <c r="J689" s="72">
        <v>24.64</v>
      </c>
      <c r="K689" s="30" t="s">
        <v>10</v>
      </c>
      <c r="L689" s="30" t="s">
        <v>10</v>
      </c>
      <c r="M689" t="s">
        <v>1991</v>
      </c>
      <c r="N689" t="s">
        <v>3215</v>
      </c>
      <c r="O689" t="s">
        <v>1960</v>
      </c>
      <c r="P689" t="s">
        <v>183</v>
      </c>
    </row>
    <row r="690" spans="1:16" x14ac:dyDescent="0.25">
      <c r="A690" s="1" t="s">
        <v>3214</v>
      </c>
      <c r="B690" s="5">
        <v>45783.772323055557</v>
      </c>
      <c r="C690" t="s">
        <v>320</v>
      </c>
      <c r="D690" t="s">
        <v>27</v>
      </c>
      <c r="E690" t="s">
        <v>1945</v>
      </c>
      <c r="F690" t="s">
        <v>20</v>
      </c>
      <c r="G690" s="4">
        <v>111.98</v>
      </c>
      <c r="H690" s="4">
        <v>100</v>
      </c>
      <c r="I690" s="81">
        <v>80.75</v>
      </c>
      <c r="J690" s="72">
        <v>19.25</v>
      </c>
      <c r="K690" s="30" t="s">
        <v>10</v>
      </c>
      <c r="L690" s="30" t="s">
        <v>10</v>
      </c>
      <c r="M690" t="s">
        <v>1991</v>
      </c>
      <c r="N690" t="s">
        <v>3213</v>
      </c>
      <c r="O690" t="s">
        <v>132</v>
      </c>
      <c r="P690" t="s">
        <v>183</v>
      </c>
    </row>
    <row r="691" spans="1:16" x14ac:dyDescent="0.25">
      <c r="A691" s="1" t="s">
        <v>3212</v>
      </c>
      <c r="B691" s="5">
        <v>45782.796629918979</v>
      </c>
      <c r="C691" t="s">
        <v>309</v>
      </c>
      <c r="D691" t="s">
        <v>23</v>
      </c>
      <c r="E691" t="s">
        <v>26</v>
      </c>
      <c r="F691" t="s">
        <v>20</v>
      </c>
      <c r="G691" s="4">
        <v>68.989999999999995</v>
      </c>
      <c r="H691" s="4">
        <v>68</v>
      </c>
      <c r="I691" s="81">
        <v>57.91</v>
      </c>
      <c r="J691" s="72">
        <v>10.090000000000003</v>
      </c>
      <c r="K691" s="30" t="s">
        <v>10</v>
      </c>
      <c r="L691" s="30" t="s">
        <v>10</v>
      </c>
      <c r="M691" t="s">
        <v>1991</v>
      </c>
      <c r="N691" t="s">
        <v>3211</v>
      </c>
      <c r="O691" t="s">
        <v>124</v>
      </c>
      <c r="P691" t="s">
        <v>182</v>
      </c>
    </row>
    <row r="692" spans="1:16" x14ac:dyDescent="0.25">
      <c r="A692" s="1" t="s">
        <v>3210</v>
      </c>
      <c r="B692" s="5">
        <v>45783.877477835646</v>
      </c>
      <c r="C692" t="s">
        <v>147</v>
      </c>
      <c r="D692" t="s">
        <v>19</v>
      </c>
      <c r="E692" t="s">
        <v>33</v>
      </c>
      <c r="F692" t="s">
        <v>20</v>
      </c>
      <c r="G692" s="4">
        <v>82.99</v>
      </c>
      <c r="H692" s="4">
        <v>74</v>
      </c>
      <c r="I692" s="81">
        <v>59.76</v>
      </c>
      <c r="J692" s="72">
        <v>14.240000000000002</v>
      </c>
      <c r="K692" s="30" t="s">
        <v>10</v>
      </c>
      <c r="L692" s="30" t="s">
        <v>10</v>
      </c>
      <c r="M692" t="s">
        <v>1991</v>
      </c>
      <c r="N692" t="s">
        <v>3209</v>
      </c>
      <c r="O692" t="s">
        <v>132</v>
      </c>
      <c r="P692" t="s">
        <v>183</v>
      </c>
    </row>
    <row r="693" spans="1:16" x14ac:dyDescent="0.25">
      <c r="A693" s="1" t="s">
        <v>3208</v>
      </c>
      <c r="B693" s="5">
        <v>45783.667888750002</v>
      </c>
      <c r="C693" t="s">
        <v>3207</v>
      </c>
      <c r="D693" t="s">
        <v>18</v>
      </c>
      <c r="E693" t="s">
        <v>2507</v>
      </c>
      <c r="F693" t="s">
        <v>116</v>
      </c>
      <c r="G693" s="4">
        <v>57.99</v>
      </c>
      <c r="H693" s="31">
        <v>71</v>
      </c>
      <c r="I693" s="31">
        <v>0</v>
      </c>
      <c r="J693" s="73">
        <v>71</v>
      </c>
      <c r="K693" s="30" t="s">
        <v>2824</v>
      </c>
      <c r="L693" s="30" t="s">
        <v>17</v>
      </c>
      <c r="M693" t="s">
        <v>1991</v>
      </c>
      <c r="N693" t="s">
        <v>3206</v>
      </c>
      <c r="O693" t="s">
        <v>122</v>
      </c>
      <c r="P693" t="s">
        <v>179</v>
      </c>
    </row>
    <row r="694" spans="1:16" x14ac:dyDescent="0.25">
      <c r="A694" s="1" t="s">
        <v>3205</v>
      </c>
      <c r="B694" s="5">
        <v>45783.864062372682</v>
      </c>
      <c r="C694" t="s">
        <v>304</v>
      </c>
      <c r="D694" t="s">
        <v>27</v>
      </c>
      <c r="E694" t="s">
        <v>28</v>
      </c>
      <c r="F694" t="s">
        <v>136</v>
      </c>
      <c r="G694" s="4">
        <v>186.4</v>
      </c>
      <c r="H694" s="31">
        <v>186.4</v>
      </c>
      <c r="I694" s="31">
        <v>0</v>
      </c>
      <c r="J694" s="31">
        <v>186.4</v>
      </c>
      <c r="K694" s="30" t="s">
        <v>2824</v>
      </c>
      <c r="L694" s="30" t="s">
        <v>17</v>
      </c>
      <c r="M694" t="s">
        <v>1991</v>
      </c>
      <c r="N694" t="s">
        <v>3204</v>
      </c>
      <c r="O694" t="s">
        <v>132</v>
      </c>
      <c r="P694" t="s">
        <v>183</v>
      </c>
    </row>
    <row r="695" spans="1:16" x14ac:dyDescent="0.25">
      <c r="A695" s="1" t="s">
        <v>3203</v>
      </c>
      <c r="B695" s="5">
        <v>45783.825413773149</v>
      </c>
      <c r="C695" t="s">
        <v>354</v>
      </c>
      <c r="D695" t="s">
        <v>23</v>
      </c>
      <c r="E695" t="s">
        <v>24</v>
      </c>
      <c r="F695" t="s">
        <v>20</v>
      </c>
      <c r="G695" s="4">
        <v>78.989999999999995</v>
      </c>
      <c r="H695" s="4">
        <v>82</v>
      </c>
      <c r="I695" s="81">
        <v>66.22</v>
      </c>
      <c r="J695" s="72">
        <v>15.780000000000001</v>
      </c>
      <c r="K695" s="30" t="s">
        <v>10</v>
      </c>
      <c r="L695" s="30" t="s">
        <v>10</v>
      </c>
      <c r="M695" t="s">
        <v>1991</v>
      </c>
      <c r="N695" t="s">
        <v>3202</v>
      </c>
      <c r="O695" t="s">
        <v>131</v>
      </c>
      <c r="P695" t="s">
        <v>179</v>
      </c>
    </row>
    <row r="696" spans="1:16" x14ac:dyDescent="0.25">
      <c r="A696" s="1" t="s">
        <v>3201</v>
      </c>
      <c r="B696" s="5">
        <v>45782.912087002318</v>
      </c>
      <c r="C696" t="s">
        <v>1935</v>
      </c>
      <c r="D696" t="s">
        <v>23</v>
      </c>
      <c r="E696" t="s">
        <v>24</v>
      </c>
      <c r="F696" t="s">
        <v>20</v>
      </c>
      <c r="G696" s="4">
        <v>74.98</v>
      </c>
      <c r="H696" s="4">
        <v>65</v>
      </c>
      <c r="I696" s="81">
        <v>52.49</v>
      </c>
      <c r="J696" s="72">
        <v>12.509999999999998</v>
      </c>
      <c r="K696" s="30" t="s">
        <v>10</v>
      </c>
      <c r="L696" s="30" t="s">
        <v>10</v>
      </c>
      <c r="M696" t="s">
        <v>1991</v>
      </c>
      <c r="N696" t="s">
        <v>3200</v>
      </c>
      <c r="O696" t="s">
        <v>132</v>
      </c>
      <c r="P696" t="s">
        <v>180</v>
      </c>
    </row>
    <row r="697" spans="1:16" x14ac:dyDescent="0.25">
      <c r="A697" s="1" t="s">
        <v>3199</v>
      </c>
      <c r="B697" s="5">
        <v>45783.875191527775</v>
      </c>
      <c r="C697" t="s">
        <v>1963</v>
      </c>
      <c r="D697" t="s">
        <v>18</v>
      </c>
      <c r="E697" t="s">
        <v>1939</v>
      </c>
      <c r="F697" t="s">
        <v>29</v>
      </c>
      <c r="G697" s="4">
        <v>55.99</v>
      </c>
      <c r="H697" s="31">
        <v>44</v>
      </c>
      <c r="I697" s="31">
        <v>0</v>
      </c>
      <c r="J697" s="31">
        <v>44</v>
      </c>
      <c r="K697" s="30" t="s">
        <v>2824</v>
      </c>
      <c r="L697" s="30" t="s">
        <v>17</v>
      </c>
      <c r="M697" t="s">
        <v>1991</v>
      </c>
      <c r="N697" t="s">
        <v>3198</v>
      </c>
      <c r="O697" t="s">
        <v>123</v>
      </c>
      <c r="P697" t="s">
        <v>182</v>
      </c>
    </row>
    <row r="698" spans="1:16" x14ac:dyDescent="0.25">
      <c r="A698" s="1" t="s">
        <v>3197</v>
      </c>
      <c r="B698" s="5">
        <v>45783.810552905095</v>
      </c>
      <c r="C698" t="s">
        <v>1963</v>
      </c>
      <c r="D698" t="s">
        <v>18</v>
      </c>
      <c r="E698" t="s">
        <v>1939</v>
      </c>
      <c r="F698" t="s">
        <v>29</v>
      </c>
      <c r="G698" s="4">
        <v>113.78</v>
      </c>
      <c r="H698" s="31">
        <v>104.8</v>
      </c>
      <c r="I698" s="31">
        <v>0</v>
      </c>
      <c r="J698" s="31">
        <v>104.8</v>
      </c>
      <c r="K698" s="30" t="s">
        <v>2824</v>
      </c>
      <c r="L698" s="30" t="s">
        <v>17</v>
      </c>
      <c r="M698" t="s">
        <v>1991</v>
      </c>
      <c r="N698" t="s">
        <v>3196</v>
      </c>
      <c r="O698" t="s">
        <v>132</v>
      </c>
      <c r="P698" t="s">
        <v>182</v>
      </c>
    </row>
    <row r="699" spans="1:16" x14ac:dyDescent="0.25">
      <c r="A699" s="1" t="s">
        <v>2852</v>
      </c>
      <c r="B699" s="5">
        <v>45783.787219004633</v>
      </c>
      <c r="C699" t="s">
        <v>1963</v>
      </c>
      <c r="D699" t="s">
        <v>18</v>
      </c>
      <c r="E699" t="s">
        <v>1939</v>
      </c>
      <c r="F699" t="s">
        <v>29</v>
      </c>
      <c r="G699" s="4">
        <v>94.8</v>
      </c>
      <c r="H699" s="31">
        <v>94.8</v>
      </c>
      <c r="I699" s="31">
        <v>0</v>
      </c>
      <c r="J699" s="31">
        <v>94.8</v>
      </c>
      <c r="K699" s="30" t="s">
        <v>2824</v>
      </c>
      <c r="L699" s="30" t="s">
        <v>17</v>
      </c>
      <c r="M699" t="s">
        <v>1991</v>
      </c>
      <c r="N699" t="s">
        <v>3195</v>
      </c>
      <c r="O699" t="s">
        <v>122</v>
      </c>
      <c r="P699" t="s">
        <v>182</v>
      </c>
    </row>
    <row r="700" spans="1:16" x14ac:dyDescent="0.25">
      <c r="A700" s="1" t="s">
        <v>3194</v>
      </c>
      <c r="B700" s="5">
        <v>45782.499093425926</v>
      </c>
      <c r="C700" t="s">
        <v>143</v>
      </c>
      <c r="D700" t="s">
        <v>23</v>
      </c>
      <c r="E700" t="s">
        <v>26</v>
      </c>
      <c r="F700" t="s">
        <v>20</v>
      </c>
      <c r="G700" s="4">
        <v>34.49</v>
      </c>
      <c r="H700" s="4">
        <v>38</v>
      </c>
      <c r="I700" s="81">
        <v>30.68</v>
      </c>
      <c r="J700" s="72">
        <v>7.32</v>
      </c>
      <c r="K700" s="30" t="s">
        <v>10</v>
      </c>
      <c r="L700" s="30" t="s">
        <v>10</v>
      </c>
      <c r="M700" t="s">
        <v>1991</v>
      </c>
      <c r="N700" t="s">
        <v>3193</v>
      </c>
      <c r="O700" t="s">
        <v>123</v>
      </c>
      <c r="P700" t="s">
        <v>183</v>
      </c>
    </row>
    <row r="701" spans="1:16" x14ac:dyDescent="0.25">
      <c r="A701" s="1" t="s">
        <v>3192</v>
      </c>
      <c r="B701" s="5">
        <v>45782.859948935184</v>
      </c>
      <c r="C701" t="s">
        <v>74</v>
      </c>
      <c r="D701" t="s">
        <v>19</v>
      </c>
      <c r="E701" t="s">
        <v>1946</v>
      </c>
      <c r="F701" t="s">
        <v>20</v>
      </c>
      <c r="G701" s="4">
        <v>112.99</v>
      </c>
      <c r="H701" s="4">
        <v>112</v>
      </c>
      <c r="I701" s="81">
        <v>90.44</v>
      </c>
      <c r="J701" s="72">
        <v>21.560000000000002</v>
      </c>
      <c r="K701" s="30" t="s">
        <v>10</v>
      </c>
      <c r="L701" s="30" t="s">
        <v>10</v>
      </c>
      <c r="M701" t="s">
        <v>1991</v>
      </c>
      <c r="N701" t="s">
        <v>3191</v>
      </c>
      <c r="O701" t="s">
        <v>1962</v>
      </c>
      <c r="P701" t="s">
        <v>182</v>
      </c>
    </row>
    <row r="702" spans="1:16" x14ac:dyDescent="0.25">
      <c r="A702" s="1" t="s">
        <v>3131</v>
      </c>
      <c r="B702" s="5">
        <v>45782.907392384259</v>
      </c>
      <c r="C702" t="s">
        <v>158</v>
      </c>
      <c r="D702" t="s">
        <v>23</v>
      </c>
      <c r="E702" t="s">
        <v>31</v>
      </c>
      <c r="F702" t="s">
        <v>1941</v>
      </c>
      <c r="G702" s="4">
        <v>94.99</v>
      </c>
      <c r="H702" s="4">
        <v>81</v>
      </c>
      <c r="I702" s="81">
        <v>65.41</v>
      </c>
      <c r="J702" s="72">
        <v>15.590000000000003</v>
      </c>
      <c r="K702" s="30" t="s">
        <v>10</v>
      </c>
      <c r="L702" s="30" t="s">
        <v>10</v>
      </c>
      <c r="M702" t="s">
        <v>1991</v>
      </c>
      <c r="N702" t="s">
        <v>3190</v>
      </c>
      <c r="O702" t="s">
        <v>122</v>
      </c>
      <c r="P702" t="s">
        <v>181</v>
      </c>
    </row>
    <row r="703" spans="1:16" x14ac:dyDescent="0.25">
      <c r="A703" s="1" t="s">
        <v>3189</v>
      </c>
      <c r="B703" s="5">
        <v>45782.486939120368</v>
      </c>
      <c r="C703" t="s">
        <v>215</v>
      </c>
      <c r="D703" t="s">
        <v>1926</v>
      </c>
      <c r="E703" t="s">
        <v>1927</v>
      </c>
      <c r="F703" t="s">
        <v>1928</v>
      </c>
      <c r="G703" s="4">
        <v>85.99</v>
      </c>
      <c r="H703" s="31">
        <v>81</v>
      </c>
      <c r="I703" s="31">
        <v>0</v>
      </c>
      <c r="J703" s="31">
        <v>81</v>
      </c>
      <c r="K703" s="30" t="s">
        <v>2824</v>
      </c>
      <c r="L703" s="30" t="s">
        <v>17</v>
      </c>
      <c r="M703" t="s">
        <v>1991</v>
      </c>
      <c r="N703" t="s">
        <v>3188</v>
      </c>
      <c r="O703" t="s">
        <v>1929</v>
      </c>
      <c r="P703" t="s">
        <v>179</v>
      </c>
    </row>
    <row r="704" spans="1:16" x14ac:dyDescent="0.25">
      <c r="A704" s="1" t="s">
        <v>3187</v>
      </c>
      <c r="B704" s="5">
        <v>45782.937961030089</v>
      </c>
      <c r="C704" t="s">
        <v>231</v>
      </c>
      <c r="D704" t="s">
        <v>19</v>
      </c>
      <c r="E704" t="s">
        <v>130</v>
      </c>
      <c r="F704" t="s">
        <v>20</v>
      </c>
      <c r="G704" s="4">
        <v>71.989999999999995</v>
      </c>
      <c r="H704" s="4">
        <v>74</v>
      </c>
      <c r="I704" s="81">
        <v>55.72</v>
      </c>
      <c r="J704" s="72">
        <v>18.28</v>
      </c>
      <c r="K704" s="30" t="s">
        <v>10</v>
      </c>
      <c r="L704" s="30" t="s">
        <v>10</v>
      </c>
      <c r="M704" t="s">
        <v>1991</v>
      </c>
      <c r="N704" t="s">
        <v>3186</v>
      </c>
      <c r="O704" t="s">
        <v>122</v>
      </c>
      <c r="P704" t="s">
        <v>180</v>
      </c>
    </row>
    <row r="705" spans="1:16" x14ac:dyDescent="0.25">
      <c r="A705" s="1" t="s">
        <v>3185</v>
      </c>
      <c r="B705" s="5">
        <v>45782.857700821762</v>
      </c>
      <c r="C705" t="s">
        <v>294</v>
      </c>
      <c r="D705" t="s">
        <v>23</v>
      </c>
      <c r="E705" t="s">
        <v>24</v>
      </c>
      <c r="F705" t="s">
        <v>20</v>
      </c>
      <c r="G705" s="4">
        <v>50.99</v>
      </c>
      <c r="H705" s="4">
        <v>43</v>
      </c>
      <c r="I705" s="81">
        <v>34.72</v>
      </c>
      <c r="J705" s="72">
        <v>8.2800000000000011</v>
      </c>
      <c r="K705" s="30" t="s">
        <v>10</v>
      </c>
      <c r="L705" s="30" t="s">
        <v>10</v>
      </c>
      <c r="M705" t="s">
        <v>1991</v>
      </c>
      <c r="N705" t="s">
        <v>3184</v>
      </c>
      <c r="O705" t="s">
        <v>122</v>
      </c>
      <c r="P705" t="s">
        <v>181</v>
      </c>
    </row>
    <row r="706" spans="1:16" x14ac:dyDescent="0.25">
      <c r="A706" s="1" t="s">
        <v>3183</v>
      </c>
      <c r="B706" s="5">
        <v>45782.670483472219</v>
      </c>
      <c r="C706" t="s">
        <v>142</v>
      </c>
      <c r="D706" t="s">
        <v>19</v>
      </c>
      <c r="E706" t="s">
        <v>130</v>
      </c>
      <c r="F706" t="s">
        <v>20</v>
      </c>
      <c r="G706" s="4">
        <v>85.99</v>
      </c>
      <c r="H706" s="4">
        <v>91</v>
      </c>
      <c r="I706" s="81">
        <v>73.48</v>
      </c>
      <c r="J706" s="72">
        <v>17.519999999999996</v>
      </c>
      <c r="K706" s="30" t="s">
        <v>10</v>
      </c>
      <c r="L706" s="30" t="s">
        <v>10</v>
      </c>
      <c r="M706" t="s">
        <v>1991</v>
      </c>
      <c r="N706" t="s">
        <v>3182</v>
      </c>
      <c r="O706" t="s">
        <v>122</v>
      </c>
      <c r="P706" t="s">
        <v>180</v>
      </c>
    </row>
    <row r="707" spans="1:16" x14ac:dyDescent="0.25">
      <c r="A707" s="1">
        <v>1818</v>
      </c>
      <c r="B707" s="5">
        <v>45783.804998171297</v>
      </c>
      <c r="C707" t="s">
        <v>195</v>
      </c>
      <c r="D707" t="s">
        <v>23</v>
      </c>
      <c r="E707" t="s">
        <v>139</v>
      </c>
      <c r="F707" t="s">
        <v>116</v>
      </c>
      <c r="G707" s="4">
        <v>73.239999999999995</v>
      </c>
      <c r="H707" s="4">
        <v>68.25</v>
      </c>
      <c r="I707" s="81">
        <v>55.11</v>
      </c>
      <c r="J707" s="72">
        <v>13.14</v>
      </c>
      <c r="K707" s="30" t="s">
        <v>10</v>
      </c>
      <c r="L707" s="30" t="s">
        <v>10</v>
      </c>
      <c r="M707" t="s">
        <v>1991</v>
      </c>
      <c r="N707" t="s">
        <v>3181</v>
      </c>
      <c r="O707" t="s">
        <v>123</v>
      </c>
      <c r="P707" t="s">
        <v>182</v>
      </c>
    </row>
    <row r="708" spans="1:16" x14ac:dyDescent="0.25">
      <c r="A708" s="1" t="s">
        <v>3180</v>
      </c>
      <c r="B708" s="5">
        <v>45783.792447974534</v>
      </c>
      <c r="C708" t="s">
        <v>314</v>
      </c>
      <c r="D708" t="s">
        <v>19</v>
      </c>
      <c r="E708" t="s">
        <v>226</v>
      </c>
      <c r="F708" t="s">
        <v>20</v>
      </c>
      <c r="G708" s="4">
        <v>48.99</v>
      </c>
      <c r="H708" s="4">
        <v>58</v>
      </c>
      <c r="I708" s="81">
        <v>46.84</v>
      </c>
      <c r="J708" s="72">
        <v>11.159999999999997</v>
      </c>
      <c r="K708" s="30" t="s">
        <v>10</v>
      </c>
      <c r="L708" s="30" t="s">
        <v>10</v>
      </c>
      <c r="M708" t="s">
        <v>1991</v>
      </c>
      <c r="N708" t="s">
        <v>3179</v>
      </c>
      <c r="O708" t="s">
        <v>132</v>
      </c>
      <c r="P708" t="s">
        <v>180</v>
      </c>
    </row>
    <row r="709" spans="1:16" x14ac:dyDescent="0.25">
      <c r="A709" s="1" t="s">
        <v>3178</v>
      </c>
      <c r="B709" s="5">
        <v>45783.555986689818</v>
      </c>
      <c r="C709" t="s">
        <v>206</v>
      </c>
      <c r="D709" t="s">
        <v>27</v>
      </c>
      <c r="E709" t="s">
        <v>28</v>
      </c>
      <c r="F709" t="s">
        <v>136</v>
      </c>
      <c r="G709" s="4">
        <v>191.99</v>
      </c>
      <c r="H709" s="31">
        <v>185</v>
      </c>
      <c r="I709" s="31">
        <v>0</v>
      </c>
      <c r="J709" s="31">
        <v>185</v>
      </c>
      <c r="K709" s="30" t="s">
        <v>2824</v>
      </c>
      <c r="L709" s="30" t="s">
        <v>17</v>
      </c>
      <c r="M709" t="s">
        <v>1991</v>
      </c>
      <c r="N709" t="s">
        <v>3177</v>
      </c>
      <c r="O709" t="s">
        <v>131</v>
      </c>
      <c r="P709" t="s">
        <v>183</v>
      </c>
    </row>
    <row r="710" spans="1:16" x14ac:dyDescent="0.25">
      <c r="A710" s="1" t="s">
        <v>3176</v>
      </c>
      <c r="B710" s="5">
        <v>45783.905876956022</v>
      </c>
      <c r="C710" t="s">
        <v>172</v>
      </c>
      <c r="D710" t="s">
        <v>19</v>
      </c>
      <c r="E710" t="s">
        <v>226</v>
      </c>
      <c r="F710" t="s">
        <v>20</v>
      </c>
      <c r="G710" s="4">
        <v>174.99</v>
      </c>
      <c r="H710" s="4">
        <v>161</v>
      </c>
      <c r="I710" s="81">
        <v>130.01</v>
      </c>
      <c r="J710" s="72">
        <v>30.990000000000009</v>
      </c>
      <c r="K710" s="30" t="s">
        <v>10</v>
      </c>
      <c r="L710" s="30" t="s">
        <v>10</v>
      </c>
      <c r="M710" t="s">
        <v>1991</v>
      </c>
      <c r="N710" t="s">
        <v>3175</v>
      </c>
      <c r="O710" t="s">
        <v>131</v>
      </c>
      <c r="P710" t="s">
        <v>179</v>
      </c>
    </row>
    <row r="711" spans="1:16" x14ac:dyDescent="0.25">
      <c r="A711" s="1" t="s">
        <v>3174</v>
      </c>
      <c r="B711" s="5">
        <v>45782.713445856483</v>
      </c>
      <c r="C711" t="s">
        <v>262</v>
      </c>
      <c r="D711" t="s">
        <v>19</v>
      </c>
      <c r="E711" t="s">
        <v>130</v>
      </c>
      <c r="F711" t="s">
        <v>20</v>
      </c>
      <c r="G711" s="4">
        <v>67.989999999999995</v>
      </c>
      <c r="H711" s="4">
        <v>53</v>
      </c>
      <c r="I711" s="81">
        <v>42.8</v>
      </c>
      <c r="J711" s="72">
        <v>10.200000000000003</v>
      </c>
      <c r="K711" s="30" t="s">
        <v>10</v>
      </c>
      <c r="L711" s="30" t="s">
        <v>10</v>
      </c>
      <c r="M711" t="s">
        <v>1991</v>
      </c>
      <c r="N711" t="s">
        <v>3173</v>
      </c>
      <c r="O711" t="s">
        <v>122</v>
      </c>
      <c r="P711" t="s">
        <v>182</v>
      </c>
    </row>
    <row r="712" spans="1:16" x14ac:dyDescent="0.25">
      <c r="A712" s="1" t="s">
        <v>3172</v>
      </c>
      <c r="B712" s="5">
        <v>45782.807593750003</v>
      </c>
      <c r="C712" t="s">
        <v>259</v>
      </c>
      <c r="D712" t="s">
        <v>19</v>
      </c>
      <c r="E712" t="s">
        <v>39</v>
      </c>
      <c r="F712" t="s">
        <v>20</v>
      </c>
      <c r="G712" s="4">
        <v>66.989999999999995</v>
      </c>
      <c r="H712" s="4">
        <v>72</v>
      </c>
      <c r="I712" s="81">
        <v>59.1</v>
      </c>
      <c r="J712" s="72">
        <v>12.899999999999999</v>
      </c>
      <c r="K712" s="30" t="s">
        <v>10</v>
      </c>
      <c r="L712" s="30" t="s">
        <v>10</v>
      </c>
      <c r="M712" t="s">
        <v>1991</v>
      </c>
      <c r="N712" t="s">
        <v>3171</v>
      </c>
      <c r="O712" t="s">
        <v>131</v>
      </c>
      <c r="P712" t="s">
        <v>182</v>
      </c>
    </row>
    <row r="713" spans="1:16" x14ac:dyDescent="0.25">
      <c r="A713" s="1" t="s">
        <v>3170</v>
      </c>
      <c r="B713" s="5">
        <v>45783.592779224535</v>
      </c>
      <c r="C713" t="s">
        <v>477</v>
      </c>
      <c r="D713" t="s">
        <v>23</v>
      </c>
      <c r="E713" t="s">
        <v>24</v>
      </c>
      <c r="F713" t="s">
        <v>20</v>
      </c>
      <c r="G713" s="4">
        <v>104.99</v>
      </c>
      <c r="H713" s="4">
        <v>83</v>
      </c>
      <c r="I713" s="81">
        <v>67.02</v>
      </c>
      <c r="J713" s="72">
        <v>15.980000000000004</v>
      </c>
      <c r="K713" s="30" t="s">
        <v>10</v>
      </c>
      <c r="L713" s="30" t="s">
        <v>10</v>
      </c>
      <c r="M713" t="s">
        <v>1991</v>
      </c>
      <c r="N713" t="s">
        <v>3169</v>
      </c>
      <c r="O713" t="s">
        <v>131</v>
      </c>
      <c r="P713" t="s">
        <v>180</v>
      </c>
    </row>
    <row r="714" spans="1:16" x14ac:dyDescent="0.25">
      <c r="A714" s="1" t="s">
        <v>3168</v>
      </c>
      <c r="B714" s="5">
        <v>45782.552257754629</v>
      </c>
      <c r="C714" t="s">
        <v>96</v>
      </c>
      <c r="D714" t="s">
        <v>1926</v>
      </c>
      <c r="E714" t="s">
        <v>1927</v>
      </c>
      <c r="F714" t="s">
        <v>1928</v>
      </c>
      <c r="G714" s="4">
        <v>58.24</v>
      </c>
      <c r="H714" s="31">
        <v>50.25</v>
      </c>
      <c r="I714" s="31">
        <v>0</v>
      </c>
      <c r="J714" s="31">
        <v>50.25</v>
      </c>
      <c r="K714" s="30" t="s">
        <v>2824</v>
      </c>
      <c r="L714" s="30" t="s">
        <v>17</v>
      </c>
      <c r="M714" t="s">
        <v>1991</v>
      </c>
      <c r="N714" t="s">
        <v>3167</v>
      </c>
      <c r="O714" t="s">
        <v>1929</v>
      </c>
      <c r="P714" t="s">
        <v>181</v>
      </c>
    </row>
    <row r="715" spans="1:16" x14ac:dyDescent="0.25">
      <c r="A715" s="1" t="s">
        <v>3166</v>
      </c>
      <c r="B715" s="5">
        <v>45783.930429375003</v>
      </c>
      <c r="C715" t="s">
        <v>301</v>
      </c>
      <c r="D715" t="s">
        <v>19</v>
      </c>
      <c r="E715" t="s">
        <v>226</v>
      </c>
      <c r="F715" t="s">
        <v>20</v>
      </c>
      <c r="G715" s="4">
        <v>159.99</v>
      </c>
      <c r="H715" s="4">
        <v>159</v>
      </c>
      <c r="I715" s="81">
        <v>123.06</v>
      </c>
      <c r="J715" s="72">
        <v>35.94</v>
      </c>
      <c r="K715" s="30" t="s">
        <v>10</v>
      </c>
      <c r="L715" s="30" t="s">
        <v>10</v>
      </c>
      <c r="M715" t="s">
        <v>1991</v>
      </c>
      <c r="N715" t="s">
        <v>3165</v>
      </c>
      <c r="O715" t="s">
        <v>122</v>
      </c>
      <c r="P715" t="s">
        <v>181</v>
      </c>
    </row>
    <row r="716" spans="1:16" x14ac:dyDescent="0.25">
      <c r="A716" s="1" t="s">
        <v>3164</v>
      </c>
      <c r="B716" s="5">
        <v>45782.789995763887</v>
      </c>
      <c r="C716" t="s">
        <v>259</v>
      </c>
      <c r="D716" t="s">
        <v>23</v>
      </c>
      <c r="E716" t="s">
        <v>24</v>
      </c>
      <c r="F716" t="s">
        <v>20</v>
      </c>
      <c r="G716" s="4">
        <v>65</v>
      </c>
      <c r="H716" s="4">
        <v>65</v>
      </c>
      <c r="I716" s="81">
        <v>52.49</v>
      </c>
      <c r="J716" s="72">
        <v>12.509999999999998</v>
      </c>
      <c r="K716" s="30" t="s">
        <v>10</v>
      </c>
      <c r="L716" s="30" t="s">
        <v>10</v>
      </c>
      <c r="M716" t="s">
        <v>1991</v>
      </c>
      <c r="N716" t="s">
        <v>3163</v>
      </c>
      <c r="O716" t="s">
        <v>1936</v>
      </c>
      <c r="P716" t="s">
        <v>182</v>
      </c>
    </row>
    <row r="717" spans="1:16" x14ac:dyDescent="0.25">
      <c r="A717" s="1" t="s">
        <v>3162</v>
      </c>
      <c r="B717" s="5">
        <v>45783.615414861109</v>
      </c>
      <c r="C717" t="s">
        <v>146</v>
      </c>
      <c r="D717" t="s">
        <v>19</v>
      </c>
      <c r="E717" t="s">
        <v>226</v>
      </c>
      <c r="F717" t="s">
        <v>20</v>
      </c>
      <c r="G717" s="4">
        <v>51.99</v>
      </c>
      <c r="H717" s="4">
        <v>53</v>
      </c>
      <c r="I717" s="81">
        <v>42.8</v>
      </c>
      <c r="J717" s="72">
        <v>10.200000000000003</v>
      </c>
      <c r="K717" s="30" t="s">
        <v>10</v>
      </c>
      <c r="L717" s="30" t="s">
        <v>10</v>
      </c>
      <c r="M717" t="s">
        <v>1991</v>
      </c>
      <c r="N717" t="s">
        <v>3161</v>
      </c>
      <c r="O717" t="s">
        <v>122</v>
      </c>
      <c r="P717" t="s">
        <v>179</v>
      </c>
    </row>
    <row r="718" spans="1:16" x14ac:dyDescent="0.25">
      <c r="A718" s="1" t="s">
        <v>3160</v>
      </c>
      <c r="B718" s="5">
        <v>45782.622837187497</v>
      </c>
      <c r="C718" t="s">
        <v>225</v>
      </c>
      <c r="D718" t="s">
        <v>19</v>
      </c>
      <c r="E718" t="s">
        <v>226</v>
      </c>
      <c r="F718" t="s">
        <v>20</v>
      </c>
      <c r="G718" s="4">
        <v>74.989999999999995</v>
      </c>
      <c r="H718" s="4">
        <v>60</v>
      </c>
      <c r="I718" s="81">
        <v>48.45</v>
      </c>
      <c r="J718" s="72">
        <v>11.549999999999997</v>
      </c>
      <c r="K718" s="30" t="s">
        <v>10</v>
      </c>
      <c r="L718" s="30" t="s">
        <v>10</v>
      </c>
      <c r="M718" t="s">
        <v>1991</v>
      </c>
      <c r="N718" t="s">
        <v>3159</v>
      </c>
      <c r="O718" t="s">
        <v>132</v>
      </c>
      <c r="P718" t="s">
        <v>183</v>
      </c>
    </row>
    <row r="719" spans="1:16" x14ac:dyDescent="0.25">
      <c r="A719" s="1" t="s">
        <v>3158</v>
      </c>
      <c r="B719" s="5">
        <v>45782.685052337962</v>
      </c>
      <c r="C719" t="s">
        <v>166</v>
      </c>
      <c r="D719" t="s">
        <v>23</v>
      </c>
      <c r="E719" t="s">
        <v>24</v>
      </c>
      <c r="F719" t="s">
        <v>20</v>
      </c>
      <c r="G719" s="4">
        <v>243.99</v>
      </c>
      <c r="H719" s="4">
        <v>221</v>
      </c>
      <c r="I719" s="81">
        <v>178.46</v>
      </c>
      <c r="J719" s="72">
        <v>42.539999999999992</v>
      </c>
      <c r="K719" s="30" t="s">
        <v>10</v>
      </c>
      <c r="L719" s="30" t="s">
        <v>10</v>
      </c>
      <c r="M719" t="s">
        <v>1991</v>
      </c>
      <c r="N719" t="s">
        <v>3157</v>
      </c>
      <c r="O719" t="s">
        <v>1957</v>
      </c>
      <c r="P719" t="s">
        <v>181</v>
      </c>
    </row>
    <row r="720" spans="1:16" x14ac:dyDescent="0.25">
      <c r="A720" s="1" t="s">
        <v>3156</v>
      </c>
      <c r="B720" s="5">
        <v>45782.66468947917</v>
      </c>
      <c r="C720" t="s">
        <v>166</v>
      </c>
      <c r="D720" t="s">
        <v>23</v>
      </c>
      <c r="E720" t="s">
        <v>24</v>
      </c>
      <c r="F720" t="s">
        <v>20</v>
      </c>
      <c r="G720" s="4">
        <v>92.99</v>
      </c>
      <c r="H720" s="4">
        <v>92</v>
      </c>
      <c r="I720" s="81">
        <v>74.290000000000006</v>
      </c>
      <c r="J720" s="72">
        <v>17.709999999999994</v>
      </c>
      <c r="K720" s="30" t="s">
        <v>10</v>
      </c>
      <c r="L720" s="30" t="s">
        <v>10</v>
      </c>
      <c r="M720" t="s">
        <v>1991</v>
      </c>
      <c r="N720" t="s">
        <v>3155</v>
      </c>
      <c r="O720" t="s">
        <v>132</v>
      </c>
      <c r="P720" t="s">
        <v>181</v>
      </c>
    </row>
    <row r="721" spans="1:16" x14ac:dyDescent="0.25">
      <c r="A721" s="75">
        <v>1811</v>
      </c>
      <c r="B721" s="76">
        <v>45783.940320393522</v>
      </c>
      <c r="C721" s="77" t="s">
        <v>279</v>
      </c>
      <c r="D721" s="77" t="s">
        <v>23</v>
      </c>
      <c r="E721" s="77" t="s">
        <v>30</v>
      </c>
      <c r="F721" s="77" t="s">
        <v>116</v>
      </c>
      <c r="G721" s="31">
        <v>50.79</v>
      </c>
      <c r="H721" s="31">
        <v>49.8</v>
      </c>
      <c r="I721" s="31">
        <v>0</v>
      </c>
      <c r="J721" s="73">
        <v>49.8</v>
      </c>
      <c r="K721" s="78" t="s">
        <v>1000</v>
      </c>
      <c r="L721" s="78" t="s">
        <v>2825</v>
      </c>
      <c r="M721" s="77" t="s">
        <v>1991</v>
      </c>
      <c r="N721" s="77" t="s">
        <v>3154</v>
      </c>
      <c r="O721" s="77" t="s">
        <v>1936</v>
      </c>
      <c r="P721" t="s">
        <v>181</v>
      </c>
    </row>
    <row r="722" spans="1:16" x14ac:dyDescent="0.25">
      <c r="A722" s="1" t="s">
        <v>3153</v>
      </c>
      <c r="B722" s="5">
        <v>45783.789273240742</v>
      </c>
      <c r="C722" t="s">
        <v>300</v>
      </c>
      <c r="D722" t="s">
        <v>23</v>
      </c>
      <c r="E722" t="s">
        <v>31</v>
      </c>
      <c r="F722" t="s">
        <v>1941</v>
      </c>
      <c r="G722" s="4">
        <v>50.99</v>
      </c>
      <c r="H722" s="4">
        <v>48</v>
      </c>
      <c r="I722" s="81">
        <v>41.01</v>
      </c>
      <c r="J722" s="72">
        <v>6.990000000000002</v>
      </c>
      <c r="K722" s="30" t="s">
        <v>10</v>
      </c>
      <c r="L722" s="30" t="s">
        <v>10</v>
      </c>
      <c r="M722" t="s">
        <v>1991</v>
      </c>
      <c r="N722" t="s">
        <v>3152</v>
      </c>
      <c r="O722" t="s">
        <v>1961</v>
      </c>
      <c r="P722" t="s">
        <v>182</v>
      </c>
    </row>
    <row r="723" spans="1:16" x14ac:dyDescent="0.25">
      <c r="A723" s="1" t="s">
        <v>3151</v>
      </c>
      <c r="B723" s="5">
        <v>45782.82408903935</v>
      </c>
      <c r="C723" t="s">
        <v>203</v>
      </c>
      <c r="D723" t="s">
        <v>19</v>
      </c>
      <c r="E723" t="s">
        <v>33</v>
      </c>
      <c r="F723" t="s">
        <v>20</v>
      </c>
      <c r="G723" s="4">
        <v>100.99</v>
      </c>
      <c r="H723" s="4">
        <v>90</v>
      </c>
      <c r="I723" s="81">
        <v>72.680000000000007</v>
      </c>
      <c r="J723" s="72">
        <v>17.319999999999993</v>
      </c>
      <c r="K723" s="30" t="s">
        <v>10</v>
      </c>
      <c r="L723" s="30" t="s">
        <v>10</v>
      </c>
      <c r="M723" t="s">
        <v>1991</v>
      </c>
      <c r="N723" t="s">
        <v>3150</v>
      </c>
      <c r="O723" t="s">
        <v>2679</v>
      </c>
      <c r="P723" t="s">
        <v>180</v>
      </c>
    </row>
    <row r="724" spans="1:16" x14ac:dyDescent="0.25">
      <c r="A724" s="1" t="s">
        <v>3149</v>
      </c>
      <c r="B724" s="5">
        <v>45783.828323032409</v>
      </c>
      <c r="C724" t="s">
        <v>150</v>
      </c>
      <c r="D724" t="s">
        <v>23</v>
      </c>
      <c r="E724" t="s">
        <v>24</v>
      </c>
      <c r="F724" t="s">
        <v>20</v>
      </c>
      <c r="G724" s="4">
        <v>69</v>
      </c>
      <c r="H724" s="4">
        <v>69</v>
      </c>
      <c r="I724" s="81">
        <v>55.72</v>
      </c>
      <c r="J724" s="72">
        <v>13.280000000000001</v>
      </c>
      <c r="K724" s="30" t="s">
        <v>10</v>
      </c>
      <c r="L724" s="30" t="s">
        <v>10</v>
      </c>
      <c r="M724" t="s">
        <v>1991</v>
      </c>
      <c r="N724" t="s">
        <v>3148</v>
      </c>
      <c r="O724" t="s">
        <v>1957</v>
      </c>
      <c r="P724" t="s">
        <v>179</v>
      </c>
    </row>
    <row r="725" spans="1:16" x14ac:dyDescent="0.25">
      <c r="A725" s="1" t="s">
        <v>3147</v>
      </c>
      <c r="B725" s="5">
        <v>45783.874903819444</v>
      </c>
      <c r="C725" t="s">
        <v>951</v>
      </c>
      <c r="D725" t="s">
        <v>27</v>
      </c>
      <c r="E725" t="s">
        <v>1945</v>
      </c>
      <c r="F725" t="s">
        <v>20</v>
      </c>
      <c r="G725" s="4">
        <v>97.98</v>
      </c>
      <c r="H725" s="4">
        <v>85</v>
      </c>
      <c r="I725" s="81">
        <v>71.22</v>
      </c>
      <c r="J725" s="72">
        <v>13.780000000000001</v>
      </c>
      <c r="K725" s="30" t="s">
        <v>10</v>
      </c>
      <c r="L725" s="30" t="s">
        <v>10</v>
      </c>
      <c r="M725" t="s">
        <v>1991</v>
      </c>
      <c r="N725" t="s">
        <v>3146</v>
      </c>
      <c r="O725" t="s">
        <v>1961</v>
      </c>
      <c r="P725" t="s">
        <v>183</v>
      </c>
    </row>
    <row r="726" spans="1:16" x14ac:dyDescent="0.25">
      <c r="A726" s="1" t="s">
        <v>3145</v>
      </c>
      <c r="B726" s="5">
        <v>45783.824840011577</v>
      </c>
      <c r="C726" t="s">
        <v>206</v>
      </c>
      <c r="D726" t="s">
        <v>23</v>
      </c>
      <c r="E726" t="s">
        <v>31</v>
      </c>
      <c r="F726" t="s">
        <v>1941</v>
      </c>
      <c r="G726" s="4">
        <v>110.99</v>
      </c>
      <c r="H726" s="4">
        <v>106</v>
      </c>
      <c r="I726" s="81">
        <v>85.6</v>
      </c>
      <c r="J726" s="72">
        <v>20.400000000000006</v>
      </c>
      <c r="K726" s="30" t="s">
        <v>10</v>
      </c>
      <c r="L726" s="30" t="s">
        <v>10</v>
      </c>
      <c r="M726" t="s">
        <v>1991</v>
      </c>
      <c r="N726" t="s">
        <v>3144</v>
      </c>
      <c r="O726" t="s">
        <v>131</v>
      </c>
      <c r="P726" t="s">
        <v>183</v>
      </c>
    </row>
    <row r="727" spans="1:16" x14ac:dyDescent="0.25">
      <c r="A727" s="1">
        <v>6722</v>
      </c>
      <c r="B727" s="5">
        <v>45784.778725960648</v>
      </c>
      <c r="C727" t="s">
        <v>221</v>
      </c>
      <c r="D727" t="s">
        <v>23</v>
      </c>
      <c r="E727" t="s">
        <v>30</v>
      </c>
      <c r="F727" t="s">
        <v>116</v>
      </c>
      <c r="G727" s="4">
        <v>66.599999999999994</v>
      </c>
      <c r="H727" s="4">
        <v>75.599999999999994</v>
      </c>
      <c r="I727" s="81">
        <v>61.05</v>
      </c>
      <c r="J727" s="72">
        <v>14.549999999999997</v>
      </c>
      <c r="K727" s="30" t="s">
        <v>10</v>
      </c>
      <c r="L727" s="30" t="s">
        <v>10</v>
      </c>
      <c r="M727" t="s">
        <v>1991</v>
      </c>
      <c r="N727" t="s">
        <v>3143</v>
      </c>
      <c r="O727" t="s">
        <v>132</v>
      </c>
      <c r="P727" t="s">
        <v>179</v>
      </c>
    </row>
    <row r="728" spans="1:16" x14ac:dyDescent="0.25">
      <c r="A728" s="1" t="s">
        <v>3142</v>
      </c>
      <c r="B728" s="5">
        <v>45783.889078796296</v>
      </c>
      <c r="C728" t="s">
        <v>169</v>
      </c>
      <c r="D728" t="s">
        <v>23</v>
      </c>
      <c r="E728" t="s">
        <v>30</v>
      </c>
      <c r="F728" t="s">
        <v>1941</v>
      </c>
      <c r="G728" s="4">
        <v>53.98</v>
      </c>
      <c r="H728" s="4">
        <v>53</v>
      </c>
      <c r="I728" s="81">
        <v>47.76</v>
      </c>
      <c r="J728" s="72">
        <v>5.240000000000002</v>
      </c>
      <c r="K728" s="30" t="s">
        <v>10</v>
      </c>
      <c r="L728" s="30" t="s">
        <v>10</v>
      </c>
      <c r="M728" t="s">
        <v>1991</v>
      </c>
      <c r="N728" t="s">
        <v>3141</v>
      </c>
      <c r="O728" t="s">
        <v>122</v>
      </c>
      <c r="P728" t="s">
        <v>181</v>
      </c>
    </row>
    <row r="729" spans="1:16" x14ac:dyDescent="0.25">
      <c r="A729" s="1" t="s">
        <v>3140</v>
      </c>
      <c r="B729" s="5">
        <v>45782.884336631942</v>
      </c>
      <c r="C729" t="s">
        <v>146</v>
      </c>
      <c r="D729" t="s">
        <v>19</v>
      </c>
      <c r="E729" t="s">
        <v>41</v>
      </c>
      <c r="F729" t="s">
        <v>20</v>
      </c>
      <c r="G729" s="4">
        <v>148.99</v>
      </c>
      <c r="H729" s="4">
        <v>148</v>
      </c>
      <c r="I729" s="81">
        <v>102.61</v>
      </c>
      <c r="J729" s="72">
        <v>45.39</v>
      </c>
      <c r="K729" s="30" t="s">
        <v>10</v>
      </c>
      <c r="L729" s="30" t="s">
        <v>10</v>
      </c>
      <c r="M729" t="s">
        <v>1991</v>
      </c>
      <c r="N729" t="s">
        <v>3139</v>
      </c>
      <c r="O729" t="s">
        <v>123</v>
      </c>
      <c r="P729" t="s">
        <v>179</v>
      </c>
    </row>
    <row r="730" spans="1:16" x14ac:dyDescent="0.25">
      <c r="A730" s="1" t="s">
        <v>3138</v>
      </c>
      <c r="B730" s="5">
        <v>45783.86182471065</v>
      </c>
      <c r="C730" t="s">
        <v>165</v>
      </c>
      <c r="D730" t="s">
        <v>19</v>
      </c>
      <c r="E730" t="s">
        <v>1946</v>
      </c>
      <c r="F730" t="s">
        <v>20</v>
      </c>
      <c r="G730" s="4">
        <v>173.99</v>
      </c>
      <c r="H730" s="4">
        <v>179</v>
      </c>
      <c r="I730" s="81">
        <v>149.91</v>
      </c>
      <c r="J730" s="72">
        <v>29.090000000000003</v>
      </c>
      <c r="K730" s="30" t="s">
        <v>10</v>
      </c>
      <c r="L730" s="30" t="s">
        <v>10</v>
      </c>
      <c r="M730" t="s">
        <v>1991</v>
      </c>
      <c r="N730" t="s">
        <v>3137</v>
      </c>
      <c r="O730" t="s">
        <v>1961</v>
      </c>
      <c r="P730" t="s">
        <v>182</v>
      </c>
    </row>
    <row r="731" spans="1:16" x14ac:dyDescent="0.25">
      <c r="A731" s="1" t="s">
        <v>2836</v>
      </c>
      <c r="B731" s="5">
        <v>45783.821323865741</v>
      </c>
      <c r="C731" t="s">
        <v>2523</v>
      </c>
      <c r="D731" t="s">
        <v>19</v>
      </c>
      <c r="E731" t="s">
        <v>41</v>
      </c>
      <c r="F731" t="s">
        <v>20</v>
      </c>
      <c r="G731" s="4">
        <v>77.790000000000006</v>
      </c>
      <c r="H731" s="4">
        <v>71.8</v>
      </c>
      <c r="I731" s="81">
        <v>57.98</v>
      </c>
      <c r="J731" s="72">
        <v>13.82</v>
      </c>
      <c r="K731" s="30" t="s">
        <v>10</v>
      </c>
      <c r="L731" s="30" t="s">
        <v>10</v>
      </c>
      <c r="M731" t="s">
        <v>1991</v>
      </c>
      <c r="N731" t="s">
        <v>3136</v>
      </c>
      <c r="O731" t="s">
        <v>131</v>
      </c>
      <c r="P731" t="s">
        <v>180</v>
      </c>
    </row>
    <row r="732" spans="1:16" x14ac:dyDescent="0.25">
      <c r="A732" s="1" t="s">
        <v>3135</v>
      </c>
      <c r="B732" s="5">
        <v>45783.819044953707</v>
      </c>
      <c r="C732" t="s">
        <v>2523</v>
      </c>
      <c r="D732" t="s">
        <v>23</v>
      </c>
      <c r="E732" t="s">
        <v>24</v>
      </c>
      <c r="F732" t="s">
        <v>20</v>
      </c>
      <c r="G732" s="4">
        <v>67.2</v>
      </c>
      <c r="H732" s="4">
        <v>67.2</v>
      </c>
      <c r="I732" s="81">
        <v>56.28</v>
      </c>
      <c r="J732" s="72">
        <v>10.920000000000002</v>
      </c>
      <c r="K732" s="30" t="s">
        <v>10</v>
      </c>
      <c r="L732" s="30" t="s">
        <v>10</v>
      </c>
      <c r="M732" t="s">
        <v>1991</v>
      </c>
      <c r="N732" t="s">
        <v>3134</v>
      </c>
      <c r="O732" t="s">
        <v>156</v>
      </c>
      <c r="P732" t="s">
        <v>180</v>
      </c>
    </row>
    <row r="733" spans="1:16" x14ac:dyDescent="0.25">
      <c r="A733" s="1" t="s">
        <v>3133</v>
      </c>
      <c r="B733" s="5">
        <v>45783.803352256946</v>
      </c>
      <c r="C733" t="s">
        <v>2523</v>
      </c>
      <c r="D733" t="s">
        <v>19</v>
      </c>
      <c r="E733" t="s">
        <v>41</v>
      </c>
      <c r="F733" t="s">
        <v>20</v>
      </c>
      <c r="G733" s="4">
        <v>69.59</v>
      </c>
      <c r="H733" s="4">
        <v>63.6</v>
      </c>
      <c r="I733" s="81">
        <v>51.35</v>
      </c>
      <c r="J733" s="72">
        <v>12.25</v>
      </c>
      <c r="K733" s="30" t="s">
        <v>10</v>
      </c>
      <c r="L733" s="30" t="s">
        <v>10</v>
      </c>
      <c r="M733" t="s">
        <v>1991</v>
      </c>
      <c r="N733" t="s">
        <v>3132</v>
      </c>
      <c r="O733" t="s">
        <v>2228</v>
      </c>
      <c r="P733" t="s">
        <v>180</v>
      </c>
    </row>
    <row r="734" spans="1:16" x14ac:dyDescent="0.25">
      <c r="A734" s="1" t="s">
        <v>3131</v>
      </c>
      <c r="B734" s="5">
        <v>45782.788027708331</v>
      </c>
      <c r="C734" t="s">
        <v>275</v>
      </c>
      <c r="D734" t="s">
        <v>19</v>
      </c>
      <c r="E734" t="s">
        <v>33</v>
      </c>
      <c r="F734" t="s">
        <v>20</v>
      </c>
      <c r="G734" s="4">
        <v>37.979999999999997</v>
      </c>
      <c r="H734" s="4">
        <v>31</v>
      </c>
      <c r="I734" s="81">
        <v>25.03</v>
      </c>
      <c r="J734" s="72">
        <v>5.9699999999999989</v>
      </c>
      <c r="K734" s="30" t="s">
        <v>10</v>
      </c>
      <c r="L734" s="30" t="s">
        <v>10</v>
      </c>
      <c r="M734" t="s">
        <v>1991</v>
      </c>
      <c r="N734" t="s">
        <v>3130</v>
      </c>
      <c r="O734" t="s">
        <v>131</v>
      </c>
      <c r="P734" t="s">
        <v>181</v>
      </c>
    </row>
    <row r="735" spans="1:16" x14ac:dyDescent="0.25">
      <c r="A735" s="1" t="s">
        <v>3129</v>
      </c>
      <c r="B735" s="5">
        <v>45783.487331932869</v>
      </c>
      <c r="C735" t="s">
        <v>2848</v>
      </c>
      <c r="D735" t="s">
        <v>1926</v>
      </c>
      <c r="E735" t="s">
        <v>1927</v>
      </c>
      <c r="F735" t="s">
        <v>1928</v>
      </c>
      <c r="G735" s="4">
        <v>7.99</v>
      </c>
      <c r="H735" s="31">
        <v>27</v>
      </c>
      <c r="I735" s="31">
        <v>0</v>
      </c>
      <c r="J735" s="31">
        <v>27</v>
      </c>
      <c r="K735" s="30" t="s">
        <v>2824</v>
      </c>
      <c r="L735" s="30" t="s">
        <v>17</v>
      </c>
      <c r="M735" t="s">
        <v>1991</v>
      </c>
      <c r="N735" t="s">
        <v>3128</v>
      </c>
      <c r="O735" t="s">
        <v>1929</v>
      </c>
      <c r="P735" t="s">
        <v>182</v>
      </c>
    </row>
    <row r="736" spans="1:16" x14ac:dyDescent="0.25">
      <c r="A736" s="1" t="s">
        <v>3127</v>
      </c>
      <c r="B736" s="5">
        <v>45783.478110810189</v>
      </c>
      <c r="C736" t="s">
        <v>2848</v>
      </c>
      <c r="D736" t="s">
        <v>1926</v>
      </c>
      <c r="E736" t="s">
        <v>1927</v>
      </c>
      <c r="F736" t="s">
        <v>1928</v>
      </c>
      <c r="G736" s="4">
        <v>6.19</v>
      </c>
      <c r="H736" s="31">
        <v>25.2</v>
      </c>
      <c r="I736" s="31">
        <v>0</v>
      </c>
      <c r="J736" s="31">
        <v>25.2</v>
      </c>
      <c r="K736" s="30" t="s">
        <v>2824</v>
      </c>
      <c r="L736" s="30" t="s">
        <v>17</v>
      </c>
      <c r="M736" t="s">
        <v>1991</v>
      </c>
      <c r="N736" t="s">
        <v>3126</v>
      </c>
      <c r="O736" t="s">
        <v>1929</v>
      </c>
      <c r="P736" t="s">
        <v>182</v>
      </c>
    </row>
    <row r="737" spans="1:16" x14ac:dyDescent="0.25">
      <c r="A737" s="1" t="s">
        <v>3125</v>
      </c>
      <c r="B737" s="5">
        <v>45783.470439618053</v>
      </c>
      <c r="C737" t="s">
        <v>2848</v>
      </c>
      <c r="D737" t="s">
        <v>1926</v>
      </c>
      <c r="E737" t="s">
        <v>1927</v>
      </c>
      <c r="F737" t="s">
        <v>1928</v>
      </c>
      <c r="G737" s="4">
        <v>8.59</v>
      </c>
      <c r="H737" s="31">
        <v>27.6</v>
      </c>
      <c r="I737" s="31">
        <v>0</v>
      </c>
      <c r="J737" s="31">
        <v>27.6</v>
      </c>
      <c r="K737" s="30" t="s">
        <v>2824</v>
      </c>
      <c r="L737" s="30" t="s">
        <v>17</v>
      </c>
      <c r="M737" t="s">
        <v>1991</v>
      </c>
      <c r="N737" t="s">
        <v>3124</v>
      </c>
      <c r="O737" t="s">
        <v>1929</v>
      </c>
      <c r="P737" t="s">
        <v>182</v>
      </c>
    </row>
    <row r="738" spans="1:16" x14ac:dyDescent="0.25">
      <c r="A738" s="1" t="s">
        <v>3123</v>
      </c>
      <c r="B738" s="5">
        <v>45783.46344216435</v>
      </c>
      <c r="C738" t="s">
        <v>2848</v>
      </c>
      <c r="D738" t="s">
        <v>1926</v>
      </c>
      <c r="E738" t="s">
        <v>1927</v>
      </c>
      <c r="F738" t="s">
        <v>1928</v>
      </c>
      <c r="G738" s="4">
        <v>5.55</v>
      </c>
      <c r="H738" s="31">
        <v>22.8</v>
      </c>
      <c r="I738" s="31">
        <v>0</v>
      </c>
      <c r="J738" s="31">
        <v>22.8</v>
      </c>
      <c r="K738" s="30" t="s">
        <v>2824</v>
      </c>
      <c r="L738" s="30" t="s">
        <v>17</v>
      </c>
      <c r="M738" t="s">
        <v>1991</v>
      </c>
      <c r="N738" t="s">
        <v>3122</v>
      </c>
      <c r="O738" t="s">
        <v>1929</v>
      </c>
      <c r="P738" t="s">
        <v>182</v>
      </c>
    </row>
    <row r="739" spans="1:16" x14ac:dyDescent="0.25">
      <c r="A739" s="1" t="s">
        <v>3121</v>
      </c>
      <c r="B739" s="5">
        <v>45782.476534270834</v>
      </c>
      <c r="C739" t="s">
        <v>264</v>
      </c>
      <c r="D739" t="s">
        <v>27</v>
      </c>
      <c r="E739" t="s">
        <v>28</v>
      </c>
      <c r="F739" t="s">
        <v>136</v>
      </c>
      <c r="G739" s="4">
        <v>69.790000000000006</v>
      </c>
      <c r="H739" s="31">
        <v>58.8</v>
      </c>
      <c r="I739" s="31">
        <v>0</v>
      </c>
      <c r="J739" s="31">
        <v>58.8</v>
      </c>
      <c r="K739" s="30" t="s">
        <v>2824</v>
      </c>
      <c r="L739" s="30" t="s">
        <v>17</v>
      </c>
      <c r="M739" t="s">
        <v>1991</v>
      </c>
      <c r="N739" t="s">
        <v>3120</v>
      </c>
      <c r="O739" t="s">
        <v>1955</v>
      </c>
      <c r="P739" t="s">
        <v>180</v>
      </c>
    </row>
    <row r="740" spans="1:16" x14ac:dyDescent="0.25">
      <c r="A740" s="1" t="s">
        <v>3119</v>
      </c>
      <c r="B740" s="5">
        <v>45782.762227581021</v>
      </c>
      <c r="C740" t="s">
        <v>1954</v>
      </c>
      <c r="D740" t="s">
        <v>23</v>
      </c>
      <c r="E740" t="s">
        <v>24</v>
      </c>
      <c r="F740" t="s">
        <v>20</v>
      </c>
      <c r="G740" s="4">
        <v>263.99</v>
      </c>
      <c r="H740" s="4">
        <v>258</v>
      </c>
      <c r="I740" s="81">
        <v>208.34</v>
      </c>
      <c r="J740" s="72">
        <v>49.66</v>
      </c>
      <c r="K740" s="30" t="s">
        <v>10</v>
      </c>
      <c r="L740" s="30" t="s">
        <v>10</v>
      </c>
      <c r="M740" t="s">
        <v>1991</v>
      </c>
      <c r="N740" t="s">
        <v>3118</v>
      </c>
      <c r="O740" t="s">
        <v>123</v>
      </c>
      <c r="P740" t="s">
        <v>182</v>
      </c>
    </row>
    <row r="741" spans="1:16" x14ac:dyDescent="0.25">
      <c r="A741" s="1" t="s">
        <v>3117</v>
      </c>
      <c r="B741" s="5">
        <v>45782.597979409722</v>
      </c>
      <c r="C741" t="s">
        <v>2832</v>
      </c>
      <c r="D741" t="s">
        <v>18</v>
      </c>
      <c r="E741" t="s">
        <v>28</v>
      </c>
      <c r="F741" t="s">
        <v>136</v>
      </c>
      <c r="G741" s="4">
        <v>27.48</v>
      </c>
      <c r="H741" s="31">
        <v>30</v>
      </c>
      <c r="I741" s="31">
        <v>0</v>
      </c>
      <c r="J741" s="31">
        <v>30</v>
      </c>
      <c r="K741" s="30" t="s">
        <v>2824</v>
      </c>
      <c r="L741" s="30" t="s">
        <v>17</v>
      </c>
      <c r="M741" t="s">
        <v>1991</v>
      </c>
      <c r="N741" t="s">
        <v>3116</v>
      </c>
      <c r="O741" t="s">
        <v>122</v>
      </c>
      <c r="P741" t="s">
        <v>181</v>
      </c>
    </row>
    <row r="742" spans="1:16" x14ac:dyDescent="0.25">
      <c r="A742" s="1" t="s">
        <v>2111</v>
      </c>
      <c r="B742" s="5">
        <v>45782.840942881943</v>
      </c>
      <c r="C742" t="s">
        <v>1980</v>
      </c>
      <c r="D742" t="s">
        <v>23</v>
      </c>
      <c r="E742" t="s">
        <v>31</v>
      </c>
      <c r="F742" t="s">
        <v>1941</v>
      </c>
      <c r="G742" s="4">
        <v>84.99</v>
      </c>
      <c r="H742" s="4">
        <v>84</v>
      </c>
      <c r="I742" s="81">
        <v>67.83</v>
      </c>
      <c r="J742" s="72">
        <v>16.170000000000002</v>
      </c>
      <c r="K742" s="30" t="s">
        <v>10</v>
      </c>
      <c r="L742" s="30" t="s">
        <v>10</v>
      </c>
      <c r="M742" t="s">
        <v>1991</v>
      </c>
      <c r="N742" t="s">
        <v>3115</v>
      </c>
      <c r="O742" t="s">
        <v>131</v>
      </c>
      <c r="P742" t="s">
        <v>179</v>
      </c>
    </row>
    <row r="743" spans="1:16" x14ac:dyDescent="0.25">
      <c r="A743" s="1">
        <v>9768</v>
      </c>
      <c r="B743" s="5">
        <v>45783.499768506947</v>
      </c>
      <c r="C743" t="s">
        <v>207</v>
      </c>
      <c r="D743" t="s">
        <v>23</v>
      </c>
      <c r="E743" t="s">
        <v>139</v>
      </c>
      <c r="F743" t="s">
        <v>116</v>
      </c>
      <c r="G743" s="4">
        <v>19.89</v>
      </c>
      <c r="H743" s="4">
        <v>25.2</v>
      </c>
      <c r="I743" s="81">
        <v>16.850000000000001</v>
      </c>
      <c r="J743" s="72">
        <v>8.3499999999999979</v>
      </c>
      <c r="K743" s="30" t="s">
        <v>10</v>
      </c>
      <c r="L743" s="30" t="s">
        <v>10</v>
      </c>
      <c r="M743" t="s">
        <v>1991</v>
      </c>
      <c r="N743" t="s">
        <v>3114</v>
      </c>
      <c r="O743" t="s">
        <v>131</v>
      </c>
      <c r="P743" t="s">
        <v>179</v>
      </c>
    </row>
    <row r="744" spans="1:16" x14ac:dyDescent="0.25">
      <c r="A744" s="1" t="s">
        <v>3113</v>
      </c>
      <c r="B744" s="5">
        <v>45782.824590902776</v>
      </c>
      <c r="C744" t="s">
        <v>228</v>
      </c>
      <c r="D744" t="s">
        <v>23</v>
      </c>
      <c r="E744" t="s">
        <v>24</v>
      </c>
      <c r="F744" t="s">
        <v>20</v>
      </c>
      <c r="G744" s="4">
        <v>169.99</v>
      </c>
      <c r="H744" s="4">
        <v>172</v>
      </c>
      <c r="I744" s="81">
        <v>138.88999999999999</v>
      </c>
      <c r="J744" s="72">
        <v>33.110000000000014</v>
      </c>
      <c r="K744" s="30" t="s">
        <v>10</v>
      </c>
      <c r="L744" s="30" t="s">
        <v>10</v>
      </c>
      <c r="M744" t="s">
        <v>1991</v>
      </c>
      <c r="N744" t="s">
        <v>3112</v>
      </c>
      <c r="O744" t="s">
        <v>122</v>
      </c>
      <c r="P744" t="s">
        <v>183</v>
      </c>
    </row>
    <row r="745" spans="1:16" x14ac:dyDescent="0.25">
      <c r="A745" s="1" t="s">
        <v>3111</v>
      </c>
      <c r="B745" s="5">
        <v>45782.705646261573</v>
      </c>
      <c r="C745" t="s">
        <v>228</v>
      </c>
      <c r="D745" t="s">
        <v>19</v>
      </c>
      <c r="E745" t="s">
        <v>226</v>
      </c>
      <c r="F745" t="s">
        <v>20</v>
      </c>
      <c r="G745" s="4">
        <v>49.99</v>
      </c>
      <c r="H745" s="4">
        <v>53</v>
      </c>
      <c r="I745" s="81">
        <v>38.76</v>
      </c>
      <c r="J745" s="72">
        <v>14.240000000000002</v>
      </c>
      <c r="K745" s="30" t="s">
        <v>10</v>
      </c>
      <c r="L745" s="30" t="s">
        <v>10</v>
      </c>
      <c r="M745" t="s">
        <v>1991</v>
      </c>
      <c r="N745" t="s">
        <v>3110</v>
      </c>
      <c r="O745" t="s">
        <v>122</v>
      </c>
      <c r="P745" t="s">
        <v>183</v>
      </c>
    </row>
    <row r="746" spans="1:16" x14ac:dyDescent="0.25">
      <c r="A746" s="1">
        <v>8778</v>
      </c>
      <c r="B746" s="5">
        <v>45782.594820659724</v>
      </c>
      <c r="C746" t="s">
        <v>164</v>
      </c>
      <c r="D746" t="s">
        <v>23</v>
      </c>
      <c r="E746" t="s">
        <v>30</v>
      </c>
      <c r="F746" t="s">
        <v>116</v>
      </c>
      <c r="G746" s="4">
        <v>32.6</v>
      </c>
      <c r="H746" s="4">
        <v>42.6</v>
      </c>
      <c r="I746" s="81">
        <v>30.41</v>
      </c>
      <c r="J746" s="72">
        <v>12.190000000000001</v>
      </c>
      <c r="K746" s="30" t="s">
        <v>10</v>
      </c>
      <c r="L746" s="30" t="s">
        <v>10</v>
      </c>
      <c r="M746" t="s">
        <v>1991</v>
      </c>
      <c r="N746" t="s">
        <v>3109</v>
      </c>
      <c r="O746" t="s">
        <v>140</v>
      </c>
      <c r="P746" t="s">
        <v>182</v>
      </c>
    </row>
    <row r="747" spans="1:16" x14ac:dyDescent="0.25">
      <c r="A747" s="1" t="s">
        <v>3108</v>
      </c>
      <c r="B747" s="5">
        <v>45783.831284849533</v>
      </c>
      <c r="C747" t="s">
        <v>2054</v>
      </c>
      <c r="D747" t="s">
        <v>23</v>
      </c>
      <c r="E747" t="s">
        <v>24</v>
      </c>
      <c r="F747" t="s">
        <v>20</v>
      </c>
      <c r="G747" s="4">
        <v>76.989999999999995</v>
      </c>
      <c r="H747" s="4">
        <v>63</v>
      </c>
      <c r="I747" s="81">
        <v>50.87</v>
      </c>
      <c r="J747" s="72">
        <v>12.130000000000003</v>
      </c>
      <c r="K747" s="30" t="s">
        <v>10</v>
      </c>
      <c r="L747" s="30" t="s">
        <v>10</v>
      </c>
      <c r="M747" t="s">
        <v>1991</v>
      </c>
      <c r="N747" t="s">
        <v>3107</v>
      </c>
      <c r="O747" t="s">
        <v>131</v>
      </c>
      <c r="P747" t="s">
        <v>182</v>
      </c>
    </row>
    <row r="748" spans="1:16" x14ac:dyDescent="0.25">
      <c r="A748" s="1" t="s">
        <v>3106</v>
      </c>
      <c r="B748" s="5">
        <v>45783.846543587963</v>
      </c>
      <c r="C748" t="s">
        <v>228</v>
      </c>
      <c r="D748" t="s">
        <v>18</v>
      </c>
      <c r="E748" t="s">
        <v>28</v>
      </c>
      <c r="F748" t="s">
        <v>136</v>
      </c>
      <c r="G748" s="4">
        <v>132.99</v>
      </c>
      <c r="H748" s="31">
        <v>129</v>
      </c>
      <c r="I748" s="31">
        <v>0</v>
      </c>
      <c r="J748" s="31">
        <v>129</v>
      </c>
      <c r="K748" s="30" t="s">
        <v>2824</v>
      </c>
      <c r="L748" s="30" t="s">
        <v>17</v>
      </c>
      <c r="M748" t="s">
        <v>1991</v>
      </c>
      <c r="N748" t="s">
        <v>3105</v>
      </c>
      <c r="O748" t="s">
        <v>1961</v>
      </c>
      <c r="P748" t="s">
        <v>183</v>
      </c>
    </row>
    <row r="749" spans="1:16" x14ac:dyDescent="0.25">
      <c r="A749" s="1" t="s">
        <v>3104</v>
      </c>
      <c r="B749" s="5">
        <v>45782.899518877311</v>
      </c>
      <c r="C749" t="s">
        <v>1948</v>
      </c>
      <c r="D749" t="s">
        <v>23</v>
      </c>
      <c r="E749" t="s">
        <v>24</v>
      </c>
      <c r="F749" t="s">
        <v>20</v>
      </c>
      <c r="G749" s="4">
        <v>178.99</v>
      </c>
      <c r="H749" s="4">
        <v>173</v>
      </c>
      <c r="I749" s="81">
        <v>139.69999999999999</v>
      </c>
      <c r="J749" s="72">
        <v>33.300000000000011</v>
      </c>
      <c r="K749" s="30" t="s">
        <v>10</v>
      </c>
      <c r="L749" s="30" t="s">
        <v>10</v>
      </c>
      <c r="M749" t="s">
        <v>1991</v>
      </c>
      <c r="N749" t="s">
        <v>3103</v>
      </c>
      <c r="O749" t="s">
        <v>132</v>
      </c>
      <c r="P749" t="s">
        <v>179</v>
      </c>
    </row>
    <row r="750" spans="1:16" x14ac:dyDescent="0.25">
      <c r="A750" s="1" t="s">
        <v>3102</v>
      </c>
      <c r="B750" s="5">
        <v>45782.860246249998</v>
      </c>
      <c r="C750" t="s">
        <v>1948</v>
      </c>
      <c r="D750" t="s">
        <v>23</v>
      </c>
      <c r="E750" t="s">
        <v>24</v>
      </c>
      <c r="F750" t="s">
        <v>20</v>
      </c>
      <c r="G750" s="4">
        <v>75.989999999999995</v>
      </c>
      <c r="H750" s="4">
        <v>71</v>
      </c>
      <c r="I750" s="81">
        <v>57.33</v>
      </c>
      <c r="J750" s="72">
        <v>13.670000000000002</v>
      </c>
      <c r="K750" s="30" t="s">
        <v>10</v>
      </c>
      <c r="L750" s="30" t="s">
        <v>10</v>
      </c>
      <c r="M750" t="s">
        <v>1991</v>
      </c>
      <c r="N750" t="s">
        <v>3101</v>
      </c>
      <c r="O750" t="s">
        <v>124</v>
      </c>
      <c r="P750" t="s">
        <v>179</v>
      </c>
    </row>
    <row r="751" spans="1:16" x14ac:dyDescent="0.25">
      <c r="A751" s="1" t="s">
        <v>3100</v>
      </c>
      <c r="B751" s="5">
        <v>45783.805878703701</v>
      </c>
      <c r="C751" t="s">
        <v>2172</v>
      </c>
      <c r="D751" t="s">
        <v>27</v>
      </c>
      <c r="E751" t="s">
        <v>28</v>
      </c>
      <c r="F751" t="s">
        <v>136</v>
      </c>
      <c r="G751" s="4">
        <v>63.99</v>
      </c>
      <c r="H751" s="31">
        <v>67</v>
      </c>
      <c r="I751" s="31">
        <v>0</v>
      </c>
      <c r="J751" s="31">
        <v>67</v>
      </c>
      <c r="K751" s="30" t="s">
        <v>2824</v>
      </c>
      <c r="L751" s="30" t="s">
        <v>17</v>
      </c>
      <c r="M751" t="s">
        <v>1991</v>
      </c>
      <c r="N751" t="s">
        <v>3099</v>
      </c>
      <c r="O751" t="s">
        <v>132</v>
      </c>
      <c r="P751" t="s">
        <v>183</v>
      </c>
    </row>
    <row r="752" spans="1:16" x14ac:dyDescent="0.25">
      <c r="A752" s="1" t="s">
        <v>3098</v>
      </c>
      <c r="B752" s="5">
        <v>45783.783648206016</v>
      </c>
      <c r="C752" t="s">
        <v>2172</v>
      </c>
      <c r="D752" t="s">
        <v>18</v>
      </c>
      <c r="E752" t="s">
        <v>28</v>
      </c>
      <c r="F752" t="s">
        <v>136</v>
      </c>
      <c r="G752" s="4">
        <v>49.99</v>
      </c>
      <c r="H752" s="31">
        <v>38</v>
      </c>
      <c r="I752" s="31">
        <v>0</v>
      </c>
      <c r="J752" s="31">
        <v>38</v>
      </c>
      <c r="K752" s="30" t="s">
        <v>2824</v>
      </c>
      <c r="L752" s="30" t="s">
        <v>17</v>
      </c>
      <c r="M752" t="s">
        <v>1991</v>
      </c>
      <c r="N752" t="s">
        <v>3097</v>
      </c>
      <c r="O752" t="s">
        <v>1959</v>
      </c>
      <c r="P752" t="s">
        <v>183</v>
      </c>
    </row>
    <row r="753" spans="1:16" x14ac:dyDescent="0.25">
      <c r="A753" s="1" t="s">
        <v>3096</v>
      </c>
      <c r="B753" s="5">
        <v>45783.480471944444</v>
      </c>
      <c r="C753" t="s">
        <v>2886</v>
      </c>
      <c r="D753" t="s">
        <v>1926</v>
      </c>
      <c r="E753" t="s">
        <v>1927</v>
      </c>
      <c r="F753" t="s">
        <v>1928</v>
      </c>
      <c r="G753" s="4">
        <v>52.65</v>
      </c>
      <c r="H753" s="31">
        <v>72.650000000000006</v>
      </c>
      <c r="I753" s="31">
        <v>0</v>
      </c>
      <c r="J753" s="31">
        <v>72.650000000000006</v>
      </c>
      <c r="K753" s="30" t="s">
        <v>2824</v>
      </c>
      <c r="L753" s="30" t="s">
        <v>17</v>
      </c>
      <c r="M753" t="s">
        <v>1991</v>
      </c>
      <c r="N753" t="s">
        <v>3095</v>
      </c>
      <c r="O753" t="s">
        <v>1929</v>
      </c>
      <c r="P753" t="s">
        <v>180</v>
      </c>
    </row>
    <row r="754" spans="1:16" x14ac:dyDescent="0.25">
      <c r="A754" s="1" t="s">
        <v>3094</v>
      </c>
      <c r="B754" s="5">
        <v>45783.464028703704</v>
      </c>
      <c r="C754" t="s">
        <v>2886</v>
      </c>
      <c r="D754" t="s">
        <v>1926</v>
      </c>
      <c r="E754" t="s">
        <v>1927</v>
      </c>
      <c r="F754" t="s">
        <v>1928</v>
      </c>
      <c r="G754" s="4">
        <v>24</v>
      </c>
      <c r="H754" s="31">
        <v>44</v>
      </c>
      <c r="I754" s="31">
        <v>0</v>
      </c>
      <c r="J754" s="31">
        <v>44</v>
      </c>
      <c r="K754" s="30" t="s">
        <v>2824</v>
      </c>
      <c r="L754" s="30" t="s">
        <v>17</v>
      </c>
      <c r="M754" t="s">
        <v>1991</v>
      </c>
      <c r="N754" t="s">
        <v>3093</v>
      </c>
      <c r="O754" t="s">
        <v>1929</v>
      </c>
      <c r="P754" t="s">
        <v>180</v>
      </c>
    </row>
    <row r="755" spans="1:16" x14ac:dyDescent="0.25">
      <c r="A755" s="1" t="s">
        <v>3092</v>
      </c>
      <c r="B755" s="5">
        <v>45783.813571053244</v>
      </c>
      <c r="C755" t="s">
        <v>2054</v>
      </c>
      <c r="D755" t="s">
        <v>23</v>
      </c>
      <c r="E755" t="s">
        <v>24</v>
      </c>
      <c r="F755" t="s">
        <v>20</v>
      </c>
      <c r="G755" s="4">
        <v>93.19</v>
      </c>
      <c r="H755" s="4">
        <v>90.2</v>
      </c>
      <c r="I755" s="81">
        <v>72.83</v>
      </c>
      <c r="J755" s="72">
        <v>17.370000000000005</v>
      </c>
      <c r="K755" s="30" t="s">
        <v>10</v>
      </c>
      <c r="L755" s="30" t="s">
        <v>10</v>
      </c>
      <c r="M755" t="s">
        <v>1991</v>
      </c>
      <c r="N755" t="s">
        <v>3091</v>
      </c>
      <c r="O755" t="s">
        <v>122</v>
      </c>
      <c r="P755" t="s">
        <v>182</v>
      </c>
    </row>
    <row r="756" spans="1:16" x14ac:dyDescent="0.25">
      <c r="A756" s="1" t="s">
        <v>3090</v>
      </c>
      <c r="B756" s="5">
        <v>45783.805859351851</v>
      </c>
      <c r="C756" t="s">
        <v>2054</v>
      </c>
      <c r="D756" t="s">
        <v>23</v>
      </c>
      <c r="E756" t="s">
        <v>24</v>
      </c>
      <c r="F756" t="s">
        <v>20</v>
      </c>
      <c r="G756" s="4">
        <v>70.39</v>
      </c>
      <c r="H756" s="4">
        <v>51.4</v>
      </c>
      <c r="I756" s="81">
        <v>41.51</v>
      </c>
      <c r="J756" s="72">
        <v>9.89</v>
      </c>
      <c r="K756" s="30" t="s">
        <v>10</v>
      </c>
      <c r="L756" s="30" t="s">
        <v>10</v>
      </c>
      <c r="M756" t="s">
        <v>1991</v>
      </c>
      <c r="N756" t="s">
        <v>3089</v>
      </c>
      <c r="O756" t="s">
        <v>131</v>
      </c>
      <c r="P756" t="s">
        <v>182</v>
      </c>
    </row>
    <row r="757" spans="1:16" x14ac:dyDescent="0.25">
      <c r="A757" s="1" t="s">
        <v>3088</v>
      </c>
      <c r="B757" s="5">
        <v>45782.851550810185</v>
      </c>
      <c r="C757" t="s">
        <v>1948</v>
      </c>
      <c r="D757" t="s">
        <v>23</v>
      </c>
      <c r="E757" t="s">
        <v>24</v>
      </c>
      <c r="F757" t="s">
        <v>20</v>
      </c>
      <c r="G757" s="4">
        <v>94.99</v>
      </c>
      <c r="H757" s="4">
        <v>80</v>
      </c>
      <c r="I757" s="81">
        <v>64.599999999999994</v>
      </c>
      <c r="J757" s="72">
        <v>15.400000000000006</v>
      </c>
      <c r="K757" s="30" t="s">
        <v>10</v>
      </c>
      <c r="L757" s="30" t="s">
        <v>10</v>
      </c>
      <c r="M757" t="s">
        <v>1991</v>
      </c>
      <c r="N757" t="s">
        <v>3087</v>
      </c>
      <c r="O757" t="s">
        <v>132</v>
      </c>
      <c r="P757" t="s">
        <v>179</v>
      </c>
    </row>
    <row r="758" spans="1:16" x14ac:dyDescent="0.25">
      <c r="A758" s="1" t="s">
        <v>3086</v>
      </c>
      <c r="B758" s="5">
        <v>45782.798078842592</v>
      </c>
      <c r="C758" t="s">
        <v>942</v>
      </c>
      <c r="D758" t="s">
        <v>19</v>
      </c>
      <c r="E758" t="s">
        <v>33</v>
      </c>
      <c r="F758" t="s">
        <v>20</v>
      </c>
      <c r="G758" s="4">
        <v>227.99</v>
      </c>
      <c r="H758" s="4">
        <v>222</v>
      </c>
      <c r="I758" s="81">
        <v>179.26</v>
      </c>
      <c r="J758" s="72">
        <v>42.740000000000009</v>
      </c>
      <c r="K758" s="30" t="s">
        <v>10</v>
      </c>
      <c r="L758" s="30" t="s">
        <v>10</v>
      </c>
      <c r="M758" t="s">
        <v>1991</v>
      </c>
      <c r="N758" t="s">
        <v>3085</v>
      </c>
      <c r="O758" t="s">
        <v>123</v>
      </c>
      <c r="P758" t="s">
        <v>182</v>
      </c>
    </row>
    <row r="759" spans="1:16" x14ac:dyDescent="0.25">
      <c r="A759" s="1" t="s">
        <v>2845</v>
      </c>
      <c r="B759" s="5">
        <v>45782.844879490738</v>
      </c>
      <c r="C759" t="s">
        <v>1952</v>
      </c>
      <c r="D759" t="s">
        <v>1926</v>
      </c>
      <c r="E759" t="s">
        <v>1927</v>
      </c>
      <c r="F759" t="s">
        <v>1928</v>
      </c>
      <c r="G759" s="4">
        <v>42.78</v>
      </c>
      <c r="H759" s="31">
        <v>34.799999999999997</v>
      </c>
      <c r="I759" s="31">
        <v>0</v>
      </c>
      <c r="J759" s="31">
        <v>34.799999999999997</v>
      </c>
      <c r="K759" s="30" t="s">
        <v>2824</v>
      </c>
      <c r="L759" s="30" t="s">
        <v>17</v>
      </c>
      <c r="M759" t="s">
        <v>1991</v>
      </c>
      <c r="N759" t="s">
        <v>3084</v>
      </c>
      <c r="O759" t="s">
        <v>1929</v>
      </c>
      <c r="P759" t="s">
        <v>182</v>
      </c>
    </row>
    <row r="760" spans="1:16" x14ac:dyDescent="0.25">
      <c r="A760" s="1" t="s">
        <v>3083</v>
      </c>
      <c r="B760" s="5">
        <v>45782.943831921293</v>
      </c>
      <c r="C760" t="s">
        <v>168</v>
      </c>
      <c r="D760" t="s">
        <v>19</v>
      </c>
      <c r="E760" t="s">
        <v>33</v>
      </c>
      <c r="F760" t="s">
        <v>20</v>
      </c>
      <c r="G760" s="4">
        <v>152.99</v>
      </c>
      <c r="H760" s="4">
        <v>142</v>
      </c>
      <c r="I760" s="81">
        <v>118.92</v>
      </c>
      <c r="J760" s="72">
        <v>23.08</v>
      </c>
      <c r="K760" s="30" t="s">
        <v>10</v>
      </c>
      <c r="L760" s="30" t="s">
        <v>10</v>
      </c>
      <c r="M760" t="s">
        <v>1991</v>
      </c>
      <c r="N760" t="s">
        <v>3082</v>
      </c>
      <c r="O760" t="s">
        <v>1961</v>
      </c>
      <c r="P760" t="s">
        <v>182</v>
      </c>
    </row>
    <row r="761" spans="1:16" x14ac:dyDescent="0.25">
      <c r="A761" s="1">
        <v>6371</v>
      </c>
      <c r="B761" s="5">
        <v>45783.936635868056</v>
      </c>
      <c r="C761" t="s">
        <v>157</v>
      </c>
      <c r="D761" t="s">
        <v>19</v>
      </c>
      <c r="E761" t="s">
        <v>129</v>
      </c>
      <c r="F761" t="s">
        <v>116</v>
      </c>
      <c r="G761" s="4">
        <v>33.39</v>
      </c>
      <c r="H761" s="4">
        <v>32.4</v>
      </c>
      <c r="I761" s="81">
        <v>24.18</v>
      </c>
      <c r="J761" s="72">
        <v>8.2199999999999989</v>
      </c>
      <c r="K761" s="30" t="s">
        <v>10</v>
      </c>
      <c r="L761" s="30" t="s">
        <v>10</v>
      </c>
      <c r="M761" t="s">
        <v>1991</v>
      </c>
      <c r="N761" t="s">
        <v>3081</v>
      </c>
      <c r="O761" t="s">
        <v>156</v>
      </c>
      <c r="P761" t="s">
        <v>180</v>
      </c>
    </row>
    <row r="762" spans="1:16" x14ac:dyDescent="0.25">
      <c r="A762" s="1" t="s">
        <v>3080</v>
      </c>
      <c r="B762" s="5">
        <v>45783.787882777775</v>
      </c>
      <c r="C762" t="s">
        <v>2054</v>
      </c>
      <c r="D762" t="s">
        <v>23</v>
      </c>
      <c r="E762" t="s">
        <v>24</v>
      </c>
      <c r="F762" t="s">
        <v>20</v>
      </c>
      <c r="G762" s="4">
        <v>94.99</v>
      </c>
      <c r="H762" s="4">
        <v>81</v>
      </c>
      <c r="I762" s="81">
        <v>65.41</v>
      </c>
      <c r="J762" s="72">
        <v>15.590000000000003</v>
      </c>
      <c r="K762" s="30" t="s">
        <v>10</v>
      </c>
      <c r="L762" s="30" t="s">
        <v>10</v>
      </c>
      <c r="M762" t="s">
        <v>1991</v>
      </c>
      <c r="N762" t="s">
        <v>3079</v>
      </c>
      <c r="O762" t="s">
        <v>131</v>
      </c>
      <c r="P762" t="s">
        <v>182</v>
      </c>
    </row>
    <row r="763" spans="1:16" x14ac:dyDescent="0.25">
      <c r="A763" s="1">
        <v>6340</v>
      </c>
      <c r="B763" s="5">
        <v>45783.901021678241</v>
      </c>
      <c r="C763" t="s">
        <v>261</v>
      </c>
      <c r="D763" t="s">
        <v>23</v>
      </c>
      <c r="E763" t="s">
        <v>30</v>
      </c>
      <c r="F763" t="s">
        <v>116</v>
      </c>
      <c r="G763" s="4">
        <v>25.29</v>
      </c>
      <c r="H763" s="4">
        <v>32.4</v>
      </c>
      <c r="I763" s="81">
        <v>26.17</v>
      </c>
      <c r="J763" s="72">
        <v>6.2299999999999969</v>
      </c>
      <c r="K763" s="30" t="s">
        <v>10</v>
      </c>
      <c r="L763" s="30" t="s">
        <v>10</v>
      </c>
      <c r="M763" t="s">
        <v>1991</v>
      </c>
      <c r="N763" t="s">
        <v>3078</v>
      </c>
      <c r="O763" t="s">
        <v>140</v>
      </c>
      <c r="P763" t="s">
        <v>183</v>
      </c>
    </row>
    <row r="764" spans="1:16" x14ac:dyDescent="0.25">
      <c r="A764" s="1" t="s">
        <v>3077</v>
      </c>
      <c r="B764" s="5">
        <v>45783.755522743057</v>
      </c>
      <c r="C764" t="s">
        <v>2054</v>
      </c>
      <c r="D764" t="s">
        <v>23</v>
      </c>
      <c r="E764" t="s">
        <v>24</v>
      </c>
      <c r="F764" t="s">
        <v>20</v>
      </c>
      <c r="G764" s="4">
        <v>54.39</v>
      </c>
      <c r="H764" s="4">
        <v>50.4</v>
      </c>
      <c r="I764" s="81">
        <v>40.700000000000003</v>
      </c>
      <c r="J764" s="72">
        <v>9.6999999999999957</v>
      </c>
      <c r="K764" s="30" t="s">
        <v>10</v>
      </c>
      <c r="L764" s="30" t="s">
        <v>10</v>
      </c>
      <c r="M764" t="s">
        <v>1991</v>
      </c>
      <c r="N764" t="s">
        <v>3076</v>
      </c>
      <c r="O764" t="s">
        <v>132</v>
      </c>
      <c r="P764" t="s">
        <v>182</v>
      </c>
    </row>
    <row r="765" spans="1:16" x14ac:dyDescent="0.25">
      <c r="A765" s="1" t="s">
        <v>3075</v>
      </c>
      <c r="B765" s="5">
        <v>45783.635180717596</v>
      </c>
      <c r="C765" t="s">
        <v>2054</v>
      </c>
      <c r="D765" t="s">
        <v>23</v>
      </c>
      <c r="E765" t="s">
        <v>24</v>
      </c>
      <c r="F765" t="s">
        <v>20</v>
      </c>
      <c r="G765" s="4">
        <v>90.79</v>
      </c>
      <c r="H765" s="4">
        <v>75.8</v>
      </c>
      <c r="I765" s="81">
        <v>61.21</v>
      </c>
      <c r="J765" s="72">
        <v>14.589999999999996</v>
      </c>
      <c r="K765" s="30" t="s">
        <v>10</v>
      </c>
      <c r="L765" s="30" t="s">
        <v>10</v>
      </c>
      <c r="M765" t="s">
        <v>1991</v>
      </c>
      <c r="N765" t="s">
        <v>3074</v>
      </c>
      <c r="O765" t="s">
        <v>131</v>
      </c>
      <c r="P765" t="s">
        <v>182</v>
      </c>
    </row>
    <row r="766" spans="1:16" x14ac:dyDescent="0.25">
      <c r="A766" s="1" t="s">
        <v>3073</v>
      </c>
      <c r="B766" s="5">
        <v>45783.821783854168</v>
      </c>
      <c r="C766" t="s">
        <v>3072</v>
      </c>
      <c r="D766" t="s">
        <v>23</v>
      </c>
      <c r="E766" t="s">
        <v>24</v>
      </c>
      <c r="F766" t="s">
        <v>20</v>
      </c>
      <c r="G766" s="4">
        <v>25.99</v>
      </c>
      <c r="H766" s="4">
        <v>30</v>
      </c>
      <c r="I766" s="81">
        <v>11.2</v>
      </c>
      <c r="J766" s="72">
        <v>18.8</v>
      </c>
      <c r="K766" s="30" t="s">
        <v>10</v>
      </c>
      <c r="L766" s="30" t="s">
        <v>10</v>
      </c>
      <c r="M766" t="s">
        <v>1991</v>
      </c>
      <c r="N766" t="s">
        <v>3071</v>
      </c>
      <c r="O766" t="s">
        <v>122</v>
      </c>
      <c r="P766" t="s">
        <v>180</v>
      </c>
    </row>
    <row r="767" spans="1:16" x14ac:dyDescent="0.25">
      <c r="A767" s="1">
        <v>9440</v>
      </c>
      <c r="B767" s="5">
        <v>45782.902363564812</v>
      </c>
      <c r="C767" t="s">
        <v>266</v>
      </c>
      <c r="D767" t="s">
        <v>23</v>
      </c>
      <c r="E767" t="s">
        <v>30</v>
      </c>
      <c r="F767" t="s">
        <v>116</v>
      </c>
      <c r="G767" s="4">
        <v>51.39</v>
      </c>
      <c r="H767" s="4">
        <v>50.4</v>
      </c>
      <c r="I767" s="81">
        <v>40.700000000000003</v>
      </c>
      <c r="J767" s="72">
        <v>9.6999999999999957</v>
      </c>
      <c r="K767" s="30" t="s">
        <v>10</v>
      </c>
      <c r="L767" s="30" t="s">
        <v>10</v>
      </c>
      <c r="M767" t="s">
        <v>1991</v>
      </c>
      <c r="N767" t="s">
        <v>3070</v>
      </c>
      <c r="O767" t="s">
        <v>1957</v>
      </c>
      <c r="P767" t="s">
        <v>183</v>
      </c>
    </row>
    <row r="768" spans="1:16" x14ac:dyDescent="0.25">
      <c r="A768" s="1" t="s">
        <v>3069</v>
      </c>
      <c r="B768" s="5">
        <v>45783.645828402776</v>
      </c>
      <c r="C768" t="s">
        <v>968</v>
      </c>
      <c r="D768" t="s">
        <v>18</v>
      </c>
      <c r="E768" t="s">
        <v>28</v>
      </c>
      <c r="F768" t="s">
        <v>136</v>
      </c>
      <c r="G768" s="4">
        <v>57.99</v>
      </c>
      <c r="H768" s="31">
        <v>52</v>
      </c>
      <c r="I768" s="31">
        <v>0</v>
      </c>
      <c r="J768" s="31">
        <v>52</v>
      </c>
      <c r="K768" s="30" t="s">
        <v>2824</v>
      </c>
      <c r="L768" s="30" t="s">
        <v>17</v>
      </c>
      <c r="M768" t="s">
        <v>1991</v>
      </c>
      <c r="N768" t="s">
        <v>3068</v>
      </c>
      <c r="O768" t="s">
        <v>123</v>
      </c>
      <c r="P768" t="s">
        <v>180</v>
      </c>
    </row>
    <row r="769" spans="1:16" x14ac:dyDescent="0.25">
      <c r="A769" s="1" t="s">
        <v>3067</v>
      </c>
      <c r="B769" s="5">
        <v>45782.703766053244</v>
      </c>
      <c r="C769" t="s">
        <v>989</v>
      </c>
      <c r="D769" t="s">
        <v>23</v>
      </c>
      <c r="E769" t="s">
        <v>24</v>
      </c>
      <c r="F769" t="s">
        <v>20</v>
      </c>
      <c r="G769" s="4">
        <v>105.38</v>
      </c>
      <c r="H769" s="4">
        <v>102.4</v>
      </c>
      <c r="I769" s="81">
        <v>82.69</v>
      </c>
      <c r="J769" s="72">
        <v>19.710000000000008</v>
      </c>
      <c r="K769" s="30" t="s">
        <v>10</v>
      </c>
      <c r="L769" s="30" t="s">
        <v>10</v>
      </c>
      <c r="M769" t="s">
        <v>1991</v>
      </c>
      <c r="N769" t="s">
        <v>3066</v>
      </c>
      <c r="O769" t="s">
        <v>132</v>
      </c>
      <c r="P769" t="s">
        <v>180</v>
      </c>
    </row>
    <row r="770" spans="1:16" x14ac:dyDescent="0.25">
      <c r="A770" s="1">
        <v>8670</v>
      </c>
      <c r="B770" s="5">
        <v>45784.694904745367</v>
      </c>
      <c r="C770" t="s">
        <v>296</v>
      </c>
      <c r="D770" t="s">
        <v>23</v>
      </c>
      <c r="E770" t="s">
        <v>31</v>
      </c>
      <c r="F770" t="s">
        <v>116</v>
      </c>
      <c r="G770" s="4">
        <v>24.39</v>
      </c>
      <c r="H770" s="4">
        <v>31.2</v>
      </c>
      <c r="I770" s="81">
        <v>22.7</v>
      </c>
      <c r="J770" s="72">
        <v>8.5</v>
      </c>
      <c r="K770" s="30" t="s">
        <v>10</v>
      </c>
      <c r="L770" s="30" t="s">
        <v>10</v>
      </c>
      <c r="M770" t="s">
        <v>1991</v>
      </c>
      <c r="N770" t="s">
        <v>3065</v>
      </c>
      <c r="O770" t="s">
        <v>123</v>
      </c>
      <c r="P770" t="s">
        <v>179</v>
      </c>
    </row>
    <row r="771" spans="1:16" x14ac:dyDescent="0.25">
      <c r="A771" s="1" t="s">
        <v>3064</v>
      </c>
      <c r="B771" s="5">
        <v>45783.476612997685</v>
      </c>
      <c r="C771" t="s">
        <v>313</v>
      </c>
      <c r="D771" t="s">
        <v>1926</v>
      </c>
      <c r="E771" t="s">
        <v>1927</v>
      </c>
      <c r="F771" t="s">
        <v>1928</v>
      </c>
      <c r="G771" s="4">
        <v>50.79</v>
      </c>
      <c r="H771" s="31">
        <v>49.8</v>
      </c>
      <c r="I771" s="31">
        <v>0</v>
      </c>
      <c r="J771" s="31">
        <v>49.8</v>
      </c>
      <c r="K771" s="30" t="s">
        <v>2824</v>
      </c>
      <c r="L771" s="30" t="s">
        <v>17</v>
      </c>
      <c r="M771" t="s">
        <v>1991</v>
      </c>
      <c r="N771" t="s">
        <v>3063</v>
      </c>
      <c r="O771" t="s">
        <v>1929</v>
      </c>
      <c r="P771" t="s">
        <v>179</v>
      </c>
    </row>
    <row r="772" spans="1:16" x14ac:dyDescent="0.25">
      <c r="A772" s="1" t="s">
        <v>3062</v>
      </c>
      <c r="B772" s="5">
        <v>45782.818647893517</v>
      </c>
      <c r="C772" t="s">
        <v>1600</v>
      </c>
      <c r="D772" t="s">
        <v>23</v>
      </c>
      <c r="E772" t="s">
        <v>24</v>
      </c>
      <c r="F772" t="s">
        <v>20</v>
      </c>
      <c r="G772" s="4">
        <v>28.98</v>
      </c>
      <c r="H772" s="4">
        <v>30</v>
      </c>
      <c r="I772" s="81">
        <v>24.22</v>
      </c>
      <c r="J772" s="72">
        <v>5.7800000000000011</v>
      </c>
      <c r="K772" s="30" t="s">
        <v>10</v>
      </c>
      <c r="L772" s="30" t="s">
        <v>10</v>
      </c>
      <c r="M772" t="s">
        <v>1991</v>
      </c>
      <c r="N772" t="s">
        <v>3061</v>
      </c>
      <c r="O772" t="s">
        <v>124</v>
      </c>
      <c r="P772" t="s">
        <v>181</v>
      </c>
    </row>
    <row r="773" spans="1:16" x14ac:dyDescent="0.25">
      <c r="A773" s="1" t="s">
        <v>3060</v>
      </c>
      <c r="B773" s="5">
        <v>45782.791176967592</v>
      </c>
      <c r="C773" t="s">
        <v>1954</v>
      </c>
      <c r="D773" t="s">
        <v>1926</v>
      </c>
      <c r="E773" t="s">
        <v>1927</v>
      </c>
      <c r="F773" t="s">
        <v>1928</v>
      </c>
      <c r="G773" s="4">
        <v>144.99</v>
      </c>
      <c r="H773" s="31">
        <v>127</v>
      </c>
      <c r="I773" s="31">
        <v>0</v>
      </c>
      <c r="J773" s="31">
        <v>127</v>
      </c>
      <c r="K773" s="30" t="s">
        <v>2824</v>
      </c>
      <c r="L773" s="30" t="s">
        <v>17</v>
      </c>
      <c r="M773" t="s">
        <v>1991</v>
      </c>
      <c r="N773" t="s">
        <v>3059</v>
      </c>
      <c r="O773" t="s">
        <v>1929</v>
      </c>
      <c r="P773" t="s">
        <v>182</v>
      </c>
    </row>
    <row r="774" spans="1:16" x14ac:dyDescent="0.25">
      <c r="A774" s="1" t="s">
        <v>3058</v>
      </c>
      <c r="B774" s="5">
        <v>45782.480465833331</v>
      </c>
      <c r="C774" t="s">
        <v>978</v>
      </c>
      <c r="D774" t="s">
        <v>19</v>
      </c>
      <c r="E774" t="s">
        <v>39</v>
      </c>
      <c r="F774" t="s">
        <v>20</v>
      </c>
      <c r="G774" s="4">
        <v>26.49</v>
      </c>
      <c r="H774" s="4">
        <v>26</v>
      </c>
      <c r="I774" s="81">
        <v>21</v>
      </c>
      <c r="J774" s="72">
        <v>5</v>
      </c>
      <c r="K774" s="30" t="s">
        <v>10</v>
      </c>
      <c r="L774" s="30" t="s">
        <v>10</v>
      </c>
      <c r="M774" t="s">
        <v>1991</v>
      </c>
      <c r="N774" t="s">
        <v>3057</v>
      </c>
      <c r="O774" t="s">
        <v>122</v>
      </c>
      <c r="P774" t="s">
        <v>180</v>
      </c>
    </row>
    <row r="775" spans="1:16" x14ac:dyDescent="0.25">
      <c r="A775" s="1" t="s">
        <v>3056</v>
      </c>
      <c r="B775" s="5">
        <v>45783.473334745373</v>
      </c>
      <c r="C775" t="s">
        <v>1429</v>
      </c>
      <c r="D775" t="s">
        <v>23</v>
      </c>
      <c r="E775" t="s">
        <v>24</v>
      </c>
      <c r="F775" t="s">
        <v>20</v>
      </c>
      <c r="G775" s="4">
        <v>26.98</v>
      </c>
      <c r="H775" s="4">
        <v>30</v>
      </c>
      <c r="I775" s="81">
        <v>24.22</v>
      </c>
      <c r="J775" s="72">
        <v>5.7800000000000011</v>
      </c>
      <c r="K775" s="30" t="s">
        <v>10</v>
      </c>
      <c r="L775" s="30" t="s">
        <v>10</v>
      </c>
      <c r="M775" t="s">
        <v>1991</v>
      </c>
      <c r="N775" t="s">
        <v>3055</v>
      </c>
      <c r="O775" t="s">
        <v>132</v>
      </c>
      <c r="P775" t="s">
        <v>183</v>
      </c>
    </row>
    <row r="776" spans="1:16" x14ac:dyDescent="0.25">
      <c r="A776" s="1" t="s">
        <v>3054</v>
      </c>
      <c r="B776" s="5">
        <v>45784.894421261575</v>
      </c>
      <c r="C776" t="s">
        <v>286</v>
      </c>
      <c r="D776" t="s">
        <v>23</v>
      </c>
      <c r="E776" t="s">
        <v>139</v>
      </c>
      <c r="F776" t="s">
        <v>1941</v>
      </c>
      <c r="G776" s="4">
        <v>55.78</v>
      </c>
      <c r="H776" s="4">
        <v>52.8</v>
      </c>
      <c r="I776" s="81">
        <v>42.64</v>
      </c>
      <c r="J776" s="72">
        <v>10.159999999999997</v>
      </c>
      <c r="K776" s="30" t="s">
        <v>10</v>
      </c>
      <c r="L776" s="30" t="s">
        <v>10</v>
      </c>
      <c r="M776" t="s">
        <v>1991</v>
      </c>
      <c r="N776" t="s">
        <v>3053</v>
      </c>
      <c r="O776" t="s">
        <v>131</v>
      </c>
      <c r="P776" t="s">
        <v>182</v>
      </c>
    </row>
    <row r="777" spans="1:16" x14ac:dyDescent="0.25">
      <c r="A777" s="1" t="s">
        <v>3052</v>
      </c>
      <c r="B777" s="5">
        <v>45784.788045636575</v>
      </c>
      <c r="C777" t="s">
        <v>145</v>
      </c>
      <c r="D777" t="s">
        <v>19</v>
      </c>
      <c r="E777" t="s">
        <v>226</v>
      </c>
      <c r="F777" t="s">
        <v>20</v>
      </c>
      <c r="G777" s="4">
        <v>100.79</v>
      </c>
      <c r="H777" s="4">
        <v>91.8</v>
      </c>
      <c r="I777" s="81">
        <v>64.14</v>
      </c>
      <c r="J777" s="72">
        <v>27.659999999999997</v>
      </c>
      <c r="K777" s="30" t="s">
        <v>10</v>
      </c>
      <c r="L777" s="30" t="s">
        <v>10</v>
      </c>
      <c r="M777" t="s">
        <v>1991</v>
      </c>
      <c r="N777" t="s">
        <v>3051</v>
      </c>
      <c r="O777" t="s">
        <v>122</v>
      </c>
      <c r="P777" t="s">
        <v>180</v>
      </c>
    </row>
    <row r="778" spans="1:16" x14ac:dyDescent="0.25">
      <c r="A778" s="1" t="s">
        <v>3050</v>
      </c>
      <c r="B778" s="5">
        <v>45784.840291539353</v>
      </c>
      <c r="C778" t="s">
        <v>197</v>
      </c>
      <c r="D778" t="s">
        <v>23</v>
      </c>
      <c r="E778" t="s">
        <v>24</v>
      </c>
      <c r="F778" t="s">
        <v>20</v>
      </c>
      <c r="G778" s="4">
        <v>25.88</v>
      </c>
      <c r="H778" s="4">
        <v>25.2</v>
      </c>
      <c r="I778" s="81">
        <v>20.34</v>
      </c>
      <c r="J778" s="72">
        <v>4.8599999999999994</v>
      </c>
      <c r="K778" s="30" t="s">
        <v>10</v>
      </c>
      <c r="L778" s="30" t="s">
        <v>10</v>
      </c>
      <c r="M778" t="s">
        <v>1991</v>
      </c>
      <c r="N778" t="s">
        <v>3049</v>
      </c>
      <c r="O778" t="s">
        <v>131</v>
      </c>
      <c r="P778" t="s">
        <v>183</v>
      </c>
    </row>
    <row r="779" spans="1:16" x14ac:dyDescent="0.25">
      <c r="A779" s="1" t="s">
        <v>3048</v>
      </c>
      <c r="B779" s="5">
        <v>45784.817826030092</v>
      </c>
      <c r="C779" t="s">
        <v>197</v>
      </c>
      <c r="D779" t="s">
        <v>19</v>
      </c>
      <c r="E779" t="s">
        <v>33</v>
      </c>
      <c r="F779" t="s">
        <v>20</v>
      </c>
      <c r="G779" s="4">
        <v>42.59</v>
      </c>
      <c r="H779" s="4">
        <v>42.6</v>
      </c>
      <c r="I779" s="81">
        <v>35.68</v>
      </c>
      <c r="J779" s="72">
        <v>6.9200000000000017</v>
      </c>
      <c r="K779" s="30" t="s">
        <v>10</v>
      </c>
      <c r="L779" s="30" t="s">
        <v>10</v>
      </c>
      <c r="M779" t="s">
        <v>1991</v>
      </c>
      <c r="N779" t="s">
        <v>3047</v>
      </c>
      <c r="O779" t="s">
        <v>156</v>
      </c>
      <c r="P779" t="s">
        <v>183</v>
      </c>
    </row>
    <row r="780" spans="1:16" x14ac:dyDescent="0.25">
      <c r="A780" s="1" t="s">
        <v>3046</v>
      </c>
      <c r="B780" s="5">
        <v>45784.88438142361</v>
      </c>
      <c r="C780" t="s">
        <v>138</v>
      </c>
      <c r="D780" t="s">
        <v>19</v>
      </c>
      <c r="E780" t="s">
        <v>1946</v>
      </c>
      <c r="F780" t="s">
        <v>20</v>
      </c>
      <c r="G780" s="4">
        <v>64.44</v>
      </c>
      <c r="H780" s="4">
        <v>54.45</v>
      </c>
      <c r="I780" s="81">
        <v>45.6</v>
      </c>
      <c r="J780" s="72">
        <v>8.8500000000000014</v>
      </c>
      <c r="K780" s="30" t="s">
        <v>10</v>
      </c>
      <c r="L780" s="30" t="s">
        <v>10</v>
      </c>
      <c r="M780" t="s">
        <v>1991</v>
      </c>
      <c r="N780" t="s">
        <v>3045</v>
      </c>
      <c r="O780" t="s">
        <v>1961</v>
      </c>
      <c r="P780" t="s">
        <v>183</v>
      </c>
    </row>
    <row r="781" spans="1:16" x14ac:dyDescent="0.25">
      <c r="A781" s="1" t="s">
        <v>3044</v>
      </c>
      <c r="B781" s="5">
        <v>45784.809456805553</v>
      </c>
      <c r="C781" t="s">
        <v>1968</v>
      </c>
      <c r="D781" t="s">
        <v>18</v>
      </c>
      <c r="E781" t="s">
        <v>28</v>
      </c>
      <c r="F781" t="s">
        <v>136</v>
      </c>
      <c r="G781" s="4">
        <v>33.08</v>
      </c>
      <c r="H781" s="31">
        <v>34.799999999999997</v>
      </c>
      <c r="I781" s="31">
        <v>0</v>
      </c>
      <c r="J781" s="31">
        <v>34.799999999999997</v>
      </c>
      <c r="K781" s="30" t="s">
        <v>2824</v>
      </c>
      <c r="L781" s="30" t="s">
        <v>17</v>
      </c>
      <c r="M781" t="s">
        <v>1991</v>
      </c>
      <c r="N781" t="s">
        <v>3043</v>
      </c>
      <c r="O781" t="s">
        <v>1961</v>
      </c>
      <c r="P781" t="s">
        <v>180</v>
      </c>
    </row>
    <row r="782" spans="1:16" x14ac:dyDescent="0.25">
      <c r="A782" s="1" t="s">
        <v>3042</v>
      </c>
      <c r="B782" s="5">
        <v>45784.776392129628</v>
      </c>
      <c r="C782" t="s">
        <v>993</v>
      </c>
      <c r="D782" t="s">
        <v>19</v>
      </c>
      <c r="E782" t="s">
        <v>226</v>
      </c>
      <c r="F782" t="s">
        <v>20</v>
      </c>
      <c r="G782" s="4">
        <v>37.18</v>
      </c>
      <c r="H782" s="4">
        <v>25.2</v>
      </c>
      <c r="I782" s="81">
        <v>20.34</v>
      </c>
      <c r="J782" s="72">
        <v>4.8599999999999994</v>
      </c>
      <c r="K782" s="30" t="s">
        <v>10</v>
      </c>
      <c r="L782" s="30" t="s">
        <v>10</v>
      </c>
      <c r="M782" t="s">
        <v>1991</v>
      </c>
      <c r="N782" t="s">
        <v>3041</v>
      </c>
      <c r="O782" t="s">
        <v>122</v>
      </c>
      <c r="P782" t="s">
        <v>181</v>
      </c>
    </row>
    <row r="783" spans="1:16" x14ac:dyDescent="0.25">
      <c r="A783" s="75">
        <v>3331</v>
      </c>
      <c r="B783" s="76">
        <v>45783.851294050924</v>
      </c>
      <c r="C783" s="77" t="s">
        <v>1917</v>
      </c>
      <c r="D783" s="77" t="s">
        <v>23</v>
      </c>
      <c r="E783" s="77" t="s">
        <v>31</v>
      </c>
      <c r="F783" s="77" t="s">
        <v>116</v>
      </c>
      <c r="G783" s="31">
        <v>75.2</v>
      </c>
      <c r="H783" s="31">
        <v>85.2</v>
      </c>
      <c r="I783" s="31">
        <v>0</v>
      </c>
      <c r="J783" s="73">
        <v>85.2</v>
      </c>
      <c r="K783" s="78" t="s">
        <v>1000</v>
      </c>
      <c r="L783" s="78" t="s">
        <v>2825</v>
      </c>
      <c r="M783" s="77" t="s">
        <v>1991</v>
      </c>
      <c r="N783" s="77" t="s">
        <v>3040</v>
      </c>
      <c r="O783" s="77" t="s">
        <v>123</v>
      </c>
      <c r="P783" t="s">
        <v>179</v>
      </c>
    </row>
    <row r="784" spans="1:16" x14ac:dyDescent="0.25">
      <c r="A784" s="1" t="s">
        <v>2160</v>
      </c>
      <c r="B784" s="5">
        <v>45784.89301659722</v>
      </c>
      <c r="C784" t="s">
        <v>151</v>
      </c>
      <c r="D784" t="s">
        <v>19</v>
      </c>
      <c r="E784" t="s">
        <v>1946</v>
      </c>
      <c r="F784" t="s">
        <v>20</v>
      </c>
      <c r="G784" s="4">
        <v>32.6</v>
      </c>
      <c r="H784" s="4">
        <v>42.6</v>
      </c>
      <c r="I784" s="81">
        <v>35.68</v>
      </c>
      <c r="J784" s="72">
        <v>6.9200000000000017</v>
      </c>
      <c r="K784" s="30" t="s">
        <v>10</v>
      </c>
      <c r="L784" s="30" t="s">
        <v>10</v>
      </c>
      <c r="M784" t="s">
        <v>1991</v>
      </c>
      <c r="N784" t="s">
        <v>3039</v>
      </c>
      <c r="O784" t="s">
        <v>156</v>
      </c>
      <c r="P784" t="s">
        <v>181</v>
      </c>
    </row>
    <row r="785" spans="1:16" x14ac:dyDescent="0.25">
      <c r="A785" s="1" t="s">
        <v>3038</v>
      </c>
      <c r="B785" s="5">
        <v>45784.764724502318</v>
      </c>
      <c r="C785" t="s">
        <v>151</v>
      </c>
      <c r="D785" t="s">
        <v>23</v>
      </c>
      <c r="E785" t="s">
        <v>31</v>
      </c>
      <c r="F785" t="s">
        <v>1941</v>
      </c>
      <c r="G785" s="4">
        <v>39.979999999999997</v>
      </c>
      <c r="H785" s="4">
        <v>30</v>
      </c>
      <c r="I785" s="81">
        <v>24.22</v>
      </c>
      <c r="J785" s="72">
        <v>5.7800000000000011</v>
      </c>
      <c r="K785" s="30" t="s">
        <v>10</v>
      </c>
      <c r="L785" s="30" t="s">
        <v>10</v>
      </c>
      <c r="M785" t="s">
        <v>1991</v>
      </c>
      <c r="N785" t="s">
        <v>3037</v>
      </c>
      <c r="O785" t="s">
        <v>131</v>
      </c>
      <c r="P785" t="s">
        <v>181</v>
      </c>
    </row>
    <row r="786" spans="1:16" x14ac:dyDescent="0.25">
      <c r="A786" s="1" t="s">
        <v>3036</v>
      </c>
      <c r="B786" s="5">
        <v>45784.638692384258</v>
      </c>
      <c r="C786" t="s">
        <v>151</v>
      </c>
      <c r="D786" t="s">
        <v>19</v>
      </c>
      <c r="E786" t="s">
        <v>33</v>
      </c>
      <c r="F786" t="s">
        <v>20</v>
      </c>
      <c r="G786" s="4">
        <v>45.39</v>
      </c>
      <c r="H786" s="4">
        <v>44.4</v>
      </c>
      <c r="I786" s="81">
        <v>35.85</v>
      </c>
      <c r="J786" s="72">
        <v>8.5499999999999972</v>
      </c>
      <c r="K786" s="30" t="s">
        <v>10</v>
      </c>
      <c r="L786" s="30" t="s">
        <v>10</v>
      </c>
      <c r="M786" t="s">
        <v>1991</v>
      </c>
      <c r="N786" t="s">
        <v>3035</v>
      </c>
      <c r="O786" t="s">
        <v>122</v>
      </c>
      <c r="P786" t="s">
        <v>181</v>
      </c>
    </row>
    <row r="787" spans="1:16" x14ac:dyDescent="0.25">
      <c r="A787" s="1" t="s">
        <v>3034</v>
      </c>
      <c r="B787" s="5">
        <v>45784.744626736108</v>
      </c>
      <c r="C787" t="s">
        <v>221</v>
      </c>
      <c r="D787" t="s">
        <v>23</v>
      </c>
      <c r="E787" t="s">
        <v>26</v>
      </c>
      <c r="F787" t="s">
        <v>20</v>
      </c>
      <c r="G787" s="4">
        <v>24.19</v>
      </c>
      <c r="H787" s="4">
        <v>31.2</v>
      </c>
      <c r="I787" s="81">
        <v>21.7</v>
      </c>
      <c r="J787" s="72">
        <v>9.5</v>
      </c>
      <c r="K787" s="30" t="s">
        <v>10</v>
      </c>
      <c r="L787" s="30" t="s">
        <v>10</v>
      </c>
      <c r="M787" t="s">
        <v>1991</v>
      </c>
      <c r="N787" t="s">
        <v>3033</v>
      </c>
      <c r="O787" t="s">
        <v>1960</v>
      </c>
      <c r="P787" t="s">
        <v>179</v>
      </c>
    </row>
    <row r="788" spans="1:16" x14ac:dyDescent="0.25">
      <c r="A788" s="1" t="s">
        <v>3032</v>
      </c>
      <c r="B788" s="5">
        <v>45784.729550023148</v>
      </c>
      <c r="C788" t="s">
        <v>159</v>
      </c>
      <c r="D788" t="s">
        <v>23</v>
      </c>
      <c r="E788" t="s">
        <v>26</v>
      </c>
      <c r="F788" t="s">
        <v>20</v>
      </c>
      <c r="G788" s="4">
        <v>20.79</v>
      </c>
      <c r="H788" s="4">
        <v>26.4</v>
      </c>
      <c r="I788" s="81">
        <v>18.829999999999998</v>
      </c>
      <c r="J788" s="72">
        <v>7.57</v>
      </c>
      <c r="K788" s="30" t="s">
        <v>10</v>
      </c>
      <c r="L788" s="30" t="s">
        <v>10</v>
      </c>
      <c r="M788" t="s">
        <v>1991</v>
      </c>
      <c r="N788" t="s">
        <v>3031</v>
      </c>
      <c r="O788" t="s">
        <v>1993</v>
      </c>
      <c r="P788" t="s">
        <v>182</v>
      </c>
    </row>
    <row r="789" spans="1:16" x14ac:dyDescent="0.25">
      <c r="A789" s="1" t="s">
        <v>3030</v>
      </c>
      <c r="B789" s="5">
        <v>45784.494766157404</v>
      </c>
      <c r="C789" t="s">
        <v>2879</v>
      </c>
      <c r="D789" t="s">
        <v>1926</v>
      </c>
      <c r="E789" t="s">
        <v>2878</v>
      </c>
      <c r="F789" t="s">
        <v>2877</v>
      </c>
      <c r="G789" s="4">
        <v>29.98</v>
      </c>
      <c r="H789" s="31">
        <v>30</v>
      </c>
      <c r="I789" s="31">
        <v>0</v>
      </c>
      <c r="J789" s="31">
        <v>30</v>
      </c>
      <c r="K789" s="30" t="s">
        <v>2824</v>
      </c>
      <c r="L789" s="30" t="s">
        <v>17</v>
      </c>
      <c r="M789" t="s">
        <v>1991</v>
      </c>
      <c r="N789" t="s">
        <v>3029</v>
      </c>
      <c r="O789" t="s">
        <v>1929</v>
      </c>
      <c r="P789" t="s">
        <v>182</v>
      </c>
    </row>
    <row r="790" spans="1:16" x14ac:dyDescent="0.25">
      <c r="A790" s="1" t="s">
        <v>3028</v>
      </c>
      <c r="B790" s="5">
        <v>45784.50271803241</v>
      </c>
      <c r="C790" t="s">
        <v>342</v>
      </c>
      <c r="D790" t="s">
        <v>18</v>
      </c>
      <c r="E790" t="s">
        <v>28</v>
      </c>
      <c r="F790" t="s">
        <v>136</v>
      </c>
      <c r="G790" s="4">
        <v>68.790000000000006</v>
      </c>
      <c r="H790" s="31">
        <v>58.8</v>
      </c>
      <c r="I790" s="31">
        <v>0</v>
      </c>
      <c r="J790" s="31">
        <v>58.8</v>
      </c>
      <c r="K790" s="30" t="s">
        <v>2824</v>
      </c>
      <c r="L790" s="30" t="s">
        <v>17</v>
      </c>
      <c r="M790" t="s">
        <v>1991</v>
      </c>
      <c r="N790" t="s">
        <v>3027</v>
      </c>
      <c r="O790" t="s">
        <v>156</v>
      </c>
      <c r="P790" t="s">
        <v>180</v>
      </c>
    </row>
    <row r="791" spans="1:16" x14ac:dyDescent="0.25">
      <c r="A791" s="1" t="s">
        <v>3026</v>
      </c>
      <c r="B791" s="5">
        <v>45784.485586724535</v>
      </c>
      <c r="C791" t="s">
        <v>2894</v>
      </c>
      <c r="D791" t="s">
        <v>1926</v>
      </c>
      <c r="E791" t="s">
        <v>1927</v>
      </c>
      <c r="F791" t="s">
        <v>1928</v>
      </c>
      <c r="G791" s="4">
        <v>15.98</v>
      </c>
      <c r="H791" s="31">
        <v>30</v>
      </c>
      <c r="I791" s="31">
        <v>0</v>
      </c>
      <c r="J791" s="31">
        <v>30</v>
      </c>
      <c r="K791" s="30" t="s">
        <v>2824</v>
      </c>
      <c r="L791" s="30" t="s">
        <v>17</v>
      </c>
      <c r="M791" t="s">
        <v>1991</v>
      </c>
      <c r="N791" t="s">
        <v>3025</v>
      </c>
      <c r="O791" t="s">
        <v>1929</v>
      </c>
      <c r="P791" t="s">
        <v>183</v>
      </c>
    </row>
    <row r="792" spans="1:16" x14ac:dyDescent="0.25">
      <c r="A792" s="1" t="s">
        <v>3024</v>
      </c>
      <c r="B792" s="5">
        <v>45784.543544675929</v>
      </c>
      <c r="C792" t="s">
        <v>159</v>
      </c>
      <c r="D792" t="s">
        <v>23</v>
      </c>
      <c r="E792" t="s">
        <v>24</v>
      </c>
      <c r="F792" t="s">
        <v>20</v>
      </c>
      <c r="G792" s="4">
        <v>52.8</v>
      </c>
      <c r="H792" s="4">
        <v>52.8</v>
      </c>
      <c r="I792" s="81">
        <v>40.15</v>
      </c>
      <c r="J792" s="72">
        <v>12.649999999999999</v>
      </c>
      <c r="K792" s="30" t="s">
        <v>10</v>
      </c>
      <c r="L792" s="30" t="s">
        <v>10</v>
      </c>
      <c r="M792" t="s">
        <v>1991</v>
      </c>
      <c r="N792" t="s">
        <v>3023</v>
      </c>
      <c r="O792" t="s">
        <v>124</v>
      </c>
      <c r="P792" t="s">
        <v>182</v>
      </c>
    </row>
    <row r="793" spans="1:16" x14ac:dyDescent="0.25">
      <c r="A793" s="1" t="s">
        <v>3022</v>
      </c>
      <c r="B793" s="5">
        <v>45784.541753587961</v>
      </c>
      <c r="C793" t="s">
        <v>159</v>
      </c>
      <c r="D793" t="s">
        <v>23</v>
      </c>
      <c r="E793" t="s">
        <v>24</v>
      </c>
      <c r="F793" t="s">
        <v>20</v>
      </c>
      <c r="G793" s="4">
        <v>34.75</v>
      </c>
      <c r="H793" s="4">
        <v>44.75</v>
      </c>
      <c r="I793" s="81">
        <v>20.16</v>
      </c>
      <c r="J793" s="72">
        <v>24.59</v>
      </c>
      <c r="K793" s="30" t="s">
        <v>10</v>
      </c>
      <c r="L793" s="30" t="s">
        <v>10</v>
      </c>
      <c r="M793" t="s">
        <v>1991</v>
      </c>
      <c r="N793" t="s">
        <v>3021</v>
      </c>
      <c r="O793" t="s">
        <v>122</v>
      </c>
      <c r="P793" t="s">
        <v>182</v>
      </c>
    </row>
    <row r="794" spans="1:16" x14ac:dyDescent="0.25">
      <c r="A794" s="1" t="s">
        <v>2887</v>
      </c>
      <c r="B794" s="5">
        <v>45784.867936689814</v>
      </c>
      <c r="C794" t="s">
        <v>191</v>
      </c>
      <c r="D794" t="s">
        <v>19</v>
      </c>
      <c r="E794" t="s">
        <v>41</v>
      </c>
      <c r="F794" t="s">
        <v>20</v>
      </c>
      <c r="G794" s="4">
        <v>24.17</v>
      </c>
      <c r="H794" s="4">
        <v>30.9</v>
      </c>
      <c r="I794" s="81">
        <v>21.96</v>
      </c>
      <c r="J794" s="72">
        <v>8.9399999999999977</v>
      </c>
      <c r="K794" s="30" t="s">
        <v>10</v>
      </c>
      <c r="L794" s="30" t="s">
        <v>10</v>
      </c>
      <c r="M794" t="s">
        <v>1991</v>
      </c>
      <c r="N794" t="s">
        <v>3020</v>
      </c>
      <c r="O794" t="s">
        <v>131</v>
      </c>
      <c r="P794" t="s">
        <v>183</v>
      </c>
    </row>
    <row r="795" spans="1:16" x14ac:dyDescent="0.25">
      <c r="A795" s="1" t="s">
        <v>3019</v>
      </c>
      <c r="B795" s="5">
        <v>45784.491715104166</v>
      </c>
      <c r="C795" t="s">
        <v>261</v>
      </c>
      <c r="D795" t="s">
        <v>19</v>
      </c>
      <c r="E795" t="s">
        <v>130</v>
      </c>
      <c r="F795" t="s">
        <v>20</v>
      </c>
      <c r="G795" s="4">
        <v>66.58</v>
      </c>
      <c r="H795" s="4">
        <v>57.6</v>
      </c>
      <c r="I795" s="81">
        <v>46.51</v>
      </c>
      <c r="J795" s="72">
        <v>11.090000000000003</v>
      </c>
      <c r="K795" s="30" t="s">
        <v>10</v>
      </c>
      <c r="L795" s="30" t="s">
        <v>10</v>
      </c>
      <c r="M795" t="s">
        <v>1991</v>
      </c>
      <c r="N795" t="s">
        <v>3018</v>
      </c>
      <c r="O795" t="s">
        <v>140</v>
      </c>
      <c r="P795" t="s">
        <v>183</v>
      </c>
    </row>
    <row r="796" spans="1:16" x14ac:dyDescent="0.25">
      <c r="A796" s="1" t="s">
        <v>3017</v>
      </c>
      <c r="B796" s="5">
        <v>45784.923139953702</v>
      </c>
      <c r="C796" t="s">
        <v>138</v>
      </c>
      <c r="D796" t="s">
        <v>18</v>
      </c>
      <c r="E796" t="s">
        <v>28</v>
      </c>
      <c r="F796" t="s">
        <v>136</v>
      </c>
      <c r="G796" s="4">
        <v>30.99</v>
      </c>
      <c r="H796" s="31">
        <v>30</v>
      </c>
      <c r="I796" s="31">
        <v>0</v>
      </c>
      <c r="J796" s="31">
        <v>30</v>
      </c>
      <c r="K796" s="30" t="s">
        <v>2824</v>
      </c>
      <c r="L796" s="30" t="s">
        <v>17</v>
      </c>
      <c r="M796" t="s">
        <v>1991</v>
      </c>
      <c r="N796" t="s">
        <v>3016</v>
      </c>
      <c r="O796" t="s">
        <v>2679</v>
      </c>
      <c r="P796" t="s">
        <v>183</v>
      </c>
    </row>
    <row r="797" spans="1:16" x14ac:dyDescent="0.25">
      <c r="A797" s="1" t="s">
        <v>3015</v>
      </c>
      <c r="B797" s="5">
        <v>45784.876112164355</v>
      </c>
      <c r="C797" t="s">
        <v>1949</v>
      </c>
      <c r="D797" t="s">
        <v>23</v>
      </c>
      <c r="E797" t="s">
        <v>139</v>
      </c>
      <c r="F797" t="s">
        <v>1941</v>
      </c>
      <c r="G797" s="4">
        <v>122.88</v>
      </c>
      <c r="H797" s="4">
        <v>101.9</v>
      </c>
      <c r="I797" s="81">
        <v>82.28</v>
      </c>
      <c r="J797" s="72">
        <v>19.620000000000005</v>
      </c>
      <c r="K797" s="30" t="s">
        <v>10</v>
      </c>
      <c r="L797" s="30" t="s">
        <v>10</v>
      </c>
      <c r="M797" t="s">
        <v>1991</v>
      </c>
      <c r="N797" t="s">
        <v>3014</v>
      </c>
      <c r="O797" t="s">
        <v>122</v>
      </c>
      <c r="P797" t="s">
        <v>183</v>
      </c>
    </row>
    <row r="798" spans="1:16" x14ac:dyDescent="0.25">
      <c r="A798" s="1" t="s">
        <v>3013</v>
      </c>
      <c r="B798" s="5">
        <v>45784.840228749999</v>
      </c>
      <c r="C798" t="s">
        <v>187</v>
      </c>
      <c r="D798" t="s">
        <v>19</v>
      </c>
      <c r="E798" t="s">
        <v>33</v>
      </c>
      <c r="F798" t="s">
        <v>20</v>
      </c>
      <c r="G798" s="4">
        <v>32.19</v>
      </c>
      <c r="H798" s="4">
        <v>31.2</v>
      </c>
      <c r="I798" s="81">
        <v>22.2</v>
      </c>
      <c r="J798" s="72">
        <v>9</v>
      </c>
      <c r="K798" s="30" t="s">
        <v>10</v>
      </c>
      <c r="L798" s="30" t="s">
        <v>10</v>
      </c>
      <c r="M798" t="s">
        <v>1991</v>
      </c>
      <c r="N798" t="s">
        <v>3012</v>
      </c>
      <c r="O798" t="s">
        <v>131</v>
      </c>
      <c r="P798" t="s">
        <v>181</v>
      </c>
    </row>
    <row r="799" spans="1:16" x14ac:dyDescent="0.25">
      <c r="A799" s="1" t="s">
        <v>3011</v>
      </c>
      <c r="B799" s="5">
        <v>45784.858726874998</v>
      </c>
      <c r="C799" t="s">
        <v>48</v>
      </c>
      <c r="D799" t="s">
        <v>23</v>
      </c>
      <c r="E799" t="s">
        <v>24</v>
      </c>
      <c r="F799" t="s">
        <v>20</v>
      </c>
      <c r="G799" s="4">
        <v>26.19</v>
      </c>
      <c r="H799" s="4">
        <v>25.2</v>
      </c>
      <c r="I799" s="81">
        <v>16.350000000000001</v>
      </c>
      <c r="J799" s="72">
        <v>8.8499999999999979</v>
      </c>
      <c r="K799" s="30" t="s">
        <v>10</v>
      </c>
      <c r="L799" s="30" t="s">
        <v>10</v>
      </c>
      <c r="M799" t="s">
        <v>1991</v>
      </c>
      <c r="N799" t="s">
        <v>3010</v>
      </c>
      <c r="O799" t="s">
        <v>132</v>
      </c>
      <c r="P799" t="s">
        <v>180</v>
      </c>
    </row>
    <row r="800" spans="1:16" x14ac:dyDescent="0.25">
      <c r="A800" s="1" t="s">
        <v>3009</v>
      </c>
      <c r="B800" s="5">
        <v>45784.845486817132</v>
      </c>
      <c r="C800" t="s">
        <v>2054</v>
      </c>
      <c r="D800" t="s">
        <v>18</v>
      </c>
      <c r="E800" t="s">
        <v>1939</v>
      </c>
      <c r="F800" t="s">
        <v>29</v>
      </c>
      <c r="G800" s="4">
        <v>86.79</v>
      </c>
      <c r="H800" s="31">
        <v>67.8</v>
      </c>
      <c r="I800" s="31">
        <v>0</v>
      </c>
      <c r="J800" s="31">
        <v>67.8</v>
      </c>
      <c r="K800" s="30" t="s">
        <v>2824</v>
      </c>
      <c r="L800" s="30" t="s">
        <v>17</v>
      </c>
      <c r="M800" t="s">
        <v>1991</v>
      </c>
      <c r="N800" t="s">
        <v>3008</v>
      </c>
      <c r="O800" t="s">
        <v>132</v>
      </c>
      <c r="P800" t="s">
        <v>182</v>
      </c>
    </row>
    <row r="801" spans="1:16" x14ac:dyDescent="0.25">
      <c r="A801" s="1" t="s">
        <v>3007</v>
      </c>
      <c r="B801" s="5">
        <v>45784.784721701391</v>
      </c>
      <c r="C801" t="s">
        <v>2054</v>
      </c>
      <c r="D801" t="s">
        <v>18</v>
      </c>
      <c r="E801" t="s">
        <v>28</v>
      </c>
      <c r="F801" t="s">
        <v>136</v>
      </c>
      <c r="G801" s="4">
        <v>76.599999999999994</v>
      </c>
      <c r="H801" s="31">
        <v>76.599999999999994</v>
      </c>
      <c r="I801" s="31">
        <v>0</v>
      </c>
      <c r="J801" s="31">
        <v>76.599999999999994</v>
      </c>
      <c r="K801" s="30" t="s">
        <v>2824</v>
      </c>
      <c r="L801" s="30" t="s">
        <v>17</v>
      </c>
      <c r="M801" t="s">
        <v>1991</v>
      </c>
      <c r="N801" t="s">
        <v>3006</v>
      </c>
      <c r="O801" t="s">
        <v>132</v>
      </c>
      <c r="P801" t="s">
        <v>182</v>
      </c>
    </row>
    <row r="802" spans="1:16" x14ac:dyDescent="0.25">
      <c r="A802" s="1">
        <v>5099</v>
      </c>
      <c r="B802" s="5">
        <v>45782.808530092596</v>
      </c>
      <c r="C802" t="s">
        <v>1949</v>
      </c>
      <c r="D802" t="s">
        <v>23</v>
      </c>
      <c r="E802" t="s">
        <v>139</v>
      </c>
      <c r="F802" t="s">
        <v>116</v>
      </c>
      <c r="G802" s="4">
        <v>62.19</v>
      </c>
      <c r="H802" s="4">
        <v>58.2</v>
      </c>
      <c r="I802" s="81">
        <v>34.4</v>
      </c>
      <c r="J802" s="72">
        <v>23.800000000000004</v>
      </c>
      <c r="K802" s="30" t="s">
        <v>10</v>
      </c>
      <c r="L802" s="30" t="s">
        <v>10</v>
      </c>
      <c r="M802" t="s">
        <v>1991</v>
      </c>
      <c r="N802" t="s">
        <v>3005</v>
      </c>
      <c r="O802" t="s">
        <v>132</v>
      </c>
      <c r="P802" t="s">
        <v>183</v>
      </c>
    </row>
    <row r="803" spans="1:16" x14ac:dyDescent="0.25">
      <c r="A803" s="1" t="s">
        <v>3004</v>
      </c>
      <c r="B803" s="5">
        <v>45784.518896099537</v>
      </c>
      <c r="C803" t="s">
        <v>295</v>
      </c>
      <c r="D803" t="s">
        <v>18</v>
      </c>
      <c r="E803" t="s">
        <v>1939</v>
      </c>
      <c r="F803" t="s">
        <v>29</v>
      </c>
      <c r="G803" s="4">
        <v>27.48</v>
      </c>
      <c r="H803" s="31">
        <v>30</v>
      </c>
      <c r="I803" s="31">
        <v>0</v>
      </c>
      <c r="J803" s="31">
        <v>30</v>
      </c>
      <c r="K803" s="30" t="s">
        <v>2824</v>
      </c>
      <c r="L803" s="30" t="s">
        <v>17</v>
      </c>
      <c r="M803" t="s">
        <v>1991</v>
      </c>
      <c r="N803" t="s">
        <v>3003</v>
      </c>
      <c r="O803" t="s">
        <v>132</v>
      </c>
      <c r="P803" t="s">
        <v>182</v>
      </c>
    </row>
    <row r="804" spans="1:16" x14ac:dyDescent="0.25">
      <c r="A804" s="1">
        <v>875</v>
      </c>
      <c r="B804" s="5">
        <v>45782.796179999998</v>
      </c>
      <c r="C804" t="s">
        <v>2538</v>
      </c>
      <c r="D804" t="s">
        <v>23</v>
      </c>
      <c r="E804" t="s">
        <v>30</v>
      </c>
      <c r="F804" t="s">
        <v>116</v>
      </c>
      <c r="G804" s="4">
        <v>109.79</v>
      </c>
      <c r="H804" s="4">
        <v>100.8</v>
      </c>
      <c r="I804" s="81">
        <v>81.400000000000006</v>
      </c>
      <c r="J804" s="72">
        <v>19.399999999999991</v>
      </c>
      <c r="K804" s="30" t="s">
        <v>10</v>
      </c>
      <c r="L804" s="30" t="s">
        <v>10</v>
      </c>
      <c r="M804" t="s">
        <v>1991</v>
      </c>
      <c r="N804" t="s">
        <v>3002</v>
      </c>
      <c r="O804" t="s">
        <v>124</v>
      </c>
      <c r="P804" t="s">
        <v>183</v>
      </c>
    </row>
    <row r="805" spans="1:16" x14ac:dyDescent="0.25">
      <c r="A805" s="1" t="s">
        <v>3001</v>
      </c>
      <c r="B805" s="5">
        <v>45784.585239733795</v>
      </c>
      <c r="C805" t="s">
        <v>2892</v>
      </c>
      <c r="D805" t="s">
        <v>1926</v>
      </c>
      <c r="E805" t="s">
        <v>2878</v>
      </c>
      <c r="F805" t="s">
        <v>2877</v>
      </c>
      <c r="G805" s="4">
        <v>22.78</v>
      </c>
      <c r="H805" s="31">
        <v>34.799999999999997</v>
      </c>
      <c r="I805" s="31">
        <v>0</v>
      </c>
      <c r="J805" s="31">
        <v>34.799999999999997</v>
      </c>
      <c r="K805" s="30" t="s">
        <v>2824</v>
      </c>
      <c r="L805" s="30" t="s">
        <v>17</v>
      </c>
      <c r="M805" t="s">
        <v>1991</v>
      </c>
      <c r="N805" t="s">
        <v>3000</v>
      </c>
      <c r="O805" t="s">
        <v>1929</v>
      </c>
      <c r="P805" t="s">
        <v>182</v>
      </c>
    </row>
    <row r="806" spans="1:16" x14ac:dyDescent="0.25">
      <c r="A806" s="1" t="s">
        <v>2999</v>
      </c>
      <c r="B806" s="5">
        <v>45784.516810266206</v>
      </c>
      <c r="C806" t="s">
        <v>2996</v>
      </c>
      <c r="D806" t="s">
        <v>18</v>
      </c>
      <c r="E806" t="s">
        <v>1939</v>
      </c>
      <c r="F806" t="s">
        <v>29</v>
      </c>
      <c r="G806" s="4">
        <v>99.6</v>
      </c>
      <c r="H806" s="31">
        <v>99.6</v>
      </c>
      <c r="I806" s="31">
        <v>0</v>
      </c>
      <c r="J806" s="31">
        <v>99.6</v>
      </c>
      <c r="K806" s="30" t="s">
        <v>2824</v>
      </c>
      <c r="L806" s="30" t="s">
        <v>17</v>
      </c>
      <c r="M806" t="s">
        <v>1991</v>
      </c>
      <c r="N806" t="s">
        <v>2998</v>
      </c>
      <c r="O806" t="s">
        <v>124</v>
      </c>
      <c r="P806" t="s">
        <v>181</v>
      </c>
    </row>
    <row r="807" spans="1:16" x14ac:dyDescent="0.25">
      <c r="A807" s="1" t="s">
        <v>2997</v>
      </c>
      <c r="B807" s="5">
        <v>45784.495536354167</v>
      </c>
      <c r="C807" t="s">
        <v>2996</v>
      </c>
      <c r="D807" t="s">
        <v>18</v>
      </c>
      <c r="E807" t="s">
        <v>1939</v>
      </c>
      <c r="F807" t="s">
        <v>29</v>
      </c>
      <c r="G807" s="4">
        <v>580.64</v>
      </c>
      <c r="H807" s="31">
        <v>580.65</v>
      </c>
      <c r="I807" s="31">
        <v>0</v>
      </c>
      <c r="J807" s="31">
        <v>580.65</v>
      </c>
      <c r="K807" s="30" t="s">
        <v>2824</v>
      </c>
      <c r="L807" s="30" t="s">
        <v>17</v>
      </c>
      <c r="M807" t="s">
        <v>1991</v>
      </c>
      <c r="N807" t="s">
        <v>2995</v>
      </c>
      <c r="O807" t="s">
        <v>132</v>
      </c>
      <c r="P807" t="s">
        <v>181</v>
      </c>
    </row>
    <row r="808" spans="1:16" x14ac:dyDescent="0.25">
      <c r="A808" s="75">
        <v>750</v>
      </c>
      <c r="B808" s="76">
        <v>45783.833554652774</v>
      </c>
      <c r="C808" s="77" t="s">
        <v>2538</v>
      </c>
      <c r="D808" s="77" t="s">
        <v>23</v>
      </c>
      <c r="E808" s="77" t="s">
        <v>30</v>
      </c>
      <c r="F808" s="77" t="s">
        <v>116</v>
      </c>
      <c r="G808" s="31">
        <v>84.99</v>
      </c>
      <c r="H808" s="31">
        <v>60</v>
      </c>
      <c r="I808" s="31">
        <v>0</v>
      </c>
      <c r="J808" s="73">
        <v>60</v>
      </c>
      <c r="K808" s="78" t="s">
        <v>1000</v>
      </c>
      <c r="L808" s="78" t="s">
        <v>2825</v>
      </c>
      <c r="M808" s="77" t="s">
        <v>1991</v>
      </c>
      <c r="N808" s="77" t="s">
        <v>2994</v>
      </c>
      <c r="O808" s="77" t="s">
        <v>122</v>
      </c>
      <c r="P808" t="s">
        <v>183</v>
      </c>
    </row>
    <row r="809" spans="1:16" x14ac:dyDescent="0.25">
      <c r="A809" s="1" t="s">
        <v>2993</v>
      </c>
      <c r="B809" s="5">
        <v>45784.925452627314</v>
      </c>
      <c r="C809" t="s">
        <v>321</v>
      </c>
      <c r="D809" t="s">
        <v>19</v>
      </c>
      <c r="E809" t="s">
        <v>39</v>
      </c>
      <c r="F809" t="s">
        <v>20</v>
      </c>
      <c r="G809" s="4">
        <v>142.08000000000001</v>
      </c>
      <c r="H809" s="4">
        <v>134.1</v>
      </c>
      <c r="I809" s="81">
        <v>112.34</v>
      </c>
      <c r="J809" s="72">
        <v>21.759999999999991</v>
      </c>
      <c r="K809" s="30" t="s">
        <v>10</v>
      </c>
      <c r="L809" s="30" t="s">
        <v>10</v>
      </c>
      <c r="M809" t="s">
        <v>1991</v>
      </c>
      <c r="N809" t="s">
        <v>2992</v>
      </c>
      <c r="O809" t="s">
        <v>1955</v>
      </c>
      <c r="P809" t="s">
        <v>179</v>
      </c>
    </row>
    <row r="810" spans="1:16" x14ac:dyDescent="0.25">
      <c r="A810" s="1" t="s">
        <v>2991</v>
      </c>
      <c r="B810" s="5">
        <v>45784.845976759258</v>
      </c>
      <c r="C810" t="s">
        <v>96</v>
      </c>
      <c r="D810" t="s">
        <v>23</v>
      </c>
      <c r="E810" t="s">
        <v>24</v>
      </c>
      <c r="F810" t="s">
        <v>20</v>
      </c>
      <c r="G810" s="4">
        <v>36.08</v>
      </c>
      <c r="H810" s="4">
        <v>34.799999999999997</v>
      </c>
      <c r="I810" s="81">
        <v>28.1</v>
      </c>
      <c r="J810" s="72">
        <v>6.6999999999999957</v>
      </c>
      <c r="K810" s="30" t="s">
        <v>10</v>
      </c>
      <c r="L810" s="30" t="s">
        <v>10</v>
      </c>
      <c r="M810" t="s">
        <v>1991</v>
      </c>
      <c r="N810" t="s">
        <v>2990</v>
      </c>
      <c r="O810" t="s">
        <v>122</v>
      </c>
      <c r="P810" t="s">
        <v>181</v>
      </c>
    </row>
    <row r="811" spans="1:16" x14ac:dyDescent="0.25">
      <c r="A811" s="1" t="s">
        <v>2989</v>
      </c>
      <c r="B811" s="5">
        <v>45784.540923206019</v>
      </c>
      <c r="C811" t="s">
        <v>1984</v>
      </c>
      <c r="D811" t="s">
        <v>23</v>
      </c>
      <c r="E811" t="s">
        <v>24</v>
      </c>
      <c r="F811" t="s">
        <v>20</v>
      </c>
      <c r="G811" s="4">
        <v>41.18</v>
      </c>
      <c r="H811" s="4">
        <v>36.200000000000003</v>
      </c>
      <c r="I811" s="81">
        <v>29.23</v>
      </c>
      <c r="J811" s="72">
        <v>6.9700000000000024</v>
      </c>
      <c r="K811" s="30" t="s">
        <v>10</v>
      </c>
      <c r="L811" s="30" t="s">
        <v>10</v>
      </c>
      <c r="M811" t="s">
        <v>1991</v>
      </c>
      <c r="N811" t="s">
        <v>2988</v>
      </c>
      <c r="O811" t="s">
        <v>124</v>
      </c>
      <c r="P811" t="s">
        <v>182</v>
      </c>
    </row>
    <row r="812" spans="1:16" x14ac:dyDescent="0.25">
      <c r="A812" s="1" t="s">
        <v>2987</v>
      </c>
      <c r="B812" s="5">
        <v>45784.548775324074</v>
      </c>
      <c r="C812" t="s">
        <v>680</v>
      </c>
      <c r="D812" t="s">
        <v>23</v>
      </c>
      <c r="E812" t="s">
        <v>24</v>
      </c>
      <c r="F812" t="s">
        <v>20</v>
      </c>
      <c r="G812" s="4">
        <v>74.790000000000006</v>
      </c>
      <c r="H812" s="4">
        <v>71.8</v>
      </c>
      <c r="I812" s="81">
        <v>57.98</v>
      </c>
      <c r="J812" s="72">
        <v>13.82</v>
      </c>
      <c r="K812" s="30" t="s">
        <v>10</v>
      </c>
      <c r="L812" s="30" t="s">
        <v>10</v>
      </c>
      <c r="M812" t="s">
        <v>1991</v>
      </c>
      <c r="N812" t="s">
        <v>2986</v>
      </c>
      <c r="O812" t="s">
        <v>132</v>
      </c>
      <c r="P812" t="s">
        <v>179</v>
      </c>
    </row>
    <row r="813" spans="1:16" x14ac:dyDescent="0.25">
      <c r="A813" s="1" t="s">
        <v>2985</v>
      </c>
      <c r="B813" s="5">
        <v>45784.876908437502</v>
      </c>
      <c r="C813" t="s">
        <v>232</v>
      </c>
      <c r="D813" t="s">
        <v>18</v>
      </c>
      <c r="E813" t="s">
        <v>28</v>
      </c>
      <c r="F813" t="s">
        <v>136</v>
      </c>
      <c r="G813" s="4">
        <v>98.98</v>
      </c>
      <c r="H813" s="31">
        <v>83</v>
      </c>
      <c r="I813" s="31">
        <v>0</v>
      </c>
      <c r="J813" s="31">
        <v>83</v>
      </c>
      <c r="K813" s="30" t="s">
        <v>2824</v>
      </c>
      <c r="L813" s="30" t="s">
        <v>17</v>
      </c>
      <c r="M813" t="s">
        <v>1991</v>
      </c>
      <c r="N813" t="s">
        <v>2984</v>
      </c>
      <c r="O813" t="s">
        <v>132</v>
      </c>
      <c r="P813" t="s">
        <v>183</v>
      </c>
    </row>
    <row r="814" spans="1:16" x14ac:dyDescent="0.25">
      <c r="A814" s="1" t="s">
        <v>2838</v>
      </c>
      <c r="B814" s="5">
        <v>45784.88783590278</v>
      </c>
      <c r="C814" t="s">
        <v>1970</v>
      </c>
      <c r="D814" t="s">
        <v>23</v>
      </c>
      <c r="E814" t="s">
        <v>24</v>
      </c>
      <c r="F814" t="s">
        <v>20</v>
      </c>
      <c r="G814" s="4">
        <v>153.99</v>
      </c>
      <c r="H814" s="4">
        <v>146</v>
      </c>
      <c r="I814" s="81">
        <v>117.9</v>
      </c>
      <c r="J814" s="72">
        <v>28.099999999999994</v>
      </c>
      <c r="K814" s="30" t="s">
        <v>10</v>
      </c>
      <c r="L814" s="30" t="s">
        <v>10</v>
      </c>
      <c r="M814" t="s">
        <v>1991</v>
      </c>
      <c r="N814" t="s">
        <v>2983</v>
      </c>
      <c r="O814" t="s">
        <v>122</v>
      </c>
      <c r="P814" t="s">
        <v>182</v>
      </c>
    </row>
    <row r="815" spans="1:16" x14ac:dyDescent="0.25">
      <c r="A815" s="1" t="s">
        <v>2982</v>
      </c>
      <c r="B815" s="5">
        <v>45784.649835081022</v>
      </c>
      <c r="C815" t="s">
        <v>298</v>
      </c>
      <c r="D815" t="s">
        <v>18</v>
      </c>
      <c r="E815" t="s">
        <v>28</v>
      </c>
      <c r="F815" t="s">
        <v>136</v>
      </c>
      <c r="G815" s="4">
        <v>33.99</v>
      </c>
      <c r="H815" s="31">
        <v>43</v>
      </c>
      <c r="I815" s="31">
        <v>0</v>
      </c>
      <c r="J815" s="31">
        <v>43</v>
      </c>
      <c r="K815" s="30" t="s">
        <v>2824</v>
      </c>
      <c r="L815" s="30" t="s">
        <v>17</v>
      </c>
      <c r="M815" t="s">
        <v>1991</v>
      </c>
      <c r="N815" t="s">
        <v>2981</v>
      </c>
      <c r="O815" t="s">
        <v>1959</v>
      </c>
      <c r="P815" t="s">
        <v>180</v>
      </c>
    </row>
    <row r="816" spans="1:16" x14ac:dyDescent="0.25">
      <c r="A816" s="75">
        <v>6246</v>
      </c>
      <c r="B816" s="76">
        <v>45783.844570706016</v>
      </c>
      <c r="C816" s="77" t="s">
        <v>189</v>
      </c>
      <c r="D816" s="77" t="s">
        <v>23</v>
      </c>
      <c r="E816" s="77" t="s">
        <v>30</v>
      </c>
      <c r="F816" s="77" t="s">
        <v>116</v>
      </c>
      <c r="G816" s="31">
        <v>27.09</v>
      </c>
      <c r="H816" s="31">
        <v>34.799999999999997</v>
      </c>
      <c r="I816" s="31">
        <v>0</v>
      </c>
      <c r="J816" s="73">
        <v>34.799999999999997</v>
      </c>
      <c r="K816" s="78" t="s">
        <v>1000</v>
      </c>
      <c r="L816" s="78" t="s">
        <v>2825</v>
      </c>
      <c r="M816" s="77" t="s">
        <v>1991</v>
      </c>
      <c r="N816" s="77" t="s">
        <v>2980</v>
      </c>
      <c r="O816" s="77" t="s">
        <v>124</v>
      </c>
      <c r="P816" t="s">
        <v>179</v>
      </c>
    </row>
    <row r="817" spans="1:16" x14ac:dyDescent="0.25">
      <c r="A817" s="1" t="s">
        <v>2893</v>
      </c>
      <c r="B817" s="5">
        <v>45784.480792349539</v>
      </c>
      <c r="C817" t="s">
        <v>2883</v>
      </c>
      <c r="D817" t="s">
        <v>23</v>
      </c>
      <c r="E817" t="s">
        <v>24</v>
      </c>
      <c r="F817" t="s">
        <v>20</v>
      </c>
      <c r="G817" s="4">
        <v>32.28</v>
      </c>
      <c r="H817" s="4">
        <v>32.4</v>
      </c>
      <c r="I817" s="81">
        <v>26.17</v>
      </c>
      <c r="J817" s="72">
        <v>6.2299999999999969</v>
      </c>
      <c r="K817" s="30" t="s">
        <v>10</v>
      </c>
      <c r="L817" s="30" t="s">
        <v>10</v>
      </c>
      <c r="M817" t="s">
        <v>1991</v>
      </c>
      <c r="N817" t="s">
        <v>2979</v>
      </c>
      <c r="O817" t="s">
        <v>132</v>
      </c>
      <c r="P817" t="s">
        <v>180</v>
      </c>
    </row>
    <row r="818" spans="1:16" x14ac:dyDescent="0.25">
      <c r="A818" s="1" t="s">
        <v>2978</v>
      </c>
      <c r="B818" s="5">
        <v>45784.866717199075</v>
      </c>
      <c r="C818" t="s">
        <v>278</v>
      </c>
      <c r="D818" t="s">
        <v>18</v>
      </c>
      <c r="E818" t="s">
        <v>42</v>
      </c>
      <c r="F818" t="s">
        <v>29</v>
      </c>
      <c r="G818" s="4">
        <v>182.98</v>
      </c>
      <c r="H818" s="31">
        <v>170</v>
      </c>
      <c r="I818" s="31">
        <v>0</v>
      </c>
      <c r="J818" s="31">
        <v>170</v>
      </c>
      <c r="K818" s="30" t="s">
        <v>2824</v>
      </c>
      <c r="L818" s="30" t="s">
        <v>17</v>
      </c>
      <c r="M818" t="s">
        <v>1991</v>
      </c>
      <c r="N818" t="s">
        <v>2977</v>
      </c>
      <c r="O818" t="s">
        <v>131</v>
      </c>
      <c r="P818" t="s">
        <v>180</v>
      </c>
    </row>
    <row r="819" spans="1:16" x14ac:dyDescent="0.25">
      <c r="A819" s="1" t="s">
        <v>2976</v>
      </c>
      <c r="B819" s="5">
        <v>45784.900063078705</v>
      </c>
      <c r="C819" t="s">
        <v>2861</v>
      </c>
      <c r="D819" t="s">
        <v>1926</v>
      </c>
      <c r="E819" t="s">
        <v>1927</v>
      </c>
      <c r="F819" t="s">
        <v>1928</v>
      </c>
      <c r="G819" s="4">
        <v>152.59</v>
      </c>
      <c r="H819" s="31">
        <v>143.6</v>
      </c>
      <c r="I819" s="31">
        <v>0</v>
      </c>
      <c r="J819" s="31">
        <v>143.6</v>
      </c>
      <c r="K819" s="30" t="s">
        <v>2824</v>
      </c>
      <c r="L819" s="30" t="s">
        <v>17</v>
      </c>
      <c r="M819" t="s">
        <v>1991</v>
      </c>
      <c r="N819" t="s">
        <v>2975</v>
      </c>
      <c r="O819" t="s">
        <v>1929</v>
      </c>
      <c r="P819" t="s">
        <v>179</v>
      </c>
    </row>
    <row r="820" spans="1:16" x14ac:dyDescent="0.25">
      <c r="A820" s="1" t="s">
        <v>2974</v>
      </c>
      <c r="B820" s="5">
        <v>45784.942836388887</v>
      </c>
      <c r="C820" t="s">
        <v>186</v>
      </c>
      <c r="D820" t="s">
        <v>23</v>
      </c>
      <c r="E820" t="s">
        <v>30</v>
      </c>
      <c r="F820" t="s">
        <v>1941</v>
      </c>
      <c r="G820" s="4">
        <v>91.99</v>
      </c>
      <c r="H820" s="4">
        <v>101</v>
      </c>
      <c r="I820" s="81">
        <v>81.56</v>
      </c>
      <c r="J820" s="72">
        <v>19.439999999999998</v>
      </c>
      <c r="K820" s="30" t="s">
        <v>10</v>
      </c>
      <c r="L820" s="30" t="s">
        <v>10</v>
      </c>
      <c r="M820" t="s">
        <v>1991</v>
      </c>
      <c r="N820" t="s">
        <v>2973</v>
      </c>
      <c r="O820" t="s">
        <v>122</v>
      </c>
      <c r="P820" t="s">
        <v>182</v>
      </c>
    </row>
    <row r="821" spans="1:16" x14ac:dyDescent="0.25">
      <c r="A821" s="1" t="s">
        <v>2972</v>
      </c>
      <c r="B821" s="5">
        <v>45784.581617245371</v>
      </c>
      <c r="C821" t="s">
        <v>299</v>
      </c>
      <c r="D821" t="s">
        <v>18</v>
      </c>
      <c r="E821" t="s">
        <v>28</v>
      </c>
      <c r="F821" t="s">
        <v>136</v>
      </c>
      <c r="G821" s="4">
        <v>146.88999999999999</v>
      </c>
      <c r="H821" s="31">
        <v>151.9</v>
      </c>
      <c r="I821" s="31">
        <v>0</v>
      </c>
      <c r="J821" s="31">
        <v>151.9</v>
      </c>
      <c r="K821" s="30" t="s">
        <v>2824</v>
      </c>
      <c r="L821" s="30" t="s">
        <v>17</v>
      </c>
      <c r="M821" t="s">
        <v>1991</v>
      </c>
      <c r="N821" t="s">
        <v>2971</v>
      </c>
      <c r="O821" t="s">
        <v>132</v>
      </c>
      <c r="P821" t="s">
        <v>182</v>
      </c>
    </row>
    <row r="822" spans="1:16" x14ac:dyDescent="0.25">
      <c r="A822" s="1" t="s">
        <v>2970</v>
      </c>
      <c r="B822" s="5">
        <v>45784.47143996528</v>
      </c>
      <c r="C822" t="s">
        <v>477</v>
      </c>
      <c r="D822" t="s">
        <v>27</v>
      </c>
      <c r="E822" t="s">
        <v>1939</v>
      </c>
      <c r="F822" t="s">
        <v>29</v>
      </c>
      <c r="G822" s="4">
        <v>84</v>
      </c>
      <c r="H822" s="31">
        <v>84</v>
      </c>
      <c r="I822" s="31">
        <v>0</v>
      </c>
      <c r="J822" s="31">
        <v>84</v>
      </c>
      <c r="K822" s="30" t="s">
        <v>2824</v>
      </c>
      <c r="L822" s="30" t="s">
        <v>17</v>
      </c>
      <c r="M822" t="s">
        <v>1991</v>
      </c>
      <c r="N822" t="s">
        <v>2969</v>
      </c>
      <c r="O822" t="s">
        <v>124</v>
      </c>
      <c r="P822" t="s">
        <v>180</v>
      </c>
    </row>
    <row r="823" spans="1:16" x14ac:dyDescent="0.25">
      <c r="A823" s="1" t="s">
        <v>2968</v>
      </c>
      <c r="B823" s="5">
        <v>45784.874284201389</v>
      </c>
      <c r="C823" t="s">
        <v>186</v>
      </c>
      <c r="D823" t="s">
        <v>23</v>
      </c>
      <c r="E823" t="s">
        <v>26</v>
      </c>
      <c r="F823" t="s">
        <v>20</v>
      </c>
      <c r="G823" s="4">
        <v>89.99</v>
      </c>
      <c r="H823" s="4">
        <v>94</v>
      </c>
      <c r="I823" s="81">
        <v>75.900000000000006</v>
      </c>
      <c r="J823" s="72">
        <v>18.099999999999994</v>
      </c>
      <c r="K823" s="30" t="s">
        <v>10</v>
      </c>
      <c r="L823" s="30" t="s">
        <v>10</v>
      </c>
      <c r="M823" t="s">
        <v>1991</v>
      </c>
      <c r="N823" t="s">
        <v>2967</v>
      </c>
      <c r="O823" t="s">
        <v>122</v>
      </c>
      <c r="P823" t="s">
        <v>182</v>
      </c>
    </row>
    <row r="824" spans="1:16" x14ac:dyDescent="0.25">
      <c r="A824" s="1" t="s">
        <v>2966</v>
      </c>
      <c r="B824" s="5">
        <v>45784.861094375003</v>
      </c>
      <c r="C824" t="s">
        <v>186</v>
      </c>
      <c r="D824" t="s">
        <v>19</v>
      </c>
      <c r="E824" t="s">
        <v>41</v>
      </c>
      <c r="F824" t="s">
        <v>20</v>
      </c>
      <c r="G824" s="4">
        <v>225.99</v>
      </c>
      <c r="H824" s="4">
        <v>222</v>
      </c>
      <c r="I824" s="81">
        <v>179.26</v>
      </c>
      <c r="J824" s="72">
        <v>42.740000000000009</v>
      </c>
      <c r="K824" s="30" t="s">
        <v>10</v>
      </c>
      <c r="L824" s="30" t="s">
        <v>10</v>
      </c>
      <c r="M824" t="s">
        <v>1991</v>
      </c>
      <c r="N824" t="s">
        <v>2965</v>
      </c>
      <c r="O824" t="s">
        <v>131</v>
      </c>
      <c r="P824" t="s">
        <v>182</v>
      </c>
    </row>
    <row r="825" spans="1:16" x14ac:dyDescent="0.25">
      <c r="A825" s="1" t="s">
        <v>2964</v>
      </c>
      <c r="B825" s="5">
        <v>45784.615274594908</v>
      </c>
      <c r="C825" t="s">
        <v>309</v>
      </c>
      <c r="D825" t="s">
        <v>19</v>
      </c>
      <c r="E825" t="s">
        <v>33</v>
      </c>
      <c r="F825" t="s">
        <v>20</v>
      </c>
      <c r="G825" s="4">
        <v>76.98</v>
      </c>
      <c r="H825" s="4">
        <v>70</v>
      </c>
      <c r="I825" s="81">
        <v>56.52</v>
      </c>
      <c r="J825" s="72">
        <v>13.479999999999997</v>
      </c>
      <c r="K825" s="30" t="s">
        <v>10</v>
      </c>
      <c r="L825" s="30" t="s">
        <v>10</v>
      </c>
      <c r="M825" t="s">
        <v>1991</v>
      </c>
      <c r="N825" t="s">
        <v>2963</v>
      </c>
      <c r="O825" t="s">
        <v>122</v>
      </c>
      <c r="P825" t="s">
        <v>182</v>
      </c>
    </row>
    <row r="826" spans="1:16" x14ac:dyDescent="0.25">
      <c r="A826" s="1" t="s">
        <v>2962</v>
      </c>
      <c r="B826" s="5">
        <v>45784.516648599536</v>
      </c>
      <c r="C826" t="s">
        <v>1370</v>
      </c>
      <c r="D826" t="s">
        <v>18</v>
      </c>
      <c r="E826" t="s">
        <v>28</v>
      </c>
      <c r="F826" t="s">
        <v>136</v>
      </c>
      <c r="G826" s="4">
        <v>35.979999999999997</v>
      </c>
      <c r="H826" s="31">
        <v>30</v>
      </c>
      <c r="I826" s="31">
        <v>0</v>
      </c>
      <c r="J826" s="31">
        <v>30</v>
      </c>
      <c r="K826" s="30" t="s">
        <v>2824</v>
      </c>
      <c r="L826" s="30" t="s">
        <v>17</v>
      </c>
      <c r="M826" t="s">
        <v>1991</v>
      </c>
      <c r="N826" t="s">
        <v>2961</v>
      </c>
      <c r="O826" t="s">
        <v>132</v>
      </c>
      <c r="P826" t="s">
        <v>181</v>
      </c>
    </row>
    <row r="827" spans="1:16" x14ac:dyDescent="0.25">
      <c r="A827" s="1" t="s">
        <v>2960</v>
      </c>
      <c r="B827" s="5">
        <v>45784.520953796295</v>
      </c>
      <c r="C827" t="s">
        <v>194</v>
      </c>
      <c r="D827" t="s">
        <v>23</v>
      </c>
      <c r="E827" t="s">
        <v>24</v>
      </c>
      <c r="F827" t="s">
        <v>20</v>
      </c>
      <c r="G827" s="4">
        <v>108.99</v>
      </c>
      <c r="H827" s="4">
        <v>99</v>
      </c>
      <c r="I827" s="81">
        <v>79.94</v>
      </c>
      <c r="J827" s="72">
        <v>19.060000000000002</v>
      </c>
      <c r="K827" s="30" t="s">
        <v>10</v>
      </c>
      <c r="L827" s="30" t="s">
        <v>10</v>
      </c>
      <c r="M827" t="s">
        <v>1991</v>
      </c>
      <c r="N827" t="s">
        <v>2959</v>
      </c>
      <c r="O827" t="s">
        <v>122</v>
      </c>
      <c r="P827" t="s">
        <v>181</v>
      </c>
    </row>
    <row r="828" spans="1:16" x14ac:dyDescent="0.25">
      <c r="A828" s="1" t="s">
        <v>2958</v>
      </c>
      <c r="B828" s="5">
        <v>45784.771638182872</v>
      </c>
      <c r="C828" t="s">
        <v>224</v>
      </c>
      <c r="D828" t="s">
        <v>19</v>
      </c>
      <c r="E828" t="s">
        <v>33</v>
      </c>
      <c r="F828" t="s">
        <v>20</v>
      </c>
      <c r="G828" s="4">
        <v>108.99</v>
      </c>
      <c r="H828" s="4">
        <v>101</v>
      </c>
      <c r="I828" s="81">
        <v>81.56</v>
      </c>
      <c r="J828" s="72">
        <v>19.439999999999998</v>
      </c>
      <c r="K828" s="30" t="s">
        <v>10</v>
      </c>
      <c r="L828" s="30" t="s">
        <v>10</v>
      </c>
      <c r="M828" t="s">
        <v>1991</v>
      </c>
      <c r="N828" t="s">
        <v>2957</v>
      </c>
      <c r="O828" t="s">
        <v>123</v>
      </c>
      <c r="P828" t="s">
        <v>180</v>
      </c>
    </row>
    <row r="829" spans="1:16" x14ac:dyDescent="0.25">
      <c r="A829" s="1" t="s">
        <v>2956</v>
      </c>
      <c r="B829" s="5">
        <v>45784.683047037041</v>
      </c>
      <c r="C829" t="s">
        <v>987</v>
      </c>
      <c r="D829" t="s">
        <v>18</v>
      </c>
      <c r="E829" t="s">
        <v>28</v>
      </c>
      <c r="F829" t="s">
        <v>136</v>
      </c>
      <c r="G829" s="4">
        <v>81.599999999999994</v>
      </c>
      <c r="H829" s="31">
        <v>91.6</v>
      </c>
      <c r="I829" s="31">
        <v>0</v>
      </c>
      <c r="J829" s="31">
        <v>91.6</v>
      </c>
      <c r="K829" s="30" t="s">
        <v>2824</v>
      </c>
      <c r="L829" s="30" t="s">
        <v>17</v>
      </c>
      <c r="M829" t="s">
        <v>1991</v>
      </c>
      <c r="N829" t="s">
        <v>2955</v>
      </c>
      <c r="O829" t="s">
        <v>140</v>
      </c>
      <c r="P829" t="s">
        <v>183</v>
      </c>
    </row>
    <row r="830" spans="1:16" x14ac:dyDescent="0.25">
      <c r="A830" s="1" t="s">
        <v>2954</v>
      </c>
      <c r="B830" s="5">
        <v>45784.846511238429</v>
      </c>
      <c r="C830" t="s">
        <v>288</v>
      </c>
      <c r="D830" t="s">
        <v>23</v>
      </c>
      <c r="E830" t="s">
        <v>24</v>
      </c>
      <c r="F830" t="s">
        <v>20</v>
      </c>
      <c r="G830" s="4">
        <v>115.99</v>
      </c>
      <c r="H830" s="4">
        <v>104</v>
      </c>
      <c r="I830" s="81">
        <v>83.98</v>
      </c>
      <c r="J830" s="72">
        <v>20.019999999999996</v>
      </c>
      <c r="K830" s="30" t="s">
        <v>10</v>
      </c>
      <c r="L830" s="30" t="s">
        <v>10</v>
      </c>
      <c r="M830" t="s">
        <v>1991</v>
      </c>
      <c r="N830" t="s">
        <v>2953</v>
      </c>
      <c r="O830" t="s">
        <v>132</v>
      </c>
      <c r="P830" t="s">
        <v>179</v>
      </c>
    </row>
    <row r="831" spans="1:16" x14ac:dyDescent="0.25">
      <c r="A831" s="1" t="s">
        <v>2952</v>
      </c>
      <c r="B831" s="5">
        <v>45784.781383298614</v>
      </c>
      <c r="C831" t="s">
        <v>1963</v>
      </c>
      <c r="D831" t="s">
        <v>18</v>
      </c>
      <c r="E831" t="s">
        <v>28</v>
      </c>
      <c r="F831" t="s">
        <v>136</v>
      </c>
      <c r="G831" s="4">
        <v>76.599999999999994</v>
      </c>
      <c r="H831" s="31">
        <v>76.599999999999994</v>
      </c>
      <c r="I831" s="31">
        <v>0</v>
      </c>
      <c r="J831" s="31">
        <v>76.599999999999994</v>
      </c>
      <c r="K831" s="30" t="s">
        <v>2824</v>
      </c>
      <c r="L831" s="30" t="s">
        <v>17</v>
      </c>
      <c r="M831" t="s">
        <v>1991</v>
      </c>
      <c r="N831" t="s">
        <v>2951</v>
      </c>
      <c r="O831" t="s">
        <v>124</v>
      </c>
      <c r="P831" t="s">
        <v>182</v>
      </c>
    </row>
    <row r="832" spans="1:16" x14ac:dyDescent="0.25">
      <c r="A832" s="75">
        <v>2023</v>
      </c>
      <c r="B832" s="76">
        <v>45782.512851215281</v>
      </c>
      <c r="C832" s="77" t="s">
        <v>311</v>
      </c>
      <c r="D832" s="77" t="s">
        <v>23</v>
      </c>
      <c r="E832" s="77" t="s">
        <v>30</v>
      </c>
      <c r="F832" s="77" t="s">
        <v>116</v>
      </c>
      <c r="G832" s="31">
        <v>79.78</v>
      </c>
      <c r="H832" s="31">
        <v>70.8</v>
      </c>
      <c r="I832" s="31">
        <v>0</v>
      </c>
      <c r="J832" s="73">
        <v>70.8</v>
      </c>
      <c r="K832" s="78" t="s">
        <v>1000</v>
      </c>
      <c r="L832" s="78" t="s">
        <v>2825</v>
      </c>
      <c r="M832" s="77" t="s">
        <v>1991</v>
      </c>
      <c r="N832" s="77" t="s">
        <v>2950</v>
      </c>
      <c r="O832" s="77" t="s">
        <v>132</v>
      </c>
      <c r="P832" t="s">
        <v>180</v>
      </c>
    </row>
    <row r="833" spans="1:16" x14ac:dyDescent="0.25">
      <c r="A833" s="1">
        <v>1215</v>
      </c>
      <c r="B833" s="5">
        <v>45784.689160949078</v>
      </c>
      <c r="C833" t="s">
        <v>311</v>
      </c>
      <c r="D833" t="s">
        <v>23</v>
      </c>
      <c r="E833" t="s">
        <v>30</v>
      </c>
      <c r="F833" t="s">
        <v>116</v>
      </c>
      <c r="G833" s="4">
        <v>33.39</v>
      </c>
      <c r="H833" s="4">
        <v>32.4</v>
      </c>
      <c r="I833" s="81">
        <v>26.17</v>
      </c>
      <c r="J833" s="72">
        <v>6.2299999999999969</v>
      </c>
      <c r="K833" s="30" t="s">
        <v>10</v>
      </c>
      <c r="L833" s="30" t="s">
        <v>10</v>
      </c>
      <c r="M833" t="s">
        <v>1991</v>
      </c>
      <c r="N833" t="s">
        <v>2949</v>
      </c>
      <c r="O833" t="s">
        <v>131</v>
      </c>
      <c r="P833" t="s">
        <v>180</v>
      </c>
    </row>
    <row r="834" spans="1:16" x14ac:dyDescent="0.25">
      <c r="A834" s="1" t="s">
        <v>2948</v>
      </c>
      <c r="B834" s="5">
        <v>45784.512058761575</v>
      </c>
      <c r="C834" t="s">
        <v>74</v>
      </c>
      <c r="D834" t="s">
        <v>19</v>
      </c>
      <c r="E834" t="s">
        <v>41</v>
      </c>
      <c r="F834" t="s">
        <v>20</v>
      </c>
      <c r="G834" s="4">
        <v>64</v>
      </c>
      <c r="H834" s="4">
        <v>64</v>
      </c>
      <c r="I834" s="81">
        <v>51.68</v>
      </c>
      <c r="J834" s="72">
        <v>12.32</v>
      </c>
      <c r="K834" s="30" t="s">
        <v>10</v>
      </c>
      <c r="L834" s="30" t="s">
        <v>10</v>
      </c>
      <c r="M834" t="s">
        <v>1991</v>
      </c>
      <c r="N834" t="s">
        <v>2947</v>
      </c>
      <c r="O834" t="s">
        <v>131</v>
      </c>
      <c r="P834" t="s">
        <v>182</v>
      </c>
    </row>
    <row r="835" spans="1:16" x14ac:dyDescent="0.25">
      <c r="A835" s="1" t="s">
        <v>2946</v>
      </c>
      <c r="B835" s="5">
        <v>45784.524990127313</v>
      </c>
      <c r="C835" t="s">
        <v>310</v>
      </c>
      <c r="D835" t="s">
        <v>19</v>
      </c>
      <c r="E835" t="s">
        <v>33</v>
      </c>
      <c r="F835" t="s">
        <v>20</v>
      </c>
      <c r="G835" s="4">
        <v>56.99</v>
      </c>
      <c r="H835" s="4">
        <v>54</v>
      </c>
      <c r="I835" s="81">
        <v>45.22</v>
      </c>
      <c r="J835" s="72">
        <v>8.7800000000000011</v>
      </c>
      <c r="K835" s="30" t="s">
        <v>10</v>
      </c>
      <c r="L835" s="30" t="s">
        <v>10</v>
      </c>
      <c r="M835" t="s">
        <v>1991</v>
      </c>
      <c r="N835" t="s">
        <v>2945</v>
      </c>
      <c r="O835" t="s">
        <v>1958</v>
      </c>
      <c r="P835" t="s">
        <v>183</v>
      </c>
    </row>
    <row r="836" spans="1:16" x14ac:dyDescent="0.25">
      <c r="A836" s="1" t="s">
        <v>2944</v>
      </c>
      <c r="B836" s="5">
        <v>45784.951576006948</v>
      </c>
      <c r="C836" t="s">
        <v>209</v>
      </c>
      <c r="D836" t="s">
        <v>19</v>
      </c>
      <c r="E836" t="s">
        <v>41</v>
      </c>
      <c r="F836" t="s">
        <v>20</v>
      </c>
      <c r="G836" s="4">
        <v>148</v>
      </c>
      <c r="H836" s="4">
        <v>148</v>
      </c>
      <c r="I836" s="81">
        <v>113.29</v>
      </c>
      <c r="J836" s="72">
        <v>34.709999999999994</v>
      </c>
      <c r="K836" s="30" t="s">
        <v>10</v>
      </c>
      <c r="L836" s="30" t="s">
        <v>10</v>
      </c>
      <c r="M836" t="s">
        <v>1991</v>
      </c>
      <c r="N836" t="s">
        <v>2943</v>
      </c>
      <c r="O836" t="s">
        <v>132</v>
      </c>
      <c r="P836" t="s">
        <v>179</v>
      </c>
    </row>
    <row r="837" spans="1:16" x14ac:dyDescent="0.25">
      <c r="A837" s="1" t="s">
        <v>2942</v>
      </c>
      <c r="B837" s="5">
        <v>45784.86877577546</v>
      </c>
      <c r="C837" t="s">
        <v>216</v>
      </c>
      <c r="D837" t="s">
        <v>27</v>
      </c>
      <c r="E837" t="s">
        <v>1945</v>
      </c>
      <c r="F837" t="s">
        <v>29</v>
      </c>
      <c r="G837" s="4">
        <v>164.99</v>
      </c>
      <c r="H837" s="31">
        <v>154</v>
      </c>
      <c r="I837" s="31">
        <v>0</v>
      </c>
      <c r="J837" s="31">
        <v>154</v>
      </c>
      <c r="K837" s="30" t="s">
        <v>2824</v>
      </c>
      <c r="L837" s="30" t="s">
        <v>17</v>
      </c>
      <c r="M837" t="s">
        <v>1991</v>
      </c>
      <c r="N837" t="s">
        <v>2941</v>
      </c>
      <c r="O837" t="s">
        <v>131</v>
      </c>
      <c r="P837" t="s">
        <v>181</v>
      </c>
    </row>
    <row r="838" spans="1:16" x14ac:dyDescent="0.25">
      <c r="A838" s="1" t="s">
        <v>2940</v>
      </c>
      <c r="B838" s="5">
        <v>45784.913379733793</v>
      </c>
      <c r="C838" t="s">
        <v>763</v>
      </c>
      <c r="D838" t="s">
        <v>23</v>
      </c>
      <c r="E838" t="s">
        <v>24</v>
      </c>
      <c r="F838" t="s">
        <v>20</v>
      </c>
      <c r="G838" s="4">
        <v>34.24</v>
      </c>
      <c r="H838" s="4">
        <v>35</v>
      </c>
      <c r="I838" s="81">
        <v>28.26</v>
      </c>
      <c r="J838" s="72">
        <v>6.7399999999999984</v>
      </c>
      <c r="K838" s="30" t="s">
        <v>10</v>
      </c>
      <c r="L838" s="30" t="s">
        <v>10</v>
      </c>
      <c r="M838" t="s">
        <v>1991</v>
      </c>
      <c r="N838" t="s">
        <v>2939</v>
      </c>
      <c r="O838" t="s">
        <v>122</v>
      </c>
      <c r="P838" t="s">
        <v>183</v>
      </c>
    </row>
    <row r="839" spans="1:16" x14ac:dyDescent="0.25">
      <c r="A839" s="1" t="s">
        <v>2938</v>
      </c>
      <c r="B839" s="5">
        <v>45784.790822060182</v>
      </c>
      <c r="C839" t="s">
        <v>768</v>
      </c>
      <c r="D839" t="s">
        <v>19</v>
      </c>
      <c r="E839" t="s">
        <v>41</v>
      </c>
      <c r="F839" t="s">
        <v>20</v>
      </c>
      <c r="G839" s="4">
        <v>270.99</v>
      </c>
      <c r="H839" s="4">
        <v>246</v>
      </c>
      <c r="I839" s="81">
        <v>198.64</v>
      </c>
      <c r="J839" s="72">
        <v>47.360000000000014</v>
      </c>
      <c r="K839" s="30" t="s">
        <v>10</v>
      </c>
      <c r="L839" s="30" t="s">
        <v>10</v>
      </c>
      <c r="M839" t="s">
        <v>1991</v>
      </c>
      <c r="N839" t="s">
        <v>2937</v>
      </c>
      <c r="O839" t="s">
        <v>122</v>
      </c>
      <c r="P839" t="s">
        <v>179</v>
      </c>
    </row>
    <row r="840" spans="1:16" x14ac:dyDescent="0.25">
      <c r="A840" s="1" t="s">
        <v>2936</v>
      </c>
      <c r="B840" s="5">
        <v>45784.942009444443</v>
      </c>
      <c r="C840" t="s">
        <v>833</v>
      </c>
      <c r="D840" t="s">
        <v>19</v>
      </c>
      <c r="E840" t="s">
        <v>226</v>
      </c>
      <c r="F840" t="s">
        <v>20</v>
      </c>
      <c r="G840" s="4">
        <v>116</v>
      </c>
      <c r="H840" s="4">
        <v>116</v>
      </c>
      <c r="I840" s="81">
        <v>93.67</v>
      </c>
      <c r="J840" s="72">
        <v>22.33</v>
      </c>
      <c r="K840" s="30" t="s">
        <v>10</v>
      </c>
      <c r="L840" s="30" t="s">
        <v>10</v>
      </c>
      <c r="M840" t="s">
        <v>1991</v>
      </c>
      <c r="N840" t="s">
        <v>2935</v>
      </c>
      <c r="O840" t="s">
        <v>131</v>
      </c>
      <c r="P840" t="s">
        <v>181</v>
      </c>
    </row>
    <row r="841" spans="1:16" x14ac:dyDescent="0.25">
      <c r="A841" s="75">
        <v>2489</v>
      </c>
      <c r="B841" s="76">
        <v>45784.811521226853</v>
      </c>
      <c r="C841" s="77" t="s">
        <v>170</v>
      </c>
      <c r="D841" s="77" t="s">
        <v>23</v>
      </c>
      <c r="E841" s="77" t="s">
        <v>30</v>
      </c>
      <c r="F841" s="77" t="s">
        <v>116</v>
      </c>
      <c r="G841" s="31">
        <v>105.59</v>
      </c>
      <c r="H841" s="31">
        <v>99.6</v>
      </c>
      <c r="I841" s="31">
        <v>0</v>
      </c>
      <c r="J841" s="73">
        <v>99.6</v>
      </c>
      <c r="K841" s="78" t="s">
        <v>1000</v>
      </c>
      <c r="L841" s="78" t="s">
        <v>2825</v>
      </c>
      <c r="M841" s="77" t="s">
        <v>1991</v>
      </c>
      <c r="N841" s="77" t="s">
        <v>2934</v>
      </c>
      <c r="O841" s="77" t="s">
        <v>1961</v>
      </c>
      <c r="P841" t="s">
        <v>183</v>
      </c>
    </row>
    <row r="842" spans="1:16" x14ac:dyDescent="0.25">
      <c r="A842" s="1" t="s">
        <v>2933</v>
      </c>
      <c r="B842" s="5">
        <v>45784.78211871528</v>
      </c>
      <c r="C842" t="s">
        <v>854</v>
      </c>
      <c r="D842" t="s">
        <v>23</v>
      </c>
      <c r="E842" t="s">
        <v>24</v>
      </c>
      <c r="F842" t="s">
        <v>20</v>
      </c>
      <c r="G842" s="4">
        <v>215.99</v>
      </c>
      <c r="H842" s="4">
        <v>194</v>
      </c>
      <c r="I842" s="81">
        <v>156.66</v>
      </c>
      <c r="J842" s="72">
        <v>37.340000000000003</v>
      </c>
      <c r="K842" s="30" t="s">
        <v>10</v>
      </c>
      <c r="L842" s="30" t="s">
        <v>10</v>
      </c>
      <c r="M842" t="s">
        <v>1991</v>
      </c>
      <c r="N842" t="s">
        <v>2932</v>
      </c>
      <c r="O842" t="s">
        <v>122</v>
      </c>
      <c r="P842" t="s">
        <v>180</v>
      </c>
    </row>
    <row r="843" spans="1:16" x14ac:dyDescent="0.25">
      <c r="A843" s="1" t="s">
        <v>2931</v>
      </c>
      <c r="B843" s="5">
        <v>45784.817675104168</v>
      </c>
      <c r="C843" t="s">
        <v>172</v>
      </c>
      <c r="D843" t="s">
        <v>19</v>
      </c>
      <c r="E843" t="s">
        <v>39</v>
      </c>
      <c r="F843" t="s">
        <v>20</v>
      </c>
      <c r="G843" s="4">
        <v>65</v>
      </c>
      <c r="H843" s="4">
        <v>65</v>
      </c>
      <c r="I843" s="81">
        <v>52.49</v>
      </c>
      <c r="J843" s="72">
        <v>12.509999999999998</v>
      </c>
      <c r="K843" s="30" t="s">
        <v>10</v>
      </c>
      <c r="L843" s="30" t="s">
        <v>10</v>
      </c>
      <c r="M843" t="s">
        <v>1991</v>
      </c>
      <c r="N843" t="s">
        <v>2930</v>
      </c>
      <c r="O843" t="s">
        <v>1957</v>
      </c>
      <c r="P843" t="s">
        <v>179</v>
      </c>
    </row>
    <row r="844" spans="1:16" x14ac:dyDescent="0.25">
      <c r="A844" s="75">
        <v>4169</v>
      </c>
      <c r="B844" s="76">
        <v>45784.467549918983</v>
      </c>
      <c r="C844" s="77" t="s">
        <v>248</v>
      </c>
      <c r="D844" s="77" t="s">
        <v>23</v>
      </c>
      <c r="E844" s="77" t="s">
        <v>30</v>
      </c>
      <c r="F844" s="77" t="s">
        <v>116</v>
      </c>
      <c r="G844" s="31">
        <v>58.38</v>
      </c>
      <c r="H844" s="31">
        <v>50.4</v>
      </c>
      <c r="I844" s="31">
        <v>0</v>
      </c>
      <c r="J844" s="73">
        <v>50.4</v>
      </c>
      <c r="K844" s="78" t="s">
        <v>1000</v>
      </c>
      <c r="L844" s="78" t="s">
        <v>2825</v>
      </c>
      <c r="M844" s="77" t="s">
        <v>1991</v>
      </c>
      <c r="N844" s="77" t="s">
        <v>2929</v>
      </c>
      <c r="O844" s="77" t="s">
        <v>140</v>
      </c>
      <c r="P844" t="s">
        <v>183</v>
      </c>
    </row>
    <row r="845" spans="1:16" x14ac:dyDescent="0.25">
      <c r="A845" s="1" t="s">
        <v>2117</v>
      </c>
      <c r="B845" s="5">
        <v>45784.846144467592</v>
      </c>
      <c r="C845" t="s">
        <v>146</v>
      </c>
      <c r="D845" t="s">
        <v>19</v>
      </c>
      <c r="E845" t="s">
        <v>41</v>
      </c>
      <c r="F845" t="s">
        <v>20</v>
      </c>
      <c r="G845" s="4">
        <v>152.99</v>
      </c>
      <c r="H845" s="4">
        <v>162</v>
      </c>
      <c r="I845" s="81">
        <v>130.82</v>
      </c>
      <c r="J845" s="72">
        <v>31.180000000000007</v>
      </c>
      <c r="K845" s="30" t="s">
        <v>10</v>
      </c>
      <c r="L845" s="30" t="s">
        <v>10</v>
      </c>
      <c r="M845" t="s">
        <v>1991</v>
      </c>
      <c r="N845" t="s">
        <v>2928</v>
      </c>
      <c r="O845" t="s">
        <v>1930</v>
      </c>
      <c r="P845" t="s">
        <v>179</v>
      </c>
    </row>
    <row r="846" spans="1:16" x14ac:dyDescent="0.25">
      <c r="A846" s="1" t="s">
        <v>2927</v>
      </c>
      <c r="B846" s="5">
        <v>45784.846263356485</v>
      </c>
      <c r="C846" t="s">
        <v>300</v>
      </c>
      <c r="D846" t="s">
        <v>23</v>
      </c>
      <c r="E846" t="s">
        <v>24</v>
      </c>
      <c r="F846" t="s">
        <v>20</v>
      </c>
      <c r="G846" s="4">
        <v>110</v>
      </c>
      <c r="H846" s="4">
        <v>118</v>
      </c>
      <c r="I846" s="81">
        <v>95.28</v>
      </c>
      <c r="J846" s="72">
        <v>22.72</v>
      </c>
      <c r="K846" s="30" t="s">
        <v>10</v>
      </c>
      <c r="L846" s="30" t="s">
        <v>10</v>
      </c>
      <c r="M846" t="s">
        <v>1991</v>
      </c>
      <c r="N846" t="s">
        <v>2926</v>
      </c>
      <c r="O846" t="s">
        <v>131</v>
      </c>
      <c r="P846" t="s">
        <v>182</v>
      </c>
    </row>
    <row r="847" spans="1:16" x14ac:dyDescent="0.25">
      <c r="A847" s="1" t="s">
        <v>2925</v>
      </c>
      <c r="B847" s="5">
        <v>45784.810035810187</v>
      </c>
      <c r="C847" t="s">
        <v>300</v>
      </c>
      <c r="D847" t="s">
        <v>23</v>
      </c>
      <c r="E847" t="s">
        <v>31</v>
      </c>
      <c r="F847" t="s">
        <v>1941</v>
      </c>
      <c r="G847" s="4">
        <v>171.99</v>
      </c>
      <c r="H847" s="4">
        <v>168</v>
      </c>
      <c r="I847" s="81">
        <v>135.66</v>
      </c>
      <c r="J847" s="72">
        <v>32.340000000000003</v>
      </c>
      <c r="K847" s="30" t="s">
        <v>10</v>
      </c>
      <c r="L847" s="30" t="s">
        <v>10</v>
      </c>
      <c r="M847" t="s">
        <v>1991</v>
      </c>
      <c r="N847" t="s">
        <v>2924</v>
      </c>
      <c r="O847" t="s">
        <v>122</v>
      </c>
      <c r="P847" t="s">
        <v>182</v>
      </c>
    </row>
    <row r="848" spans="1:16" x14ac:dyDescent="0.25">
      <c r="A848" s="1" t="s">
        <v>2923</v>
      </c>
      <c r="B848" s="5">
        <v>45784.8687741088</v>
      </c>
      <c r="C848" t="s">
        <v>219</v>
      </c>
      <c r="D848" t="s">
        <v>23</v>
      </c>
      <c r="E848" t="s">
        <v>24</v>
      </c>
      <c r="F848" t="s">
        <v>2922</v>
      </c>
      <c r="G848" s="4">
        <v>110.98</v>
      </c>
      <c r="H848" s="31">
        <v>106</v>
      </c>
      <c r="I848" s="31">
        <v>0</v>
      </c>
      <c r="J848" s="31">
        <v>106</v>
      </c>
      <c r="K848" s="30" t="s">
        <v>2824</v>
      </c>
      <c r="L848" s="30" t="s">
        <v>17</v>
      </c>
      <c r="M848" t="s">
        <v>1991</v>
      </c>
      <c r="N848" t="s">
        <v>2921</v>
      </c>
      <c r="O848" t="s">
        <v>131</v>
      </c>
      <c r="P848" t="s">
        <v>180</v>
      </c>
    </row>
    <row r="849" spans="1:16" x14ac:dyDescent="0.25">
      <c r="A849" s="1" t="s">
        <v>2920</v>
      </c>
      <c r="B849" s="5">
        <v>45784.652271666666</v>
      </c>
      <c r="C849" t="s">
        <v>2888</v>
      </c>
      <c r="D849" t="s">
        <v>1926</v>
      </c>
      <c r="E849" t="s">
        <v>2878</v>
      </c>
      <c r="F849" t="s">
        <v>2877</v>
      </c>
      <c r="G849" s="4">
        <v>34.39</v>
      </c>
      <c r="H849" s="31">
        <v>44.4</v>
      </c>
      <c r="I849" s="31">
        <v>0</v>
      </c>
      <c r="J849" s="31">
        <v>44.4</v>
      </c>
      <c r="K849" s="30" t="s">
        <v>2824</v>
      </c>
      <c r="L849" s="30" t="s">
        <v>17</v>
      </c>
      <c r="M849" t="s">
        <v>1991</v>
      </c>
      <c r="N849" t="s">
        <v>2919</v>
      </c>
      <c r="O849" t="s">
        <v>1929</v>
      </c>
      <c r="P849" t="s">
        <v>180</v>
      </c>
    </row>
    <row r="850" spans="1:16" x14ac:dyDescent="0.25">
      <c r="A850" s="1" t="s">
        <v>2918</v>
      </c>
      <c r="B850" s="5">
        <v>45784.503172685188</v>
      </c>
      <c r="C850" t="s">
        <v>2848</v>
      </c>
      <c r="D850" t="s">
        <v>1926</v>
      </c>
      <c r="E850" t="s">
        <v>1927</v>
      </c>
      <c r="F850" t="s">
        <v>1928</v>
      </c>
      <c r="G850" s="4">
        <v>19.39</v>
      </c>
      <c r="H850" s="31">
        <v>38.4</v>
      </c>
      <c r="I850" s="31">
        <v>0</v>
      </c>
      <c r="J850" s="31">
        <v>38.4</v>
      </c>
      <c r="K850" s="30" t="s">
        <v>2824</v>
      </c>
      <c r="L850" s="30" t="s">
        <v>17</v>
      </c>
      <c r="M850" t="s">
        <v>1991</v>
      </c>
      <c r="N850" t="s">
        <v>2917</v>
      </c>
      <c r="O850" t="s">
        <v>1929</v>
      </c>
      <c r="P850" t="s">
        <v>182</v>
      </c>
    </row>
    <row r="851" spans="1:16" x14ac:dyDescent="0.25">
      <c r="A851" s="1">
        <v>2422</v>
      </c>
      <c r="B851" s="5">
        <v>45784.463480775463</v>
      </c>
      <c r="C851" t="s">
        <v>248</v>
      </c>
      <c r="D851" t="s">
        <v>23</v>
      </c>
      <c r="E851" t="s">
        <v>30</v>
      </c>
      <c r="F851" t="s">
        <v>116</v>
      </c>
      <c r="G851" s="4">
        <v>55.43</v>
      </c>
      <c r="H851" s="4">
        <v>54.45</v>
      </c>
      <c r="I851" s="81">
        <v>43.97</v>
      </c>
      <c r="J851" s="72">
        <v>10.480000000000004</v>
      </c>
      <c r="K851" s="30" t="s">
        <v>10</v>
      </c>
      <c r="L851" s="30" t="s">
        <v>10</v>
      </c>
      <c r="M851" t="s">
        <v>1991</v>
      </c>
      <c r="N851" t="s">
        <v>2916</v>
      </c>
      <c r="O851" t="s">
        <v>131</v>
      </c>
      <c r="P851" t="s">
        <v>183</v>
      </c>
    </row>
    <row r="852" spans="1:16" x14ac:dyDescent="0.25">
      <c r="A852" s="1" t="s">
        <v>2915</v>
      </c>
      <c r="B852" s="5">
        <v>45784.82009765046</v>
      </c>
      <c r="C852" t="s">
        <v>228</v>
      </c>
      <c r="D852" t="s">
        <v>23</v>
      </c>
      <c r="E852" t="s">
        <v>24</v>
      </c>
      <c r="F852" t="s">
        <v>20</v>
      </c>
      <c r="G852" s="4">
        <v>172.99</v>
      </c>
      <c r="H852" s="4">
        <v>168</v>
      </c>
      <c r="I852" s="81">
        <v>135.66</v>
      </c>
      <c r="J852" s="72">
        <v>32.340000000000003</v>
      </c>
      <c r="K852" s="30" t="s">
        <v>10</v>
      </c>
      <c r="L852" s="30" t="s">
        <v>10</v>
      </c>
      <c r="M852" t="s">
        <v>1991</v>
      </c>
      <c r="N852" t="s">
        <v>2914</v>
      </c>
      <c r="O852" t="s">
        <v>122</v>
      </c>
      <c r="P852" t="s">
        <v>183</v>
      </c>
    </row>
    <row r="853" spans="1:16" x14ac:dyDescent="0.25">
      <c r="A853" s="1" t="s">
        <v>2913</v>
      </c>
      <c r="B853" s="5">
        <v>45784.892831111109</v>
      </c>
      <c r="C853" t="s">
        <v>173</v>
      </c>
      <c r="D853" t="s">
        <v>23</v>
      </c>
      <c r="E853" t="s">
        <v>24</v>
      </c>
      <c r="F853" t="s">
        <v>20</v>
      </c>
      <c r="G853" s="4">
        <v>278.99</v>
      </c>
      <c r="H853" s="4">
        <v>271</v>
      </c>
      <c r="I853" s="81">
        <v>218.83</v>
      </c>
      <c r="J853" s="72">
        <v>52.169999999999987</v>
      </c>
      <c r="K853" s="30" t="s">
        <v>10</v>
      </c>
      <c r="L853" s="30" t="s">
        <v>10</v>
      </c>
      <c r="M853" t="s">
        <v>1991</v>
      </c>
      <c r="N853" t="s">
        <v>2912</v>
      </c>
      <c r="O853" t="s">
        <v>1936</v>
      </c>
      <c r="P853" t="s">
        <v>179</v>
      </c>
    </row>
    <row r="854" spans="1:16" x14ac:dyDescent="0.25">
      <c r="A854" s="1" t="s">
        <v>2911</v>
      </c>
      <c r="B854" s="5">
        <v>45784.840879641204</v>
      </c>
      <c r="C854" t="s">
        <v>235</v>
      </c>
      <c r="D854" t="s">
        <v>19</v>
      </c>
      <c r="E854" t="s">
        <v>2527</v>
      </c>
      <c r="F854" t="s">
        <v>20</v>
      </c>
      <c r="G854" s="4">
        <v>69.989999999999995</v>
      </c>
      <c r="H854" s="4">
        <v>65</v>
      </c>
      <c r="I854" s="81">
        <v>52.49</v>
      </c>
      <c r="J854" s="72">
        <v>12.509999999999998</v>
      </c>
      <c r="K854" s="30" t="s">
        <v>10</v>
      </c>
      <c r="L854" s="30" t="s">
        <v>10</v>
      </c>
      <c r="M854" t="s">
        <v>1991</v>
      </c>
      <c r="N854" t="s">
        <v>2910</v>
      </c>
      <c r="O854" t="s">
        <v>131</v>
      </c>
      <c r="P854" t="s">
        <v>183</v>
      </c>
    </row>
    <row r="855" spans="1:16" x14ac:dyDescent="0.25">
      <c r="A855" s="1" t="s">
        <v>2909</v>
      </c>
      <c r="B855" s="5">
        <v>45784.49363247685</v>
      </c>
      <c r="C855" t="s">
        <v>2886</v>
      </c>
      <c r="D855" t="s">
        <v>1926</v>
      </c>
      <c r="E855" t="s">
        <v>1927</v>
      </c>
      <c r="F855" t="s">
        <v>1928</v>
      </c>
      <c r="G855" s="4">
        <v>95.99</v>
      </c>
      <c r="H855" s="31">
        <v>88</v>
      </c>
      <c r="I855" s="31">
        <v>0</v>
      </c>
      <c r="J855" s="31">
        <v>88</v>
      </c>
      <c r="K855" s="30" t="s">
        <v>2824</v>
      </c>
      <c r="L855" s="30" t="s">
        <v>17</v>
      </c>
      <c r="M855" t="s">
        <v>1991</v>
      </c>
      <c r="N855" t="s">
        <v>2908</v>
      </c>
      <c r="O855" t="s">
        <v>1929</v>
      </c>
      <c r="P855" t="s">
        <v>180</v>
      </c>
    </row>
    <row r="856" spans="1:16" x14ac:dyDescent="0.25">
      <c r="A856" s="75">
        <v>3640</v>
      </c>
      <c r="B856" s="76">
        <v>45783.860991597219</v>
      </c>
      <c r="C856" s="77" t="s">
        <v>685</v>
      </c>
      <c r="D856" s="77" t="s">
        <v>23</v>
      </c>
      <c r="E856" s="77" t="s">
        <v>30</v>
      </c>
      <c r="F856" s="77" t="s">
        <v>116</v>
      </c>
      <c r="G856" s="31">
        <v>165.98</v>
      </c>
      <c r="H856" s="31">
        <v>156</v>
      </c>
      <c r="I856" s="31">
        <v>0</v>
      </c>
      <c r="J856" s="73">
        <v>156</v>
      </c>
      <c r="K856" s="78" t="s">
        <v>1000</v>
      </c>
      <c r="L856" s="78" t="s">
        <v>2825</v>
      </c>
      <c r="M856" s="77" t="s">
        <v>1991</v>
      </c>
      <c r="N856" s="77" t="s">
        <v>2907</v>
      </c>
      <c r="O856" s="77" t="s">
        <v>132</v>
      </c>
      <c r="P856" t="s">
        <v>180</v>
      </c>
    </row>
    <row r="857" spans="1:16" x14ac:dyDescent="0.25">
      <c r="A857" s="1" t="s">
        <v>2906</v>
      </c>
      <c r="B857" s="5">
        <v>45784.826535891203</v>
      </c>
      <c r="C857" t="s">
        <v>166</v>
      </c>
      <c r="D857" t="s">
        <v>18</v>
      </c>
      <c r="E857" t="s">
        <v>2507</v>
      </c>
      <c r="F857" t="s">
        <v>116</v>
      </c>
      <c r="G857" s="4">
        <v>134</v>
      </c>
      <c r="H857" s="31">
        <v>133.01</v>
      </c>
      <c r="I857" s="31">
        <v>0</v>
      </c>
      <c r="J857" s="73">
        <v>133.01</v>
      </c>
      <c r="K857" s="30" t="s">
        <v>2824</v>
      </c>
      <c r="L857" s="30" t="s">
        <v>17</v>
      </c>
      <c r="M857" t="s">
        <v>1991</v>
      </c>
      <c r="N857" t="s">
        <v>2905</v>
      </c>
      <c r="O857" t="s">
        <v>1957</v>
      </c>
      <c r="P857" t="s">
        <v>181</v>
      </c>
    </row>
    <row r="858" spans="1:16" x14ac:dyDescent="0.25">
      <c r="A858" s="1" t="s">
        <v>2904</v>
      </c>
      <c r="B858" s="5">
        <v>45784.863184849535</v>
      </c>
      <c r="C858" t="s">
        <v>1948</v>
      </c>
      <c r="D858" t="s">
        <v>19</v>
      </c>
      <c r="E858" t="s">
        <v>41</v>
      </c>
      <c r="F858" t="s">
        <v>20</v>
      </c>
      <c r="G858" s="4">
        <v>216.99</v>
      </c>
      <c r="H858" s="4">
        <v>195</v>
      </c>
      <c r="I858" s="81">
        <v>157.46</v>
      </c>
      <c r="J858" s="72">
        <v>37.539999999999992</v>
      </c>
      <c r="K858" s="30" t="s">
        <v>10</v>
      </c>
      <c r="L858" s="30" t="s">
        <v>10</v>
      </c>
      <c r="M858" t="s">
        <v>1991</v>
      </c>
      <c r="N858" t="s">
        <v>2903</v>
      </c>
      <c r="O858" t="s">
        <v>122</v>
      </c>
      <c r="P858" t="s">
        <v>179</v>
      </c>
    </row>
    <row r="859" spans="1:16" x14ac:dyDescent="0.25">
      <c r="A859" s="75">
        <v>9321</v>
      </c>
      <c r="B859" s="76">
        <v>45784.739403032407</v>
      </c>
      <c r="C859" s="77" t="s">
        <v>685</v>
      </c>
      <c r="D859" s="77" t="s">
        <v>23</v>
      </c>
      <c r="E859" s="77" t="s">
        <v>30</v>
      </c>
      <c r="F859" s="77" t="s">
        <v>116</v>
      </c>
      <c r="G859" s="31">
        <v>100.59</v>
      </c>
      <c r="H859" s="31">
        <v>99.6</v>
      </c>
      <c r="I859" s="31">
        <v>0</v>
      </c>
      <c r="J859" s="73">
        <v>99.6</v>
      </c>
      <c r="K859" s="78" t="s">
        <v>1000</v>
      </c>
      <c r="L859" s="78" t="s">
        <v>2825</v>
      </c>
      <c r="M859" s="77" t="s">
        <v>1991</v>
      </c>
      <c r="N859" s="77" t="s">
        <v>2902</v>
      </c>
      <c r="O859" s="77" t="s">
        <v>132</v>
      </c>
      <c r="P859" t="s">
        <v>180</v>
      </c>
    </row>
    <row r="860" spans="1:16" x14ac:dyDescent="0.25">
      <c r="A860" s="1" t="s">
        <v>2901</v>
      </c>
      <c r="B860" s="5">
        <v>45784.885437083336</v>
      </c>
      <c r="C860" t="s">
        <v>168</v>
      </c>
      <c r="D860" t="s">
        <v>19</v>
      </c>
      <c r="E860" t="s">
        <v>1946</v>
      </c>
      <c r="F860" t="s">
        <v>20</v>
      </c>
      <c r="G860" s="4">
        <v>60.99</v>
      </c>
      <c r="H860" s="4">
        <v>53</v>
      </c>
      <c r="I860" s="81">
        <v>42.8</v>
      </c>
      <c r="J860" s="72">
        <v>10.200000000000003</v>
      </c>
      <c r="K860" s="30" t="s">
        <v>10</v>
      </c>
      <c r="L860" s="30" t="s">
        <v>10</v>
      </c>
      <c r="M860" t="s">
        <v>1991</v>
      </c>
      <c r="N860" t="s">
        <v>2900</v>
      </c>
      <c r="O860" t="s">
        <v>123</v>
      </c>
      <c r="P860" t="s">
        <v>182</v>
      </c>
    </row>
    <row r="861" spans="1:16" x14ac:dyDescent="0.25">
      <c r="A861" s="1" t="s">
        <v>2899</v>
      </c>
      <c r="B861" s="5">
        <v>45784.863705578704</v>
      </c>
      <c r="C861" t="s">
        <v>168</v>
      </c>
      <c r="D861" t="s">
        <v>19</v>
      </c>
      <c r="E861" t="s">
        <v>33</v>
      </c>
      <c r="F861" t="s">
        <v>20</v>
      </c>
      <c r="G861" s="4">
        <v>79.989999999999995</v>
      </c>
      <c r="H861" s="4">
        <v>81</v>
      </c>
      <c r="I861" s="81">
        <v>65.41</v>
      </c>
      <c r="J861" s="72">
        <v>15.590000000000003</v>
      </c>
      <c r="K861" s="30" t="s">
        <v>10</v>
      </c>
      <c r="L861" s="30" t="s">
        <v>10</v>
      </c>
      <c r="M861" t="s">
        <v>1991</v>
      </c>
      <c r="N861" t="s">
        <v>2898</v>
      </c>
      <c r="O861" t="s">
        <v>1976</v>
      </c>
      <c r="P861" t="s">
        <v>182</v>
      </c>
    </row>
    <row r="862" spans="1:16" x14ac:dyDescent="0.25">
      <c r="A862" s="1" t="s">
        <v>2897</v>
      </c>
      <c r="B862" s="5">
        <v>45784.823158692132</v>
      </c>
      <c r="C862" t="s">
        <v>1977</v>
      </c>
      <c r="D862" t="s">
        <v>153</v>
      </c>
      <c r="E862" t="s">
        <v>24</v>
      </c>
      <c r="F862" t="s">
        <v>20</v>
      </c>
      <c r="G862" s="4">
        <v>151.99</v>
      </c>
      <c r="H862" s="4">
        <v>132</v>
      </c>
      <c r="I862" s="81">
        <v>106.59</v>
      </c>
      <c r="J862" s="72">
        <v>25.409999999999997</v>
      </c>
      <c r="K862" s="30" t="s">
        <v>10</v>
      </c>
      <c r="L862" s="30" t="s">
        <v>10</v>
      </c>
      <c r="M862" t="s">
        <v>1991</v>
      </c>
      <c r="N862" t="s">
        <v>2896</v>
      </c>
      <c r="O862" t="s">
        <v>131</v>
      </c>
      <c r="P862" t="s">
        <v>180</v>
      </c>
    </row>
    <row r="863" spans="1:16" x14ac:dyDescent="0.25">
      <c r="A863" s="75">
        <v>4969</v>
      </c>
      <c r="B863" s="76">
        <v>45783.507706828706</v>
      </c>
      <c r="C863" s="77" t="s">
        <v>154</v>
      </c>
      <c r="D863" s="77" t="s">
        <v>23</v>
      </c>
      <c r="E863" s="77" t="s">
        <v>30</v>
      </c>
      <c r="F863" s="77" t="s">
        <v>116</v>
      </c>
      <c r="G863" s="31">
        <v>47.59</v>
      </c>
      <c r="H863" s="31">
        <v>42.6</v>
      </c>
      <c r="I863" s="31">
        <v>0</v>
      </c>
      <c r="J863" s="73">
        <v>42.6</v>
      </c>
      <c r="K863" s="78" t="s">
        <v>1000</v>
      </c>
      <c r="L863" s="78" t="s">
        <v>2825</v>
      </c>
      <c r="M863" s="77" t="s">
        <v>1991</v>
      </c>
      <c r="N863" s="77" t="s">
        <v>2895</v>
      </c>
      <c r="O863" s="77" t="s">
        <v>122</v>
      </c>
      <c r="P863" t="s">
        <v>181</v>
      </c>
    </row>
    <row r="864" spans="1:16" x14ac:dyDescent="0.25">
      <c r="A864" s="1">
        <v>1568</v>
      </c>
      <c r="B864" s="5">
        <v>45782.849398993058</v>
      </c>
      <c r="C864" t="s">
        <v>270</v>
      </c>
      <c r="D864" t="s">
        <v>23</v>
      </c>
      <c r="E864" t="s">
        <v>30</v>
      </c>
      <c r="F864" t="s">
        <v>116</v>
      </c>
      <c r="G864" s="4">
        <v>38.99</v>
      </c>
      <c r="H864" s="4">
        <v>48</v>
      </c>
      <c r="I864" s="81">
        <v>35.770000000000003</v>
      </c>
      <c r="J864" s="72">
        <v>12.229999999999997</v>
      </c>
      <c r="K864" s="30" t="s">
        <v>10</v>
      </c>
      <c r="L864" s="30" t="s">
        <v>10</v>
      </c>
      <c r="M864" t="s">
        <v>1991</v>
      </c>
      <c r="N864" t="s">
        <v>2891</v>
      </c>
      <c r="O864" t="s">
        <v>124</v>
      </c>
      <c r="P864" t="s">
        <v>180</v>
      </c>
    </row>
    <row r="865" spans="1:16" x14ac:dyDescent="0.25">
      <c r="A865" s="75">
        <v>6014</v>
      </c>
      <c r="B865" s="76">
        <v>45784.879693310184</v>
      </c>
      <c r="C865" s="77" t="s">
        <v>270</v>
      </c>
      <c r="D865" s="77" t="s">
        <v>19</v>
      </c>
      <c r="E865" s="77" t="s">
        <v>129</v>
      </c>
      <c r="F865" s="77" t="s">
        <v>116</v>
      </c>
      <c r="G865" s="31">
        <v>57.38</v>
      </c>
      <c r="H865" s="31">
        <v>56.4</v>
      </c>
      <c r="I865" s="31">
        <v>0</v>
      </c>
      <c r="J865" s="73">
        <v>56.4</v>
      </c>
      <c r="K865" s="78" t="s">
        <v>1000</v>
      </c>
      <c r="L865" s="78" t="s">
        <v>2825</v>
      </c>
      <c r="M865" s="77" t="s">
        <v>1991</v>
      </c>
      <c r="N865" s="77" t="s">
        <v>2890</v>
      </c>
      <c r="O865" s="77" t="s">
        <v>124</v>
      </c>
      <c r="P865" t="s">
        <v>180</v>
      </c>
    </row>
    <row r="866" spans="1:16" x14ac:dyDescent="0.25">
      <c r="A866" s="1">
        <v>6689</v>
      </c>
      <c r="B866" s="5">
        <v>45784.72468752315</v>
      </c>
      <c r="C866" t="s">
        <v>230</v>
      </c>
      <c r="D866" t="s">
        <v>23</v>
      </c>
      <c r="E866" t="s">
        <v>30</v>
      </c>
      <c r="F866" t="s">
        <v>1934</v>
      </c>
      <c r="G866" s="4">
        <v>33.590000000000003</v>
      </c>
      <c r="H866" s="4">
        <v>42.6</v>
      </c>
      <c r="I866" s="81">
        <v>30.41</v>
      </c>
      <c r="J866" s="72">
        <v>12.190000000000001</v>
      </c>
      <c r="K866" s="30" t="s">
        <v>10</v>
      </c>
      <c r="L866" s="30" t="s">
        <v>10</v>
      </c>
      <c r="M866" t="s">
        <v>1991</v>
      </c>
      <c r="N866" t="s">
        <v>2889</v>
      </c>
      <c r="O866" t="s">
        <v>1960</v>
      </c>
      <c r="P866" t="s">
        <v>181</v>
      </c>
    </row>
    <row r="867" spans="1:16" x14ac:dyDescent="0.25">
      <c r="A867" s="1" t="s">
        <v>2885</v>
      </c>
      <c r="B867" s="5">
        <v>45782.906103275462</v>
      </c>
      <c r="C867" t="s">
        <v>1970</v>
      </c>
      <c r="D867" t="s">
        <v>19</v>
      </c>
      <c r="E867" t="s">
        <v>129</v>
      </c>
      <c r="F867" t="s">
        <v>116</v>
      </c>
      <c r="G867" s="4">
        <v>100.79</v>
      </c>
      <c r="H867" s="4">
        <v>79.8</v>
      </c>
      <c r="I867" s="81">
        <v>64.44</v>
      </c>
      <c r="J867" s="72">
        <v>15.36</v>
      </c>
      <c r="K867" s="30" t="s">
        <v>10</v>
      </c>
      <c r="L867" s="30" t="s">
        <v>10</v>
      </c>
      <c r="M867" t="s">
        <v>1991</v>
      </c>
      <c r="N867" t="s">
        <v>2884</v>
      </c>
      <c r="O867" t="s">
        <v>122</v>
      </c>
      <c r="P867" t="s">
        <v>182</v>
      </c>
    </row>
    <row r="868" spans="1:16" x14ac:dyDescent="0.25">
      <c r="A868" s="75">
        <v>1729</v>
      </c>
      <c r="B868" s="76">
        <v>45784.486064861114</v>
      </c>
      <c r="C868" s="77" t="s">
        <v>260</v>
      </c>
      <c r="D868" s="77" t="s">
        <v>23</v>
      </c>
      <c r="E868" s="77" t="s">
        <v>31</v>
      </c>
      <c r="F868" s="77" t="s">
        <v>116</v>
      </c>
      <c r="G868" s="31">
        <v>30.48</v>
      </c>
      <c r="H868" s="31">
        <v>30</v>
      </c>
      <c r="I868" s="31">
        <v>0</v>
      </c>
      <c r="J868" s="73">
        <v>30</v>
      </c>
      <c r="K868" s="78" t="s">
        <v>1000</v>
      </c>
      <c r="L868" s="78" t="s">
        <v>2825</v>
      </c>
      <c r="M868" s="77" t="s">
        <v>1991</v>
      </c>
      <c r="N868" s="77" t="s">
        <v>2882</v>
      </c>
      <c r="O868" s="77" t="s">
        <v>124</v>
      </c>
      <c r="P868" t="s">
        <v>182</v>
      </c>
    </row>
    <row r="869" spans="1:16" x14ac:dyDescent="0.25">
      <c r="A869" s="1">
        <v>2790</v>
      </c>
      <c r="B869" s="5">
        <v>45784.866976886573</v>
      </c>
      <c r="C869" t="s">
        <v>194</v>
      </c>
      <c r="D869" t="s">
        <v>23</v>
      </c>
      <c r="E869" t="s">
        <v>30</v>
      </c>
      <c r="F869" t="s">
        <v>116</v>
      </c>
      <c r="G869" s="4">
        <v>69.989999999999995</v>
      </c>
      <c r="H869" s="4">
        <v>74</v>
      </c>
      <c r="I869" s="81">
        <v>59.76</v>
      </c>
      <c r="J869" s="72">
        <v>14.240000000000002</v>
      </c>
      <c r="K869" s="30" t="s">
        <v>10</v>
      </c>
      <c r="L869" s="30" t="s">
        <v>10</v>
      </c>
      <c r="M869" t="s">
        <v>1991</v>
      </c>
      <c r="N869" t="s">
        <v>2881</v>
      </c>
      <c r="O869" t="s">
        <v>122</v>
      </c>
      <c r="P869" t="s">
        <v>181</v>
      </c>
    </row>
    <row r="870" spans="1:16" x14ac:dyDescent="0.25">
      <c r="A870" s="1">
        <v>6882</v>
      </c>
      <c r="B870" s="5">
        <v>45783.709840243057</v>
      </c>
      <c r="C870" t="s">
        <v>281</v>
      </c>
      <c r="D870" t="s">
        <v>23</v>
      </c>
      <c r="E870" t="s">
        <v>31</v>
      </c>
      <c r="F870" t="s">
        <v>116</v>
      </c>
      <c r="G870" s="4">
        <v>69.989999999999995</v>
      </c>
      <c r="H870" s="4">
        <v>64</v>
      </c>
      <c r="I870" s="81">
        <v>51.68</v>
      </c>
      <c r="J870" s="72">
        <v>12.32</v>
      </c>
      <c r="K870" s="30" t="s">
        <v>10</v>
      </c>
      <c r="L870" s="30" t="s">
        <v>10</v>
      </c>
      <c r="M870" t="s">
        <v>1991</v>
      </c>
      <c r="N870" t="s">
        <v>2880</v>
      </c>
      <c r="O870" t="s">
        <v>2431</v>
      </c>
      <c r="P870" t="s">
        <v>179</v>
      </c>
    </row>
    <row r="871" spans="1:16" x14ac:dyDescent="0.25">
      <c r="A871" s="1" t="s">
        <v>2876</v>
      </c>
      <c r="B871" s="5">
        <v>45782.873349351852</v>
      </c>
      <c r="C871" t="s">
        <v>308</v>
      </c>
      <c r="D871" t="s">
        <v>23</v>
      </c>
      <c r="E871" t="s">
        <v>31</v>
      </c>
      <c r="F871" t="s">
        <v>116</v>
      </c>
      <c r="G871" s="4">
        <v>92.99</v>
      </c>
      <c r="H871" s="4">
        <v>96</v>
      </c>
      <c r="I871" s="81">
        <v>77.52</v>
      </c>
      <c r="J871" s="72">
        <v>18.480000000000004</v>
      </c>
      <c r="K871" s="30" t="s">
        <v>10</v>
      </c>
      <c r="L871" s="30" t="s">
        <v>10</v>
      </c>
      <c r="M871" t="s">
        <v>1991</v>
      </c>
      <c r="N871" t="s">
        <v>2875</v>
      </c>
      <c r="O871" t="s">
        <v>122</v>
      </c>
      <c r="P871" t="s">
        <v>183</v>
      </c>
    </row>
    <row r="872" spans="1:16" x14ac:dyDescent="0.25">
      <c r="A872" s="75" t="s">
        <v>2874</v>
      </c>
      <c r="B872" s="76">
        <v>45782.861948530095</v>
      </c>
      <c r="C872" s="77" t="s">
        <v>401</v>
      </c>
      <c r="D872" s="77" t="s">
        <v>23</v>
      </c>
      <c r="E872" s="77" t="s">
        <v>31</v>
      </c>
      <c r="F872" s="77" t="s">
        <v>116</v>
      </c>
      <c r="G872" s="31">
        <v>171.99</v>
      </c>
      <c r="H872" s="31">
        <v>168</v>
      </c>
      <c r="I872" s="80">
        <v>0</v>
      </c>
      <c r="J872" s="73">
        <v>168</v>
      </c>
      <c r="K872" s="78" t="s">
        <v>1000</v>
      </c>
      <c r="L872" s="78" t="s">
        <v>2825</v>
      </c>
      <c r="M872" s="77" t="s">
        <v>1991</v>
      </c>
      <c r="N872" s="77" t="s">
        <v>2873</v>
      </c>
      <c r="O872" s="77" t="s">
        <v>2228</v>
      </c>
      <c r="P872" t="s">
        <v>183</v>
      </c>
    </row>
    <row r="873" spans="1:16" x14ac:dyDescent="0.25">
      <c r="A873" s="1">
        <v>7836</v>
      </c>
      <c r="B873" s="5">
        <v>45784.887835243055</v>
      </c>
      <c r="C873" t="s">
        <v>310</v>
      </c>
      <c r="D873" t="s">
        <v>23</v>
      </c>
      <c r="E873" t="s">
        <v>30</v>
      </c>
      <c r="F873" t="s">
        <v>116</v>
      </c>
      <c r="G873" s="4">
        <v>148</v>
      </c>
      <c r="H873" s="4">
        <v>148</v>
      </c>
      <c r="I873" s="81">
        <v>113.29</v>
      </c>
      <c r="J873" s="72">
        <v>34.709999999999994</v>
      </c>
      <c r="K873" s="30" t="s">
        <v>10</v>
      </c>
      <c r="L873" s="30" t="s">
        <v>10</v>
      </c>
      <c r="M873" t="s">
        <v>1991</v>
      </c>
      <c r="N873" t="s">
        <v>2872</v>
      </c>
      <c r="O873" t="s">
        <v>122</v>
      </c>
      <c r="P873" t="s">
        <v>183</v>
      </c>
    </row>
    <row r="874" spans="1:16" x14ac:dyDescent="0.25">
      <c r="A874" s="75">
        <v>9716</v>
      </c>
      <c r="B874" s="76">
        <v>45784.92451261574</v>
      </c>
      <c r="C874" s="77" t="s">
        <v>295</v>
      </c>
      <c r="D874" s="77" t="s">
        <v>19</v>
      </c>
      <c r="E874" s="77" t="s">
        <v>129</v>
      </c>
      <c r="F874" s="77" t="s">
        <v>116</v>
      </c>
      <c r="G874" s="31">
        <v>51.98</v>
      </c>
      <c r="H874" s="31">
        <v>45</v>
      </c>
      <c r="I874" s="31">
        <v>0</v>
      </c>
      <c r="J874" s="73">
        <v>45</v>
      </c>
      <c r="K874" s="78" t="s">
        <v>1000</v>
      </c>
      <c r="L874" s="78" t="s">
        <v>2825</v>
      </c>
      <c r="M874" s="77" t="s">
        <v>1991</v>
      </c>
      <c r="N874" s="77" t="s">
        <v>2870</v>
      </c>
      <c r="O874" s="77" t="s">
        <v>123</v>
      </c>
      <c r="P874" t="s">
        <v>182</v>
      </c>
    </row>
    <row r="875" spans="1:16" x14ac:dyDescent="0.25">
      <c r="A875" s="1">
        <v>9345</v>
      </c>
      <c r="B875" s="5">
        <v>45783.774384236109</v>
      </c>
      <c r="C875" t="s">
        <v>217</v>
      </c>
      <c r="D875" t="s">
        <v>23</v>
      </c>
      <c r="E875" t="s">
        <v>31</v>
      </c>
      <c r="F875" t="s">
        <v>116</v>
      </c>
      <c r="G875" s="4">
        <v>101.99</v>
      </c>
      <c r="H875" s="4">
        <v>101</v>
      </c>
      <c r="I875" s="81">
        <v>81.56</v>
      </c>
      <c r="J875" s="72">
        <v>19.439999999999998</v>
      </c>
      <c r="K875" s="30" t="s">
        <v>10</v>
      </c>
      <c r="L875" s="30" t="s">
        <v>10</v>
      </c>
      <c r="M875" t="s">
        <v>1991</v>
      </c>
      <c r="N875" t="s">
        <v>2869</v>
      </c>
      <c r="O875" t="s">
        <v>132</v>
      </c>
      <c r="P875" t="s">
        <v>182</v>
      </c>
    </row>
    <row r="876" spans="1:16" x14ac:dyDescent="0.25">
      <c r="A876" s="75">
        <v>9997</v>
      </c>
      <c r="B876" s="76">
        <v>45783.757856331016</v>
      </c>
      <c r="C876" s="77" t="s">
        <v>217</v>
      </c>
      <c r="D876" s="77" t="s">
        <v>23</v>
      </c>
      <c r="E876" s="77" t="s">
        <v>30</v>
      </c>
      <c r="F876" s="77" t="s">
        <v>116</v>
      </c>
      <c r="G876" s="31">
        <v>65.989999999999995</v>
      </c>
      <c r="H876" s="31">
        <v>59</v>
      </c>
      <c r="I876" s="31">
        <v>0</v>
      </c>
      <c r="J876" s="73">
        <v>59</v>
      </c>
      <c r="K876" s="78" t="s">
        <v>1000</v>
      </c>
      <c r="L876" s="78" t="s">
        <v>2825</v>
      </c>
      <c r="M876" s="77" t="s">
        <v>1991</v>
      </c>
      <c r="N876" s="77" t="s">
        <v>2868</v>
      </c>
      <c r="O876" s="77" t="s">
        <v>1955</v>
      </c>
      <c r="P876" t="s">
        <v>182</v>
      </c>
    </row>
    <row r="877" spans="1:16" x14ac:dyDescent="0.25">
      <c r="A877" s="1">
        <v>7382</v>
      </c>
      <c r="B877" s="5">
        <v>45784.739661203705</v>
      </c>
      <c r="C877" t="s">
        <v>217</v>
      </c>
      <c r="D877" t="s">
        <v>23</v>
      </c>
      <c r="E877" t="s">
        <v>31</v>
      </c>
      <c r="F877" t="s">
        <v>116</v>
      </c>
      <c r="G877" s="4">
        <v>102.99</v>
      </c>
      <c r="H877" s="4">
        <v>101</v>
      </c>
      <c r="I877" s="81">
        <v>81.56</v>
      </c>
      <c r="J877" s="72">
        <v>19.439999999999998</v>
      </c>
      <c r="K877" s="30" t="s">
        <v>10</v>
      </c>
      <c r="L877" s="30" t="s">
        <v>10</v>
      </c>
      <c r="M877" t="s">
        <v>1991</v>
      </c>
      <c r="N877" t="s">
        <v>2867</v>
      </c>
      <c r="O877" t="s">
        <v>132</v>
      </c>
      <c r="P877" t="s">
        <v>182</v>
      </c>
    </row>
    <row r="878" spans="1:16" x14ac:dyDescent="0.25">
      <c r="A878" s="1">
        <v>9804</v>
      </c>
      <c r="B878" s="5">
        <v>45783.634111747684</v>
      </c>
      <c r="C878" t="s">
        <v>322</v>
      </c>
      <c r="D878" t="s">
        <v>23</v>
      </c>
      <c r="E878" t="s">
        <v>30</v>
      </c>
      <c r="F878" t="s">
        <v>116</v>
      </c>
      <c r="G878" s="4">
        <v>168.99</v>
      </c>
      <c r="H878" s="4">
        <v>168</v>
      </c>
      <c r="I878" s="81">
        <v>135.66</v>
      </c>
      <c r="J878" s="72">
        <v>32.340000000000003</v>
      </c>
      <c r="K878" s="30" t="s">
        <v>10</v>
      </c>
      <c r="L878" s="30" t="s">
        <v>10</v>
      </c>
      <c r="M878" t="s">
        <v>1991</v>
      </c>
      <c r="N878" t="s">
        <v>2866</v>
      </c>
      <c r="O878" t="s">
        <v>132</v>
      </c>
      <c r="P878" t="s">
        <v>180</v>
      </c>
    </row>
    <row r="879" spans="1:16" x14ac:dyDescent="0.25">
      <c r="A879" s="1">
        <v>2655</v>
      </c>
      <c r="B879" s="5">
        <v>45783.853362835645</v>
      </c>
      <c r="C879" t="s">
        <v>259</v>
      </c>
      <c r="D879" t="s">
        <v>23</v>
      </c>
      <c r="E879" t="s">
        <v>30</v>
      </c>
      <c r="F879" t="s">
        <v>116</v>
      </c>
      <c r="G879" s="4">
        <v>82</v>
      </c>
      <c r="H879" s="4">
        <v>82</v>
      </c>
      <c r="I879" s="81">
        <v>66.22</v>
      </c>
      <c r="J879" s="72">
        <v>15.780000000000001</v>
      </c>
      <c r="K879" s="30" t="s">
        <v>10</v>
      </c>
      <c r="L879" s="30" t="s">
        <v>10</v>
      </c>
      <c r="M879" t="s">
        <v>1991</v>
      </c>
      <c r="N879" t="s">
        <v>2865</v>
      </c>
      <c r="O879" t="s">
        <v>132</v>
      </c>
      <c r="P879" t="s">
        <v>182</v>
      </c>
    </row>
    <row r="880" spans="1:16" x14ac:dyDescent="0.25">
      <c r="A880" s="1">
        <v>1992</v>
      </c>
      <c r="B880" s="5">
        <v>45784.896643483793</v>
      </c>
      <c r="C880" t="s">
        <v>259</v>
      </c>
      <c r="D880" t="s">
        <v>23</v>
      </c>
      <c r="E880" t="s">
        <v>30</v>
      </c>
      <c r="F880" t="s">
        <v>116</v>
      </c>
      <c r="G880" s="4">
        <v>124.99</v>
      </c>
      <c r="H880" s="4">
        <v>121</v>
      </c>
      <c r="I880" s="81">
        <v>97.71</v>
      </c>
      <c r="J880" s="72">
        <v>23.290000000000006</v>
      </c>
      <c r="K880" s="30" t="s">
        <v>10</v>
      </c>
      <c r="L880" s="30" t="s">
        <v>10</v>
      </c>
      <c r="M880" t="s">
        <v>1991</v>
      </c>
      <c r="N880" t="s">
        <v>2864</v>
      </c>
      <c r="O880" t="s">
        <v>132</v>
      </c>
      <c r="P880" t="s">
        <v>182</v>
      </c>
    </row>
    <row r="881" spans="1:16" x14ac:dyDescent="0.25">
      <c r="A881" s="1">
        <v>5581</v>
      </c>
      <c r="B881" s="5">
        <v>45784.920621018522</v>
      </c>
      <c r="C881" t="s">
        <v>316</v>
      </c>
      <c r="D881" t="s">
        <v>19</v>
      </c>
      <c r="E881" t="s">
        <v>129</v>
      </c>
      <c r="F881" t="s">
        <v>116</v>
      </c>
      <c r="G881" s="4">
        <v>154.97999999999999</v>
      </c>
      <c r="H881" s="4">
        <v>143</v>
      </c>
      <c r="I881" s="81">
        <v>115.47</v>
      </c>
      <c r="J881" s="72">
        <v>27.53</v>
      </c>
      <c r="K881" s="30" t="s">
        <v>10</v>
      </c>
      <c r="L881" s="30" t="s">
        <v>10</v>
      </c>
      <c r="M881" t="s">
        <v>1991</v>
      </c>
      <c r="N881" t="s">
        <v>2862</v>
      </c>
      <c r="O881" t="s">
        <v>2684</v>
      </c>
      <c r="P881" t="s">
        <v>179</v>
      </c>
    </row>
    <row r="882" spans="1:16" x14ac:dyDescent="0.25">
      <c r="A882" s="75">
        <v>7537</v>
      </c>
      <c r="B882" s="76">
        <v>45784.887408437498</v>
      </c>
      <c r="C882" s="77" t="s">
        <v>225</v>
      </c>
      <c r="D882" s="77" t="s">
        <v>23</v>
      </c>
      <c r="E882" s="77" t="s">
        <v>30</v>
      </c>
      <c r="F882" s="77" t="s">
        <v>116</v>
      </c>
      <c r="G882" s="31">
        <v>75.98</v>
      </c>
      <c r="H882" s="31">
        <v>74</v>
      </c>
      <c r="I882" s="31">
        <v>0</v>
      </c>
      <c r="J882" s="73">
        <v>74</v>
      </c>
      <c r="K882" s="78" t="s">
        <v>1000</v>
      </c>
      <c r="L882" s="78" t="s">
        <v>2825</v>
      </c>
      <c r="M882" s="77" t="s">
        <v>1991</v>
      </c>
      <c r="N882" s="77" t="s">
        <v>2860</v>
      </c>
      <c r="O882" s="77" t="s">
        <v>131</v>
      </c>
      <c r="P882" t="s">
        <v>183</v>
      </c>
    </row>
    <row r="883" spans="1:16" x14ac:dyDescent="0.25">
      <c r="A883" s="1">
        <v>9186</v>
      </c>
      <c r="B883" s="5">
        <v>45783.799099467593</v>
      </c>
      <c r="C883" t="s">
        <v>147</v>
      </c>
      <c r="D883" t="s">
        <v>23</v>
      </c>
      <c r="E883" t="s">
        <v>31</v>
      </c>
      <c r="F883" t="s">
        <v>116</v>
      </c>
      <c r="G883" s="4">
        <v>94.99</v>
      </c>
      <c r="H883" s="4">
        <v>83</v>
      </c>
      <c r="I883" s="81">
        <v>67.02</v>
      </c>
      <c r="J883" s="72">
        <v>15.980000000000004</v>
      </c>
      <c r="K883" s="30" t="s">
        <v>10</v>
      </c>
      <c r="L883" s="30" t="s">
        <v>10</v>
      </c>
      <c r="M883" t="s">
        <v>1991</v>
      </c>
      <c r="N883" t="s">
        <v>2858</v>
      </c>
      <c r="O883" t="s">
        <v>1957</v>
      </c>
      <c r="P883" t="s">
        <v>183</v>
      </c>
    </row>
    <row r="884" spans="1:16" x14ac:dyDescent="0.25">
      <c r="A884" s="75">
        <v>9223</v>
      </c>
      <c r="B884" s="76">
        <v>45783.906451249997</v>
      </c>
      <c r="C884" s="77" t="s">
        <v>354</v>
      </c>
      <c r="D884" s="77" t="s">
        <v>19</v>
      </c>
      <c r="E884" s="77" t="s">
        <v>129</v>
      </c>
      <c r="F884" s="77" t="s">
        <v>116</v>
      </c>
      <c r="G884" s="31">
        <v>141</v>
      </c>
      <c r="H884" s="31">
        <v>141</v>
      </c>
      <c r="I884" s="31">
        <v>0</v>
      </c>
      <c r="J884" s="73">
        <v>141</v>
      </c>
      <c r="K884" s="78" t="s">
        <v>1000</v>
      </c>
      <c r="L884" s="78" t="s">
        <v>2825</v>
      </c>
      <c r="M884" s="77" t="s">
        <v>1991</v>
      </c>
      <c r="N884" s="77" t="s">
        <v>2857</v>
      </c>
      <c r="O884" s="77" t="s">
        <v>122</v>
      </c>
      <c r="P884" t="s">
        <v>179</v>
      </c>
    </row>
    <row r="885" spans="1:16" x14ac:dyDescent="0.25">
      <c r="A885" s="75" t="s">
        <v>2856</v>
      </c>
      <c r="B885" s="76">
        <v>45782.834639201392</v>
      </c>
      <c r="C885" s="77" t="s">
        <v>314</v>
      </c>
      <c r="D885" s="77" t="s">
        <v>19</v>
      </c>
      <c r="E885" s="77" t="s">
        <v>42</v>
      </c>
      <c r="F885" s="77" t="s">
        <v>116</v>
      </c>
      <c r="G885" s="31">
        <v>191.98</v>
      </c>
      <c r="H885" s="31">
        <v>172</v>
      </c>
      <c r="I885" s="80">
        <v>0</v>
      </c>
      <c r="J885" s="73">
        <v>172</v>
      </c>
      <c r="K885" s="78" t="s">
        <v>1000</v>
      </c>
      <c r="L885" s="78" t="s">
        <v>2825</v>
      </c>
      <c r="M885" s="77" t="s">
        <v>1991</v>
      </c>
      <c r="N885" s="77" t="s">
        <v>2855</v>
      </c>
      <c r="O885" s="77" t="s">
        <v>122</v>
      </c>
      <c r="P885" t="s">
        <v>180</v>
      </c>
    </row>
    <row r="886" spans="1:16" x14ac:dyDescent="0.25">
      <c r="A886" s="75" t="s">
        <v>2854</v>
      </c>
      <c r="B886" s="76">
        <v>45782.931470000003</v>
      </c>
      <c r="C886" s="77" t="s">
        <v>269</v>
      </c>
      <c r="D886" s="77" t="s">
        <v>19</v>
      </c>
      <c r="E886" s="77" t="s">
        <v>129</v>
      </c>
      <c r="F886" s="77" t="s">
        <v>116</v>
      </c>
      <c r="G886" s="31">
        <v>82.99</v>
      </c>
      <c r="H886" s="31">
        <v>74</v>
      </c>
      <c r="I886" s="80">
        <v>0</v>
      </c>
      <c r="J886" s="73">
        <v>74</v>
      </c>
      <c r="K886" s="78" t="s">
        <v>1000</v>
      </c>
      <c r="L886" s="78" t="s">
        <v>2825</v>
      </c>
      <c r="M886" s="77" t="s">
        <v>1991</v>
      </c>
      <c r="N886" s="77" t="s">
        <v>2853</v>
      </c>
      <c r="O886" s="77" t="s">
        <v>122</v>
      </c>
      <c r="P886" t="s">
        <v>181</v>
      </c>
    </row>
    <row r="887" spans="1:16" x14ac:dyDescent="0.25">
      <c r="A887" s="1">
        <v>4345</v>
      </c>
      <c r="B887" s="5">
        <v>45783.784266284725</v>
      </c>
      <c r="C887" t="s">
        <v>222</v>
      </c>
      <c r="D887" t="s">
        <v>23</v>
      </c>
      <c r="E887" t="s">
        <v>30</v>
      </c>
      <c r="F887" t="s">
        <v>116</v>
      </c>
      <c r="G887" s="4">
        <v>94.99</v>
      </c>
      <c r="H887" s="4">
        <v>84</v>
      </c>
      <c r="I887" s="81">
        <v>67.83</v>
      </c>
      <c r="J887" s="72">
        <v>16.170000000000002</v>
      </c>
      <c r="K887" s="30" t="s">
        <v>10</v>
      </c>
      <c r="L887" s="30" t="s">
        <v>10</v>
      </c>
      <c r="M887" t="s">
        <v>1991</v>
      </c>
      <c r="N887" t="s">
        <v>2851</v>
      </c>
      <c r="O887" t="s">
        <v>122</v>
      </c>
      <c r="P887" t="s">
        <v>181</v>
      </c>
    </row>
    <row r="888" spans="1:16" x14ac:dyDescent="0.25">
      <c r="A888" s="1">
        <v>644</v>
      </c>
      <c r="B888" s="5">
        <v>45783.592727557872</v>
      </c>
      <c r="C888" t="s">
        <v>477</v>
      </c>
      <c r="D888" t="s">
        <v>19</v>
      </c>
      <c r="E888" t="s">
        <v>42</v>
      </c>
      <c r="F888" t="s">
        <v>116</v>
      </c>
      <c r="G888" s="4">
        <v>85.98</v>
      </c>
      <c r="H888" s="4">
        <v>74</v>
      </c>
      <c r="I888" s="81">
        <v>59.76</v>
      </c>
      <c r="J888" s="72">
        <v>14.240000000000002</v>
      </c>
      <c r="K888" s="30" t="s">
        <v>10</v>
      </c>
      <c r="L888" s="30" t="s">
        <v>10</v>
      </c>
      <c r="M888" t="s">
        <v>1991</v>
      </c>
      <c r="N888" t="s">
        <v>2849</v>
      </c>
      <c r="O888" t="s">
        <v>132</v>
      </c>
      <c r="P888" t="s">
        <v>180</v>
      </c>
    </row>
    <row r="889" spans="1:16" x14ac:dyDescent="0.25">
      <c r="A889" s="75">
        <v>939</v>
      </c>
      <c r="B889" s="76">
        <v>45782.902568368052</v>
      </c>
      <c r="C889" s="77" t="s">
        <v>301</v>
      </c>
      <c r="D889" s="77" t="s">
        <v>23</v>
      </c>
      <c r="E889" s="77" t="s">
        <v>30</v>
      </c>
      <c r="F889" s="77" t="s">
        <v>116</v>
      </c>
      <c r="G889" s="31">
        <v>114.99</v>
      </c>
      <c r="H889" s="31">
        <v>114</v>
      </c>
      <c r="I889" s="80">
        <v>0</v>
      </c>
      <c r="J889" s="73">
        <v>114</v>
      </c>
      <c r="K889" s="78" t="s">
        <v>1000</v>
      </c>
      <c r="L889" s="78" t="s">
        <v>2825</v>
      </c>
      <c r="M889" s="77" t="s">
        <v>1991</v>
      </c>
      <c r="N889" s="77" t="s">
        <v>2846</v>
      </c>
      <c r="O889" s="77" t="s">
        <v>122</v>
      </c>
      <c r="P889" t="s">
        <v>181</v>
      </c>
    </row>
    <row r="890" spans="1:16" x14ac:dyDescent="0.25">
      <c r="A890" s="1">
        <v>8381</v>
      </c>
      <c r="B890" s="5">
        <v>45782.905629039349</v>
      </c>
      <c r="C890" t="s">
        <v>227</v>
      </c>
      <c r="D890" t="s">
        <v>19</v>
      </c>
      <c r="E890" t="s">
        <v>129</v>
      </c>
      <c r="F890" t="s">
        <v>116</v>
      </c>
      <c r="G890" s="4">
        <v>105.99</v>
      </c>
      <c r="H890" s="4">
        <v>102</v>
      </c>
      <c r="I890" s="81">
        <v>82.36</v>
      </c>
      <c r="J890" s="72">
        <v>19.64</v>
      </c>
      <c r="K890" s="30" t="s">
        <v>10</v>
      </c>
      <c r="L890" s="30" t="s">
        <v>10</v>
      </c>
      <c r="M890" t="s">
        <v>1991</v>
      </c>
      <c r="N890" t="s">
        <v>2844</v>
      </c>
      <c r="O890" t="s">
        <v>132</v>
      </c>
      <c r="P890" t="s">
        <v>182</v>
      </c>
    </row>
    <row r="891" spans="1:16" x14ac:dyDescent="0.25">
      <c r="A891" s="1">
        <v>4121</v>
      </c>
      <c r="B891" s="5">
        <v>45783.846458368054</v>
      </c>
      <c r="C891" t="s">
        <v>293</v>
      </c>
      <c r="D891" t="s">
        <v>23</v>
      </c>
      <c r="E891" t="s">
        <v>31</v>
      </c>
      <c r="F891" t="s">
        <v>116</v>
      </c>
      <c r="G891" s="4">
        <v>48.98</v>
      </c>
      <c r="H891" s="4">
        <v>53</v>
      </c>
      <c r="I891" s="81">
        <v>43.76</v>
      </c>
      <c r="J891" s="72">
        <v>9.240000000000002</v>
      </c>
      <c r="K891" s="30" t="s">
        <v>10</v>
      </c>
      <c r="L891" s="30" t="s">
        <v>10</v>
      </c>
      <c r="M891" t="s">
        <v>1991</v>
      </c>
      <c r="N891" t="s">
        <v>2843</v>
      </c>
      <c r="O891" t="s">
        <v>132</v>
      </c>
      <c r="P891" t="s">
        <v>180</v>
      </c>
    </row>
    <row r="892" spans="1:16" x14ac:dyDescent="0.25">
      <c r="A892" s="75">
        <v>5275</v>
      </c>
      <c r="B892" s="76">
        <v>45782.900531944448</v>
      </c>
      <c r="C892" s="77" t="s">
        <v>163</v>
      </c>
      <c r="D892" s="77" t="s">
        <v>19</v>
      </c>
      <c r="E892" s="77" t="s">
        <v>129</v>
      </c>
      <c r="F892" s="77" t="s">
        <v>116</v>
      </c>
      <c r="G892" s="31">
        <v>106.98</v>
      </c>
      <c r="H892" s="31">
        <v>92</v>
      </c>
      <c r="I892" s="80">
        <v>0</v>
      </c>
      <c r="J892" s="73">
        <v>92</v>
      </c>
      <c r="K892" s="78" t="s">
        <v>1000</v>
      </c>
      <c r="L892" s="78" t="s">
        <v>2825</v>
      </c>
      <c r="M892" s="77" t="s">
        <v>1991</v>
      </c>
      <c r="N892" s="77" t="s">
        <v>2842</v>
      </c>
      <c r="O892" s="77" t="s">
        <v>132</v>
      </c>
      <c r="P892" t="s">
        <v>183</v>
      </c>
    </row>
    <row r="893" spans="1:16" x14ac:dyDescent="0.25">
      <c r="A893" s="75">
        <v>2267</v>
      </c>
      <c r="B893" s="76">
        <v>45782.562520173611</v>
      </c>
      <c r="C893" s="77" t="s">
        <v>285</v>
      </c>
      <c r="D893" s="77" t="s">
        <v>23</v>
      </c>
      <c r="E893" s="77" t="s">
        <v>30</v>
      </c>
      <c r="F893" s="77" t="s">
        <v>116</v>
      </c>
      <c r="G893" s="31">
        <v>108.99</v>
      </c>
      <c r="H893" s="31">
        <v>114</v>
      </c>
      <c r="I893" s="80">
        <v>0</v>
      </c>
      <c r="J893" s="73">
        <v>114</v>
      </c>
      <c r="K893" s="78" t="s">
        <v>1000</v>
      </c>
      <c r="L893" s="78" t="s">
        <v>2825</v>
      </c>
      <c r="M893" s="77" t="s">
        <v>1991</v>
      </c>
      <c r="N893" s="77" t="s">
        <v>2840</v>
      </c>
      <c r="O893" s="77" t="s">
        <v>132</v>
      </c>
      <c r="P893" t="s">
        <v>179</v>
      </c>
    </row>
    <row r="894" spans="1:16" x14ac:dyDescent="0.25">
      <c r="A894" s="75">
        <v>1080</v>
      </c>
      <c r="B894" s="76">
        <v>45783.897275358795</v>
      </c>
      <c r="C894" s="77" t="s">
        <v>272</v>
      </c>
      <c r="D894" s="77" t="s">
        <v>19</v>
      </c>
      <c r="E894" s="77" t="s">
        <v>129</v>
      </c>
      <c r="F894" s="77" t="s">
        <v>116</v>
      </c>
      <c r="G894" s="31">
        <v>74.989999999999995</v>
      </c>
      <c r="H894" s="31">
        <v>65</v>
      </c>
      <c r="I894" s="31">
        <v>0</v>
      </c>
      <c r="J894" s="73">
        <v>65</v>
      </c>
      <c r="K894" s="78" t="s">
        <v>1000</v>
      </c>
      <c r="L894" s="78" t="s">
        <v>2825</v>
      </c>
      <c r="M894" s="77" t="s">
        <v>1991</v>
      </c>
      <c r="N894" s="77" t="s">
        <v>2839</v>
      </c>
      <c r="O894" s="77" t="s">
        <v>131</v>
      </c>
      <c r="P894" t="s">
        <v>180</v>
      </c>
    </row>
    <row r="895" spans="1:16" x14ac:dyDescent="0.25">
      <c r="A895" s="1">
        <v>637</v>
      </c>
      <c r="B895" s="5">
        <v>45782.714466747682</v>
      </c>
      <c r="C895" t="s">
        <v>1980</v>
      </c>
      <c r="D895" t="s">
        <v>23</v>
      </c>
      <c r="E895" t="s">
        <v>31</v>
      </c>
      <c r="F895" t="s">
        <v>116</v>
      </c>
      <c r="G895" s="4">
        <v>65</v>
      </c>
      <c r="H895" s="4">
        <v>65</v>
      </c>
      <c r="I895" s="81">
        <v>52.49</v>
      </c>
      <c r="J895" s="72">
        <v>12.509999999999998</v>
      </c>
      <c r="K895" s="30" t="s">
        <v>10</v>
      </c>
      <c r="L895" s="30" t="s">
        <v>10</v>
      </c>
      <c r="M895" t="s">
        <v>1991</v>
      </c>
      <c r="N895" t="s">
        <v>2837</v>
      </c>
      <c r="O895" t="s">
        <v>122</v>
      </c>
      <c r="P895" t="s">
        <v>179</v>
      </c>
    </row>
    <row r="896" spans="1:16" x14ac:dyDescent="0.25">
      <c r="A896" s="1">
        <v>946</v>
      </c>
      <c r="B896" s="5">
        <v>45782.896666122688</v>
      </c>
      <c r="C896" t="s">
        <v>235</v>
      </c>
      <c r="D896" t="s">
        <v>19</v>
      </c>
      <c r="E896" t="s">
        <v>129</v>
      </c>
      <c r="F896" t="s">
        <v>116</v>
      </c>
      <c r="G896" s="4">
        <v>74.989999999999995</v>
      </c>
      <c r="H896" s="4">
        <v>74</v>
      </c>
      <c r="I896" s="81">
        <v>59.76</v>
      </c>
      <c r="J896" s="72">
        <v>14.240000000000002</v>
      </c>
      <c r="K896" s="30" t="s">
        <v>10</v>
      </c>
      <c r="L896" s="30" t="s">
        <v>10</v>
      </c>
      <c r="M896" t="s">
        <v>1991</v>
      </c>
      <c r="N896" t="s">
        <v>2835</v>
      </c>
      <c r="O896" t="s">
        <v>132</v>
      </c>
      <c r="P896" t="s">
        <v>183</v>
      </c>
    </row>
    <row r="897" spans="1:17" x14ac:dyDescent="0.25">
      <c r="A897" s="1">
        <v>3301</v>
      </c>
      <c r="B897" s="5">
        <v>45782.898726354164</v>
      </c>
      <c r="C897" t="s">
        <v>1948</v>
      </c>
      <c r="D897" t="s">
        <v>19</v>
      </c>
      <c r="E897" t="s">
        <v>129</v>
      </c>
      <c r="F897" t="s">
        <v>116</v>
      </c>
      <c r="G897" s="4">
        <v>130.99</v>
      </c>
      <c r="H897" s="4">
        <v>126</v>
      </c>
      <c r="I897" s="81">
        <v>101.74</v>
      </c>
      <c r="J897" s="72">
        <v>24.260000000000005</v>
      </c>
      <c r="K897" s="30" t="s">
        <v>10</v>
      </c>
      <c r="L897" s="30" t="s">
        <v>10</v>
      </c>
      <c r="M897" t="s">
        <v>1991</v>
      </c>
      <c r="N897" t="s">
        <v>2834</v>
      </c>
      <c r="O897" t="s">
        <v>122</v>
      </c>
      <c r="P897" t="s">
        <v>179</v>
      </c>
    </row>
    <row r="898" spans="1:17" x14ac:dyDescent="0.25">
      <c r="A898" s="75">
        <v>8020</v>
      </c>
      <c r="B898" s="76">
        <v>45784.840403819442</v>
      </c>
      <c r="C898" s="77" t="s">
        <v>168</v>
      </c>
      <c r="D898" s="77" t="s">
        <v>23</v>
      </c>
      <c r="E898" s="77" t="s">
        <v>31</v>
      </c>
      <c r="F898" s="77" t="s">
        <v>116</v>
      </c>
      <c r="G898" s="31">
        <v>46.99</v>
      </c>
      <c r="H898" s="31">
        <v>53</v>
      </c>
      <c r="I898" s="31">
        <v>0</v>
      </c>
      <c r="J898" s="73">
        <v>53</v>
      </c>
      <c r="K898" s="78" t="s">
        <v>1000</v>
      </c>
      <c r="L898" s="78" t="s">
        <v>2825</v>
      </c>
      <c r="M898" s="77" t="s">
        <v>1991</v>
      </c>
      <c r="N898" s="77" t="s">
        <v>2833</v>
      </c>
      <c r="O898" s="77" t="s">
        <v>122</v>
      </c>
      <c r="P898" t="s">
        <v>182</v>
      </c>
    </row>
    <row r="899" spans="1:17" x14ac:dyDescent="0.25">
      <c r="A899" s="75">
        <v>7392</v>
      </c>
      <c r="B899" s="76">
        <v>45784.911763553238</v>
      </c>
      <c r="C899" s="77" t="s">
        <v>2831</v>
      </c>
      <c r="D899" s="77" t="s">
        <v>23</v>
      </c>
      <c r="E899" s="77" t="s">
        <v>30</v>
      </c>
      <c r="F899" s="77" t="s">
        <v>116</v>
      </c>
      <c r="G899" s="31">
        <v>44.68</v>
      </c>
      <c r="H899" s="31">
        <v>39.6</v>
      </c>
      <c r="I899" s="31">
        <v>0</v>
      </c>
      <c r="J899" s="73">
        <v>39.6</v>
      </c>
      <c r="K899" s="78" t="s">
        <v>1000</v>
      </c>
      <c r="L899" s="78" t="s">
        <v>2825</v>
      </c>
      <c r="M899" s="77" t="s">
        <v>1991</v>
      </c>
      <c r="N899" s="77" t="s">
        <v>2830</v>
      </c>
      <c r="O899" s="77" t="s">
        <v>122</v>
      </c>
      <c r="P899" t="s">
        <v>180</v>
      </c>
    </row>
    <row r="900" spans="1:17" x14ac:dyDescent="0.25">
      <c r="A900" s="75">
        <v>6805</v>
      </c>
      <c r="B900" s="76">
        <v>45782.855852465276</v>
      </c>
      <c r="C900" s="77" t="s">
        <v>1394</v>
      </c>
      <c r="D900" s="77" t="s">
        <v>23</v>
      </c>
      <c r="E900" s="77" t="s">
        <v>31</v>
      </c>
      <c r="F900" s="77" t="s">
        <v>1934</v>
      </c>
      <c r="G900" s="31">
        <v>50.98</v>
      </c>
      <c r="H900" s="31">
        <v>52</v>
      </c>
      <c r="I900" s="80">
        <v>0</v>
      </c>
      <c r="J900" s="73">
        <v>52</v>
      </c>
      <c r="K900" s="78" t="s">
        <v>1000</v>
      </c>
      <c r="L900" s="78" t="s">
        <v>2825</v>
      </c>
      <c r="M900" s="77" t="s">
        <v>1991</v>
      </c>
      <c r="N900" s="77" t="s">
        <v>2829</v>
      </c>
      <c r="O900" s="77" t="s">
        <v>1961</v>
      </c>
      <c r="P900" t="s">
        <v>179</v>
      </c>
    </row>
    <row r="901" spans="1:17" x14ac:dyDescent="0.25">
      <c r="A901" s="75">
        <v>1901</v>
      </c>
      <c r="B901" s="76">
        <v>45785.881938923609</v>
      </c>
      <c r="C901" s="77" t="s">
        <v>1581</v>
      </c>
      <c r="D901" s="77" t="s">
        <v>23</v>
      </c>
      <c r="E901" s="77" t="s">
        <v>30</v>
      </c>
      <c r="F901" s="77" t="s">
        <v>116</v>
      </c>
      <c r="G901" s="31">
        <v>25.39</v>
      </c>
      <c r="H901" s="31">
        <v>32.4</v>
      </c>
      <c r="I901" s="31">
        <v>0</v>
      </c>
      <c r="J901" s="73">
        <v>32.4</v>
      </c>
      <c r="K901" s="78" t="s">
        <v>1000</v>
      </c>
      <c r="L901" s="78" t="s">
        <v>2825</v>
      </c>
      <c r="M901" s="77" t="s">
        <v>1991</v>
      </c>
      <c r="N901" s="77" t="s">
        <v>3454</v>
      </c>
      <c r="O901" s="77" t="s">
        <v>1983</v>
      </c>
      <c r="P901" t="s">
        <v>183</v>
      </c>
      <c r="Q901" s="79"/>
    </row>
    <row r="902" spans="1:17" x14ac:dyDescent="0.25">
      <c r="A902" s="1">
        <v>815</v>
      </c>
      <c r="B902" s="5">
        <v>45785.855469374997</v>
      </c>
      <c r="C902" t="s">
        <v>286</v>
      </c>
      <c r="D902" t="s">
        <v>23</v>
      </c>
      <c r="E902" t="s">
        <v>30</v>
      </c>
      <c r="F902" t="s">
        <v>116</v>
      </c>
      <c r="G902" s="4">
        <v>42.59</v>
      </c>
      <c r="H902" s="4">
        <v>42.6</v>
      </c>
      <c r="I902" s="81">
        <v>34.4</v>
      </c>
      <c r="J902" s="72">
        <f>H902-I902</f>
        <v>8.2000000000000028</v>
      </c>
      <c r="K902" s="30" t="s">
        <v>10</v>
      </c>
      <c r="L902" s="30" t="s">
        <v>10</v>
      </c>
      <c r="M902" t="s">
        <v>1991</v>
      </c>
      <c r="N902" t="s">
        <v>3455</v>
      </c>
      <c r="O902" t="s">
        <v>122</v>
      </c>
      <c r="P902" t="s">
        <v>182</v>
      </c>
    </row>
    <row r="903" spans="1:17" x14ac:dyDescent="0.25">
      <c r="A903" s="1">
        <v>9617</v>
      </c>
      <c r="B903" s="5">
        <v>45786.840646307872</v>
      </c>
      <c r="C903" t="s">
        <v>286</v>
      </c>
      <c r="D903" t="s">
        <v>23</v>
      </c>
      <c r="E903" t="s">
        <v>30</v>
      </c>
      <c r="F903" t="s">
        <v>116</v>
      </c>
      <c r="G903" s="4">
        <v>80.58</v>
      </c>
      <c r="H903" s="4">
        <v>81.599999999999994</v>
      </c>
      <c r="I903" s="81">
        <v>65.89</v>
      </c>
      <c r="J903" s="72">
        <f>H903-I903</f>
        <v>15.709999999999994</v>
      </c>
      <c r="K903" s="30" t="s">
        <v>10</v>
      </c>
      <c r="L903" s="30" t="s">
        <v>10</v>
      </c>
      <c r="M903" t="s">
        <v>1991</v>
      </c>
      <c r="N903" t="s">
        <v>3456</v>
      </c>
      <c r="O903" t="s">
        <v>1976</v>
      </c>
      <c r="P903" t="s">
        <v>182</v>
      </c>
    </row>
    <row r="904" spans="1:17" x14ac:dyDescent="0.25">
      <c r="A904" s="1">
        <v>8446</v>
      </c>
      <c r="B904" s="5">
        <v>45786.839164965277</v>
      </c>
      <c r="C904" t="s">
        <v>286</v>
      </c>
      <c r="D904" t="s">
        <v>23</v>
      </c>
      <c r="E904" t="s">
        <v>30</v>
      </c>
      <c r="F904" t="s">
        <v>116</v>
      </c>
      <c r="G904" s="4">
        <v>111.4</v>
      </c>
      <c r="H904" s="4">
        <v>104.4</v>
      </c>
      <c r="I904" s="81">
        <v>84.31</v>
      </c>
      <c r="J904" s="72">
        <f>H904-I904</f>
        <v>20.090000000000003</v>
      </c>
      <c r="K904" s="30" t="s">
        <v>10</v>
      </c>
      <c r="L904" s="30" t="s">
        <v>10</v>
      </c>
      <c r="M904" t="s">
        <v>1991</v>
      </c>
      <c r="N904" t="s">
        <v>3457</v>
      </c>
      <c r="O904" t="s">
        <v>122</v>
      </c>
      <c r="P904" t="s">
        <v>182</v>
      </c>
    </row>
    <row r="905" spans="1:17" x14ac:dyDescent="0.25">
      <c r="A905" s="1">
        <v>1668</v>
      </c>
      <c r="B905" s="5">
        <v>45788.819581157404</v>
      </c>
      <c r="C905" t="s">
        <v>286</v>
      </c>
      <c r="D905" t="s">
        <v>23</v>
      </c>
      <c r="E905" t="s">
        <v>30</v>
      </c>
      <c r="F905" t="s">
        <v>116</v>
      </c>
      <c r="G905" s="4">
        <v>108.38</v>
      </c>
      <c r="H905" s="4">
        <v>98.4</v>
      </c>
      <c r="I905" s="81">
        <v>79.459999999999994</v>
      </c>
      <c r="J905" s="72">
        <f>H905-I905</f>
        <v>18.940000000000012</v>
      </c>
      <c r="K905" s="30" t="s">
        <v>10</v>
      </c>
      <c r="L905" s="30" t="s">
        <v>10</v>
      </c>
      <c r="M905" t="s">
        <v>1991</v>
      </c>
      <c r="N905" t="s">
        <v>3458</v>
      </c>
      <c r="O905" t="s">
        <v>132</v>
      </c>
      <c r="P905" t="str">
        <f>VLOOKUP(C905,[1]REGIONAIS!H:K,4,FALSE)</f>
        <v>KLEBER RIQUELME</v>
      </c>
    </row>
    <row r="906" spans="1:17" x14ac:dyDescent="0.25">
      <c r="A906" s="1">
        <v>872</v>
      </c>
      <c r="B906" s="5">
        <v>45788.807219120368</v>
      </c>
      <c r="C906" t="s">
        <v>286</v>
      </c>
      <c r="D906" t="s">
        <v>23</v>
      </c>
      <c r="E906" t="s">
        <v>30</v>
      </c>
      <c r="F906" t="s">
        <v>116</v>
      </c>
      <c r="G906" s="4">
        <v>42.38</v>
      </c>
      <c r="H906" s="4">
        <v>31.2</v>
      </c>
      <c r="I906" s="81">
        <v>26.16</v>
      </c>
      <c r="J906" s="72">
        <f>H906-I906</f>
        <v>5.0399999999999991</v>
      </c>
      <c r="K906" s="30" t="s">
        <v>10</v>
      </c>
      <c r="L906" s="30" t="s">
        <v>10</v>
      </c>
      <c r="M906" t="s">
        <v>1991</v>
      </c>
      <c r="N906" t="s">
        <v>3459</v>
      </c>
      <c r="O906" t="s">
        <v>1955</v>
      </c>
      <c r="P906" t="str">
        <f>VLOOKUP(C906,[1]REGIONAIS!H:K,4,FALSE)</f>
        <v>KLEBER RIQUELME</v>
      </c>
    </row>
    <row r="907" spans="1:17" x14ac:dyDescent="0.25">
      <c r="A907" s="75">
        <v>6873</v>
      </c>
      <c r="B907" s="76">
        <v>45788.789821944447</v>
      </c>
      <c r="C907" s="77" t="s">
        <v>286</v>
      </c>
      <c r="D907" s="77" t="s">
        <v>23</v>
      </c>
      <c r="E907" s="77" t="s">
        <v>30</v>
      </c>
      <c r="F907" s="77" t="s">
        <v>116</v>
      </c>
      <c r="G907" s="31">
        <v>85.98</v>
      </c>
      <c r="H907" s="31">
        <v>75</v>
      </c>
      <c r="I907" s="31">
        <v>0</v>
      </c>
      <c r="J907" s="31">
        <v>75</v>
      </c>
      <c r="K907" s="78" t="s">
        <v>1000</v>
      </c>
      <c r="L907" s="78" t="s">
        <v>2825</v>
      </c>
      <c r="M907" s="77" t="s">
        <v>1991</v>
      </c>
      <c r="N907" s="77" t="s">
        <v>3460</v>
      </c>
      <c r="O907" s="77" t="s">
        <v>132</v>
      </c>
      <c r="P907" t="str">
        <f>VLOOKUP(C907,[1]REGIONAIS!H:K,4,FALSE)</f>
        <v>KLEBER RIQUELME</v>
      </c>
      <c r="Q907" s="79"/>
    </row>
    <row r="908" spans="1:17" x14ac:dyDescent="0.25">
      <c r="A908" s="75">
        <v>6891</v>
      </c>
      <c r="B908" s="76">
        <v>45787.856965312501</v>
      </c>
      <c r="C908" s="77" t="s">
        <v>2996</v>
      </c>
      <c r="D908" s="77" t="s">
        <v>23</v>
      </c>
      <c r="E908" s="77" t="s">
        <v>30</v>
      </c>
      <c r="F908" s="77" t="s">
        <v>116</v>
      </c>
      <c r="G908" s="31">
        <v>35.08</v>
      </c>
      <c r="H908" s="31">
        <v>34.799999999999997</v>
      </c>
      <c r="I908" s="80">
        <v>0</v>
      </c>
      <c r="J908" s="73">
        <v>34.799999999999997</v>
      </c>
      <c r="K908" s="78" t="s">
        <v>1000</v>
      </c>
      <c r="L908" s="78" t="s">
        <v>2825</v>
      </c>
      <c r="M908" s="77" t="s">
        <v>1991</v>
      </c>
      <c r="N908" s="77" t="s">
        <v>3461</v>
      </c>
      <c r="O908" s="77" t="s">
        <v>140</v>
      </c>
      <c r="P908" t="s">
        <v>183</v>
      </c>
      <c r="Q908" s="79"/>
    </row>
    <row r="909" spans="1:17" x14ac:dyDescent="0.25">
      <c r="A909" s="1">
        <v>8196</v>
      </c>
      <c r="B909" s="5">
        <v>45788.73720758102</v>
      </c>
      <c r="C909" t="s">
        <v>2996</v>
      </c>
      <c r="D909" t="s">
        <v>23</v>
      </c>
      <c r="E909" t="s">
        <v>30</v>
      </c>
      <c r="F909" t="s">
        <v>116</v>
      </c>
      <c r="G909" s="4">
        <v>78.44</v>
      </c>
      <c r="H909" s="4">
        <v>69.45</v>
      </c>
      <c r="I909" s="81">
        <v>56.08</v>
      </c>
      <c r="J909" s="72">
        <f>H909-I909</f>
        <v>13.370000000000005</v>
      </c>
      <c r="K909" s="30" t="s">
        <v>10</v>
      </c>
      <c r="L909" s="30" t="s">
        <v>10</v>
      </c>
      <c r="M909" t="s">
        <v>1991</v>
      </c>
      <c r="N909" t="s">
        <v>3462</v>
      </c>
      <c r="O909" t="s">
        <v>132</v>
      </c>
      <c r="P909" t="str">
        <f>VLOOKUP(C909,[1]REGIONAIS!H:K,4,FALSE)</f>
        <v>GRAZIANI BARRETO</v>
      </c>
    </row>
    <row r="910" spans="1:17" x14ac:dyDescent="0.25">
      <c r="A910" s="1">
        <v>5950</v>
      </c>
      <c r="B910" s="5">
        <v>45787.893701458335</v>
      </c>
      <c r="C910" t="s">
        <v>21</v>
      </c>
      <c r="D910" t="s">
        <v>23</v>
      </c>
      <c r="E910" t="s">
        <v>30</v>
      </c>
      <c r="F910" t="s">
        <v>116</v>
      </c>
      <c r="G910" s="4">
        <v>58.49</v>
      </c>
      <c r="H910" s="4">
        <v>53.5</v>
      </c>
      <c r="I910" s="81">
        <v>43.21</v>
      </c>
      <c r="J910" s="72">
        <f>H910-I910</f>
        <v>10.29</v>
      </c>
      <c r="K910" s="30" t="s">
        <v>10</v>
      </c>
      <c r="L910" s="30" t="s">
        <v>10</v>
      </c>
      <c r="M910" t="s">
        <v>1991</v>
      </c>
      <c r="N910" t="s">
        <v>3463</v>
      </c>
      <c r="O910" t="s">
        <v>124</v>
      </c>
      <c r="P910" t="s">
        <v>182</v>
      </c>
    </row>
    <row r="911" spans="1:17" x14ac:dyDescent="0.25">
      <c r="A911" s="1">
        <v>3377</v>
      </c>
      <c r="B911" s="5">
        <v>45787.892786909724</v>
      </c>
      <c r="C911" t="s">
        <v>21</v>
      </c>
      <c r="D911" t="s">
        <v>23</v>
      </c>
      <c r="E911" t="s">
        <v>30</v>
      </c>
      <c r="F911" t="s">
        <v>116</v>
      </c>
      <c r="G911" s="4">
        <v>53.29</v>
      </c>
      <c r="H911" s="4">
        <v>52.3</v>
      </c>
      <c r="I911" s="81">
        <v>42.23</v>
      </c>
      <c r="J911" s="72">
        <f>H911-I911</f>
        <v>10.07</v>
      </c>
      <c r="K911" s="30" t="s">
        <v>10</v>
      </c>
      <c r="L911" s="30" t="s">
        <v>10</v>
      </c>
      <c r="M911" t="s">
        <v>1991</v>
      </c>
      <c r="N911" t="s">
        <v>3464</v>
      </c>
      <c r="O911" t="s">
        <v>132</v>
      </c>
      <c r="P911" t="s">
        <v>182</v>
      </c>
    </row>
    <row r="912" spans="1:17" x14ac:dyDescent="0.25">
      <c r="A912" s="1">
        <v>6860</v>
      </c>
      <c r="B912" s="5">
        <v>45786.471091921296</v>
      </c>
      <c r="C912" t="s">
        <v>197</v>
      </c>
      <c r="D912" t="s">
        <v>23</v>
      </c>
      <c r="E912" t="s">
        <v>30</v>
      </c>
      <c r="F912" t="s">
        <v>116</v>
      </c>
      <c r="G912" s="4">
        <v>64.39</v>
      </c>
      <c r="H912" s="4">
        <v>47.4</v>
      </c>
      <c r="I912" s="81">
        <v>38.28</v>
      </c>
      <c r="J912" s="72">
        <f>H912-I912</f>
        <v>9.1199999999999974</v>
      </c>
      <c r="K912" s="30" t="s">
        <v>10</v>
      </c>
      <c r="L912" s="30" t="s">
        <v>10</v>
      </c>
      <c r="M912" t="s">
        <v>1991</v>
      </c>
      <c r="N912" t="s">
        <v>3465</v>
      </c>
      <c r="O912" t="s">
        <v>140</v>
      </c>
      <c r="P912" t="s">
        <v>183</v>
      </c>
    </row>
    <row r="913" spans="1:17" x14ac:dyDescent="0.25">
      <c r="A913" s="75">
        <v>6964</v>
      </c>
      <c r="B913" s="76">
        <v>45787.857509305555</v>
      </c>
      <c r="C913" s="77" t="s">
        <v>138</v>
      </c>
      <c r="D913" s="77" t="s">
        <v>18</v>
      </c>
      <c r="E913" s="77" t="s">
        <v>2507</v>
      </c>
      <c r="F913" s="77" t="s">
        <v>116</v>
      </c>
      <c r="G913" s="31">
        <v>83.79</v>
      </c>
      <c r="H913" s="31">
        <v>82.8</v>
      </c>
      <c r="I913" s="80">
        <v>0</v>
      </c>
      <c r="J913" s="73">
        <v>82.8</v>
      </c>
      <c r="K913" s="78" t="s">
        <v>1000</v>
      </c>
      <c r="L913" s="78" t="s">
        <v>2825</v>
      </c>
      <c r="M913" s="77" t="s">
        <v>1991</v>
      </c>
      <c r="N913" s="77" t="s">
        <v>3466</v>
      </c>
      <c r="O913" s="77" t="s">
        <v>131</v>
      </c>
      <c r="P913" t="s">
        <v>183</v>
      </c>
      <c r="Q913" s="79"/>
    </row>
    <row r="914" spans="1:17" x14ac:dyDescent="0.25">
      <c r="A914" s="1">
        <v>6892</v>
      </c>
      <c r="B914" s="5">
        <v>45786.812883078703</v>
      </c>
      <c r="C914" t="s">
        <v>138</v>
      </c>
      <c r="D914" t="s">
        <v>23</v>
      </c>
      <c r="E914" t="s">
        <v>30</v>
      </c>
      <c r="F914" t="s">
        <v>116</v>
      </c>
      <c r="G914" s="4">
        <v>68.59</v>
      </c>
      <c r="H914" s="4">
        <v>69.599999999999994</v>
      </c>
      <c r="I914" s="81">
        <v>56.2</v>
      </c>
      <c r="J914" s="72">
        <f>H914-I914</f>
        <v>13.399999999999991</v>
      </c>
      <c r="K914" s="30" t="s">
        <v>10</v>
      </c>
      <c r="L914" s="30" t="s">
        <v>10</v>
      </c>
      <c r="M914" t="s">
        <v>1991</v>
      </c>
      <c r="N914" t="s">
        <v>3467</v>
      </c>
      <c r="O914" t="s">
        <v>122</v>
      </c>
      <c r="P914" t="s">
        <v>183</v>
      </c>
    </row>
    <row r="915" spans="1:17" x14ac:dyDescent="0.25">
      <c r="A915" s="1">
        <v>4548</v>
      </c>
      <c r="B915" s="5">
        <v>45786.576783101853</v>
      </c>
      <c r="C915" t="s">
        <v>138</v>
      </c>
      <c r="D915" t="s">
        <v>23</v>
      </c>
      <c r="E915" t="s">
        <v>31</v>
      </c>
      <c r="F915" t="s">
        <v>1934</v>
      </c>
      <c r="G915" s="4">
        <v>25.88</v>
      </c>
      <c r="H915" s="4">
        <v>25.2</v>
      </c>
      <c r="I915" s="81">
        <v>20.34</v>
      </c>
      <c r="J915" s="72">
        <f>H915-I915</f>
        <v>4.8599999999999994</v>
      </c>
      <c r="K915" s="30" t="s">
        <v>10</v>
      </c>
      <c r="L915" s="30" t="s">
        <v>10</v>
      </c>
      <c r="M915" t="s">
        <v>1991</v>
      </c>
      <c r="N915" t="s">
        <v>3468</v>
      </c>
      <c r="O915" t="s">
        <v>131</v>
      </c>
      <c r="P915" t="s">
        <v>183</v>
      </c>
    </row>
    <row r="916" spans="1:17" x14ac:dyDescent="0.25">
      <c r="A916" s="75">
        <v>4677</v>
      </c>
      <c r="B916" s="76">
        <v>45788.909277002313</v>
      </c>
      <c r="C916" s="77" t="s">
        <v>138</v>
      </c>
      <c r="D916" s="77" t="s">
        <v>23</v>
      </c>
      <c r="E916" s="77" t="s">
        <v>31</v>
      </c>
      <c r="F916" s="77" t="s">
        <v>116</v>
      </c>
      <c r="G916" s="31">
        <v>68.790000000000006</v>
      </c>
      <c r="H916" s="31">
        <v>67.8</v>
      </c>
      <c r="I916" s="31">
        <v>0</v>
      </c>
      <c r="J916" s="31">
        <v>67.8</v>
      </c>
      <c r="K916" s="78" t="s">
        <v>1000</v>
      </c>
      <c r="L916" s="78" t="s">
        <v>2825</v>
      </c>
      <c r="M916" s="77" t="s">
        <v>1991</v>
      </c>
      <c r="N916" s="77" t="s">
        <v>3469</v>
      </c>
      <c r="O916" s="77" t="s">
        <v>131</v>
      </c>
      <c r="P916" t="str">
        <f>VLOOKUP(C916,[1]REGIONAIS!H:K,4,FALSE)</f>
        <v>GRAZIANI BARRETO</v>
      </c>
      <c r="Q916" s="79"/>
    </row>
    <row r="917" spans="1:17" x14ac:dyDescent="0.25">
      <c r="A917" s="1">
        <v>9624</v>
      </c>
      <c r="B917" s="5">
        <v>45786.808602627316</v>
      </c>
      <c r="C917" t="s">
        <v>175</v>
      </c>
      <c r="D917" t="s">
        <v>23</v>
      </c>
      <c r="E917" t="s">
        <v>30</v>
      </c>
      <c r="F917" t="s">
        <v>116</v>
      </c>
      <c r="G917" s="4">
        <v>130.19</v>
      </c>
      <c r="H917" s="4">
        <v>133.19999999999999</v>
      </c>
      <c r="I917" s="81">
        <v>107.56</v>
      </c>
      <c r="J917" s="72">
        <f>H917-I917</f>
        <v>25.639999999999986</v>
      </c>
      <c r="K917" s="30" t="s">
        <v>10</v>
      </c>
      <c r="L917" s="30" t="s">
        <v>10</v>
      </c>
      <c r="M917" t="s">
        <v>1991</v>
      </c>
      <c r="N917" t="s">
        <v>3470</v>
      </c>
      <c r="O917" t="s">
        <v>122</v>
      </c>
      <c r="P917" t="s">
        <v>180</v>
      </c>
    </row>
    <row r="918" spans="1:17" x14ac:dyDescent="0.25">
      <c r="A918" s="1">
        <v>3844</v>
      </c>
      <c r="B918" s="5">
        <v>45785.892179317132</v>
      </c>
      <c r="C918" t="s">
        <v>265</v>
      </c>
      <c r="D918" t="s">
        <v>23</v>
      </c>
      <c r="E918" t="s">
        <v>30</v>
      </c>
      <c r="F918" t="s">
        <v>116</v>
      </c>
      <c r="G918" s="4">
        <v>86.19</v>
      </c>
      <c r="H918" s="4">
        <v>85.2</v>
      </c>
      <c r="I918" s="81">
        <v>68.8</v>
      </c>
      <c r="J918" s="72">
        <f>H918-I918</f>
        <v>16.400000000000006</v>
      </c>
      <c r="K918" s="30" t="s">
        <v>10</v>
      </c>
      <c r="L918" s="30" t="s">
        <v>10</v>
      </c>
      <c r="M918" t="s">
        <v>1991</v>
      </c>
      <c r="N918" t="s">
        <v>3471</v>
      </c>
      <c r="O918" t="s">
        <v>132</v>
      </c>
      <c r="P918" t="s">
        <v>181</v>
      </c>
    </row>
    <row r="919" spans="1:17" x14ac:dyDescent="0.25">
      <c r="A919" s="75">
        <v>6667</v>
      </c>
      <c r="B919" s="76">
        <v>45785.86558302083</v>
      </c>
      <c r="C919" s="77" t="s">
        <v>265</v>
      </c>
      <c r="D919" s="77" t="s">
        <v>23</v>
      </c>
      <c r="E919" s="77" t="s">
        <v>30</v>
      </c>
      <c r="F919" s="77" t="s">
        <v>116</v>
      </c>
      <c r="G919" s="31">
        <v>50.79</v>
      </c>
      <c r="H919" s="31">
        <v>49.8</v>
      </c>
      <c r="I919" s="31">
        <v>0</v>
      </c>
      <c r="J919" s="73">
        <v>49.8</v>
      </c>
      <c r="K919" s="78" t="s">
        <v>1000</v>
      </c>
      <c r="L919" s="78" t="s">
        <v>2825</v>
      </c>
      <c r="M919" s="77" t="s">
        <v>1991</v>
      </c>
      <c r="N919" s="77" t="s">
        <v>3472</v>
      </c>
      <c r="O919" s="77" t="s">
        <v>124</v>
      </c>
      <c r="P919" t="s">
        <v>181</v>
      </c>
      <c r="Q919" s="79"/>
    </row>
    <row r="920" spans="1:17" x14ac:dyDescent="0.25">
      <c r="A920" s="75">
        <v>3768</v>
      </c>
      <c r="B920" s="76">
        <v>45785.566264212961</v>
      </c>
      <c r="C920" s="77" t="s">
        <v>265</v>
      </c>
      <c r="D920" s="77" t="s">
        <v>23</v>
      </c>
      <c r="E920" s="77" t="s">
        <v>30</v>
      </c>
      <c r="F920" s="77" t="s">
        <v>116</v>
      </c>
      <c r="G920" s="31">
        <v>41.58</v>
      </c>
      <c r="H920" s="31">
        <v>42.6</v>
      </c>
      <c r="I920" s="31">
        <v>0</v>
      </c>
      <c r="J920" s="73">
        <v>42.6</v>
      </c>
      <c r="K920" s="78" t="s">
        <v>1000</v>
      </c>
      <c r="L920" s="78" t="s">
        <v>2825</v>
      </c>
      <c r="M920" s="77" t="s">
        <v>1991</v>
      </c>
      <c r="N920" s="77" t="s">
        <v>3473</v>
      </c>
      <c r="O920" s="77" t="s">
        <v>132</v>
      </c>
      <c r="P920" t="s">
        <v>181</v>
      </c>
      <c r="Q920" s="79"/>
    </row>
    <row r="921" spans="1:17" x14ac:dyDescent="0.25">
      <c r="A921" s="75">
        <v>2599</v>
      </c>
      <c r="B921" s="76">
        <v>45785.864284201387</v>
      </c>
      <c r="C921" s="77" t="s">
        <v>159</v>
      </c>
      <c r="D921" s="77" t="s">
        <v>23</v>
      </c>
      <c r="E921" s="77" t="s">
        <v>30</v>
      </c>
      <c r="F921" s="77" t="s">
        <v>116</v>
      </c>
      <c r="G921" s="31">
        <v>119.95</v>
      </c>
      <c r="H921" s="31">
        <v>129.94999999999999</v>
      </c>
      <c r="I921" s="31">
        <v>0</v>
      </c>
      <c r="J921" s="73">
        <v>129.94999999999999</v>
      </c>
      <c r="K921" s="78" t="s">
        <v>1000</v>
      </c>
      <c r="L921" s="78" t="s">
        <v>2825</v>
      </c>
      <c r="M921" s="77" t="s">
        <v>1991</v>
      </c>
      <c r="N921" s="77" t="s">
        <v>3474</v>
      </c>
      <c r="O921" s="77" t="s">
        <v>122</v>
      </c>
      <c r="P921" t="s">
        <v>182</v>
      </c>
      <c r="Q921" s="79"/>
    </row>
    <row r="922" spans="1:17" x14ac:dyDescent="0.25">
      <c r="A922" s="1">
        <v>7076</v>
      </c>
      <c r="B922" s="5">
        <v>45788.913991365742</v>
      </c>
      <c r="C922" t="s">
        <v>159</v>
      </c>
      <c r="D922" t="s">
        <v>23</v>
      </c>
      <c r="E922" t="s">
        <v>139</v>
      </c>
      <c r="F922" t="s">
        <v>116</v>
      </c>
      <c r="G922" s="4">
        <v>55.94</v>
      </c>
      <c r="H922" s="4">
        <v>45.95</v>
      </c>
      <c r="I922" s="81">
        <v>37.1</v>
      </c>
      <c r="J922" s="72">
        <f t="shared" ref="J922:J929" si="76">H922-I922</f>
        <v>8.8500000000000014</v>
      </c>
      <c r="K922" s="30" t="s">
        <v>10</v>
      </c>
      <c r="L922" s="30" t="s">
        <v>10</v>
      </c>
      <c r="M922" t="s">
        <v>1991</v>
      </c>
      <c r="N922" t="s">
        <v>3475</v>
      </c>
      <c r="O922" t="s">
        <v>122</v>
      </c>
      <c r="P922" t="str">
        <f>VLOOKUP(C922,[1]REGIONAIS!H:K,4,FALSE)</f>
        <v>KLEBER RIQUELME</v>
      </c>
    </row>
    <row r="923" spans="1:17" x14ac:dyDescent="0.25">
      <c r="A923" s="1">
        <v>5231</v>
      </c>
      <c r="B923" s="5">
        <v>45788.706194224535</v>
      </c>
      <c r="C923" t="s">
        <v>185</v>
      </c>
      <c r="D923" t="s">
        <v>23</v>
      </c>
      <c r="E923" t="s">
        <v>30</v>
      </c>
      <c r="F923" t="s">
        <v>116</v>
      </c>
      <c r="G923" s="4">
        <v>48.58</v>
      </c>
      <c r="H923" s="4">
        <v>39.6</v>
      </c>
      <c r="I923" s="81">
        <v>31.97</v>
      </c>
      <c r="J923" s="72">
        <f t="shared" si="76"/>
        <v>7.6300000000000026</v>
      </c>
      <c r="K923" s="30" t="s">
        <v>10</v>
      </c>
      <c r="L923" s="30" t="s">
        <v>10</v>
      </c>
      <c r="M923" t="s">
        <v>1991</v>
      </c>
      <c r="N923" t="s">
        <v>3476</v>
      </c>
      <c r="O923" t="s">
        <v>122</v>
      </c>
      <c r="P923" t="str">
        <f>VLOOKUP(C923,[1]REGIONAIS!H:K,4,FALSE)</f>
        <v>KLEBER RIQUELME</v>
      </c>
    </row>
    <row r="924" spans="1:17" x14ac:dyDescent="0.25">
      <c r="A924" s="1">
        <v>8481</v>
      </c>
      <c r="B924" s="5">
        <v>45787.802346863427</v>
      </c>
      <c r="C924" t="s">
        <v>675</v>
      </c>
      <c r="D924" t="s">
        <v>23</v>
      </c>
      <c r="E924" t="s">
        <v>30</v>
      </c>
      <c r="F924" t="s">
        <v>116</v>
      </c>
      <c r="G924" s="4">
        <v>28.52</v>
      </c>
      <c r="H924" s="4">
        <v>36.700000000000003</v>
      </c>
      <c r="I924" s="81">
        <v>29.64</v>
      </c>
      <c r="J924" s="72">
        <f t="shared" si="76"/>
        <v>7.0600000000000023</v>
      </c>
      <c r="K924" s="30" t="s">
        <v>10</v>
      </c>
      <c r="L924" s="30" t="s">
        <v>10</v>
      </c>
      <c r="M924" t="s">
        <v>1991</v>
      </c>
      <c r="N924" t="s">
        <v>3477</v>
      </c>
      <c r="O924" t="s">
        <v>131</v>
      </c>
      <c r="P924" t="s">
        <v>180</v>
      </c>
    </row>
    <row r="925" spans="1:17" x14ac:dyDescent="0.25">
      <c r="A925" s="1">
        <v>5356</v>
      </c>
      <c r="B925" s="5">
        <v>45787.863371932872</v>
      </c>
      <c r="C925" t="s">
        <v>47</v>
      </c>
      <c r="D925" t="s">
        <v>23</v>
      </c>
      <c r="E925" t="s">
        <v>30</v>
      </c>
      <c r="F925" t="s">
        <v>116</v>
      </c>
      <c r="G925" s="4">
        <v>138.59</v>
      </c>
      <c r="H925" s="4">
        <v>147.6</v>
      </c>
      <c r="I925" s="81">
        <v>119.19</v>
      </c>
      <c r="J925" s="72">
        <f t="shared" si="76"/>
        <v>28.409999999999997</v>
      </c>
      <c r="K925" s="30" t="s">
        <v>10</v>
      </c>
      <c r="L925" s="30" t="s">
        <v>10</v>
      </c>
      <c r="M925" t="s">
        <v>1991</v>
      </c>
      <c r="N925" t="s">
        <v>3478</v>
      </c>
      <c r="O925" t="s">
        <v>131</v>
      </c>
      <c r="P925" t="s">
        <v>180</v>
      </c>
    </row>
    <row r="926" spans="1:17" x14ac:dyDescent="0.25">
      <c r="A926" s="1">
        <v>3825</v>
      </c>
      <c r="B926" s="5">
        <v>45786.561162303238</v>
      </c>
      <c r="C926" t="s">
        <v>47</v>
      </c>
      <c r="D926" t="s">
        <v>23</v>
      </c>
      <c r="E926" t="s">
        <v>30</v>
      </c>
      <c r="F926" t="s">
        <v>116</v>
      </c>
      <c r="G926" s="4">
        <v>38.08</v>
      </c>
      <c r="H926" s="4">
        <v>34.799999999999997</v>
      </c>
      <c r="I926" s="81">
        <v>29.17</v>
      </c>
      <c r="J926" s="72">
        <f t="shared" si="76"/>
        <v>5.6299999999999955</v>
      </c>
      <c r="K926" s="30" t="s">
        <v>10</v>
      </c>
      <c r="L926" s="30" t="s">
        <v>10</v>
      </c>
      <c r="M926" t="s">
        <v>1991</v>
      </c>
      <c r="N926" t="s">
        <v>3479</v>
      </c>
      <c r="O926" t="s">
        <v>156</v>
      </c>
      <c r="P926" t="s">
        <v>180</v>
      </c>
    </row>
    <row r="927" spans="1:17" x14ac:dyDescent="0.25">
      <c r="A927" s="1">
        <v>429</v>
      </c>
      <c r="B927" s="5">
        <v>45786.881331689816</v>
      </c>
      <c r="C927" t="s">
        <v>152</v>
      </c>
      <c r="D927" t="s">
        <v>23</v>
      </c>
      <c r="E927" t="s">
        <v>30</v>
      </c>
      <c r="F927" t="s">
        <v>116</v>
      </c>
      <c r="G927" s="4">
        <v>45.79</v>
      </c>
      <c r="H927" s="4">
        <v>49.8</v>
      </c>
      <c r="I927" s="81">
        <v>40.22</v>
      </c>
      <c r="J927" s="72">
        <f t="shared" si="76"/>
        <v>9.5799999999999983</v>
      </c>
      <c r="K927" s="30" t="s">
        <v>10</v>
      </c>
      <c r="L927" s="30" t="s">
        <v>10</v>
      </c>
      <c r="M927" t="s">
        <v>1991</v>
      </c>
      <c r="N927" t="s">
        <v>3480</v>
      </c>
      <c r="O927" t="s">
        <v>132</v>
      </c>
      <c r="P927" t="s">
        <v>179</v>
      </c>
    </row>
    <row r="928" spans="1:17" x14ac:dyDescent="0.25">
      <c r="A928" s="1">
        <v>9055</v>
      </c>
      <c r="B928" s="5">
        <v>45786.895755787038</v>
      </c>
      <c r="C928" t="s">
        <v>261</v>
      </c>
      <c r="D928" t="s">
        <v>19</v>
      </c>
      <c r="E928" t="s">
        <v>129</v>
      </c>
      <c r="F928" t="s">
        <v>116</v>
      </c>
      <c r="G928" s="4">
        <v>44.19</v>
      </c>
      <c r="H928" s="4">
        <v>43.2</v>
      </c>
      <c r="I928" s="81">
        <v>34.880000000000003</v>
      </c>
      <c r="J928" s="72">
        <f t="shared" si="76"/>
        <v>8.32</v>
      </c>
      <c r="K928" s="30" t="s">
        <v>10</v>
      </c>
      <c r="L928" s="30" t="s">
        <v>10</v>
      </c>
      <c r="M928" t="s">
        <v>1991</v>
      </c>
      <c r="N928" t="s">
        <v>3481</v>
      </c>
      <c r="O928" t="s">
        <v>1957</v>
      </c>
      <c r="P928" t="s">
        <v>183</v>
      </c>
    </row>
    <row r="929" spans="1:17" x14ac:dyDescent="0.25">
      <c r="A929" s="1">
        <v>7183</v>
      </c>
      <c r="B929" s="5">
        <v>45787.878278877317</v>
      </c>
      <c r="C929" t="s">
        <v>296</v>
      </c>
      <c r="D929" t="s">
        <v>23</v>
      </c>
      <c r="E929" t="s">
        <v>30</v>
      </c>
      <c r="F929" t="s">
        <v>116</v>
      </c>
      <c r="G929" s="4">
        <v>77.38</v>
      </c>
      <c r="H929" s="4">
        <v>68.400000000000006</v>
      </c>
      <c r="I929" s="81">
        <v>55.23</v>
      </c>
      <c r="J929" s="72">
        <f t="shared" si="76"/>
        <v>13.170000000000009</v>
      </c>
      <c r="K929" s="30" t="s">
        <v>10</v>
      </c>
      <c r="L929" s="30" t="s">
        <v>10</v>
      </c>
      <c r="M929" t="s">
        <v>1991</v>
      </c>
      <c r="N929" t="s">
        <v>3482</v>
      </c>
      <c r="O929" t="s">
        <v>122</v>
      </c>
      <c r="P929" t="s">
        <v>179</v>
      </c>
    </row>
    <row r="930" spans="1:17" x14ac:dyDescent="0.25">
      <c r="A930" s="75">
        <v>5198</v>
      </c>
      <c r="B930" s="76">
        <v>45786.909256064813</v>
      </c>
      <c r="C930" s="77" t="s">
        <v>236</v>
      </c>
      <c r="D930" s="77" t="s">
        <v>23</v>
      </c>
      <c r="E930" s="77" t="s">
        <v>30</v>
      </c>
      <c r="F930" s="77" t="s">
        <v>116</v>
      </c>
      <c r="G930" s="31">
        <v>32.979999999999997</v>
      </c>
      <c r="H930" s="31">
        <v>26</v>
      </c>
      <c r="I930" s="31">
        <v>0</v>
      </c>
      <c r="J930" s="73">
        <v>26</v>
      </c>
      <c r="K930" s="78" t="s">
        <v>1000</v>
      </c>
      <c r="L930" s="78" t="s">
        <v>2825</v>
      </c>
      <c r="M930" s="77" t="s">
        <v>1991</v>
      </c>
      <c r="N930" s="77" t="s">
        <v>3483</v>
      </c>
      <c r="O930" s="77" t="s">
        <v>124</v>
      </c>
      <c r="P930" t="s">
        <v>180</v>
      </c>
      <c r="Q930" s="79"/>
    </row>
    <row r="931" spans="1:17" x14ac:dyDescent="0.25">
      <c r="A931" s="1">
        <v>449</v>
      </c>
      <c r="B931" s="5">
        <v>45788.836194027775</v>
      </c>
      <c r="C931" t="s">
        <v>86</v>
      </c>
      <c r="D931" t="s">
        <v>23</v>
      </c>
      <c r="E931" t="s">
        <v>30</v>
      </c>
      <c r="F931" t="s">
        <v>116</v>
      </c>
      <c r="G931" s="4">
        <v>33.590000000000003</v>
      </c>
      <c r="H931" s="4">
        <v>42.6</v>
      </c>
      <c r="I931" s="81">
        <v>34.4</v>
      </c>
      <c r="J931" s="72">
        <f>H931-I931</f>
        <v>8.2000000000000028</v>
      </c>
      <c r="K931" s="30" t="s">
        <v>10</v>
      </c>
      <c r="L931" s="30" t="s">
        <v>10</v>
      </c>
      <c r="M931" t="s">
        <v>1991</v>
      </c>
      <c r="N931" t="s">
        <v>3484</v>
      </c>
      <c r="O931" t="s">
        <v>122</v>
      </c>
      <c r="P931" t="str">
        <f>VLOOKUP(C931,[1]REGIONAIS!H:K,4,FALSE)</f>
        <v>ANDRE TREVISANI</v>
      </c>
    </row>
    <row r="932" spans="1:17" x14ac:dyDescent="0.25">
      <c r="A932" s="1">
        <v>3094</v>
      </c>
      <c r="B932" s="5">
        <v>45785.904727430556</v>
      </c>
      <c r="C932" t="s">
        <v>2538</v>
      </c>
      <c r="D932" t="s">
        <v>19</v>
      </c>
      <c r="E932" t="s">
        <v>129</v>
      </c>
      <c r="F932" t="s">
        <v>116</v>
      </c>
      <c r="G932" s="4">
        <v>66.989999999999995</v>
      </c>
      <c r="H932" s="4">
        <v>60</v>
      </c>
      <c r="I932" s="81">
        <v>48.45</v>
      </c>
      <c r="J932" s="72">
        <f>H932-I932</f>
        <v>11.549999999999997</v>
      </c>
      <c r="K932" s="30" t="s">
        <v>10</v>
      </c>
      <c r="L932" s="30" t="s">
        <v>10</v>
      </c>
      <c r="M932" t="s">
        <v>1991</v>
      </c>
      <c r="N932" t="s">
        <v>3485</v>
      </c>
      <c r="O932" t="s">
        <v>122</v>
      </c>
      <c r="P932" t="s">
        <v>183</v>
      </c>
    </row>
    <row r="933" spans="1:17" x14ac:dyDescent="0.25">
      <c r="A933" s="75">
        <v>9608</v>
      </c>
      <c r="B933" s="76">
        <v>45786.905754131942</v>
      </c>
      <c r="C933" s="77" t="s">
        <v>2538</v>
      </c>
      <c r="D933" s="77" t="s">
        <v>19</v>
      </c>
      <c r="E933" s="77" t="s">
        <v>129</v>
      </c>
      <c r="F933" s="77" t="s">
        <v>116</v>
      </c>
      <c r="G933" s="31">
        <v>29.88</v>
      </c>
      <c r="H933" s="31">
        <v>25.2</v>
      </c>
      <c r="I933" s="31">
        <v>0</v>
      </c>
      <c r="J933" s="73">
        <v>25.2</v>
      </c>
      <c r="K933" s="78" t="s">
        <v>1000</v>
      </c>
      <c r="L933" s="78" t="s">
        <v>2825</v>
      </c>
      <c r="M933" s="77" t="s">
        <v>1991</v>
      </c>
      <c r="N933" s="77" t="s">
        <v>3486</v>
      </c>
      <c r="O933" s="77" t="s">
        <v>132</v>
      </c>
      <c r="P933" t="s">
        <v>183</v>
      </c>
      <c r="Q933" s="79"/>
    </row>
    <row r="934" spans="1:17" x14ac:dyDescent="0.25">
      <c r="A934" s="75">
        <v>810</v>
      </c>
      <c r="B934" s="76">
        <v>45786.529175370371</v>
      </c>
      <c r="C934" s="77" t="s">
        <v>187</v>
      </c>
      <c r="D934" s="77" t="s">
        <v>23</v>
      </c>
      <c r="E934" s="77" t="s">
        <v>30</v>
      </c>
      <c r="F934" s="77" t="s">
        <v>116</v>
      </c>
      <c r="G934" s="31">
        <v>45.23</v>
      </c>
      <c r="H934" s="31">
        <v>47.25</v>
      </c>
      <c r="I934" s="31">
        <v>0</v>
      </c>
      <c r="J934" s="73">
        <v>47.25</v>
      </c>
      <c r="K934" s="78" t="s">
        <v>1000</v>
      </c>
      <c r="L934" s="78" t="s">
        <v>2825</v>
      </c>
      <c r="M934" s="77" t="s">
        <v>1991</v>
      </c>
      <c r="N934" s="77" t="s">
        <v>3487</v>
      </c>
      <c r="O934" s="77" t="s">
        <v>131</v>
      </c>
      <c r="P934" t="s">
        <v>181</v>
      </c>
      <c r="Q934" s="79"/>
    </row>
    <row r="935" spans="1:17" x14ac:dyDescent="0.25">
      <c r="A935" s="1">
        <v>2231</v>
      </c>
      <c r="B935" s="5">
        <v>45785.530606678243</v>
      </c>
      <c r="C935" t="s">
        <v>290</v>
      </c>
      <c r="D935" t="s">
        <v>23</v>
      </c>
      <c r="E935" t="s">
        <v>139</v>
      </c>
      <c r="F935" t="s">
        <v>116</v>
      </c>
      <c r="G935" s="4">
        <v>8.98</v>
      </c>
      <c r="H935" s="4">
        <v>20.399999999999999</v>
      </c>
      <c r="I935" s="81">
        <v>8.9499999999999993</v>
      </c>
      <c r="J935" s="72">
        <f>H935-I935</f>
        <v>11.45</v>
      </c>
      <c r="K935" s="30" t="s">
        <v>10</v>
      </c>
      <c r="L935" s="30" t="s">
        <v>10</v>
      </c>
      <c r="M935" t="s">
        <v>1991</v>
      </c>
      <c r="N935" t="s">
        <v>3488</v>
      </c>
      <c r="O935" t="s">
        <v>131</v>
      </c>
      <c r="P935" t="s">
        <v>179</v>
      </c>
    </row>
    <row r="936" spans="1:17" x14ac:dyDescent="0.25">
      <c r="A936" s="75">
        <v>4289</v>
      </c>
      <c r="B936" s="76">
        <v>45788.80513335648</v>
      </c>
      <c r="C936" s="77" t="s">
        <v>313</v>
      </c>
      <c r="D936" s="77" t="s">
        <v>23</v>
      </c>
      <c r="E936" s="77" t="s">
        <v>31</v>
      </c>
      <c r="F936" s="77" t="s">
        <v>116</v>
      </c>
      <c r="G936" s="31">
        <v>37.369999999999997</v>
      </c>
      <c r="H936" s="31">
        <v>29.85</v>
      </c>
      <c r="I936" s="31">
        <v>0</v>
      </c>
      <c r="J936" s="31">
        <v>29.85</v>
      </c>
      <c r="K936" s="78" t="s">
        <v>1000</v>
      </c>
      <c r="L936" s="78" t="s">
        <v>2825</v>
      </c>
      <c r="M936" s="77" t="s">
        <v>1991</v>
      </c>
      <c r="N936" s="77" t="s">
        <v>3489</v>
      </c>
      <c r="O936" s="77" t="s">
        <v>122</v>
      </c>
      <c r="P936" t="str">
        <f>VLOOKUP(C936,[1]REGIONAIS!H:K,4,FALSE)</f>
        <v>GUSTAVO DIREITO</v>
      </c>
      <c r="Q936" s="79"/>
    </row>
    <row r="937" spans="1:17" x14ac:dyDescent="0.25">
      <c r="A937" s="1">
        <v>1406</v>
      </c>
      <c r="B937" s="5">
        <v>45786.900371087962</v>
      </c>
      <c r="C937" t="s">
        <v>170</v>
      </c>
      <c r="D937" t="s">
        <v>19</v>
      </c>
      <c r="E937" t="s">
        <v>129</v>
      </c>
      <c r="F937" t="s">
        <v>116</v>
      </c>
      <c r="G937" s="4">
        <v>74.25</v>
      </c>
      <c r="H937" s="4">
        <v>74.25</v>
      </c>
      <c r="I937" s="81">
        <v>62.18</v>
      </c>
      <c r="J937" s="72">
        <f>H937-I937</f>
        <v>12.07</v>
      </c>
      <c r="K937" s="30" t="s">
        <v>10</v>
      </c>
      <c r="L937" s="30" t="s">
        <v>10</v>
      </c>
      <c r="M937" t="s">
        <v>1991</v>
      </c>
      <c r="N937" t="s">
        <v>3490</v>
      </c>
      <c r="O937" t="s">
        <v>156</v>
      </c>
      <c r="P937" t="s">
        <v>183</v>
      </c>
    </row>
    <row r="938" spans="1:17" x14ac:dyDescent="0.25">
      <c r="A938" s="1" t="s">
        <v>3491</v>
      </c>
      <c r="B938" s="5">
        <v>45785.829265636574</v>
      </c>
      <c r="C938" t="s">
        <v>145</v>
      </c>
      <c r="D938" t="s">
        <v>19</v>
      </c>
      <c r="E938" t="s">
        <v>41</v>
      </c>
      <c r="F938" t="s">
        <v>20</v>
      </c>
      <c r="G938" s="4">
        <v>193.24</v>
      </c>
      <c r="H938" s="4">
        <v>182.25</v>
      </c>
      <c r="I938" s="81">
        <v>147.16</v>
      </c>
      <c r="J938" s="72">
        <f>H938-I938</f>
        <v>35.090000000000003</v>
      </c>
      <c r="K938" s="30" t="s">
        <v>10</v>
      </c>
      <c r="L938" s="30" t="s">
        <v>10</v>
      </c>
      <c r="M938" t="s">
        <v>1991</v>
      </c>
      <c r="N938" t="s">
        <v>3492</v>
      </c>
      <c r="O938" t="s">
        <v>131</v>
      </c>
      <c r="P938" t="s">
        <v>180</v>
      </c>
    </row>
    <row r="939" spans="1:17" x14ac:dyDescent="0.25">
      <c r="A939" s="1" t="s">
        <v>3493</v>
      </c>
      <c r="B939" s="5">
        <v>45785.903202650465</v>
      </c>
      <c r="C939" t="s">
        <v>197</v>
      </c>
      <c r="D939" t="s">
        <v>23</v>
      </c>
      <c r="E939" t="s">
        <v>24</v>
      </c>
      <c r="F939" t="s">
        <v>20</v>
      </c>
      <c r="G939" s="4">
        <v>61.2</v>
      </c>
      <c r="H939" s="4">
        <v>61.2</v>
      </c>
      <c r="I939" s="81">
        <v>49.42</v>
      </c>
      <c r="J939" s="72">
        <f>H939-I939</f>
        <v>11.780000000000001</v>
      </c>
      <c r="K939" s="30" t="s">
        <v>10</v>
      </c>
      <c r="L939" s="30" t="s">
        <v>10</v>
      </c>
      <c r="M939" t="s">
        <v>1991</v>
      </c>
      <c r="N939" t="s">
        <v>3494</v>
      </c>
      <c r="O939" t="s">
        <v>123</v>
      </c>
      <c r="P939" t="s">
        <v>183</v>
      </c>
    </row>
    <row r="940" spans="1:17" x14ac:dyDescent="0.25">
      <c r="A940" s="1" t="s">
        <v>3495</v>
      </c>
      <c r="B940" s="5">
        <v>45785.805626076391</v>
      </c>
      <c r="C940" t="s">
        <v>138</v>
      </c>
      <c r="D940" t="s">
        <v>19</v>
      </c>
      <c r="E940" t="s">
        <v>41</v>
      </c>
      <c r="F940" t="s">
        <v>20</v>
      </c>
      <c r="G940" s="4">
        <v>96.79</v>
      </c>
      <c r="H940" s="4">
        <v>94.8</v>
      </c>
      <c r="I940" s="81">
        <v>76.56</v>
      </c>
      <c r="J940" s="72">
        <f>H940-I940</f>
        <v>18.239999999999995</v>
      </c>
      <c r="K940" s="30" t="s">
        <v>10</v>
      </c>
      <c r="L940" s="30" t="s">
        <v>10</v>
      </c>
      <c r="M940" t="s">
        <v>1991</v>
      </c>
      <c r="N940" t="s">
        <v>3496</v>
      </c>
      <c r="O940" t="s">
        <v>131</v>
      </c>
      <c r="P940" t="s">
        <v>183</v>
      </c>
    </row>
    <row r="941" spans="1:17" x14ac:dyDescent="0.25">
      <c r="A941" s="1" t="s">
        <v>3497</v>
      </c>
      <c r="B941" s="5">
        <v>45785.760441446757</v>
      </c>
      <c r="C941" t="s">
        <v>277</v>
      </c>
      <c r="D941" t="s">
        <v>19</v>
      </c>
      <c r="E941" t="s">
        <v>130</v>
      </c>
      <c r="F941" t="s">
        <v>20</v>
      </c>
      <c r="G941" s="4">
        <v>51.69</v>
      </c>
      <c r="H941" s="4">
        <v>39.6</v>
      </c>
      <c r="I941" s="81">
        <v>31.97</v>
      </c>
      <c r="J941" s="72">
        <f>H941-I941</f>
        <v>7.6300000000000026</v>
      </c>
      <c r="K941" s="30" t="s">
        <v>10</v>
      </c>
      <c r="L941" s="30" t="s">
        <v>10</v>
      </c>
      <c r="M941" t="s">
        <v>1991</v>
      </c>
      <c r="N941" t="s">
        <v>3498</v>
      </c>
      <c r="O941" t="s">
        <v>1960</v>
      </c>
      <c r="P941" t="s">
        <v>183</v>
      </c>
    </row>
    <row r="942" spans="1:17" x14ac:dyDescent="0.25">
      <c r="A942" s="75">
        <v>5732</v>
      </c>
      <c r="B942" s="76">
        <v>45785.802314085646</v>
      </c>
      <c r="C942" s="77" t="s">
        <v>154</v>
      </c>
      <c r="D942" s="77" t="s">
        <v>23</v>
      </c>
      <c r="E942" s="77" t="s">
        <v>30</v>
      </c>
      <c r="F942" s="77" t="s">
        <v>116</v>
      </c>
      <c r="G942" s="31">
        <v>32.880000000000003</v>
      </c>
      <c r="H942" s="31">
        <v>25.2</v>
      </c>
      <c r="I942" s="31">
        <v>0</v>
      </c>
      <c r="J942" s="73">
        <v>25.2</v>
      </c>
      <c r="K942" s="78" t="s">
        <v>1000</v>
      </c>
      <c r="L942" s="78" t="s">
        <v>2825</v>
      </c>
      <c r="M942" s="77" t="s">
        <v>1991</v>
      </c>
      <c r="N942" s="77" t="s">
        <v>3499</v>
      </c>
      <c r="O942" s="77" t="s">
        <v>131</v>
      </c>
      <c r="P942" t="s">
        <v>181</v>
      </c>
      <c r="Q942" s="79"/>
    </row>
    <row r="943" spans="1:17" x14ac:dyDescent="0.25">
      <c r="A943" s="1" t="s">
        <v>3500</v>
      </c>
      <c r="B943" s="5">
        <v>45785.91558335648</v>
      </c>
      <c r="C943" t="s">
        <v>164</v>
      </c>
      <c r="D943" t="s">
        <v>19</v>
      </c>
      <c r="E943" t="s">
        <v>226</v>
      </c>
      <c r="F943" t="s">
        <v>20</v>
      </c>
      <c r="G943" s="4">
        <v>34.44</v>
      </c>
      <c r="H943" s="4">
        <v>33.450000000000003</v>
      </c>
      <c r="I943" s="81">
        <v>24.02</v>
      </c>
      <c r="J943" s="72">
        <f>H943-I943</f>
        <v>9.4300000000000033</v>
      </c>
      <c r="K943" s="30" t="s">
        <v>10</v>
      </c>
      <c r="L943" s="30" t="s">
        <v>10</v>
      </c>
      <c r="M943" t="s">
        <v>1991</v>
      </c>
      <c r="N943" t="s">
        <v>3501</v>
      </c>
      <c r="O943" t="s">
        <v>124</v>
      </c>
      <c r="P943" t="s">
        <v>182</v>
      </c>
    </row>
    <row r="944" spans="1:17" x14ac:dyDescent="0.25">
      <c r="A944" s="75">
        <v>1782</v>
      </c>
      <c r="B944" s="76">
        <v>45788.927493888892</v>
      </c>
      <c r="C944" s="77" t="s">
        <v>154</v>
      </c>
      <c r="D944" s="77" t="s">
        <v>23</v>
      </c>
      <c r="E944" s="77" t="s">
        <v>30</v>
      </c>
      <c r="F944" s="77" t="s">
        <v>116</v>
      </c>
      <c r="G944" s="31">
        <v>70.19</v>
      </c>
      <c r="H944" s="31">
        <v>55.2</v>
      </c>
      <c r="I944" s="31">
        <v>0</v>
      </c>
      <c r="J944" s="31">
        <v>55.2</v>
      </c>
      <c r="K944" s="78" t="s">
        <v>1000</v>
      </c>
      <c r="L944" s="78" t="s">
        <v>2825</v>
      </c>
      <c r="M944" s="77" t="s">
        <v>1991</v>
      </c>
      <c r="N944" s="77" t="s">
        <v>3502</v>
      </c>
      <c r="O944" s="77" t="s">
        <v>1957</v>
      </c>
      <c r="P944" t="str">
        <f>VLOOKUP(C944,[1]REGIONAIS!H:K,4,FALSE)</f>
        <v>BREINER PENA</v>
      </c>
      <c r="Q944" s="79"/>
    </row>
    <row r="945" spans="1:17" x14ac:dyDescent="0.25">
      <c r="A945" s="1" t="s">
        <v>3503</v>
      </c>
      <c r="B945" s="5">
        <v>45785.840954930558</v>
      </c>
      <c r="C945" t="s">
        <v>157</v>
      </c>
      <c r="D945" t="s">
        <v>19</v>
      </c>
      <c r="E945" t="s">
        <v>33</v>
      </c>
      <c r="F945" t="s">
        <v>20</v>
      </c>
      <c r="G945" s="4">
        <v>71.790000000000006</v>
      </c>
      <c r="H945" s="4">
        <v>70.8</v>
      </c>
      <c r="I945" s="81">
        <v>57.18</v>
      </c>
      <c r="J945" s="72">
        <f>H945-I945</f>
        <v>13.619999999999997</v>
      </c>
      <c r="K945" s="30" t="s">
        <v>10</v>
      </c>
      <c r="L945" s="30" t="s">
        <v>10</v>
      </c>
      <c r="M945" t="s">
        <v>1991</v>
      </c>
      <c r="N945" t="s">
        <v>3504</v>
      </c>
      <c r="O945" t="s">
        <v>132</v>
      </c>
      <c r="P945" t="s">
        <v>180</v>
      </c>
    </row>
    <row r="946" spans="1:17" x14ac:dyDescent="0.25">
      <c r="A946" s="1" t="s">
        <v>3505</v>
      </c>
      <c r="B946" s="5">
        <v>45785.539686863427</v>
      </c>
      <c r="C946" t="s">
        <v>157</v>
      </c>
      <c r="D946" t="s">
        <v>19</v>
      </c>
      <c r="E946" t="s">
        <v>33</v>
      </c>
      <c r="F946" t="s">
        <v>20</v>
      </c>
      <c r="G946" s="4">
        <v>38</v>
      </c>
      <c r="H946" s="4">
        <v>48</v>
      </c>
      <c r="I946" s="81">
        <v>35.270000000000003</v>
      </c>
      <c r="J946" s="72">
        <f>H946-I946</f>
        <v>12.729999999999997</v>
      </c>
      <c r="K946" s="30" t="s">
        <v>10</v>
      </c>
      <c r="L946" s="30" t="s">
        <v>10</v>
      </c>
      <c r="M946" t="s">
        <v>1991</v>
      </c>
      <c r="N946" t="s">
        <v>3506</v>
      </c>
      <c r="O946" t="s">
        <v>1959</v>
      </c>
      <c r="P946" t="s">
        <v>180</v>
      </c>
    </row>
    <row r="947" spans="1:17" x14ac:dyDescent="0.25">
      <c r="A947" s="1">
        <v>2365</v>
      </c>
      <c r="B947" s="5">
        <v>45787.633946851849</v>
      </c>
      <c r="C947" t="s">
        <v>1952</v>
      </c>
      <c r="D947" t="s">
        <v>23</v>
      </c>
      <c r="E947" t="s">
        <v>30</v>
      </c>
      <c r="F947" t="s">
        <v>116</v>
      </c>
      <c r="G947" s="4">
        <v>82.59</v>
      </c>
      <c r="H947" s="4">
        <v>81.599999999999994</v>
      </c>
      <c r="I947" s="81">
        <v>65.89</v>
      </c>
      <c r="J947" s="72">
        <f>H947-I947</f>
        <v>15.709999999999994</v>
      </c>
      <c r="K947" s="30" t="s">
        <v>10</v>
      </c>
      <c r="L947" s="30" t="s">
        <v>10</v>
      </c>
      <c r="M947" t="s">
        <v>1991</v>
      </c>
      <c r="N947" t="s">
        <v>3507</v>
      </c>
      <c r="O947" t="s">
        <v>124</v>
      </c>
      <c r="P947" t="s">
        <v>182</v>
      </c>
    </row>
    <row r="948" spans="1:17" x14ac:dyDescent="0.25">
      <c r="A948" s="1" t="s">
        <v>3508</v>
      </c>
      <c r="B948" s="5">
        <v>45785.581997974536</v>
      </c>
      <c r="C948" t="s">
        <v>152</v>
      </c>
      <c r="D948" t="s">
        <v>23</v>
      </c>
      <c r="E948" t="s">
        <v>24</v>
      </c>
      <c r="F948" t="s">
        <v>20</v>
      </c>
      <c r="G948" s="4">
        <v>36.799999999999997</v>
      </c>
      <c r="H948" s="4">
        <v>36.799999999999997</v>
      </c>
      <c r="I948" s="81">
        <v>27.73</v>
      </c>
      <c r="J948" s="72">
        <f>H948-I948</f>
        <v>9.0699999999999967</v>
      </c>
      <c r="K948" s="30" t="s">
        <v>10</v>
      </c>
      <c r="L948" s="30" t="s">
        <v>10</v>
      </c>
      <c r="M948" t="s">
        <v>1991</v>
      </c>
      <c r="N948" t="s">
        <v>3509</v>
      </c>
      <c r="O948" t="s">
        <v>122</v>
      </c>
      <c r="P948" t="s">
        <v>179</v>
      </c>
    </row>
    <row r="949" spans="1:17" x14ac:dyDescent="0.25">
      <c r="A949" s="1" t="s">
        <v>3510</v>
      </c>
      <c r="B949" s="5">
        <v>45785.494310300928</v>
      </c>
      <c r="C949" t="s">
        <v>296</v>
      </c>
      <c r="D949" t="s">
        <v>153</v>
      </c>
      <c r="E949" t="s">
        <v>24</v>
      </c>
      <c r="F949" t="s">
        <v>20</v>
      </c>
      <c r="G949" s="4">
        <v>35.79</v>
      </c>
      <c r="H949" s="4">
        <v>34.799999999999997</v>
      </c>
      <c r="I949" s="81">
        <v>24.11</v>
      </c>
      <c r="J949" s="72">
        <f>H949-I949</f>
        <v>10.689999999999998</v>
      </c>
      <c r="K949" s="30" t="s">
        <v>10</v>
      </c>
      <c r="L949" s="30" t="s">
        <v>10</v>
      </c>
      <c r="M949" t="s">
        <v>1991</v>
      </c>
      <c r="N949" t="s">
        <v>3511</v>
      </c>
      <c r="O949" t="s">
        <v>124</v>
      </c>
      <c r="P949" t="s">
        <v>179</v>
      </c>
    </row>
    <row r="950" spans="1:17" x14ac:dyDescent="0.25">
      <c r="A950" s="1" t="s">
        <v>3512</v>
      </c>
      <c r="B950" s="5">
        <v>45785.682369178241</v>
      </c>
      <c r="C950" t="s">
        <v>114</v>
      </c>
      <c r="D950" t="s">
        <v>18</v>
      </c>
      <c r="E950" t="s">
        <v>28</v>
      </c>
      <c r="F950" t="s">
        <v>136</v>
      </c>
      <c r="G950" s="4">
        <v>26.87</v>
      </c>
      <c r="H950" s="31">
        <v>34.5</v>
      </c>
      <c r="I950" s="31">
        <v>0</v>
      </c>
      <c r="J950" s="31">
        <v>34.5</v>
      </c>
      <c r="K950" s="30" t="s">
        <v>2824</v>
      </c>
      <c r="L950" s="30" t="s">
        <v>17</v>
      </c>
      <c r="M950" t="s">
        <v>1991</v>
      </c>
      <c r="N950" t="s">
        <v>3513</v>
      </c>
      <c r="O950" t="s">
        <v>132</v>
      </c>
      <c r="P950" t="s">
        <v>180</v>
      </c>
    </row>
    <row r="951" spans="1:17" x14ac:dyDescent="0.25">
      <c r="A951" s="1">
        <v>577</v>
      </c>
      <c r="B951" s="5">
        <v>45786.627185474536</v>
      </c>
      <c r="C951" t="s">
        <v>1952</v>
      </c>
      <c r="D951" t="s">
        <v>23</v>
      </c>
      <c r="E951" t="s">
        <v>30</v>
      </c>
      <c r="F951" t="s">
        <v>116</v>
      </c>
      <c r="G951" s="4">
        <v>53.44</v>
      </c>
      <c r="H951" s="4">
        <v>51.45</v>
      </c>
      <c r="I951" s="81">
        <v>41.52</v>
      </c>
      <c r="J951" s="72">
        <f>H951-I951</f>
        <v>9.93</v>
      </c>
      <c r="K951" s="30" t="s">
        <v>10</v>
      </c>
      <c r="L951" s="30" t="s">
        <v>10</v>
      </c>
      <c r="M951" t="s">
        <v>1991</v>
      </c>
      <c r="N951" t="s">
        <v>3514</v>
      </c>
      <c r="O951" t="s">
        <v>1992</v>
      </c>
      <c r="P951" t="s">
        <v>182</v>
      </c>
    </row>
    <row r="952" spans="1:17" x14ac:dyDescent="0.25">
      <c r="A952" s="1" t="s">
        <v>3515</v>
      </c>
      <c r="B952" s="5">
        <v>45785.489591736114</v>
      </c>
      <c r="C952" t="s">
        <v>2879</v>
      </c>
      <c r="D952" t="s">
        <v>1926</v>
      </c>
      <c r="E952" t="s">
        <v>2878</v>
      </c>
      <c r="F952" t="s">
        <v>2877</v>
      </c>
      <c r="G952" s="4">
        <v>10.78</v>
      </c>
      <c r="H952" s="31">
        <v>28.8</v>
      </c>
      <c r="I952" s="31">
        <v>0</v>
      </c>
      <c r="J952" s="31">
        <v>28.8</v>
      </c>
      <c r="K952" s="30" t="s">
        <v>2824</v>
      </c>
      <c r="L952" s="30" t="s">
        <v>17</v>
      </c>
      <c r="M952" t="s">
        <v>1991</v>
      </c>
      <c r="N952" t="s">
        <v>3516</v>
      </c>
      <c r="O952" t="s">
        <v>3517</v>
      </c>
      <c r="P952" t="s">
        <v>182</v>
      </c>
    </row>
    <row r="953" spans="1:17" x14ac:dyDescent="0.25">
      <c r="A953" s="75">
        <v>5188</v>
      </c>
      <c r="B953" s="76">
        <v>45788.672667372688</v>
      </c>
      <c r="C953" s="77" t="s">
        <v>257</v>
      </c>
      <c r="D953" s="77" t="s">
        <v>23</v>
      </c>
      <c r="E953" s="77" t="s">
        <v>30</v>
      </c>
      <c r="F953" s="77" t="s">
        <v>116</v>
      </c>
      <c r="G953" s="31">
        <v>38.18</v>
      </c>
      <c r="H953" s="31">
        <v>25.2</v>
      </c>
      <c r="I953" s="31">
        <v>0</v>
      </c>
      <c r="J953" s="31">
        <v>25.2</v>
      </c>
      <c r="K953" s="78" t="s">
        <v>1000</v>
      </c>
      <c r="L953" s="78" t="s">
        <v>2825</v>
      </c>
      <c r="M953" s="77" t="s">
        <v>1991</v>
      </c>
      <c r="N953" s="77" t="s">
        <v>3518</v>
      </c>
      <c r="O953" s="77" t="s">
        <v>131</v>
      </c>
      <c r="P953" t="str">
        <f>VLOOKUP(C953,[1]REGIONAIS!H:K,4,FALSE)</f>
        <v>KLEBER RIQUELME</v>
      </c>
      <c r="Q953" s="79"/>
    </row>
    <row r="954" spans="1:17" x14ac:dyDescent="0.25">
      <c r="A954" s="1" t="s">
        <v>3519</v>
      </c>
      <c r="B954" s="5">
        <v>45785.848683460645</v>
      </c>
      <c r="C954" t="s">
        <v>48</v>
      </c>
      <c r="D954" t="s">
        <v>19</v>
      </c>
      <c r="E954" t="s">
        <v>130</v>
      </c>
      <c r="F954" t="s">
        <v>20</v>
      </c>
      <c r="G954" s="4">
        <v>26.19</v>
      </c>
      <c r="H954" s="4">
        <v>25.2</v>
      </c>
      <c r="I954" s="81">
        <v>17.850000000000001</v>
      </c>
      <c r="J954" s="72">
        <f>H954-I954</f>
        <v>7.3499999999999979</v>
      </c>
      <c r="K954" s="30" t="s">
        <v>10</v>
      </c>
      <c r="L954" s="30" t="s">
        <v>10</v>
      </c>
      <c r="M954" t="s">
        <v>1991</v>
      </c>
      <c r="N954" t="s">
        <v>3520</v>
      </c>
      <c r="O954" t="s">
        <v>122</v>
      </c>
      <c r="P954" t="s">
        <v>180</v>
      </c>
    </row>
    <row r="955" spans="1:17" x14ac:dyDescent="0.25">
      <c r="A955" s="1" t="s">
        <v>3521</v>
      </c>
      <c r="B955" s="5">
        <v>45785.501388865741</v>
      </c>
      <c r="C955" t="s">
        <v>2894</v>
      </c>
      <c r="D955" t="s">
        <v>1926</v>
      </c>
      <c r="E955" t="s">
        <v>1927</v>
      </c>
      <c r="F955" t="s">
        <v>1928</v>
      </c>
      <c r="G955" s="4">
        <v>78.78</v>
      </c>
      <c r="H955" s="31">
        <v>81.8</v>
      </c>
      <c r="I955" s="31">
        <v>0</v>
      </c>
      <c r="J955" s="31">
        <v>81.8</v>
      </c>
      <c r="K955" s="30" t="s">
        <v>2824</v>
      </c>
      <c r="L955" s="30" t="s">
        <v>17</v>
      </c>
      <c r="M955" t="s">
        <v>1991</v>
      </c>
      <c r="N955" t="s">
        <v>3522</v>
      </c>
      <c r="O955" t="s">
        <v>1929</v>
      </c>
      <c r="P955" t="s">
        <v>183</v>
      </c>
    </row>
    <row r="956" spans="1:17" x14ac:dyDescent="0.25">
      <c r="A956" s="1" t="s">
        <v>3523</v>
      </c>
      <c r="B956" s="5">
        <v>45785.497274988425</v>
      </c>
      <c r="C956" t="s">
        <v>2894</v>
      </c>
      <c r="D956" t="s">
        <v>1926</v>
      </c>
      <c r="E956" t="s">
        <v>1927</v>
      </c>
      <c r="F956" t="s">
        <v>1928</v>
      </c>
      <c r="G956" s="4">
        <v>108.58</v>
      </c>
      <c r="H956" s="31">
        <v>118.6</v>
      </c>
      <c r="I956" s="31">
        <v>0</v>
      </c>
      <c r="J956" s="31">
        <v>118.6</v>
      </c>
      <c r="K956" s="30" t="s">
        <v>2824</v>
      </c>
      <c r="L956" s="30" t="s">
        <v>17</v>
      </c>
      <c r="M956" t="s">
        <v>1991</v>
      </c>
      <c r="N956" t="s">
        <v>3524</v>
      </c>
      <c r="O956" t="s">
        <v>1929</v>
      </c>
      <c r="P956" t="s">
        <v>183</v>
      </c>
    </row>
    <row r="957" spans="1:17" x14ac:dyDescent="0.25">
      <c r="A957" s="1" t="s">
        <v>3525</v>
      </c>
      <c r="B957" s="5">
        <v>45785.830772118054</v>
      </c>
      <c r="C957" t="s">
        <v>189</v>
      </c>
      <c r="D957" t="s">
        <v>23</v>
      </c>
      <c r="E957" t="s">
        <v>24</v>
      </c>
      <c r="F957" t="s">
        <v>20</v>
      </c>
      <c r="G957" s="4">
        <v>59.54</v>
      </c>
      <c r="H957" s="4">
        <v>61.55</v>
      </c>
      <c r="I957" s="81">
        <v>51.55</v>
      </c>
      <c r="J957" s="72">
        <f>H957-I957</f>
        <v>10</v>
      </c>
      <c r="K957" s="30" t="s">
        <v>10</v>
      </c>
      <c r="L957" s="30" t="s">
        <v>10</v>
      </c>
      <c r="M957" t="s">
        <v>1991</v>
      </c>
      <c r="N957" t="s">
        <v>3526</v>
      </c>
      <c r="O957" t="s">
        <v>1961</v>
      </c>
      <c r="P957" t="s">
        <v>179</v>
      </c>
    </row>
    <row r="958" spans="1:17" x14ac:dyDescent="0.25">
      <c r="A958" s="1" t="s">
        <v>3527</v>
      </c>
      <c r="B958" s="5">
        <v>45785.843692013892</v>
      </c>
      <c r="C958" t="s">
        <v>685</v>
      </c>
      <c r="D958" t="s">
        <v>19</v>
      </c>
      <c r="E958" t="s">
        <v>33</v>
      </c>
      <c r="F958" t="s">
        <v>20</v>
      </c>
      <c r="G958" s="4">
        <v>77.38</v>
      </c>
      <c r="H958" s="4">
        <v>56.4</v>
      </c>
      <c r="I958" s="81">
        <v>45.55</v>
      </c>
      <c r="J958" s="72">
        <f>H958-I958</f>
        <v>10.850000000000001</v>
      </c>
      <c r="K958" s="30" t="s">
        <v>10</v>
      </c>
      <c r="L958" s="30" t="s">
        <v>10</v>
      </c>
      <c r="M958" t="s">
        <v>1991</v>
      </c>
      <c r="N958" t="s">
        <v>3528</v>
      </c>
      <c r="O958" t="s">
        <v>131</v>
      </c>
      <c r="P958" t="s">
        <v>180</v>
      </c>
    </row>
    <row r="959" spans="1:17" x14ac:dyDescent="0.25">
      <c r="A959" s="1" t="s">
        <v>3529</v>
      </c>
      <c r="B959" s="5">
        <v>45785.520096192129</v>
      </c>
      <c r="C959" t="s">
        <v>685</v>
      </c>
      <c r="D959" t="s">
        <v>23</v>
      </c>
      <c r="E959" t="s">
        <v>24</v>
      </c>
      <c r="F959" t="s">
        <v>20</v>
      </c>
      <c r="G959" s="4">
        <v>35.39</v>
      </c>
      <c r="H959" s="4">
        <v>44.4</v>
      </c>
      <c r="I959" s="81">
        <v>35.85</v>
      </c>
      <c r="J959" s="72">
        <f>H959-I959</f>
        <v>8.5499999999999972</v>
      </c>
      <c r="K959" s="30" t="s">
        <v>10</v>
      </c>
      <c r="L959" s="30" t="s">
        <v>10</v>
      </c>
      <c r="M959" t="s">
        <v>1991</v>
      </c>
      <c r="N959" t="s">
        <v>3530</v>
      </c>
      <c r="O959" t="s">
        <v>131</v>
      </c>
      <c r="P959" t="s">
        <v>180</v>
      </c>
    </row>
    <row r="960" spans="1:17" x14ac:dyDescent="0.25">
      <c r="A960" s="1" t="s">
        <v>3531</v>
      </c>
      <c r="B960" s="5">
        <v>45785.480289756946</v>
      </c>
      <c r="C960" t="s">
        <v>257</v>
      </c>
      <c r="D960" t="s">
        <v>23</v>
      </c>
      <c r="E960" t="s">
        <v>31</v>
      </c>
      <c r="F960" t="s">
        <v>1941</v>
      </c>
      <c r="G960" s="4">
        <v>32.6</v>
      </c>
      <c r="H960" s="4">
        <v>42.6</v>
      </c>
      <c r="I960" s="81">
        <v>34.4</v>
      </c>
      <c r="J960" s="72">
        <f>H960-I960</f>
        <v>8.2000000000000028</v>
      </c>
      <c r="K960" s="30" t="s">
        <v>10</v>
      </c>
      <c r="L960" s="30" t="s">
        <v>10</v>
      </c>
      <c r="M960" t="s">
        <v>1991</v>
      </c>
      <c r="N960" t="s">
        <v>3532</v>
      </c>
      <c r="O960" t="s">
        <v>131</v>
      </c>
      <c r="P960" t="s">
        <v>182</v>
      </c>
    </row>
    <row r="961" spans="1:17" x14ac:dyDescent="0.25">
      <c r="A961" s="1" t="s">
        <v>3533</v>
      </c>
      <c r="B961" s="5">
        <v>45785.695378263888</v>
      </c>
      <c r="C961" t="s">
        <v>1499</v>
      </c>
      <c r="D961" t="s">
        <v>27</v>
      </c>
      <c r="E961" t="s">
        <v>28</v>
      </c>
      <c r="F961" t="s">
        <v>136</v>
      </c>
      <c r="G961" s="4">
        <v>70</v>
      </c>
      <c r="H961" s="31">
        <v>80</v>
      </c>
      <c r="I961" s="31">
        <v>0</v>
      </c>
      <c r="J961" s="31">
        <v>80</v>
      </c>
      <c r="K961" s="30" t="s">
        <v>2824</v>
      </c>
      <c r="L961" s="30" t="s">
        <v>17</v>
      </c>
      <c r="M961" t="s">
        <v>1991</v>
      </c>
      <c r="N961" t="s">
        <v>3534</v>
      </c>
      <c r="O961" t="s">
        <v>132</v>
      </c>
      <c r="P961" t="s">
        <v>182</v>
      </c>
    </row>
    <row r="962" spans="1:17" x14ac:dyDescent="0.25">
      <c r="A962" s="1" t="s">
        <v>3535</v>
      </c>
      <c r="B962" s="5">
        <v>45785.471719953704</v>
      </c>
      <c r="C962" t="s">
        <v>270</v>
      </c>
      <c r="D962" t="s">
        <v>19</v>
      </c>
      <c r="E962" t="s">
        <v>33</v>
      </c>
      <c r="F962" t="s">
        <v>20</v>
      </c>
      <c r="G962" s="4">
        <v>51.6</v>
      </c>
      <c r="H962" s="4">
        <v>51.6</v>
      </c>
      <c r="I962" s="81">
        <v>38.68</v>
      </c>
      <c r="J962" s="72">
        <f>H962-I962</f>
        <v>12.920000000000002</v>
      </c>
      <c r="K962" s="30" t="s">
        <v>10</v>
      </c>
      <c r="L962" s="30" t="s">
        <v>10</v>
      </c>
      <c r="M962" t="s">
        <v>1991</v>
      </c>
      <c r="N962" t="s">
        <v>3536</v>
      </c>
      <c r="O962" t="s">
        <v>131</v>
      </c>
      <c r="P962" t="s">
        <v>180</v>
      </c>
    </row>
    <row r="963" spans="1:17" x14ac:dyDescent="0.25">
      <c r="A963" s="1" t="s">
        <v>3537</v>
      </c>
      <c r="B963" s="5">
        <v>45785.904133414355</v>
      </c>
      <c r="C963" t="s">
        <v>160</v>
      </c>
      <c r="D963" t="s">
        <v>23</v>
      </c>
      <c r="E963" t="s">
        <v>24</v>
      </c>
      <c r="F963" t="s">
        <v>20</v>
      </c>
      <c r="G963" s="4">
        <v>41.78</v>
      </c>
      <c r="H963" s="4">
        <v>34.799999999999997</v>
      </c>
      <c r="I963" s="81">
        <v>28.1</v>
      </c>
      <c r="J963" s="72">
        <f>H963-I963</f>
        <v>6.6999999999999957</v>
      </c>
      <c r="K963" s="30" t="s">
        <v>10</v>
      </c>
      <c r="L963" s="30" t="s">
        <v>10</v>
      </c>
      <c r="M963" t="s">
        <v>1991</v>
      </c>
      <c r="N963" t="s">
        <v>3538</v>
      </c>
      <c r="O963" t="s">
        <v>1957</v>
      </c>
      <c r="P963" t="s">
        <v>179</v>
      </c>
    </row>
    <row r="964" spans="1:17" x14ac:dyDescent="0.25">
      <c r="A964" s="1" t="s">
        <v>3539</v>
      </c>
      <c r="B964" s="5">
        <v>45785.466409247689</v>
      </c>
      <c r="C964" t="s">
        <v>1838</v>
      </c>
      <c r="D964" t="s">
        <v>18</v>
      </c>
      <c r="E964" t="s">
        <v>1975</v>
      </c>
      <c r="F964" t="s">
        <v>29</v>
      </c>
      <c r="G964" s="4">
        <v>26.99</v>
      </c>
      <c r="H964" s="31">
        <v>26</v>
      </c>
      <c r="I964" s="31">
        <v>0</v>
      </c>
      <c r="J964" s="31">
        <v>26</v>
      </c>
      <c r="K964" s="30" t="s">
        <v>2824</v>
      </c>
      <c r="L964" s="30" t="s">
        <v>17</v>
      </c>
      <c r="M964" t="s">
        <v>1991</v>
      </c>
      <c r="N964" t="s">
        <v>3540</v>
      </c>
      <c r="O964" t="s">
        <v>132</v>
      </c>
      <c r="P964" t="s">
        <v>180</v>
      </c>
    </row>
    <row r="965" spans="1:17" x14ac:dyDescent="0.25">
      <c r="A965" s="1" t="s">
        <v>2053</v>
      </c>
      <c r="B965" s="5">
        <v>45785.839657962963</v>
      </c>
      <c r="C965" t="s">
        <v>3541</v>
      </c>
      <c r="D965" t="s">
        <v>23</v>
      </c>
      <c r="E965" t="s">
        <v>24</v>
      </c>
      <c r="F965" t="s">
        <v>20</v>
      </c>
      <c r="G965" s="4">
        <v>45.39</v>
      </c>
      <c r="H965" s="4">
        <v>50.4</v>
      </c>
      <c r="I965" s="81">
        <v>40.700000000000003</v>
      </c>
      <c r="J965" s="72">
        <f>H965-I965</f>
        <v>9.6999999999999957</v>
      </c>
      <c r="K965" s="30" t="s">
        <v>10</v>
      </c>
      <c r="L965" s="30" t="s">
        <v>10</v>
      </c>
      <c r="M965" t="s">
        <v>1991</v>
      </c>
      <c r="N965" t="s">
        <v>3542</v>
      </c>
      <c r="O965" t="s">
        <v>132</v>
      </c>
      <c r="P965" t="s">
        <v>181</v>
      </c>
    </row>
    <row r="966" spans="1:17" x14ac:dyDescent="0.25">
      <c r="A966" s="1" t="s">
        <v>3543</v>
      </c>
      <c r="B966" s="5">
        <v>45785.755831585651</v>
      </c>
      <c r="C966" t="s">
        <v>188</v>
      </c>
      <c r="D966" t="s">
        <v>19</v>
      </c>
      <c r="E966" t="s">
        <v>1946</v>
      </c>
      <c r="F966" t="s">
        <v>20</v>
      </c>
      <c r="G966" s="4">
        <v>121.79</v>
      </c>
      <c r="H966" s="4">
        <v>114.8</v>
      </c>
      <c r="I966" s="81">
        <v>92.7</v>
      </c>
      <c r="J966" s="72">
        <f>H966-I966</f>
        <v>22.099999999999994</v>
      </c>
      <c r="K966" s="30" t="s">
        <v>10</v>
      </c>
      <c r="L966" s="30" t="s">
        <v>10</v>
      </c>
      <c r="M966" t="s">
        <v>1991</v>
      </c>
      <c r="N966" t="s">
        <v>3544</v>
      </c>
      <c r="O966" t="s">
        <v>122</v>
      </c>
      <c r="P966" t="s">
        <v>179</v>
      </c>
    </row>
    <row r="967" spans="1:17" x14ac:dyDescent="0.25">
      <c r="A967" s="1" t="s">
        <v>3545</v>
      </c>
      <c r="B967" s="5">
        <v>45785.511300937498</v>
      </c>
      <c r="C967" t="s">
        <v>680</v>
      </c>
      <c r="D967" t="s">
        <v>153</v>
      </c>
      <c r="E967" t="s">
        <v>24</v>
      </c>
      <c r="F967" t="s">
        <v>20</v>
      </c>
      <c r="G967" s="4">
        <v>33.19</v>
      </c>
      <c r="H967" s="4">
        <v>51.2</v>
      </c>
      <c r="I967" s="81">
        <v>41.34</v>
      </c>
      <c r="J967" s="72">
        <f>H967-I967</f>
        <v>9.86</v>
      </c>
      <c r="K967" s="30" t="s">
        <v>10</v>
      </c>
      <c r="L967" s="30" t="s">
        <v>10</v>
      </c>
      <c r="M967" t="s">
        <v>1991</v>
      </c>
      <c r="N967" t="s">
        <v>3546</v>
      </c>
      <c r="O967" t="s">
        <v>131</v>
      </c>
      <c r="P967" t="s">
        <v>179</v>
      </c>
    </row>
    <row r="968" spans="1:17" x14ac:dyDescent="0.25">
      <c r="A968" s="75">
        <v>2734</v>
      </c>
      <c r="B968" s="76">
        <v>45787.910369282406</v>
      </c>
      <c r="C968" s="77" t="s">
        <v>980</v>
      </c>
      <c r="D968" s="77" t="s">
        <v>23</v>
      </c>
      <c r="E968" s="77" t="s">
        <v>3547</v>
      </c>
      <c r="F968" s="77" t="s">
        <v>116</v>
      </c>
      <c r="G968" s="31">
        <v>58.18</v>
      </c>
      <c r="H968" s="31">
        <v>55.2</v>
      </c>
      <c r="I968" s="80">
        <v>0</v>
      </c>
      <c r="J968" s="73">
        <v>55.2</v>
      </c>
      <c r="K968" s="78" t="s">
        <v>1000</v>
      </c>
      <c r="L968" s="78" t="s">
        <v>2825</v>
      </c>
      <c r="M968" s="77" t="s">
        <v>1991</v>
      </c>
      <c r="N968" s="77" t="s">
        <v>3548</v>
      </c>
      <c r="O968" s="77" t="s">
        <v>131</v>
      </c>
      <c r="P968" t="s">
        <v>179</v>
      </c>
      <c r="Q968" s="79">
        <v>53071781</v>
      </c>
    </row>
    <row r="969" spans="1:17" x14ac:dyDescent="0.25">
      <c r="A969" s="1" t="s">
        <v>3549</v>
      </c>
      <c r="B969" s="5">
        <v>45785.471284594911</v>
      </c>
      <c r="C969" t="s">
        <v>2883</v>
      </c>
      <c r="D969" t="s">
        <v>19</v>
      </c>
      <c r="E969" t="s">
        <v>33</v>
      </c>
      <c r="F969" t="s">
        <v>20</v>
      </c>
      <c r="G969" s="4">
        <v>44.99</v>
      </c>
      <c r="H969" s="4">
        <v>41</v>
      </c>
      <c r="I969" s="81">
        <v>33.11</v>
      </c>
      <c r="J969" s="72">
        <f>H969-I969</f>
        <v>7.8900000000000006</v>
      </c>
      <c r="K969" s="30" t="s">
        <v>10</v>
      </c>
      <c r="L969" s="30" t="s">
        <v>10</v>
      </c>
      <c r="M969" t="s">
        <v>1991</v>
      </c>
      <c r="N969" t="s">
        <v>3550</v>
      </c>
      <c r="O969" t="s">
        <v>122</v>
      </c>
      <c r="P969" t="s">
        <v>180</v>
      </c>
    </row>
    <row r="970" spans="1:17" x14ac:dyDescent="0.25">
      <c r="A970" s="1" t="s">
        <v>3551</v>
      </c>
      <c r="B970" s="5">
        <v>45785.586182708335</v>
      </c>
      <c r="C970" t="s">
        <v>276</v>
      </c>
      <c r="D970" t="s">
        <v>18</v>
      </c>
      <c r="E970" t="s">
        <v>28</v>
      </c>
      <c r="F970" t="s">
        <v>136</v>
      </c>
      <c r="G970" s="4">
        <v>197.49</v>
      </c>
      <c r="H970" s="31">
        <v>172.5</v>
      </c>
      <c r="I970" s="31">
        <v>0</v>
      </c>
      <c r="J970" s="31">
        <v>172.5</v>
      </c>
      <c r="K970" s="30" t="s">
        <v>2824</v>
      </c>
      <c r="L970" s="30" t="s">
        <v>17</v>
      </c>
      <c r="M970" t="s">
        <v>1991</v>
      </c>
      <c r="N970" t="s">
        <v>3552</v>
      </c>
      <c r="O970" t="s">
        <v>3553</v>
      </c>
      <c r="P970" t="s">
        <v>183</v>
      </c>
    </row>
    <row r="971" spans="1:17" x14ac:dyDescent="0.25">
      <c r="A971" s="1" t="s">
        <v>3554</v>
      </c>
      <c r="B971" s="5">
        <v>45785.929016574075</v>
      </c>
      <c r="C971" t="s">
        <v>199</v>
      </c>
      <c r="D971" t="s">
        <v>23</v>
      </c>
      <c r="E971" t="s">
        <v>24</v>
      </c>
      <c r="F971" t="s">
        <v>20</v>
      </c>
      <c r="G971" s="4">
        <v>71.989999999999995</v>
      </c>
      <c r="H971" s="4">
        <v>64</v>
      </c>
      <c r="I971" s="81">
        <v>51.68</v>
      </c>
      <c r="J971" s="72">
        <f>H971-I971</f>
        <v>12.32</v>
      </c>
      <c r="K971" s="30" t="s">
        <v>10</v>
      </c>
      <c r="L971" s="30" t="s">
        <v>10</v>
      </c>
      <c r="M971" t="s">
        <v>1991</v>
      </c>
      <c r="N971" t="s">
        <v>3555</v>
      </c>
      <c r="O971" t="s">
        <v>132</v>
      </c>
      <c r="P971" t="s">
        <v>183</v>
      </c>
    </row>
    <row r="972" spans="1:17" x14ac:dyDescent="0.25">
      <c r="A972" s="1" t="s">
        <v>3556</v>
      </c>
      <c r="B972" s="5">
        <v>45785.871253182871</v>
      </c>
      <c r="C972" t="s">
        <v>199</v>
      </c>
      <c r="D972" t="s">
        <v>19</v>
      </c>
      <c r="E972" t="s">
        <v>3557</v>
      </c>
      <c r="F972" t="s">
        <v>20</v>
      </c>
      <c r="G972" s="4">
        <v>116.99</v>
      </c>
      <c r="H972" s="4">
        <v>91</v>
      </c>
      <c r="I972" s="81">
        <v>76.209999999999994</v>
      </c>
      <c r="J972" s="72">
        <f>H972-I972</f>
        <v>14.790000000000006</v>
      </c>
      <c r="K972" s="30" t="s">
        <v>10</v>
      </c>
      <c r="L972" s="30" t="s">
        <v>10</v>
      </c>
      <c r="M972" t="s">
        <v>1991</v>
      </c>
      <c r="N972" t="s">
        <v>3558</v>
      </c>
      <c r="O972" t="s">
        <v>156</v>
      </c>
      <c r="P972" t="s">
        <v>183</v>
      </c>
    </row>
    <row r="973" spans="1:17" x14ac:dyDescent="0.25">
      <c r="A973" s="1" t="s">
        <v>3559</v>
      </c>
      <c r="B973" s="5">
        <v>45785.884456064814</v>
      </c>
      <c r="C973" t="s">
        <v>161</v>
      </c>
      <c r="D973" t="s">
        <v>19</v>
      </c>
      <c r="E973" t="s">
        <v>226</v>
      </c>
      <c r="F973" t="s">
        <v>20</v>
      </c>
      <c r="G973" s="4">
        <v>60.99</v>
      </c>
      <c r="H973" s="4">
        <v>53</v>
      </c>
      <c r="I973" s="81">
        <v>42.8</v>
      </c>
      <c r="J973" s="72">
        <f>H973-I973</f>
        <v>10.200000000000003</v>
      </c>
      <c r="K973" s="30" t="s">
        <v>10</v>
      </c>
      <c r="L973" s="30" t="s">
        <v>10</v>
      </c>
      <c r="M973" t="s">
        <v>1991</v>
      </c>
      <c r="N973" t="s">
        <v>3560</v>
      </c>
      <c r="O973" t="s">
        <v>122</v>
      </c>
      <c r="P973" t="s">
        <v>179</v>
      </c>
    </row>
    <row r="974" spans="1:17" x14ac:dyDescent="0.25">
      <c r="A974" s="1" t="s">
        <v>3561</v>
      </c>
      <c r="B974" s="5">
        <v>45785.660628726851</v>
      </c>
      <c r="C974" t="s">
        <v>288</v>
      </c>
      <c r="D974" t="s">
        <v>23</v>
      </c>
      <c r="E974" t="s">
        <v>24</v>
      </c>
      <c r="F974" t="s">
        <v>20</v>
      </c>
      <c r="G974" s="4">
        <v>120.99</v>
      </c>
      <c r="H974" s="4">
        <v>114</v>
      </c>
      <c r="I974" s="81">
        <v>92.06</v>
      </c>
      <c r="J974" s="72">
        <f>H974-I974</f>
        <v>21.939999999999998</v>
      </c>
      <c r="K974" s="30" t="s">
        <v>10</v>
      </c>
      <c r="L974" s="30" t="s">
        <v>10</v>
      </c>
      <c r="M974" t="s">
        <v>1991</v>
      </c>
      <c r="N974" t="s">
        <v>3562</v>
      </c>
      <c r="O974" t="s">
        <v>122</v>
      </c>
      <c r="P974" t="s">
        <v>179</v>
      </c>
    </row>
    <row r="975" spans="1:17" x14ac:dyDescent="0.25">
      <c r="A975" s="1" t="s">
        <v>3563</v>
      </c>
      <c r="B975" s="5">
        <v>45785.574116539348</v>
      </c>
      <c r="C975" t="s">
        <v>259</v>
      </c>
      <c r="D975" t="s">
        <v>18</v>
      </c>
      <c r="E975" t="s">
        <v>28</v>
      </c>
      <c r="F975" t="s">
        <v>136</v>
      </c>
      <c r="G975" s="4">
        <v>373.9</v>
      </c>
      <c r="H975" s="31">
        <v>373.9</v>
      </c>
      <c r="I975" s="31">
        <v>0</v>
      </c>
      <c r="J975" s="31">
        <v>373.9</v>
      </c>
      <c r="K975" s="30" t="s">
        <v>2824</v>
      </c>
      <c r="L975" s="30" t="s">
        <v>17</v>
      </c>
      <c r="M975" t="s">
        <v>1991</v>
      </c>
      <c r="N975" t="s">
        <v>3564</v>
      </c>
      <c r="O975" t="s">
        <v>132</v>
      </c>
      <c r="P975" t="s">
        <v>182</v>
      </c>
    </row>
    <row r="976" spans="1:17" x14ac:dyDescent="0.25">
      <c r="A976" s="1" t="s">
        <v>2893</v>
      </c>
      <c r="B976" s="5">
        <v>45785.656702060187</v>
      </c>
      <c r="C976" t="s">
        <v>2892</v>
      </c>
      <c r="D976" t="s">
        <v>1926</v>
      </c>
      <c r="E976" t="s">
        <v>2878</v>
      </c>
      <c r="F976" t="s">
        <v>2877</v>
      </c>
      <c r="G976" s="4">
        <v>14.18</v>
      </c>
      <c r="H976" s="31">
        <v>25.2</v>
      </c>
      <c r="I976" s="31">
        <v>0</v>
      </c>
      <c r="J976" s="31">
        <v>25.2</v>
      </c>
      <c r="K976" s="30" t="s">
        <v>2824</v>
      </c>
      <c r="L976" s="30" t="s">
        <v>17</v>
      </c>
      <c r="M976" t="s">
        <v>1991</v>
      </c>
      <c r="N976" t="s">
        <v>3565</v>
      </c>
      <c r="O976" t="s">
        <v>1929</v>
      </c>
      <c r="P976" t="s">
        <v>182</v>
      </c>
    </row>
    <row r="977" spans="1:16" x14ac:dyDescent="0.25">
      <c r="A977" s="1" t="s">
        <v>3566</v>
      </c>
      <c r="B977" s="5">
        <v>45785.877211134262</v>
      </c>
      <c r="C977" t="s">
        <v>158</v>
      </c>
      <c r="D977" t="s">
        <v>19</v>
      </c>
      <c r="E977" t="s">
        <v>33</v>
      </c>
      <c r="F977" t="s">
        <v>20</v>
      </c>
      <c r="G977" s="4">
        <v>99.99</v>
      </c>
      <c r="H977" s="4">
        <v>84</v>
      </c>
      <c r="I977" s="81">
        <v>54.84</v>
      </c>
      <c r="J977" s="72">
        <f>H977-I977</f>
        <v>29.159999999999997</v>
      </c>
      <c r="K977" s="30" t="s">
        <v>10</v>
      </c>
      <c r="L977" s="30" t="s">
        <v>10</v>
      </c>
      <c r="M977" t="s">
        <v>1991</v>
      </c>
      <c r="N977" t="s">
        <v>3567</v>
      </c>
      <c r="O977" t="s">
        <v>131</v>
      </c>
      <c r="P977" t="s">
        <v>181</v>
      </c>
    </row>
    <row r="978" spans="1:16" x14ac:dyDescent="0.25">
      <c r="A978" s="1" t="s">
        <v>3568</v>
      </c>
      <c r="B978" s="5">
        <v>45785.543873634262</v>
      </c>
      <c r="C978" t="s">
        <v>158</v>
      </c>
      <c r="D978" t="s">
        <v>19</v>
      </c>
      <c r="E978" t="s">
        <v>130</v>
      </c>
      <c r="F978" t="s">
        <v>20</v>
      </c>
      <c r="G978" s="4">
        <v>88.98</v>
      </c>
      <c r="H978" s="4">
        <v>81</v>
      </c>
      <c r="I978" s="81">
        <v>65.41</v>
      </c>
      <c r="J978" s="72">
        <f>H978-I978</f>
        <v>15.590000000000003</v>
      </c>
      <c r="K978" s="30" t="s">
        <v>10</v>
      </c>
      <c r="L978" s="30" t="s">
        <v>10</v>
      </c>
      <c r="M978" t="s">
        <v>1991</v>
      </c>
      <c r="N978" t="s">
        <v>3569</v>
      </c>
      <c r="O978" t="s">
        <v>132</v>
      </c>
      <c r="P978" t="s">
        <v>181</v>
      </c>
    </row>
    <row r="979" spans="1:16" x14ac:dyDescent="0.25">
      <c r="A979" s="1" t="s">
        <v>3570</v>
      </c>
      <c r="B979" s="5">
        <v>45785.913284768518</v>
      </c>
      <c r="C979" t="s">
        <v>83</v>
      </c>
      <c r="D979" t="s">
        <v>19</v>
      </c>
      <c r="E979" t="s">
        <v>33</v>
      </c>
      <c r="F979" t="s">
        <v>20</v>
      </c>
      <c r="G979" s="4">
        <v>100.98</v>
      </c>
      <c r="H979" s="4">
        <v>94</v>
      </c>
      <c r="I979" s="81">
        <v>75.900000000000006</v>
      </c>
      <c r="J979" s="72">
        <f>H979-I979</f>
        <v>18.099999999999994</v>
      </c>
      <c r="K979" s="30" t="s">
        <v>10</v>
      </c>
      <c r="L979" s="30" t="s">
        <v>10</v>
      </c>
      <c r="M979" t="s">
        <v>1991</v>
      </c>
      <c r="N979" t="s">
        <v>3571</v>
      </c>
      <c r="O979" t="s">
        <v>122</v>
      </c>
      <c r="P979" t="s">
        <v>181</v>
      </c>
    </row>
    <row r="980" spans="1:16" x14ac:dyDescent="0.25">
      <c r="A980" s="1" t="s">
        <v>3572</v>
      </c>
      <c r="B980" s="5">
        <v>45785.86184395833</v>
      </c>
      <c r="C980" t="s">
        <v>259</v>
      </c>
      <c r="D980" t="s">
        <v>19</v>
      </c>
      <c r="E980" t="s">
        <v>1967</v>
      </c>
      <c r="F980" t="s">
        <v>20</v>
      </c>
      <c r="G980" s="4">
        <v>67.989999999999995</v>
      </c>
      <c r="H980" s="4">
        <v>63</v>
      </c>
      <c r="I980" s="81">
        <v>50.87</v>
      </c>
      <c r="J980" s="72">
        <f>H980-I980</f>
        <v>12.130000000000003</v>
      </c>
      <c r="K980" s="30" t="s">
        <v>10</v>
      </c>
      <c r="L980" s="30" t="s">
        <v>10</v>
      </c>
      <c r="M980" t="s">
        <v>1991</v>
      </c>
      <c r="N980" t="s">
        <v>3573</v>
      </c>
      <c r="O980" t="s">
        <v>124</v>
      </c>
      <c r="P980" t="s">
        <v>182</v>
      </c>
    </row>
    <row r="981" spans="1:16" x14ac:dyDescent="0.25">
      <c r="A981" s="1" t="s">
        <v>3574</v>
      </c>
      <c r="B981" s="5">
        <v>45785.826074432873</v>
      </c>
      <c r="C981" t="s">
        <v>259</v>
      </c>
      <c r="D981" t="s">
        <v>23</v>
      </c>
      <c r="E981" t="s">
        <v>26</v>
      </c>
      <c r="F981" t="s">
        <v>20</v>
      </c>
      <c r="G981" s="4">
        <v>68.989999999999995</v>
      </c>
      <c r="H981" s="4">
        <v>74</v>
      </c>
      <c r="I981" s="81">
        <v>59.76</v>
      </c>
      <c r="J981" s="72">
        <f>H981-I981</f>
        <v>14.240000000000002</v>
      </c>
      <c r="K981" s="30" t="s">
        <v>10</v>
      </c>
      <c r="L981" s="30" t="s">
        <v>10</v>
      </c>
      <c r="M981" t="s">
        <v>1991</v>
      </c>
      <c r="N981" t="s">
        <v>3575</v>
      </c>
      <c r="O981" t="s">
        <v>1976</v>
      </c>
      <c r="P981" t="s">
        <v>182</v>
      </c>
    </row>
    <row r="982" spans="1:16" x14ac:dyDescent="0.25">
      <c r="A982" s="1" t="s">
        <v>3576</v>
      </c>
      <c r="B982" s="5">
        <v>45785.62405726852</v>
      </c>
      <c r="C982" t="s">
        <v>910</v>
      </c>
      <c r="D982" t="s">
        <v>18</v>
      </c>
      <c r="E982" t="s">
        <v>28</v>
      </c>
      <c r="F982" t="s">
        <v>136</v>
      </c>
      <c r="G982" s="4">
        <v>40.479999999999997</v>
      </c>
      <c r="H982" s="31">
        <v>30</v>
      </c>
      <c r="I982" s="31">
        <v>0</v>
      </c>
      <c r="J982" s="31">
        <v>30</v>
      </c>
      <c r="K982" s="30" t="s">
        <v>2824</v>
      </c>
      <c r="L982" s="30" t="s">
        <v>17</v>
      </c>
      <c r="M982" t="s">
        <v>1991</v>
      </c>
      <c r="N982" t="s">
        <v>3577</v>
      </c>
      <c r="O982" t="s">
        <v>124</v>
      </c>
      <c r="P982" t="s">
        <v>181</v>
      </c>
    </row>
    <row r="983" spans="1:16" x14ac:dyDescent="0.25">
      <c r="A983" s="1" t="s">
        <v>3578</v>
      </c>
      <c r="B983" s="5">
        <v>45785.858827141201</v>
      </c>
      <c r="C983" t="s">
        <v>854</v>
      </c>
      <c r="D983" t="s">
        <v>153</v>
      </c>
      <c r="E983" t="s">
        <v>24</v>
      </c>
      <c r="F983" t="s">
        <v>20</v>
      </c>
      <c r="G983" s="4">
        <v>79.989999999999995</v>
      </c>
      <c r="H983" s="4">
        <v>81</v>
      </c>
      <c r="I983" s="81">
        <v>61.37</v>
      </c>
      <c r="J983" s="72">
        <f>H983-I983</f>
        <v>19.630000000000003</v>
      </c>
      <c r="K983" s="30" t="s">
        <v>10</v>
      </c>
      <c r="L983" s="30" t="s">
        <v>10</v>
      </c>
      <c r="M983" t="s">
        <v>1991</v>
      </c>
      <c r="N983" t="s">
        <v>3579</v>
      </c>
      <c r="O983" t="s">
        <v>122</v>
      </c>
      <c r="P983" t="s">
        <v>180</v>
      </c>
    </row>
    <row r="984" spans="1:16" x14ac:dyDescent="0.25">
      <c r="A984" s="1" t="s">
        <v>3580</v>
      </c>
      <c r="B984" s="5">
        <v>45785.481038067126</v>
      </c>
      <c r="C984" t="s">
        <v>320</v>
      </c>
      <c r="D984" t="s">
        <v>19</v>
      </c>
      <c r="E984" t="s">
        <v>33</v>
      </c>
      <c r="F984" t="s">
        <v>20</v>
      </c>
      <c r="G984" s="4">
        <v>88.98</v>
      </c>
      <c r="H984" s="4">
        <v>65</v>
      </c>
      <c r="I984" s="81">
        <v>52.49</v>
      </c>
      <c r="J984" s="72">
        <f>H984-I984</f>
        <v>12.509999999999998</v>
      </c>
      <c r="K984" s="30" t="s">
        <v>10</v>
      </c>
      <c r="L984" s="30" t="s">
        <v>10</v>
      </c>
      <c r="M984" t="s">
        <v>1991</v>
      </c>
      <c r="N984" t="s">
        <v>3581</v>
      </c>
      <c r="O984" t="s">
        <v>1959</v>
      </c>
      <c r="P984" t="s">
        <v>183</v>
      </c>
    </row>
    <row r="985" spans="1:16" x14ac:dyDescent="0.25">
      <c r="A985" s="1" t="s">
        <v>3582</v>
      </c>
      <c r="B985" s="5">
        <v>45785.470277118053</v>
      </c>
      <c r="C985" t="s">
        <v>854</v>
      </c>
      <c r="D985" t="s">
        <v>18</v>
      </c>
      <c r="E985" t="s">
        <v>42</v>
      </c>
      <c r="F985" t="s">
        <v>29</v>
      </c>
      <c r="G985" s="4">
        <v>64</v>
      </c>
      <c r="H985" s="31">
        <v>74</v>
      </c>
      <c r="I985" s="31">
        <v>0</v>
      </c>
      <c r="J985" s="31">
        <v>74</v>
      </c>
      <c r="K985" s="30" t="s">
        <v>2824</v>
      </c>
      <c r="L985" s="30" t="s">
        <v>17</v>
      </c>
      <c r="M985" t="s">
        <v>1991</v>
      </c>
      <c r="N985" t="s">
        <v>3583</v>
      </c>
      <c r="O985" t="s">
        <v>132</v>
      </c>
      <c r="P985" t="s">
        <v>180</v>
      </c>
    </row>
    <row r="986" spans="1:16" x14ac:dyDescent="0.25">
      <c r="A986" s="1" t="s">
        <v>3584</v>
      </c>
      <c r="B986" s="5">
        <v>45785.831563738429</v>
      </c>
      <c r="C986" t="s">
        <v>965</v>
      </c>
      <c r="D986" t="s">
        <v>18</v>
      </c>
      <c r="E986" t="s">
        <v>28</v>
      </c>
      <c r="F986" t="s">
        <v>136</v>
      </c>
      <c r="G986" s="4">
        <v>32.86</v>
      </c>
      <c r="H986" s="31">
        <v>34.5</v>
      </c>
      <c r="I986" s="31">
        <v>0</v>
      </c>
      <c r="J986" s="31">
        <v>34.5</v>
      </c>
      <c r="K986" s="30" t="s">
        <v>2824</v>
      </c>
      <c r="L986" s="30" t="s">
        <v>17</v>
      </c>
      <c r="M986" t="s">
        <v>1991</v>
      </c>
      <c r="N986" t="s">
        <v>3585</v>
      </c>
      <c r="O986" t="s">
        <v>131</v>
      </c>
      <c r="P986" t="s">
        <v>180</v>
      </c>
    </row>
    <row r="987" spans="1:16" x14ac:dyDescent="0.25">
      <c r="A987" s="1" t="s">
        <v>3586</v>
      </c>
      <c r="B987" s="5">
        <v>45785.531833437497</v>
      </c>
      <c r="C987" t="s">
        <v>268</v>
      </c>
      <c r="D987" t="s">
        <v>19</v>
      </c>
      <c r="E987" t="s">
        <v>41</v>
      </c>
      <c r="F987" t="s">
        <v>20</v>
      </c>
      <c r="G987" s="4">
        <v>37.229999999999997</v>
      </c>
      <c r="H987" s="4">
        <v>39</v>
      </c>
      <c r="I987" s="81">
        <v>31.49</v>
      </c>
      <c r="J987" s="72">
        <f t="shared" ref="J987:J993" si="77">H987-I987</f>
        <v>7.5100000000000016</v>
      </c>
      <c r="K987" s="30" t="s">
        <v>10</v>
      </c>
      <c r="L987" s="30" t="s">
        <v>10</v>
      </c>
      <c r="M987" t="s">
        <v>1991</v>
      </c>
      <c r="N987" t="s">
        <v>3587</v>
      </c>
      <c r="O987" t="s">
        <v>132</v>
      </c>
      <c r="P987" t="s">
        <v>179</v>
      </c>
    </row>
    <row r="988" spans="1:16" x14ac:dyDescent="0.25">
      <c r="A988" s="1">
        <v>8999</v>
      </c>
      <c r="B988" s="5">
        <v>45786.80041087963</v>
      </c>
      <c r="C988" t="s">
        <v>270</v>
      </c>
      <c r="D988" t="s">
        <v>23</v>
      </c>
      <c r="E988" t="s">
        <v>30</v>
      </c>
      <c r="F988" t="s">
        <v>116</v>
      </c>
      <c r="G988" s="4">
        <v>118.59</v>
      </c>
      <c r="H988" s="4">
        <v>117.6</v>
      </c>
      <c r="I988" s="81">
        <v>94.96</v>
      </c>
      <c r="J988" s="72">
        <f t="shared" si="77"/>
        <v>22.64</v>
      </c>
      <c r="K988" s="30" t="s">
        <v>10</v>
      </c>
      <c r="L988" s="30" t="s">
        <v>10</v>
      </c>
      <c r="M988" t="s">
        <v>1991</v>
      </c>
      <c r="N988" t="s">
        <v>3588</v>
      </c>
      <c r="O988" t="s">
        <v>131</v>
      </c>
      <c r="P988" t="s">
        <v>180</v>
      </c>
    </row>
    <row r="989" spans="1:16" x14ac:dyDescent="0.25">
      <c r="A989" s="1" t="s">
        <v>3589</v>
      </c>
      <c r="B989" s="5">
        <v>45785.528637256946</v>
      </c>
      <c r="C989" t="s">
        <v>268</v>
      </c>
      <c r="D989" t="s">
        <v>19</v>
      </c>
      <c r="E989" t="s">
        <v>41</v>
      </c>
      <c r="F989" t="s">
        <v>20</v>
      </c>
      <c r="G989" s="4">
        <v>76.989999999999995</v>
      </c>
      <c r="H989" s="4">
        <v>76</v>
      </c>
      <c r="I989" s="81">
        <v>61.37</v>
      </c>
      <c r="J989" s="72">
        <f t="shared" si="77"/>
        <v>14.630000000000003</v>
      </c>
      <c r="K989" s="30" t="s">
        <v>10</v>
      </c>
      <c r="L989" s="30" t="s">
        <v>10</v>
      </c>
      <c r="M989" t="s">
        <v>1991</v>
      </c>
      <c r="N989" t="s">
        <v>3590</v>
      </c>
      <c r="O989" t="s">
        <v>122</v>
      </c>
      <c r="P989" t="s">
        <v>179</v>
      </c>
    </row>
    <row r="990" spans="1:16" x14ac:dyDescent="0.25">
      <c r="A990" s="1" t="s">
        <v>3591</v>
      </c>
      <c r="B990" s="5">
        <v>45785.910572916669</v>
      </c>
      <c r="C990" t="s">
        <v>2172</v>
      </c>
      <c r="D990" t="s">
        <v>23</v>
      </c>
      <c r="E990" t="s">
        <v>31</v>
      </c>
      <c r="F990" t="s">
        <v>1941</v>
      </c>
      <c r="G990" s="4">
        <v>90.99</v>
      </c>
      <c r="H990" s="4">
        <v>84</v>
      </c>
      <c r="I990" s="81">
        <v>67.83</v>
      </c>
      <c r="J990" s="72">
        <f t="shared" si="77"/>
        <v>16.170000000000002</v>
      </c>
      <c r="K990" s="30" t="s">
        <v>10</v>
      </c>
      <c r="L990" s="30" t="s">
        <v>10</v>
      </c>
      <c r="M990" t="s">
        <v>1991</v>
      </c>
      <c r="N990" t="s">
        <v>3592</v>
      </c>
      <c r="O990" t="s">
        <v>122</v>
      </c>
      <c r="P990" t="s">
        <v>183</v>
      </c>
    </row>
    <row r="991" spans="1:16" x14ac:dyDescent="0.25">
      <c r="A991" s="1" t="s">
        <v>3593</v>
      </c>
      <c r="B991" s="5">
        <v>45785.838825393519</v>
      </c>
      <c r="C991" t="s">
        <v>2543</v>
      </c>
      <c r="D991" t="s">
        <v>19</v>
      </c>
      <c r="E991" t="s">
        <v>226</v>
      </c>
      <c r="F991" t="s">
        <v>20</v>
      </c>
      <c r="G991" s="4">
        <v>80.989999999999995</v>
      </c>
      <c r="H991" s="4">
        <v>75</v>
      </c>
      <c r="I991" s="81">
        <v>62.81</v>
      </c>
      <c r="J991" s="72">
        <f t="shared" si="77"/>
        <v>12.189999999999998</v>
      </c>
      <c r="K991" s="30" t="s">
        <v>10</v>
      </c>
      <c r="L991" s="30" t="s">
        <v>10</v>
      </c>
      <c r="M991" t="s">
        <v>1991</v>
      </c>
      <c r="N991" t="s">
        <v>3594</v>
      </c>
      <c r="O991" t="s">
        <v>156</v>
      </c>
      <c r="P991" t="s">
        <v>181</v>
      </c>
    </row>
    <row r="992" spans="1:16" x14ac:dyDescent="0.25">
      <c r="A992" s="1" t="s">
        <v>3595</v>
      </c>
      <c r="B992" s="5">
        <v>45785.824550451391</v>
      </c>
      <c r="C992" t="s">
        <v>171</v>
      </c>
      <c r="D992" t="s">
        <v>23</v>
      </c>
      <c r="E992" t="s">
        <v>24</v>
      </c>
      <c r="F992" t="s">
        <v>20</v>
      </c>
      <c r="G992" s="4">
        <v>74</v>
      </c>
      <c r="H992" s="4">
        <v>74</v>
      </c>
      <c r="I992" s="81">
        <v>59.76</v>
      </c>
      <c r="J992" s="72">
        <f t="shared" si="77"/>
        <v>14.240000000000002</v>
      </c>
      <c r="K992" s="30" t="s">
        <v>10</v>
      </c>
      <c r="L992" s="30" t="s">
        <v>10</v>
      </c>
      <c r="M992" t="s">
        <v>1991</v>
      </c>
      <c r="N992" t="s">
        <v>3596</v>
      </c>
      <c r="O992" t="s">
        <v>140</v>
      </c>
      <c r="P992" t="s">
        <v>182</v>
      </c>
    </row>
    <row r="993" spans="1:17" x14ac:dyDescent="0.25">
      <c r="A993" s="1" t="s">
        <v>3597</v>
      </c>
      <c r="B993" s="5">
        <v>45785.902415509256</v>
      </c>
      <c r="C993" t="s">
        <v>193</v>
      </c>
      <c r="D993" t="s">
        <v>23</v>
      </c>
      <c r="E993" t="s">
        <v>24</v>
      </c>
      <c r="F993" t="s">
        <v>20</v>
      </c>
      <c r="G993" s="4">
        <v>88.99</v>
      </c>
      <c r="H993" s="4">
        <v>83</v>
      </c>
      <c r="I993" s="81">
        <v>67.02</v>
      </c>
      <c r="J993" s="72">
        <f t="shared" si="77"/>
        <v>15.980000000000004</v>
      </c>
      <c r="K993" s="30" t="s">
        <v>10</v>
      </c>
      <c r="L993" s="30" t="s">
        <v>10</v>
      </c>
      <c r="M993" t="s">
        <v>1991</v>
      </c>
      <c r="N993" t="s">
        <v>3598</v>
      </c>
      <c r="O993" t="s">
        <v>131</v>
      </c>
      <c r="P993" t="s">
        <v>183</v>
      </c>
    </row>
    <row r="994" spans="1:17" x14ac:dyDescent="0.25">
      <c r="A994" s="75">
        <v>189</v>
      </c>
      <c r="B994" s="76">
        <v>45785.666927997685</v>
      </c>
      <c r="C994" s="77" t="s">
        <v>321</v>
      </c>
      <c r="D994" s="77" t="s">
        <v>23</v>
      </c>
      <c r="E994" s="77" t="s">
        <v>31</v>
      </c>
      <c r="F994" s="77" t="s">
        <v>116</v>
      </c>
      <c r="G994" s="31">
        <v>18.989999999999998</v>
      </c>
      <c r="H994" s="31">
        <v>26</v>
      </c>
      <c r="I994" s="31">
        <v>0</v>
      </c>
      <c r="J994" s="73">
        <v>26</v>
      </c>
      <c r="K994" s="78" t="s">
        <v>1000</v>
      </c>
      <c r="L994" s="78" t="s">
        <v>2825</v>
      </c>
      <c r="M994" s="77" t="s">
        <v>1991</v>
      </c>
      <c r="N994" s="77" t="s">
        <v>3599</v>
      </c>
      <c r="O994" s="77" t="s">
        <v>122</v>
      </c>
      <c r="P994" t="s">
        <v>179</v>
      </c>
      <c r="Q994" s="79">
        <v>53060837</v>
      </c>
    </row>
    <row r="995" spans="1:17" x14ac:dyDescent="0.25">
      <c r="A995" s="1" t="s">
        <v>3600</v>
      </c>
      <c r="B995" s="5">
        <v>45785.844367951388</v>
      </c>
      <c r="C995" t="s">
        <v>786</v>
      </c>
      <c r="D995" t="s">
        <v>23</v>
      </c>
      <c r="E995" t="s">
        <v>24</v>
      </c>
      <c r="F995" t="s">
        <v>20</v>
      </c>
      <c r="G995" s="4">
        <v>160.49</v>
      </c>
      <c r="H995" s="4">
        <v>149.5</v>
      </c>
      <c r="I995" s="81">
        <v>120.73</v>
      </c>
      <c r="J995" s="72">
        <f>H995-I995</f>
        <v>28.769999999999996</v>
      </c>
      <c r="K995" s="30" t="s">
        <v>10</v>
      </c>
      <c r="L995" s="30" t="s">
        <v>10</v>
      </c>
      <c r="M995" t="s">
        <v>1991</v>
      </c>
      <c r="N995" t="s">
        <v>3601</v>
      </c>
      <c r="O995" t="s">
        <v>131</v>
      </c>
      <c r="P995" t="s">
        <v>183</v>
      </c>
    </row>
    <row r="996" spans="1:17" x14ac:dyDescent="0.25">
      <c r="A996" s="1">
        <v>4043</v>
      </c>
      <c r="B996" s="5">
        <v>45787.583376724535</v>
      </c>
      <c r="C996" t="s">
        <v>201</v>
      </c>
      <c r="D996" t="s">
        <v>23</v>
      </c>
      <c r="E996" t="s">
        <v>31</v>
      </c>
      <c r="F996" t="s">
        <v>116</v>
      </c>
      <c r="G996" s="4">
        <v>38.590000000000003</v>
      </c>
      <c r="H996" s="4">
        <v>42.6</v>
      </c>
      <c r="I996" s="81">
        <v>34.4</v>
      </c>
      <c r="J996" s="72">
        <f>H996-I996</f>
        <v>8.2000000000000028</v>
      </c>
      <c r="K996" s="30" t="s">
        <v>10</v>
      </c>
      <c r="L996" s="30" t="s">
        <v>10</v>
      </c>
      <c r="M996" t="s">
        <v>1991</v>
      </c>
      <c r="N996" t="s">
        <v>3602</v>
      </c>
      <c r="O996" t="s">
        <v>2679</v>
      </c>
      <c r="P996" t="s">
        <v>179</v>
      </c>
    </row>
    <row r="997" spans="1:17" x14ac:dyDescent="0.25">
      <c r="A997" s="75">
        <v>4918</v>
      </c>
      <c r="B997" s="76">
        <v>45787.848300833335</v>
      </c>
      <c r="C997" s="77" t="s">
        <v>160</v>
      </c>
      <c r="D997" s="77" t="s">
        <v>23</v>
      </c>
      <c r="E997" s="77" t="s">
        <v>30</v>
      </c>
      <c r="F997" s="77" t="s">
        <v>116</v>
      </c>
      <c r="G997" s="31">
        <v>42.94</v>
      </c>
      <c r="H997" s="31">
        <v>45.95</v>
      </c>
      <c r="I997" s="80">
        <v>0</v>
      </c>
      <c r="J997" s="73">
        <v>45.95</v>
      </c>
      <c r="K997" s="78" t="s">
        <v>1000</v>
      </c>
      <c r="L997" s="78" t="s">
        <v>2825</v>
      </c>
      <c r="M997" s="77" t="s">
        <v>1991</v>
      </c>
      <c r="N997" s="77" t="s">
        <v>3603</v>
      </c>
      <c r="O997" s="77" t="s">
        <v>131</v>
      </c>
      <c r="P997" t="s">
        <v>179</v>
      </c>
      <c r="Q997" s="79"/>
    </row>
    <row r="998" spans="1:17" x14ac:dyDescent="0.25">
      <c r="A998" s="1" t="s">
        <v>3604</v>
      </c>
      <c r="B998" s="5">
        <v>45785.537460416665</v>
      </c>
      <c r="C998" t="s">
        <v>163</v>
      </c>
      <c r="D998" t="s">
        <v>19</v>
      </c>
      <c r="E998" t="s">
        <v>41</v>
      </c>
      <c r="F998" t="s">
        <v>20</v>
      </c>
      <c r="G998" s="4">
        <v>55.98</v>
      </c>
      <c r="H998" s="4">
        <v>53</v>
      </c>
      <c r="I998" s="81">
        <v>43.76</v>
      </c>
      <c r="J998" s="72">
        <f>H998-I998</f>
        <v>9.240000000000002</v>
      </c>
      <c r="K998" s="30" t="s">
        <v>10</v>
      </c>
      <c r="L998" s="30" t="s">
        <v>10</v>
      </c>
      <c r="M998" t="s">
        <v>1991</v>
      </c>
      <c r="N998" t="s">
        <v>3605</v>
      </c>
      <c r="O998" t="s">
        <v>140</v>
      </c>
      <c r="P998" t="s">
        <v>183</v>
      </c>
    </row>
    <row r="999" spans="1:17" x14ac:dyDescent="0.25">
      <c r="A999" s="1" t="s">
        <v>3606</v>
      </c>
      <c r="B999" s="5">
        <v>45785.609303078701</v>
      </c>
      <c r="C999" t="s">
        <v>275</v>
      </c>
      <c r="D999" t="s">
        <v>19</v>
      </c>
      <c r="E999" t="s">
        <v>33</v>
      </c>
      <c r="F999" t="s">
        <v>20</v>
      </c>
      <c r="G999" s="4">
        <v>62.99</v>
      </c>
      <c r="H999" s="4">
        <v>53</v>
      </c>
      <c r="I999" s="81">
        <v>42.8</v>
      </c>
      <c r="J999" s="72">
        <f>H999-I999</f>
        <v>10.200000000000003</v>
      </c>
      <c r="K999" s="30" t="s">
        <v>10</v>
      </c>
      <c r="L999" s="30" t="s">
        <v>10</v>
      </c>
      <c r="M999" t="s">
        <v>1991</v>
      </c>
      <c r="N999" t="s">
        <v>3607</v>
      </c>
      <c r="O999" t="s">
        <v>131</v>
      </c>
      <c r="P999" t="s">
        <v>181</v>
      </c>
    </row>
    <row r="1000" spans="1:17" x14ac:dyDescent="0.25">
      <c r="A1000" s="75">
        <v>6926</v>
      </c>
      <c r="B1000" s="76">
        <v>45785.629933784723</v>
      </c>
      <c r="C1000" s="77" t="s">
        <v>3541</v>
      </c>
      <c r="D1000" s="77" t="s">
        <v>23</v>
      </c>
      <c r="E1000" s="77" t="s">
        <v>30</v>
      </c>
      <c r="F1000" s="77" t="s">
        <v>116</v>
      </c>
      <c r="G1000" s="31">
        <v>55.64</v>
      </c>
      <c r="H1000" s="31">
        <v>48.65</v>
      </c>
      <c r="I1000" s="31">
        <v>0</v>
      </c>
      <c r="J1000" s="73">
        <v>48.65</v>
      </c>
      <c r="K1000" s="78" t="s">
        <v>1000</v>
      </c>
      <c r="L1000" s="78" t="s">
        <v>2825</v>
      </c>
      <c r="M1000" s="77" t="s">
        <v>1991</v>
      </c>
      <c r="N1000" s="77" t="s">
        <v>3608</v>
      </c>
      <c r="O1000" s="77" t="s">
        <v>2294</v>
      </c>
      <c r="P1000" t="s">
        <v>181</v>
      </c>
      <c r="Q1000" s="79">
        <v>53060845</v>
      </c>
    </row>
    <row r="1001" spans="1:17" x14ac:dyDescent="0.25">
      <c r="A1001" s="75" t="s">
        <v>3609</v>
      </c>
      <c r="B1001" s="76">
        <v>45788.89354621528</v>
      </c>
      <c r="C1001" s="77" t="s">
        <v>1972</v>
      </c>
      <c r="D1001" s="77" t="s">
        <v>23</v>
      </c>
      <c r="E1001" s="77" t="s">
        <v>30</v>
      </c>
      <c r="F1001" s="77" t="s">
        <v>116</v>
      </c>
      <c r="G1001" s="31">
        <v>32.39</v>
      </c>
      <c r="H1001" s="31">
        <v>31.4</v>
      </c>
      <c r="I1001" s="31">
        <v>0</v>
      </c>
      <c r="J1001" s="31">
        <v>31.4</v>
      </c>
      <c r="K1001" s="78" t="s">
        <v>1000</v>
      </c>
      <c r="L1001" s="78" t="s">
        <v>2825</v>
      </c>
      <c r="M1001" s="77" t="s">
        <v>1991</v>
      </c>
      <c r="N1001" s="77" t="s">
        <v>3610</v>
      </c>
      <c r="O1001" s="77" t="s">
        <v>122</v>
      </c>
      <c r="P1001" t="str">
        <f>VLOOKUP(C1001,[1]REGIONAIS!H:K,4,FALSE)</f>
        <v>ANDRE TREVISANI</v>
      </c>
      <c r="Q1001" s="79"/>
    </row>
    <row r="1002" spans="1:17" x14ac:dyDescent="0.25">
      <c r="A1002" s="1" t="s">
        <v>3611</v>
      </c>
      <c r="B1002" s="5">
        <v>45785.800176504628</v>
      </c>
      <c r="C1002" t="s">
        <v>1324</v>
      </c>
      <c r="D1002" t="s">
        <v>18</v>
      </c>
      <c r="E1002" t="s">
        <v>28</v>
      </c>
      <c r="F1002" t="s">
        <v>136</v>
      </c>
      <c r="G1002" s="4">
        <v>59.38</v>
      </c>
      <c r="H1002" s="31">
        <v>54.4</v>
      </c>
      <c r="I1002" s="31">
        <v>0</v>
      </c>
      <c r="J1002" s="31">
        <v>54.4</v>
      </c>
      <c r="K1002" s="30" t="s">
        <v>2824</v>
      </c>
      <c r="L1002" s="30" t="s">
        <v>17</v>
      </c>
      <c r="M1002" t="s">
        <v>1991</v>
      </c>
      <c r="N1002" t="s">
        <v>3612</v>
      </c>
      <c r="O1002" t="s">
        <v>131</v>
      </c>
      <c r="P1002" t="s">
        <v>180</v>
      </c>
    </row>
    <row r="1003" spans="1:17" x14ac:dyDescent="0.25">
      <c r="A1003" s="1" t="s">
        <v>3613</v>
      </c>
      <c r="B1003" s="5">
        <v>45785.682130324072</v>
      </c>
      <c r="C1003" t="s">
        <v>2888</v>
      </c>
      <c r="D1003" t="s">
        <v>1926</v>
      </c>
      <c r="E1003" t="s">
        <v>2878</v>
      </c>
      <c r="F1003" t="s">
        <v>2877</v>
      </c>
      <c r="G1003" s="4">
        <v>127.99</v>
      </c>
      <c r="H1003" s="31">
        <v>128</v>
      </c>
      <c r="I1003" s="31">
        <v>0</v>
      </c>
      <c r="J1003" s="31">
        <v>128</v>
      </c>
      <c r="K1003" s="30" t="s">
        <v>2824</v>
      </c>
      <c r="L1003" s="30" t="s">
        <v>17</v>
      </c>
      <c r="M1003" t="s">
        <v>1991</v>
      </c>
      <c r="N1003" t="s">
        <v>3614</v>
      </c>
      <c r="O1003" t="s">
        <v>1929</v>
      </c>
      <c r="P1003" t="s">
        <v>180</v>
      </c>
    </row>
    <row r="1004" spans="1:17" x14ac:dyDescent="0.25">
      <c r="A1004" s="1" t="s">
        <v>3615</v>
      </c>
      <c r="B1004" s="5">
        <v>45785.595024930553</v>
      </c>
      <c r="C1004" t="s">
        <v>2848</v>
      </c>
      <c r="D1004" t="s">
        <v>1926</v>
      </c>
      <c r="E1004" t="s">
        <v>1927</v>
      </c>
      <c r="F1004" t="s">
        <v>1928</v>
      </c>
      <c r="G1004" s="4">
        <v>13.12</v>
      </c>
      <c r="H1004" s="31">
        <v>20.7</v>
      </c>
      <c r="I1004" s="31">
        <v>0</v>
      </c>
      <c r="J1004" s="31">
        <v>20.7</v>
      </c>
      <c r="K1004" s="30" t="s">
        <v>2824</v>
      </c>
      <c r="L1004" s="30" t="s">
        <v>17</v>
      </c>
      <c r="M1004" t="s">
        <v>1991</v>
      </c>
      <c r="N1004" t="s">
        <v>3616</v>
      </c>
      <c r="O1004" t="s">
        <v>1929</v>
      </c>
      <c r="P1004" t="s">
        <v>182</v>
      </c>
    </row>
    <row r="1005" spans="1:17" x14ac:dyDescent="0.25">
      <c r="A1005" s="1" t="s">
        <v>3617</v>
      </c>
      <c r="B1005" s="5">
        <v>45785.877377048608</v>
      </c>
      <c r="C1005" t="s">
        <v>150</v>
      </c>
      <c r="D1005" t="s">
        <v>23</v>
      </c>
      <c r="E1005" t="s">
        <v>24</v>
      </c>
      <c r="F1005" t="s">
        <v>20</v>
      </c>
      <c r="G1005" s="4">
        <v>118.99</v>
      </c>
      <c r="H1005" s="4">
        <v>123</v>
      </c>
      <c r="I1005" s="81">
        <v>99.32</v>
      </c>
      <c r="J1005" s="72">
        <f>H1005-I1005</f>
        <v>23.680000000000007</v>
      </c>
      <c r="K1005" s="30" t="s">
        <v>10</v>
      </c>
      <c r="L1005" s="30" t="s">
        <v>10</v>
      </c>
      <c r="M1005" t="s">
        <v>1991</v>
      </c>
      <c r="N1005" t="s">
        <v>3618</v>
      </c>
      <c r="O1005" t="s">
        <v>131</v>
      </c>
      <c r="P1005" t="s">
        <v>179</v>
      </c>
    </row>
    <row r="1006" spans="1:17" x14ac:dyDescent="0.25">
      <c r="A1006" s="1" t="s">
        <v>2887</v>
      </c>
      <c r="B1006" s="5">
        <v>45785.859865219907</v>
      </c>
      <c r="C1006" t="s">
        <v>206</v>
      </c>
      <c r="D1006" t="s">
        <v>23</v>
      </c>
      <c r="E1006" t="s">
        <v>24</v>
      </c>
      <c r="F1006" t="s">
        <v>20</v>
      </c>
      <c r="G1006" s="4">
        <v>66</v>
      </c>
      <c r="H1006" s="4">
        <v>66</v>
      </c>
      <c r="I1006" s="81">
        <v>53.3</v>
      </c>
      <c r="J1006" s="72">
        <f>H1006-I1006</f>
        <v>12.700000000000003</v>
      </c>
      <c r="K1006" s="30" t="s">
        <v>10</v>
      </c>
      <c r="L1006" s="30" t="s">
        <v>10</v>
      </c>
      <c r="M1006" t="s">
        <v>1991</v>
      </c>
      <c r="N1006" t="s">
        <v>3619</v>
      </c>
      <c r="O1006" t="s">
        <v>132</v>
      </c>
      <c r="P1006" t="s">
        <v>183</v>
      </c>
    </row>
    <row r="1007" spans="1:17" x14ac:dyDescent="0.25">
      <c r="A1007" s="1" t="s">
        <v>3620</v>
      </c>
      <c r="B1007" s="5">
        <v>45785.90938957176</v>
      </c>
      <c r="C1007" t="s">
        <v>2832</v>
      </c>
      <c r="D1007" t="s">
        <v>18</v>
      </c>
      <c r="E1007" t="s">
        <v>28</v>
      </c>
      <c r="F1007" t="s">
        <v>136</v>
      </c>
      <c r="G1007" s="4">
        <v>78.790000000000006</v>
      </c>
      <c r="H1007" s="31">
        <v>81.8</v>
      </c>
      <c r="I1007" s="31">
        <v>0</v>
      </c>
      <c r="J1007" s="31">
        <v>81.8</v>
      </c>
      <c r="K1007" s="30" t="s">
        <v>2824</v>
      </c>
      <c r="L1007" s="30" t="s">
        <v>17</v>
      </c>
      <c r="M1007" t="s">
        <v>1991</v>
      </c>
      <c r="N1007" t="s">
        <v>3621</v>
      </c>
      <c r="O1007" t="s">
        <v>1957</v>
      </c>
      <c r="P1007" t="s">
        <v>181</v>
      </c>
    </row>
    <row r="1008" spans="1:17" x14ac:dyDescent="0.25">
      <c r="A1008" s="1" t="s">
        <v>3622</v>
      </c>
      <c r="B1008" s="5">
        <v>45785.842189872688</v>
      </c>
      <c r="C1008" t="s">
        <v>2832</v>
      </c>
      <c r="D1008" t="s">
        <v>18</v>
      </c>
      <c r="E1008" t="s">
        <v>28</v>
      </c>
      <c r="F1008" t="s">
        <v>136</v>
      </c>
      <c r="G1008" s="4">
        <v>257.39</v>
      </c>
      <c r="H1008" s="31">
        <v>235.4</v>
      </c>
      <c r="I1008" s="31">
        <v>0</v>
      </c>
      <c r="J1008" s="31">
        <v>235.4</v>
      </c>
      <c r="K1008" s="30" t="s">
        <v>2824</v>
      </c>
      <c r="L1008" s="30" t="s">
        <v>17</v>
      </c>
      <c r="M1008" t="s">
        <v>1991</v>
      </c>
      <c r="N1008" t="s">
        <v>3623</v>
      </c>
      <c r="O1008" t="s">
        <v>132</v>
      </c>
      <c r="P1008" t="s">
        <v>181</v>
      </c>
    </row>
    <row r="1009" spans="1:17" x14ac:dyDescent="0.25">
      <c r="A1009" s="1" t="s">
        <v>3624</v>
      </c>
      <c r="B1009" s="5">
        <v>45785.816537048609</v>
      </c>
      <c r="C1009" t="s">
        <v>1948</v>
      </c>
      <c r="D1009" t="s">
        <v>19</v>
      </c>
      <c r="E1009" t="s">
        <v>33</v>
      </c>
      <c r="F1009" t="s">
        <v>20</v>
      </c>
      <c r="G1009" s="4">
        <v>183.99</v>
      </c>
      <c r="H1009" s="4">
        <v>171</v>
      </c>
      <c r="I1009" s="81">
        <v>138.08000000000001</v>
      </c>
      <c r="J1009" s="72">
        <f t="shared" ref="J1009:J1015" si="78">H1009-I1009</f>
        <v>32.919999999999987</v>
      </c>
      <c r="K1009" s="30" t="s">
        <v>10</v>
      </c>
      <c r="L1009" s="30" t="s">
        <v>10</v>
      </c>
      <c r="M1009" t="s">
        <v>1991</v>
      </c>
      <c r="N1009" t="s">
        <v>3625</v>
      </c>
      <c r="O1009" t="s">
        <v>1957</v>
      </c>
      <c r="P1009" t="s">
        <v>179</v>
      </c>
    </row>
    <row r="1010" spans="1:17" x14ac:dyDescent="0.25">
      <c r="A1010" s="1" t="s">
        <v>3626</v>
      </c>
      <c r="B1010" s="5">
        <v>45785.826169155094</v>
      </c>
      <c r="C1010" t="s">
        <v>190</v>
      </c>
      <c r="D1010" t="s">
        <v>23</v>
      </c>
      <c r="E1010" t="s">
        <v>24</v>
      </c>
      <c r="F1010" t="s">
        <v>20</v>
      </c>
      <c r="G1010" s="4">
        <v>138.99</v>
      </c>
      <c r="H1010" s="4">
        <v>142</v>
      </c>
      <c r="I1010" s="81">
        <v>114.66</v>
      </c>
      <c r="J1010" s="72">
        <f t="shared" si="78"/>
        <v>27.340000000000003</v>
      </c>
      <c r="K1010" s="30" t="s">
        <v>10</v>
      </c>
      <c r="L1010" s="30" t="s">
        <v>10</v>
      </c>
      <c r="M1010" t="s">
        <v>1991</v>
      </c>
      <c r="N1010" t="s">
        <v>3627</v>
      </c>
      <c r="O1010" t="s">
        <v>132</v>
      </c>
      <c r="P1010" t="s">
        <v>179</v>
      </c>
    </row>
    <row r="1011" spans="1:17" x14ac:dyDescent="0.25">
      <c r="A1011" s="1" t="s">
        <v>3628</v>
      </c>
      <c r="B1011" s="5">
        <v>45785.909022002314</v>
      </c>
      <c r="C1011" t="s">
        <v>1944</v>
      </c>
      <c r="D1011" t="s">
        <v>19</v>
      </c>
      <c r="E1011" t="s">
        <v>41</v>
      </c>
      <c r="F1011" t="s">
        <v>20</v>
      </c>
      <c r="G1011" s="4">
        <v>136.63999999999999</v>
      </c>
      <c r="H1011" s="4">
        <v>111.65</v>
      </c>
      <c r="I1011" s="81">
        <v>90.16</v>
      </c>
      <c r="J1011" s="72">
        <f t="shared" si="78"/>
        <v>21.490000000000009</v>
      </c>
      <c r="K1011" s="30" t="s">
        <v>10</v>
      </c>
      <c r="L1011" s="30" t="s">
        <v>10</v>
      </c>
      <c r="M1011" t="s">
        <v>1991</v>
      </c>
      <c r="N1011" t="s">
        <v>3629</v>
      </c>
      <c r="O1011" t="s">
        <v>122</v>
      </c>
      <c r="P1011" t="s">
        <v>182</v>
      </c>
    </row>
    <row r="1012" spans="1:17" x14ac:dyDescent="0.25">
      <c r="A1012" s="1" t="s">
        <v>3630</v>
      </c>
      <c r="B1012" s="5">
        <v>45785.83353797454</v>
      </c>
      <c r="C1012" t="s">
        <v>2832</v>
      </c>
      <c r="D1012" t="s">
        <v>23</v>
      </c>
      <c r="E1012" t="s">
        <v>24</v>
      </c>
      <c r="F1012" t="s">
        <v>20</v>
      </c>
      <c r="G1012" s="4">
        <v>82.19</v>
      </c>
      <c r="H1012" s="4">
        <v>78.2</v>
      </c>
      <c r="I1012" s="81">
        <v>63.14</v>
      </c>
      <c r="J1012" s="72">
        <f t="shared" si="78"/>
        <v>15.060000000000002</v>
      </c>
      <c r="K1012" s="30" t="s">
        <v>10</v>
      </c>
      <c r="L1012" s="30" t="s">
        <v>10</v>
      </c>
      <c r="M1012" t="s">
        <v>1991</v>
      </c>
      <c r="N1012" t="s">
        <v>3631</v>
      </c>
      <c r="O1012" t="s">
        <v>122</v>
      </c>
      <c r="P1012" t="s">
        <v>181</v>
      </c>
    </row>
    <row r="1013" spans="1:17" x14ac:dyDescent="0.25">
      <c r="A1013" s="1" t="s">
        <v>3632</v>
      </c>
      <c r="B1013" s="5">
        <v>45785.825265601852</v>
      </c>
      <c r="C1013" t="s">
        <v>2832</v>
      </c>
      <c r="D1013" t="s">
        <v>23</v>
      </c>
      <c r="E1013" t="s">
        <v>24</v>
      </c>
      <c r="F1013" t="s">
        <v>20</v>
      </c>
      <c r="G1013" s="4">
        <v>81.790000000000006</v>
      </c>
      <c r="H1013" s="4">
        <v>71.8</v>
      </c>
      <c r="I1013" s="81">
        <v>57.98</v>
      </c>
      <c r="J1013" s="72">
        <f t="shared" si="78"/>
        <v>13.82</v>
      </c>
      <c r="K1013" s="30" t="s">
        <v>10</v>
      </c>
      <c r="L1013" s="30" t="s">
        <v>10</v>
      </c>
      <c r="M1013" t="s">
        <v>1991</v>
      </c>
      <c r="N1013" t="s">
        <v>3633</v>
      </c>
      <c r="O1013" t="s">
        <v>124</v>
      </c>
      <c r="P1013" t="s">
        <v>181</v>
      </c>
    </row>
    <row r="1014" spans="1:17" x14ac:dyDescent="0.25">
      <c r="A1014" s="1" t="s">
        <v>3634</v>
      </c>
      <c r="B1014" s="5">
        <v>45785.824835925923</v>
      </c>
      <c r="C1014" t="s">
        <v>2832</v>
      </c>
      <c r="D1014" t="s">
        <v>19</v>
      </c>
      <c r="E1014" t="s">
        <v>39</v>
      </c>
      <c r="F1014" t="s">
        <v>20</v>
      </c>
      <c r="G1014" s="4">
        <v>94.99</v>
      </c>
      <c r="H1014" s="4">
        <v>77</v>
      </c>
      <c r="I1014" s="81">
        <v>62.18</v>
      </c>
      <c r="J1014" s="72">
        <f t="shared" si="78"/>
        <v>14.82</v>
      </c>
      <c r="K1014" s="30" t="s">
        <v>10</v>
      </c>
      <c r="L1014" s="30" t="s">
        <v>10</v>
      </c>
      <c r="M1014" t="s">
        <v>1991</v>
      </c>
      <c r="N1014" t="s">
        <v>3635</v>
      </c>
      <c r="O1014" t="s">
        <v>1959</v>
      </c>
      <c r="P1014" t="s">
        <v>181</v>
      </c>
    </row>
    <row r="1015" spans="1:17" x14ac:dyDescent="0.25">
      <c r="A1015" s="1" t="s">
        <v>3636</v>
      </c>
      <c r="B1015" s="5">
        <v>45785.676571493059</v>
      </c>
      <c r="C1015" t="s">
        <v>1986</v>
      </c>
      <c r="D1015" t="s">
        <v>19</v>
      </c>
      <c r="E1015" t="s">
        <v>33</v>
      </c>
      <c r="F1015" t="s">
        <v>20</v>
      </c>
      <c r="G1015" s="4">
        <v>76.989999999999995</v>
      </c>
      <c r="H1015" s="4">
        <v>63</v>
      </c>
      <c r="I1015" s="81">
        <v>50.87</v>
      </c>
      <c r="J1015" s="72">
        <f t="shared" si="78"/>
        <v>12.130000000000003</v>
      </c>
      <c r="K1015" s="30" t="s">
        <v>10</v>
      </c>
      <c r="L1015" s="30" t="s">
        <v>10</v>
      </c>
      <c r="M1015" t="s">
        <v>1991</v>
      </c>
      <c r="N1015" t="s">
        <v>3637</v>
      </c>
      <c r="O1015" t="s">
        <v>124</v>
      </c>
      <c r="P1015" t="s">
        <v>180</v>
      </c>
    </row>
    <row r="1016" spans="1:17" x14ac:dyDescent="0.25">
      <c r="A1016" s="75">
        <v>7662</v>
      </c>
      <c r="B1016" s="76">
        <v>45785.877685381944</v>
      </c>
      <c r="C1016" s="77" t="s">
        <v>1984</v>
      </c>
      <c r="D1016" s="77" t="s">
        <v>23</v>
      </c>
      <c r="E1016" s="77" t="s">
        <v>30</v>
      </c>
      <c r="F1016" s="77" t="s">
        <v>116</v>
      </c>
      <c r="G1016" s="31">
        <v>168.59</v>
      </c>
      <c r="H1016" s="31">
        <v>163.6</v>
      </c>
      <c r="I1016" s="31">
        <v>0</v>
      </c>
      <c r="J1016" s="73">
        <v>163.6</v>
      </c>
      <c r="K1016" s="78" t="s">
        <v>1000</v>
      </c>
      <c r="L1016" s="78" t="s">
        <v>2825</v>
      </c>
      <c r="M1016" s="77" t="s">
        <v>1991</v>
      </c>
      <c r="N1016" s="77" t="s">
        <v>3638</v>
      </c>
      <c r="O1016" s="77" t="s">
        <v>123</v>
      </c>
      <c r="P1016" t="s">
        <v>182</v>
      </c>
      <c r="Q1016" s="79"/>
    </row>
    <row r="1017" spans="1:17" x14ac:dyDescent="0.25">
      <c r="A1017" s="1" t="s">
        <v>3639</v>
      </c>
      <c r="B1017" s="5">
        <v>45785.861694212967</v>
      </c>
      <c r="C1017" t="s">
        <v>2831</v>
      </c>
      <c r="D1017" t="s">
        <v>19</v>
      </c>
      <c r="E1017" t="s">
        <v>41</v>
      </c>
      <c r="F1017" t="s">
        <v>20</v>
      </c>
      <c r="G1017" s="4">
        <v>117.39</v>
      </c>
      <c r="H1017" s="4">
        <v>109.4</v>
      </c>
      <c r="I1017" s="81">
        <v>88.34</v>
      </c>
      <c r="J1017" s="72">
        <f>H1017-I1017</f>
        <v>21.060000000000002</v>
      </c>
      <c r="K1017" s="30" t="s">
        <v>10</v>
      </c>
      <c r="L1017" s="30" t="s">
        <v>10</v>
      </c>
      <c r="M1017" t="s">
        <v>1991</v>
      </c>
      <c r="N1017" t="s">
        <v>3640</v>
      </c>
      <c r="O1017" t="s">
        <v>3641</v>
      </c>
      <c r="P1017" t="s">
        <v>180</v>
      </c>
    </row>
    <row r="1018" spans="1:17" x14ac:dyDescent="0.25">
      <c r="A1018" s="1">
        <v>5853</v>
      </c>
      <c r="B1018" s="5">
        <v>45787.732063587966</v>
      </c>
      <c r="C1018" t="s">
        <v>1931</v>
      </c>
      <c r="D1018" t="s">
        <v>23</v>
      </c>
      <c r="E1018" t="s">
        <v>31</v>
      </c>
      <c r="F1018" t="s">
        <v>116</v>
      </c>
      <c r="G1018" s="4">
        <v>68.98</v>
      </c>
      <c r="H1018" s="4">
        <v>63</v>
      </c>
      <c r="I1018" s="81">
        <v>50.87</v>
      </c>
      <c r="J1018" s="72">
        <f>H1018-I1018</f>
        <v>12.130000000000003</v>
      </c>
      <c r="K1018" s="30" t="s">
        <v>10</v>
      </c>
      <c r="L1018" s="30" t="s">
        <v>10</v>
      </c>
      <c r="M1018" t="s">
        <v>1991</v>
      </c>
      <c r="N1018" t="s">
        <v>3642</v>
      </c>
      <c r="O1018" t="s">
        <v>132</v>
      </c>
      <c r="P1018" t="s">
        <v>180</v>
      </c>
    </row>
    <row r="1019" spans="1:17" x14ac:dyDescent="0.25">
      <c r="A1019" s="75">
        <v>6512</v>
      </c>
      <c r="B1019" s="76">
        <v>45787.682506504629</v>
      </c>
      <c r="C1019" s="77" t="s">
        <v>1931</v>
      </c>
      <c r="D1019" s="77" t="s">
        <v>23</v>
      </c>
      <c r="E1019" s="77" t="s">
        <v>30</v>
      </c>
      <c r="F1019" s="77" t="s">
        <v>116</v>
      </c>
      <c r="G1019" s="31">
        <v>51.58</v>
      </c>
      <c r="H1019" s="31">
        <v>45.6</v>
      </c>
      <c r="I1019" s="80">
        <v>0</v>
      </c>
      <c r="J1019" s="73">
        <v>45.6</v>
      </c>
      <c r="K1019" s="78" t="s">
        <v>1000</v>
      </c>
      <c r="L1019" s="78" t="s">
        <v>2825</v>
      </c>
      <c r="M1019" s="77" t="s">
        <v>1991</v>
      </c>
      <c r="N1019" s="77" t="s">
        <v>3643</v>
      </c>
      <c r="O1019" s="77" t="s">
        <v>140</v>
      </c>
      <c r="P1019" t="s">
        <v>180</v>
      </c>
      <c r="Q1019" s="79"/>
    </row>
    <row r="1020" spans="1:17" x14ac:dyDescent="0.25">
      <c r="A1020" s="1">
        <v>4651</v>
      </c>
      <c r="B1020" s="5">
        <v>45787.914061030089</v>
      </c>
      <c r="C1020" t="s">
        <v>659</v>
      </c>
      <c r="D1020" t="s">
        <v>23</v>
      </c>
      <c r="E1020" t="s">
        <v>31</v>
      </c>
      <c r="F1020" t="s">
        <v>1934</v>
      </c>
      <c r="G1020" s="4">
        <v>58.39</v>
      </c>
      <c r="H1020" s="4">
        <v>50.4</v>
      </c>
      <c r="I1020" s="81">
        <v>40.700000000000003</v>
      </c>
      <c r="J1020" s="72">
        <f>H1020-I1020</f>
        <v>9.6999999999999957</v>
      </c>
      <c r="K1020" s="30" t="s">
        <v>10</v>
      </c>
      <c r="L1020" s="30" t="s">
        <v>10</v>
      </c>
      <c r="M1020" t="s">
        <v>1991</v>
      </c>
      <c r="N1020" t="s">
        <v>3644</v>
      </c>
      <c r="O1020" t="s">
        <v>132</v>
      </c>
      <c r="P1020" t="s">
        <v>181</v>
      </c>
    </row>
    <row r="1021" spans="1:17" x14ac:dyDescent="0.25">
      <c r="A1021" s="1" t="s">
        <v>3645</v>
      </c>
      <c r="B1021" s="5">
        <v>45785.868531712964</v>
      </c>
      <c r="C1021" t="s">
        <v>1994</v>
      </c>
      <c r="D1021" t="s">
        <v>23</v>
      </c>
      <c r="E1021" t="s">
        <v>24</v>
      </c>
      <c r="F1021" t="s">
        <v>20</v>
      </c>
      <c r="G1021" s="4">
        <v>156.59</v>
      </c>
      <c r="H1021" s="4">
        <v>163.6</v>
      </c>
      <c r="I1021" s="81">
        <v>132.11000000000001</v>
      </c>
      <c r="J1021" s="72">
        <f>H1021-I1021</f>
        <v>31.489999999999981</v>
      </c>
      <c r="K1021" s="30" t="s">
        <v>10</v>
      </c>
      <c r="L1021" s="30" t="s">
        <v>10</v>
      </c>
      <c r="M1021" t="s">
        <v>1991</v>
      </c>
      <c r="N1021" t="s">
        <v>3646</v>
      </c>
      <c r="O1021" t="s">
        <v>123</v>
      </c>
      <c r="P1021" t="s">
        <v>182</v>
      </c>
    </row>
    <row r="1022" spans="1:17" x14ac:dyDescent="0.25">
      <c r="A1022" s="1" t="s">
        <v>3647</v>
      </c>
      <c r="B1022" s="5">
        <v>45785.512347337964</v>
      </c>
      <c r="C1022" t="s">
        <v>2886</v>
      </c>
      <c r="D1022" t="s">
        <v>1926</v>
      </c>
      <c r="E1022" t="s">
        <v>1927</v>
      </c>
      <c r="F1022" t="s">
        <v>1928</v>
      </c>
      <c r="G1022" s="4">
        <v>101.39</v>
      </c>
      <c r="H1022" s="31">
        <v>94.4</v>
      </c>
      <c r="I1022" s="31">
        <v>0</v>
      </c>
      <c r="J1022" s="31">
        <v>94.4</v>
      </c>
      <c r="K1022" s="30" t="s">
        <v>2824</v>
      </c>
      <c r="L1022" s="30" t="s">
        <v>17</v>
      </c>
      <c r="M1022" t="s">
        <v>1991</v>
      </c>
      <c r="N1022" t="s">
        <v>3648</v>
      </c>
      <c r="O1022" t="s">
        <v>1929</v>
      </c>
      <c r="P1022" t="s">
        <v>180</v>
      </c>
    </row>
    <row r="1023" spans="1:17" x14ac:dyDescent="0.25">
      <c r="A1023" s="1" t="s">
        <v>3649</v>
      </c>
      <c r="B1023" s="5">
        <v>45785.506773854169</v>
      </c>
      <c r="C1023" t="s">
        <v>2886</v>
      </c>
      <c r="D1023" t="s">
        <v>1926</v>
      </c>
      <c r="E1023" t="s">
        <v>1927</v>
      </c>
      <c r="F1023" t="s">
        <v>1928</v>
      </c>
      <c r="G1023" s="4">
        <v>36.19</v>
      </c>
      <c r="H1023" s="31">
        <v>51.2</v>
      </c>
      <c r="I1023" s="31">
        <v>0</v>
      </c>
      <c r="J1023" s="31">
        <v>51.2</v>
      </c>
      <c r="K1023" s="30" t="s">
        <v>2824</v>
      </c>
      <c r="L1023" s="30" t="s">
        <v>17</v>
      </c>
      <c r="M1023" t="s">
        <v>1991</v>
      </c>
      <c r="N1023" t="s">
        <v>3650</v>
      </c>
      <c r="O1023" t="s">
        <v>1929</v>
      </c>
      <c r="P1023" t="s">
        <v>180</v>
      </c>
    </row>
    <row r="1024" spans="1:17" x14ac:dyDescent="0.25">
      <c r="A1024" s="1" t="s">
        <v>3651</v>
      </c>
      <c r="B1024" s="5">
        <v>45785.906538726849</v>
      </c>
      <c r="C1024" t="s">
        <v>320</v>
      </c>
      <c r="D1024" t="s">
        <v>18</v>
      </c>
      <c r="E1024" t="s">
        <v>1950</v>
      </c>
      <c r="F1024" t="s">
        <v>1951</v>
      </c>
      <c r="G1024" s="4">
        <v>197.98</v>
      </c>
      <c r="H1024" s="31">
        <v>179</v>
      </c>
      <c r="I1024" s="31">
        <v>0</v>
      </c>
      <c r="J1024" s="31">
        <v>179</v>
      </c>
      <c r="K1024" s="30" t="s">
        <v>2824</v>
      </c>
      <c r="L1024" s="30" t="s">
        <v>17</v>
      </c>
      <c r="M1024" t="s">
        <v>1991</v>
      </c>
      <c r="N1024" t="s">
        <v>3652</v>
      </c>
      <c r="O1024" t="s">
        <v>122</v>
      </c>
      <c r="P1024" t="s">
        <v>183</v>
      </c>
    </row>
    <row r="1025" spans="1:17" x14ac:dyDescent="0.25">
      <c r="A1025" s="1" t="s">
        <v>3653</v>
      </c>
      <c r="B1025" s="5">
        <v>45785.680897407408</v>
      </c>
      <c r="C1025" t="s">
        <v>1977</v>
      </c>
      <c r="D1025" t="s">
        <v>19</v>
      </c>
      <c r="E1025" t="s">
        <v>33</v>
      </c>
      <c r="F1025" t="s">
        <v>20</v>
      </c>
      <c r="G1025" s="4">
        <v>144.99</v>
      </c>
      <c r="H1025" s="4">
        <v>118</v>
      </c>
      <c r="I1025" s="81">
        <v>95.28</v>
      </c>
      <c r="J1025" s="72">
        <f>H1025-I1025</f>
        <v>22.72</v>
      </c>
      <c r="K1025" s="30" t="s">
        <v>10</v>
      </c>
      <c r="L1025" s="30" t="s">
        <v>10</v>
      </c>
      <c r="M1025" t="s">
        <v>1991</v>
      </c>
      <c r="N1025" t="s">
        <v>3654</v>
      </c>
      <c r="O1025" t="s">
        <v>122</v>
      </c>
      <c r="P1025" t="s">
        <v>180</v>
      </c>
    </row>
    <row r="1026" spans="1:17" x14ac:dyDescent="0.25">
      <c r="A1026" s="1">
        <v>9949</v>
      </c>
      <c r="B1026" s="5">
        <v>45788.746581643521</v>
      </c>
      <c r="C1026" t="s">
        <v>680</v>
      </c>
      <c r="D1026" t="s">
        <v>23</v>
      </c>
      <c r="E1026" t="s">
        <v>30</v>
      </c>
      <c r="F1026" t="s">
        <v>116</v>
      </c>
      <c r="G1026" s="4">
        <v>65.790000000000006</v>
      </c>
      <c r="H1026" s="4">
        <v>63.8</v>
      </c>
      <c r="I1026" s="81">
        <v>51.52</v>
      </c>
      <c r="J1026" s="72">
        <f>H1026-I1026</f>
        <v>12.279999999999994</v>
      </c>
      <c r="K1026" s="30" t="s">
        <v>10</v>
      </c>
      <c r="L1026" s="30" t="s">
        <v>10</v>
      </c>
      <c r="M1026" t="s">
        <v>1991</v>
      </c>
      <c r="N1026" t="s">
        <v>3655</v>
      </c>
      <c r="O1026" t="s">
        <v>131</v>
      </c>
      <c r="P1026" t="str">
        <f>VLOOKUP(C1026,[1]REGIONAIS!H:K,4,FALSE)</f>
        <v>GUSTAVO DIREITO</v>
      </c>
    </row>
    <row r="1027" spans="1:17" x14ac:dyDescent="0.25">
      <c r="A1027" s="1" t="s">
        <v>3656</v>
      </c>
      <c r="B1027" s="5">
        <v>45785.804868101855</v>
      </c>
      <c r="C1027" t="s">
        <v>1952</v>
      </c>
      <c r="D1027" t="s">
        <v>18</v>
      </c>
      <c r="E1027" t="s">
        <v>1975</v>
      </c>
      <c r="F1027" t="s">
        <v>29</v>
      </c>
      <c r="G1027" s="4">
        <v>208.64</v>
      </c>
      <c r="H1027" s="31">
        <v>199.65</v>
      </c>
      <c r="I1027" s="31">
        <v>0</v>
      </c>
      <c r="J1027" s="31">
        <v>199.65</v>
      </c>
      <c r="K1027" s="30" t="s">
        <v>2824</v>
      </c>
      <c r="L1027" s="30" t="s">
        <v>17</v>
      </c>
      <c r="M1027" t="s">
        <v>1991</v>
      </c>
      <c r="N1027" t="s">
        <v>3657</v>
      </c>
      <c r="O1027" t="s">
        <v>124</v>
      </c>
      <c r="P1027" t="s">
        <v>182</v>
      </c>
    </row>
    <row r="1028" spans="1:17" x14ac:dyDescent="0.25">
      <c r="A1028" s="1" t="s">
        <v>3658</v>
      </c>
      <c r="B1028" s="5">
        <v>45785.547988692131</v>
      </c>
      <c r="C1028" t="s">
        <v>142</v>
      </c>
      <c r="D1028" t="s">
        <v>18</v>
      </c>
      <c r="E1028" t="s">
        <v>28</v>
      </c>
      <c r="F1028" t="s">
        <v>136</v>
      </c>
      <c r="G1028" s="4">
        <v>165.99</v>
      </c>
      <c r="H1028" s="31">
        <v>169</v>
      </c>
      <c r="I1028" s="31">
        <v>0</v>
      </c>
      <c r="J1028" s="31">
        <v>169</v>
      </c>
      <c r="K1028" s="30" t="s">
        <v>2824</v>
      </c>
      <c r="L1028" s="30" t="s">
        <v>17</v>
      </c>
      <c r="M1028" t="s">
        <v>1991</v>
      </c>
      <c r="N1028" t="s">
        <v>3659</v>
      </c>
      <c r="O1028" t="s">
        <v>132</v>
      </c>
      <c r="P1028" t="s">
        <v>180</v>
      </c>
    </row>
    <row r="1029" spans="1:17" x14ac:dyDescent="0.25">
      <c r="A1029" s="75">
        <v>3365</v>
      </c>
      <c r="B1029" s="76">
        <v>45788.656347152777</v>
      </c>
      <c r="C1029" s="77" t="s">
        <v>680</v>
      </c>
      <c r="D1029" s="77" t="s">
        <v>23</v>
      </c>
      <c r="E1029" s="77" t="s">
        <v>30</v>
      </c>
      <c r="F1029" s="77" t="s">
        <v>116</v>
      </c>
      <c r="G1029" s="31">
        <v>35.69</v>
      </c>
      <c r="H1029" s="31">
        <v>39.6</v>
      </c>
      <c r="I1029" s="31">
        <v>0</v>
      </c>
      <c r="J1029" s="31">
        <v>39.6</v>
      </c>
      <c r="K1029" s="78" t="s">
        <v>1000</v>
      </c>
      <c r="L1029" s="78" t="s">
        <v>2825</v>
      </c>
      <c r="M1029" s="77" t="s">
        <v>1991</v>
      </c>
      <c r="N1029" s="77" t="s">
        <v>3660</v>
      </c>
      <c r="O1029" s="77" t="s">
        <v>2228</v>
      </c>
      <c r="P1029" t="str">
        <f>VLOOKUP(C1029,[1]REGIONAIS!H:K,4,FALSE)</f>
        <v>GUSTAVO DIREITO</v>
      </c>
      <c r="Q1029" s="79"/>
    </row>
    <row r="1030" spans="1:17" x14ac:dyDescent="0.25">
      <c r="A1030" s="1" t="s">
        <v>3661</v>
      </c>
      <c r="B1030" s="5">
        <v>45785.757785312497</v>
      </c>
      <c r="C1030" t="s">
        <v>1401</v>
      </c>
      <c r="D1030" t="s">
        <v>23</v>
      </c>
      <c r="E1030" t="s">
        <v>31</v>
      </c>
      <c r="F1030" t="s">
        <v>1941</v>
      </c>
      <c r="G1030" s="4">
        <v>78</v>
      </c>
      <c r="H1030" s="4">
        <v>78</v>
      </c>
      <c r="I1030" s="81">
        <v>62.98</v>
      </c>
      <c r="J1030" s="72">
        <f>H1030-I1030</f>
        <v>15.020000000000003</v>
      </c>
      <c r="K1030" s="30" t="s">
        <v>10</v>
      </c>
      <c r="L1030" s="30" t="s">
        <v>10</v>
      </c>
      <c r="M1030" t="s">
        <v>1991</v>
      </c>
      <c r="N1030" t="s">
        <v>3662</v>
      </c>
      <c r="O1030" t="s">
        <v>122</v>
      </c>
      <c r="P1030" t="s">
        <v>180</v>
      </c>
    </row>
    <row r="1031" spans="1:17" x14ac:dyDescent="0.25">
      <c r="A1031" s="1" t="s">
        <v>3663</v>
      </c>
      <c r="B1031" s="5">
        <v>45785.563069178243</v>
      </c>
      <c r="C1031" t="s">
        <v>971</v>
      </c>
      <c r="D1031" t="s">
        <v>23</v>
      </c>
      <c r="E1031" t="s">
        <v>24</v>
      </c>
      <c r="F1031" t="s">
        <v>20</v>
      </c>
      <c r="G1031" s="4">
        <v>16.989999999999998</v>
      </c>
      <c r="H1031" s="4">
        <v>26</v>
      </c>
      <c r="I1031" s="81">
        <v>21</v>
      </c>
      <c r="J1031" s="72">
        <f>H1031-I1031</f>
        <v>5</v>
      </c>
      <c r="K1031" s="30" t="s">
        <v>10</v>
      </c>
      <c r="L1031" s="30" t="s">
        <v>10</v>
      </c>
      <c r="M1031" t="s">
        <v>1991</v>
      </c>
      <c r="N1031" t="s">
        <v>3664</v>
      </c>
      <c r="O1031" t="s">
        <v>132</v>
      </c>
      <c r="P1031" t="s">
        <v>180</v>
      </c>
    </row>
    <row r="1032" spans="1:17" x14ac:dyDescent="0.25">
      <c r="A1032" s="75">
        <v>4568</v>
      </c>
      <c r="B1032" s="76">
        <v>45787.8490646875</v>
      </c>
      <c r="C1032" s="77" t="s">
        <v>2883</v>
      </c>
      <c r="D1032" s="77" t="s">
        <v>18</v>
      </c>
      <c r="E1032" s="77" t="s">
        <v>2507</v>
      </c>
      <c r="F1032" s="77" t="s">
        <v>116</v>
      </c>
      <c r="G1032" s="31">
        <v>57.99</v>
      </c>
      <c r="H1032" s="31">
        <v>63</v>
      </c>
      <c r="I1032" s="80">
        <v>0</v>
      </c>
      <c r="J1032" s="73">
        <v>63</v>
      </c>
      <c r="K1032" s="78" t="s">
        <v>1000</v>
      </c>
      <c r="L1032" s="78" t="s">
        <v>2825</v>
      </c>
      <c r="M1032" s="77" t="s">
        <v>1991</v>
      </c>
      <c r="N1032" s="77" t="s">
        <v>3665</v>
      </c>
      <c r="O1032" s="77" t="s">
        <v>123</v>
      </c>
      <c r="P1032" t="s">
        <v>180</v>
      </c>
      <c r="Q1032" s="79"/>
    </row>
    <row r="1033" spans="1:17" x14ac:dyDescent="0.25">
      <c r="A1033" s="1">
        <v>3466</v>
      </c>
      <c r="B1033" s="5">
        <v>45785.002506215278</v>
      </c>
      <c r="C1033" t="s">
        <v>991</v>
      </c>
      <c r="D1033" t="s">
        <v>19</v>
      </c>
      <c r="E1033" t="s">
        <v>129</v>
      </c>
      <c r="F1033" t="s">
        <v>116</v>
      </c>
      <c r="G1033" s="4">
        <v>39.409999999999997</v>
      </c>
      <c r="H1033" s="4">
        <v>37.9</v>
      </c>
      <c r="I1033" s="81">
        <v>26.56</v>
      </c>
      <c r="J1033" s="72">
        <f>H1033-I1033</f>
        <v>11.34</v>
      </c>
      <c r="K1033" s="30" t="s">
        <v>10</v>
      </c>
      <c r="L1033" s="30" t="s">
        <v>10</v>
      </c>
      <c r="M1033" t="s">
        <v>1991</v>
      </c>
      <c r="N1033" t="s">
        <v>3666</v>
      </c>
      <c r="O1033" t="s">
        <v>2228</v>
      </c>
      <c r="P1033" t="s">
        <v>183</v>
      </c>
    </row>
    <row r="1034" spans="1:17" x14ac:dyDescent="0.25">
      <c r="A1034" s="1" t="s">
        <v>3667</v>
      </c>
      <c r="B1034" s="5">
        <v>45787.900890092591</v>
      </c>
      <c r="C1034" t="s">
        <v>1581</v>
      </c>
      <c r="D1034" t="s">
        <v>18</v>
      </c>
      <c r="E1034" t="s">
        <v>1943</v>
      </c>
      <c r="F1034" t="s">
        <v>116</v>
      </c>
      <c r="G1034" s="4">
        <v>4.99</v>
      </c>
      <c r="H1034" s="80">
        <v>15.6</v>
      </c>
      <c r="I1034" s="80">
        <v>0</v>
      </c>
      <c r="J1034" s="83">
        <v>15.6</v>
      </c>
      <c r="K1034" s="30" t="s">
        <v>2824</v>
      </c>
      <c r="L1034" s="30" t="s">
        <v>17</v>
      </c>
      <c r="M1034" t="s">
        <v>1991</v>
      </c>
      <c r="N1034" t="s">
        <v>3668</v>
      </c>
      <c r="O1034" t="s">
        <v>122</v>
      </c>
      <c r="P1034" t="s">
        <v>183</v>
      </c>
    </row>
    <row r="1035" spans="1:17" x14ac:dyDescent="0.25">
      <c r="A1035" s="1" t="s">
        <v>3669</v>
      </c>
      <c r="B1035" s="5">
        <v>45786.579740983798</v>
      </c>
      <c r="C1035" t="s">
        <v>197</v>
      </c>
      <c r="D1035" t="s">
        <v>23</v>
      </c>
      <c r="E1035" t="s">
        <v>24</v>
      </c>
      <c r="F1035" t="s">
        <v>20</v>
      </c>
      <c r="G1035" s="4">
        <v>38.18</v>
      </c>
      <c r="H1035" s="4">
        <v>31.2</v>
      </c>
      <c r="I1035" s="81">
        <v>25.19</v>
      </c>
      <c r="J1035" s="72">
        <f>H1035-I1035</f>
        <v>6.009999999999998</v>
      </c>
      <c r="K1035" s="30" t="s">
        <v>10</v>
      </c>
      <c r="L1035" s="30" t="s">
        <v>10</v>
      </c>
      <c r="M1035" t="s">
        <v>1991</v>
      </c>
      <c r="N1035" t="s">
        <v>3670</v>
      </c>
      <c r="O1035" t="s">
        <v>1938</v>
      </c>
      <c r="P1035" t="s">
        <v>183</v>
      </c>
    </row>
    <row r="1036" spans="1:17" x14ac:dyDescent="0.25">
      <c r="A1036" s="1" t="s">
        <v>3671</v>
      </c>
      <c r="B1036" s="5">
        <v>45787.935544155094</v>
      </c>
      <c r="C1036" t="s">
        <v>3672</v>
      </c>
      <c r="D1036" t="s">
        <v>18</v>
      </c>
      <c r="E1036" t="s">
        <v>28</v>
      </c>
      <c r="F1036" t="s">
        <v>136</v>
      </c>
      <c r="G1036" s="4">
        <v>64.989999999999995</v>
      </c>
      <c r="H1036" s="31">
        <v>60</v>
      </c>
      <c r="I1036" s="31">
        <v>0</v>
      </c>
      <c r="J1036" s="31">
        <v>60</v>
      </c>
      <c r="K1036" s="30" t="s">
        <v>2824</v>
      </c>
      <c r="L1036" s="30" t="s">
        <v>17</v>
      </c>
      <c r="M1036" t="s">
        <v>1991</v>
      </c>
      <c r="N1036" t="s">
        <v>3673</v>
      </c>
      <c r="O1036" t="s">
        <v>124</v>
      </c>
      <c r="P1036" t="s">
        <v>180</v>
      </c>
    </row>
    <row r="1037" spans="1:17" x14ac:dyDescent="0.25">
      <c r="A1037" s="1" t="s">
        <v>3674</v>
      </c>
      <c r="B1037" s="5">
        <v>45787.742855902776</v>
      </c>
      <c r="C1037" t="s">
        <v>280</v>
      </c>
      <c r="D1037" t="s">
        <v>19</v>
      </c>
      <c r="E1037" t="s">
        <v>33</v>
      </c>
      <c r="F1037" t="s">
        <v>20</v>
      </c>
      <c r="G1037" s="4">
        <v>39.18</v>
      </c>
      <c r="H1037" s="4">
        <v>37.200000000000003</v>
      </c>
      <c r="I1037" s="81">
        <v>30.04</v>
      </c>
      <c r="J1037" s="72">
        <f t="shared" ref="J1037:J1043" si="79">H1037-I1037</f>
        <v>7.1600000000000037</v>
      </c>
      <c r="K1037" s="30" t="s">
        <v>10</v>
      </c>
      <c r="L1037" s="30" t="s">
        <v>10</v>
      </c>
      <c r="M1037" t="s">
        <v>1991</v>
      </c>
      <c r="N1037" t="s">
        <v>3675</v>
      </c>
      <c r="O1037" t="s">
        <v>122</v>
      </c>
      <c r="P1037" t="s">
        <v>180</v>
      </c>
    </row>
    <row r="1038" spans="1:17" x14ac:dyDescent="0.25">
      <c r="A1038" s="1" t="s">
        <v>3676</v>
      </c>
      <c r="B1038" s="5">
        <v>45786.937527013892</v>
      </c>
      <c r="C1038" t="s">
        <v>151</v>
      </c>
      <c r="D1038" t="s">
        <v>19</v>
      </c>
      <c r="E1038" t="s">
        <v>33</v>
      </c>
      <c r="F1038" t="s">
        <v>20</v>
      </c>
      <c r="G1038" s="4">
        <v>99.03</v>
      </c>
      <c r="H1038" s="4">
        <v>73.05</v>
      </c>
      <c r="I1038" s="81">
        <v>58.99</v>
      </c>
      <c r="J1038" s="72">
        <f t="shared" si="79"/>
        <v>14.059999999999995</v>
      </c>
      <c r="K1038" s="30" t="s">
        <v>10</v>
      </c>
      <c r="L1038" s="30" t="s">
        <v>10</v>
      </c>
      <c r="M1038" t="s">
        <v>1991</v>
      </c>
      <c r="N1038" t="s">
        <v>3677</v>
      </c>
      <c r="O1038" t="s">
        <v>122</v>
      </c>
      <c r="P1038" t="s">
        <v>181</v>
      </c>
    </row>
    <row r="1039" spans="1:17" x14ac:dyDescent="0.25">
      <c r="A1039" s="1" t="s">
        <v>3678</v>
      </c>
      <c r="B1039" s="5">
        <v>45786.828841006944</v>
      </c>
      <c r="C1039" t="s">
        <v>151</v>
      </c>
      <c r="D1039" t="s">
        <v>23</v>
      </c>
      <c r="E1039" t="s">
        <v>24</v>
      </c>
      <c r="F1039" t="s">
        <v>20</v>
      </c>
      <c r="G1039" s="4">
        <v>89.03</v>
      </c>
      <c r="H1039" s="4">
        <v>85.05</v>
      </c>
      <c r="I1039" s="81">
        <v>68.680000000000007</v>
      </c>
      <c r="J1039" s="72">
        <f t="shared" si="79"/>
        <v>16.36999999999999</v>
      </c>
      <c r="K1039" s="30" t="s">
        <v>10</v>
      </c>
      <c r="L1039" s="30" t="s">
        <v>10</v>
      </c>
      <c r="M1039" t="s">
        <v>1991</v>
      </c>
      <c r="N1039" t="s">
        <v>3679</v>
      </c>
      <c r="O1039" t="s">
        <v>132</v>
      </c>
      <c r="P1039" t="s">
        <v>181</v>
      </c>
    </row>
    <row r="1040" spans="1:17" x14ac:dyDescent="0.25">
      <c r="A1040" s="1" t="s">
        <v>3680</v>
      </c>
      <c r="B1040" s="5">
        <v>45786.821292106484</v>
      </c>
      <c r="C1040" t="s">
        <v>151</v>
      </c>
      <c r="D1040" t="s">
        <v>153</v>
      </c>
      <c r="E1040" t="s">
        <v>24</v>
      </c>
      <c r="F1040" t="s">
        <v>20</v>
      </c>
      <c r="G1040" s="4">
        <v>39.630000000000003</v>
      </c>
      <c r="H1040" s="4">
        <v>40.65</v>
      </c>
      <c r="I1040" s="81">
        <v>32.82</v>
      </c>
      <c r="J1040" s="72">
        <f t="shared" si="79"/>
        <v>7.8299999999999983</v>
      </c>
      <c r="K1040" s="30" t="s">
        <v>10</v>
      </c>
      <c r="L1040" s="30" t="s">
        <v>10</v>
      </c>
      <c r="M1040" t="s">
        <v>1991</v>
      </c>
      <c r="N1040" t="s">
        <v>3681</v>
      </c>
      <c r="O1040" t="s">
        <v>122</v>
      </c>
      <c r="P1040" t="s">
        <v>181</v>
      </c>
    </row>
    <row r="1041" spans="1:17" x14ac:dyDescent="0.25">
      <c r="A1041" s="1">
        <v>5902</v>
      </c>
      <c r="B1041" s="5">
        <v>45788.770228437497</v>
      </c>
      <c r="C1041" t="s">
        <v>1525</v>
      </c>
      <c r="D1041" t="s">
        <v>23</v>
      </c>
      <c r="E1041" t="s">
        <v>30</v>
      </c>
      <c r="F1041" t="s">
        <v>116</v>
      </c>
      <c r="G1041" s="4">
        <v>75</v>
      </c>
      <c r="H1041" s="4">
        <v>75</v>
      </c>
      <c r="I1041" s="81">
        <v>60.56</v>
      </c>
      <c r="J1041" s="72">
        <f t="shared" si="79"/>
        <v>14.439999999999998</v>
      </c>
      <c r="K1041" s="30" t="s">
        <v>10</v>
      </c>
      <c r="L1041" s="30" t="s">
        <v>10</v>
      </c>
      <c r="M1041" t="s">
        <v>1991</v>
      </c>
      <c r="N1041" t="s">
        <v>3682</v>
      </c>
      <c r="O1041" t="s">
        <v>131</v>
      </c>
      <c r="P1041" t="str">
        <f>VLOOKUP(C1041,[1]REGIONAIS!H:K,4,FALSE)</f>
        <v>GRAZIANI BARRETO</v>
      </c>
    </row>
    <row r="1042" spans="1:17" x14ac:dyDescent="0.25">
      <c r="A1042" s="1" t="s">
        <v>3683</v>
      </c>
      <c r="B1042" s="5">
        <v>45786.802234756942</v>
      </c>
      <c r="C1042" t="s">
        <v>151</v>
      </c>
      <c r="D1042" t="s">
        <v>19</v>
      </c>
      <c r="E1042" t="s">
        <v>33</v>
      </c>
      <c r="F1042" t="s">
        <v>20</v>
      </c>
      <c r="G1042" s="4">
        <v>133.38</v>
      </c>
      <c r="H1042" s="4">
        <v>116.4</v>
      </c>
      <c r="I1042" s="81">
        <v>93.99</v>
      </c>
      <c r="J1042" s="72">
        <f t="shared" si="79"/>
        <v>22.410000000000011</v>
      </c>
      <c r="K1042" s="30" t="s">
        <v>10</v>
      </c>
      <c r="L1042" s="30" t="s">
        <v>10</v>
      </c>
      <c r="M1042" t="s">
        <v>1991</v>
      </c>
      <c r="N1042" t="s">
        <v>3684</v>
      </c>
      <c r="O1042" t="s">
        <v>122</v>
      </c>
      <c r="P1042" t="s">
        <v>181</v>
      </c>
    </row>
    <row r="1043" spans="1:17" x14ac:dyDescent="0.25">
      <c r="A1043" s="1" t="s">
        <v>3685</v>
      </c>
      <c r="B1043" s="5">
        <v>45787.816095023147</v>
      </c>
      <c r="C1043" t="s">
        <v>21</v>
      </c>
      <c r="D1043" t="s">
        <v>19</v>
      </c>
      <c r="E1043" t="s">
        <v>1946</v>
      </c>
      <c r="F1043" t="s">
        <v>20</v>
      </c>
      <c r="G1043" s="4">
        <v>114</v>
      </c>
      <c r="H1043" s="4">
        <v>114</v>
      </c>
      <c r="I1043" s="81">
        <v>92.06</v>
      </c>
      <c r="J1043" s="72">
        <f t="shared" si="79"/>
        <v>21.939999999999998</v>
      </c>
      <c r="K1043" s="30" t="s">
        <v>10</v>
      </c>
      <c r="L1043" s="30" t="s">
        <v>10</v>
      </c>
      <c r="M1043" t="s">
        <v>1991</v>
      </c>
      <c r="N1043" t="s">
        <v>3686</v>
      </c>
      <c r="O1043" t="s">
        <v>131</v>
      </c>
      <c r="P1043" t="s">
        <v>182</v>
      </c>
    </row>
    <row r="1044" spans="1:17" x14ac:dyDescent="0.25">
      <c r="A1044" s="1" t="s">
        <v>3687</v>
      </c>
      <c r="B1044" s="5">
        <v>45787.811744942126</v>
      </c>
      <c r="C1044" t="s">
        <v>21</v>
      </c>
      <c r="D1044" t="s">
        <v>23</v>
      </c>
      <c r="E1044" t="s">
        <v>24</v>
      </c>
      <c r="F1044" t="s">
        <v>20</v>
      </c>
      <c r="G1044" s="4">
        <v>62.59</v>
      </c>
      <c r="H1044" s="4">
        <v>51.6</v>
      </c>
      <c r="I1044" s="81">
        <v>43.22</v>
      </c>
      <c r="J1044" s="72">
        <f>H1044-I1044</f>
        <v>8.3800000000000026</v>
      </c>
      <c r="K1044" s="30" t="s">
        <v>10</v>
      </c>
      <c r="L1044" s="30" t="s">
        <v>10</v>
      </c>
      <c r="M1044" t="s">
        <v>1991</v>
      </c>
      <c r="N1044" t="s">
        <v>3688</v>
      </c>
      <c r="O1044" t="s">
        <v>1955</v>
      </c>
      <c r="P1044" t="s">
        <v>182</v>
      </c>
    </row>
    <row r="1045" spans="1:17" x14ac:dyDescent="0.25">
      <c r="A1045" s="1" t="s">
        <v>2110</v>
      </c>
      <c r="B1045" s="5">
        <v>45786.792012905091</v>
      </c>
      <c r="C1045" t="s">
        <v>195</v>
      </c>
      <c r="D1045" t="s">
        <v>23</v>
      </c>
      <c r="E1045" t="s">
        <v>24</v>
      </c>
      <c r="F1045" t="s">
        <v>20</v>
      </c>
      <c r="G1045" s="4">
        <v>76.39</v>
      </c>
      <c r="H1045" s="4">
        <v>68.400000000000006</v>
      </c>
      <c r="I1045" s="81">
        <v>55.23</v>
      </c>
      <c r="J1045" s="72">
        <f>H1045-I1045</f>
        <v>13.170000000000009</v>
      </c>
      <c r="K1045" s="30" t="s">
        <v>10</v>
      </c>
      <c r="L1045" s="30" t="s">
        <v>10</v>
      </c>
      <c r="M1045" t="s">
        <v>1991</v>
      </c>
      <c r="N1045" t="s">
        <v>3689</v>
      </c>
      <c r="O1045" t="s">
        <v>124</v>
      </c>
      <c r="P1045" t="s">
        <v>182</v>
      </c>
    </row>
    <row r="1046" spans="1:17" x14ac:dyDescent="0.25">
      <c r="A1046" s="1" t="s">
        <v>3690</v>
      </c>
      <c r="B1046" s="5">
        <v>45786.789254479168</v>
      </c>
      <c r="C1046" t="s">
        <v>195</v>
      </c>
      <c r="D1046" t="s">
        <v>23</v>
      </c>
      <c r="E1046" t="s">
        <v>24</v>
      </c>
      <c r="F1046" t="s">
        <v>20</v>
      </c>
      <c r="G1046" s="4">
        <v>96.59</v>
      </c>
      <c r="H1046" s="4">
        <v>75.599999999999994</v>
      </c>
      <c r="I1046" s="81">
        <v>61.05</v>
      </c>
      <c r="J1046" s="72">
        <f>H1046-I1046</f>
        <v>14.549999999999997</v>
      </c>
      <c r="K1046" s="30" t="s">
        <v>10</v>
      </c>
      <c r="L1046" s="30" t="s">
        <v>10</v>
      </c>
      <c r="M1046" t="s">
        <v>1991</v>
      </c>
      <c r="N1046" t="s">
        <v>3691</v>
      </c>
      <c r="O1046" t="s">
        <v>132</v>
      </c>
      <c r="P1046" t="s">
        <v>182</v>
      </c>
    </row>
    <row r="1047" spans="1:17" x14ac:dyDescent="0.25">
      <c r="A1047" s="1" t="s">
        <v>3692</v>
      </c>
      <c r="B1047" s="5">
        <v>45786.90929984954</v>
      </c>
      <c r="C1047" t="s">
        <v>279</v>
      </c>
      <c r="D1047" t="s">
        <v>19</v>
      </c>
      <c r="E1047" t="s">
        <v>33</v>
      </c>
      <c r="F1047" t="s">
        <v>20</v>
      </c>
      <c r="G1047" s="4">
        <v>103.78</v>
      </c>
      <c r="H1047" s="4">
        <v>94.8</v>
      </c>
      <c r="I1047" s="81">
        <v>76.56</v>
      </c>
      <c r="J1047" s="72">
        <f>H1047-I1047</f>
        <v>18.239999999999995</v>
      </c>
      <c r="K1047" s="30" t="s">
        <v>10</v>
      </c>
      <c r="L1047" s="30" t="s">
        <v>10</v>
      </c>
      <c r="M1047" t="s">
        <v>1991</v>
      </c>
      <c r="N1047" t="s">
        <v>3693</v>
      </c>
      <c r="O1047" t="s">
        <v>123</v>
      </c>
      <c r="P1047" t="s">
        <v>181</v>
      </c>
    </row>
    <row r="1048" spans="1:17" x14ac:dyDescent="0.25">
      <c r="A1048" s="75">
        <v>6273</v>
      </c>
      <c r="B1048" s="76">
        <v>45787.591295219907</v>
      </c>
      <c r="C1048" s="77" t="s">
        <v>186</v>
      </c>
      <c r="D1048" s="77" t="s">
        <v>23</v>
      </c>
      <c r="E1048" s="77" t="s">
        <v>30</v>
      </c>
      <c r="F1048" s="77" t="s">
        <v>116</v>
      </c>
      <c r="G1048" s="31">
        <v>77.98</v>
      </c>
      <c r="H1048" s="31">
        <v>84</v>
      </c>
      <c r="I1048" s="80">
        <v>0</v>
      </c>
      <c r="J1048" s="73">
        <v>84</v>
      </c>
      <c r="K1048" s="78" t="s">
        <v>1000</v>
      </c>
      <c r="L1048" s="78" t="s">
        <v>2825</v>
      </c>
      <c r="M1048" s="77" t="s">
        <v>1991</v>
      </c>
      <c r="N1048" s="77" t="s">
        <v>3694</v>
      </c>
      <c r="O1048" s="77" t="s">
        <v>156</v>
      </c>
      <c r="P1048" t="s">
        <v>182</v>
      </c>
      <c r="Q1048" s="79"/>
    </row>
    <row r="1049" spans="1:17" x14ac:dyDescent="0.25">
      <c r="A1049" s="75">
        <v>6196</v>
      </c>
      <c r="B1049" s="76">
        <v>45788.825438587963</v>
      </c>
      <c r="C1049" s="77" t="s">
        <v>254</v>
      </c>
      <c r="D1049" s="77" t="s">
        <v>23</v>
      </c>
      <c r="E1049" s="77" t="s">
        <v>30</v>
      </c>
      <c r="F1049" s="77" t="s">
        <v>116</v>
      </c>
      <c r="G1049" s="31">
        <v>99.99</v>
      </c>
      <c r="H1049" s="31">
        <v>101</v>
      </c>
      <c r="I1049" s="31">
        <v>0</v>
      </c>
      <c r="J1049" s="31">
        <v>101</v>
      </c>
      <c r="K1049" s="78" t="s">
        <v>1000</v>
      </c>
      <c r="L1049" s="78" t="s">
        <v>2825</v>
      </c>
      <c r="M1049" s="77" t="s">
        <v>1991</v>
      </c>
      <c r="N1049" s="77" t="s">
        <v>3695</v>
      </c>
      <c r="O1049" s="77" t="s">
        <v>132</v>
      </c>
      <c r="P1049" t="str">
        <f>VLOOKUP(C1049,[1]REGIONAIS!H:K,4,FALSE)</f>
        <v>GUSTAVO DIREITO</v>
      </c>
      <c r="Q1049" s="79">
        <v>53093280</v>
      </c>
    </row>
    <row r="1050" spans="1:17" x14ac:dyDescent="0.25">
      <c r="A1050" s="1" t="s">
        <v>2013</v>
      </c>
      <c r="B1050" s="5">
        <v>45786.498969583336</v>
      </c>
      <c r="C1050" t="s">
        <v>245</v>
      </c>
      <c r="D1050" t="s">
        <v>19</v>
      </c>
      <c r="E1050" t="s">
        <v>33</v>
      </c>
      <c r="F1050" t="s">
        <v>20</v>
      </c>
      <c r="G1050" s="4">
        <v>51.59</v>
      </c>
      <c r="H1050" s="4">
        <v>42.6</v>
      </c>
      <c r="I1050" s="81">
        <v>34.4</v>
      </c>
      <c r="J1050" s="72">
        <f>H1050-I1050</f>
        <v>8.2000000000000028</v>
      </c>
      <c r="K1050" s="30" t="s">
        <v>10</v>
      </c>
      <c r="L1050" s="30" t="s">
        <v>10</v>
      </c>
      <c r="M1050" t="s">
        <v>1991</v>
      </c>
      <c r="N1050" t="s">
        <v>3696</v>
      </c>
      <c r="O1050" t="s">
        <v>122</v>
      </c>
      <c r="P1050" t="s">
        <v>179</v>
      </c>
    </row>
    <row r="1051" spans="1:17" x14ac:dyDescent="0.25">
      <c r="A1051" s="1" t="s">
        <v>3697</v>
      </c>
      <c r="B1051" s="5">
        <v>45786.847007175929</v>
      </c>
      <c r="C1051" t="s">
        <v>185</v>
      </c>
      <c r="D1051" t="s">
        <v>19</v>
      </c>
      <c r="E1051" t="s">
        <v>130</v>
      </c>
      <c r="F1051" t="s">
        <v>20</v>
      </c>
      <c r="G1051" s="4">
        <v>78.98</v>
      </c>
      <c r="H1051" s="4">
        <v>72</v>
      </c>
      <c r="I1051" s="81">
        <v>58.14</v>
      </c>
      <c r="J1051" s="72">
        <f>H1051-I1051</f>
        <v>13.86</v>
      </c>
      <c r="K1051" s="30" t="s">
        <v>10</v>
      </c>
      <c r="L1051" s="30" t="s">
        <v>10</v>
      </c>
      <c r="M1051" t="s">
        <v>1991</v>
      </c>
      <c r="N1051" t="s">
        <v>3698</v>
      </c>
      <c r="O1051" t="s">
        <v>124</v>
      </c>
      <c r="P1051" t="s">
        <v>182</v>
      </c>
    </row>
    <row r="1052" spans="1:17" x14ac:dyDescent="0.25">
      <c r="A1052" s="1" t="s">
        <v>3699</v>
      </c>
      <c r="B1052" s="5">
        <v>45787.693820011576</v>
      </c>
      <c r="C1052" t="s">
        <v>21</v>
      </c>
      <c r="D1052" t="s">
        <v>23</v>
      </c>
      <c r="E1052" t="s">
        <v>31</v>
      </c>
      <c r="F1052" t="s">
        <v>1941</v>
      </c>
      <c r="G1052" s="4">
        <v>65.040000000000006</v>
      </c>
      <c r="H1052" s="4">
        <v>64.05</v>
      </c>
      <c r="I1052" s="81">
        <v>51.72</v>
      </c>
      <c r="J1052" s="72">
        <f>H1052-I1052</f>
        <v>12.329999999999998</v>
      </c>
      <c r="K1052" s="30" t="s">
        <v>10</v>
      </c>
      <c r="L1052" s="30" t="s">
        <v>10</v>
      </c>
      <c r="M1052" t="s">
        <v>1991</v>
      </c>
      <c r="N1052" t="s">
        <v>3700</v>
      </c>
      <c r="O1052" t="s">
        <v>124</v>
      </c>
      <c r="P1052" t="s">
        <v>182</v>
      </c>
    </row>
    <row r="1053" spans="1:17" x14ac:dyDescent="0.25">
      <c r="A1053" s="1">
        <v>4102</v>
      </c>
      <c r="B1053" s="5">
        <v>45787.903441863426</v>
      </c>
      <c r="C1053" t="s">
        <v>309</v>
      </c>
      <c r="D1053" t="s">
        <v>23</v>
      </c>
      <c r="E1053" t="s">
        <v>31</v>
      </c>
      <c r="F1053" t="s">
        <v>116</v>
      </c>
      <c r="G1053" s="4">
        <v>160.99</v>
      </c>
      <c r="H1053" s="4">
        <v>148</v>
      </c>
      <c r="I1053" s="81">
        <v>119.51</v>
      </c>
      <c r="J1053" s="72">
        <f>H1053-I1053</f>
        <v>28.489999999999995</v>
      </c>
      <c r="K1053" s="30" t="s">
        <v>10</v>
      </c>
      <c r="L1053" s="30" t="s">
        <v>10</v>
      </c>
      <c r="M1053" t="s">
        <v>1991</v>
      </c>
      <c r="N1053" t="s">
        <v>3701</v>
      </c>
      <c r="O1053" t="s">
        <v>1936</v>
      </c>
      <c r="P1053" t="s">
        <v>182</v>
      </c>
    </row>
    <row r="1054" spans="1:17" x14ac:dyDescent="0.25">
      <c r="A1054" s="1" t="s">
        <v>3702</v>
      </c>
      <c r="B1054" s="5">
        <v>45786.889006377314</v>
      </c>
      <c r="C1054" t="s">
        <v>284</v>
      </c>
      <c r="D1054" t="s">
        <v>23</v>
      </c>
      <c r="E1054" t="s">
        <v>24</v>
      </c>
      <c r="F1054" t="s">
        <v>20</v>
      </c>
      <c r="G1054" s="4">
        <v>112.38</v>
      </c>
      <c r="H1054" s="4">
        <v>92.4</v>
      </c>
      <c r="I1054" s="81">
        <v>74.61</v>
      </c>
      <c r="J1054" s="72">
        <f>H1054-I1054</f>
        <v>17.790000000000006</v>
      </c>
      <c r="K1054" s="30" t="s">
        <v>10</v>
      </c>
      <c r="L1054" s="30" t="s">
        <v>10</v>
      </c>
      <c r="M1054" t="s">
        <v>1991</v>
      </c>
      <c r="N1054" t="s">
        <v>3703</v>
      </c>
      <c r="O1054" t="s">
        <v>124</v>
      </c>
      <c r="P1054" t="s">
        <v>182</v>
      </c>
    </row>
    <row r="1055" spans="1:17" x14ac:dyDescent="0.25">
      <c r="A1055" s="75">
        <v>9459</v>
      </c>
      <c r="B1055" s="76">
        <v>45788.849005277778</v>
      </c>
      <c r="C1055" s="77" t="s">
        <v>309</v>
      </c>
      <c r="D1055" s="77" t="s">
        <v>23</v>
      </c>
      <c r="E1055" s="77" t="s">
        <v>30</v>
      </c>
      <c r="F1055" s="77" t="s">
        <v>116</v>
      </c>
      <c r="G1055" s="31">
        <v>53.99</v>
      </c>
      <c r="H1055" s="31">
        <v>53</v>
      </c>
      <c r="I1055" s="31">
        <v>0</v>
      </c>
      <c r="J1055" s="31">
        <v>53</v>
      </c>
      <c r="K1055" s="78" t="s">
        <v>1000</v>
      </c>
      <c r="L1055" s="78" t="s">
        <v>2825</v>
      </c>
      <c r="M1055" s="77" t="s">
        <v>1991</v>
      </c>
      <c r="N1055" s="77" t="s">
        <v>3704</v>
      </c>
      <c r="O1055" s="77" t="s">
        <v>123</v>
      </c>
      <c r="P1055" t="str">
        <f>VLOOKUP(C1055,[1]REGIONAIS!H:K,4,FALSE)</f>
        <v>KLEBER RIQUELME</v>
      </c>
      <c r="Q1055" s="79"/>
    </row>
    <row r="1056" spans="1:17" x14ac:dyDescent="0.25">
      <c r="A1056" s="1" t="s">
        <v>3705</v>
      </c>
      <c r="B1056" s="5">
        <v>45787.826905277776</v>
      </c>
      <c r="C1056" t="s">
        <v>137</v>
      </c>
      <c r="D1056" t="s">
        <v>19</v>
      </c>
      <c r="E1056" t="s">
        <v>33</v>
      </c>
      <c r="F1056" t="s">
        <v>20</v>
      </c>
      <c r="G1056" s="4">
        <v>61.8</v>
      </c>
      <c r="H1056" s="4">
        <v>61.8</v>
      </c>
      <c r="I1056" s="81">
        <v>49.91</v>
      </c>
      <c r="J1056" s="72">
        <f t="shared" ref="J1056:J1063" si="80">H1056-I1056</f>
        <v>11.89</v>
      </c>
      <c r="K1056" s="30" t="s">
        <v>10</v>
      </c>
      <c r="L1056" s="30" t="s">
        <v>10</v>
      </c>
      <c r="M1056" t="s">
        <v>1991</v>
      </c>
      <c r="N1056" t="s">
        <v>3706</v>
      </c>
      <c r="O1056" t="s">
        <v>132</v>
      </c>
      <c r="P1056" t="s">
        <v>183</v>
      </c>
    </row>
    <row r="1057" spans="1:16" x14ac:dyDescent="0.25">
      <c r="A1057" s="1" t="s">
        <v>3707</v>
      </c>
      <c r="B1057" s="5">
        <v>45787.547186504627</v>
      </c>
      <c r="C1057" t="s">
        <v>137</v>
      </c>
      <c r="D1057" t="s">
        <v>23</v>
      </c>
      <c r="E1057" t="s">
        <v>24</v>
      </c>
      <c r="F1057" t="s">
        <v>20</v>
      </c>
      <c r="G1057" s="4">
        <v>90.79</v>
      </c>
      <c r="H1057" s="4">
        <v>82.8</v>
      </c>
      <c r="I1057" s="81">
        <v>66.86</v>
      </c>
      <c r="J1057" s="72">
        <f t="shared" si="80"/>
        <v>15.939999999999998</v>
      </c>
      <c r="K1057" s="30" t="s">
        <v>10</v>
      </c>
      <c r="L1057" s="30" t="s">
        <v>10</v>
      </c>
      <c r="M1057" t="s">
        <v>1991</v>
      </c>
      <c r="N1057" t="s">
        <v>3708</v>
      </c>
      <c r="O1057" t="s">
        <v>132</v>
      </c>
      <c r="P1057" t="s">
        <v>183</v>
      </c>
    </row>
    <row r="1058" spans="1:16" x14ac:dyDescent="0.25">
      <c r="A1058" s="1" t="s">
        <v>3709</v>
      </c>
      <c r="B1058" s="5">
        <v>45787.538654606484</v>
      </c>
      <c r="C1058" t="s">
        <v>137</v>
      </c>
      <c r="D1058" t="s">
        <v>23</v>
      </c>
      <c r="E1058" t="s">
        <v>24</v>
      </c>
      <c r="F1058" t="s">
        <v>20</v>
      </c>
      <c r="G1058" s="4">
        <v>61.19</v>
      </c>
      <c r="H1058" s="4">
        <v>61.2</v>
      </c>
      <c r="I1058" s="81">
        <v>49.42</v>
      </c>
      <c r="J1058" s="72">
        <f t="shared" si="80"/>
        <v>11.780000000000001</v>
      </c>
      <c r="K1058" s="30" t="s">
        <v>10</v>
      </c>
      <c r="L1058" s="30" t="s">
        <v>10</v>
      </c>
      <c r="M1058" t="s">
        <v>1991</v>
      </c>
      <c r="N1058" t="s">
        <v>3710</v>
      </c>
      <c r="O1058" t="s">
        <v>132</v>
      </c>
      <c r="P1058" t="s">
        <v>183</v>
      </c>
    </row>
    <row r="1059" spans="1:16" x14ac:dyDescent="0.25">
      <c r="A1059" s="1" t="s">
        <v>3711</v>
      </c>
      <c r="B1059" s="5">
        <v>45786.905304305554</v>
      </c>
      <c r="C1059" t="s">
        <v>2520</v>
      </c>
      <c r="D1059" t="s">
        <v>19</v>
      </c>
      <c r="E1059" t="s">
        <v>41</v>
      </c>
      <c r="F1059" t="s">
        <v>20</v>
      </c>
      <c r="G1059" s="4">
        <v>132.09</v>
      </c>
      <c r="H1059" s="4">
        <v>135.1</v>
      </c>
      <c r="I1059" s="81">
        <v>109.1</v>
      </c>
      <c r="J1059" s="72">
        <f t="shared" si="80"/>
        <v>26</v>
      </c>
      <c r="K1059" s="30" t="s">
        <v>10</v>
      </c>
      <c r="L1059" s="30" t="s">
        <v>10</v>
      </c>
      <c r="M1059" t="s">
        <v>1991</v>
      </c>
      <c r="N1059" t="s">
        <v>3712</v>
      </c>
      <c r="O1059" t="s">
        <v>1936</v>
      </c>
      <c r="P1059" t="s">
        <v>180</v>
      </c>
    </row>
    <row r="1060" spans="1:16" x14ac:dyDescent="0.25">
      <c r="A1060" s="1" t="s">
        <v>3713</v>
      </c>
      <c r="B1060" s="5">
        <v>45786.890134490743</v>
      </c>
      <c r="C1060" t="s">
        <v>2520</v>
      </c>
      <c r="D1060" t="s">
        <v>19</v>
      </c>
      <c r="E1060" t="s">
        <v>41</v>
      </c>
      <c r="F1060" t="s">
        <v>20</v>
      </c>
      <c r="G1060" s="4">
        <v>78.349999999999994</v>
      </c>
      <c r="H1060" s="4">
        <v>78.349999999999994</v>
      </c>
      <c r="I1060" s="81">
        <v>63.27</v>
      </c>
      <c r="J1060" s="72">
        <f t="shared" si="80"/>
        <v>15.079999999999991</v>
      </c>
      <c r="K1060" s="30" t="s">
        <v>10</v>
      </c>
      <c r="L1060" s="30" t="s">
        <v>10</v>
      </c>
      <c r="M1060" t="s">
        <v>1991</v>
      </c>
      <c r="N1060" t="s">
        <v>3714</v>
      </c>
      <c r="O1060" t="s">
        <v>123</v>
      </c>
      <c r="P1060" t="s">
        <v>180</v>
      </c>
    </row>
    <row r="1061" spans="1:16" x14ac:dyDescent="0.25">
      <c r="A1061" s="1" t="s">
        <v>3715</v>
      </c>
      <c r="B1061" s="5">
        <v>45787.567843645833</v>
      </c>
      <c r="C1061" t="s">
        <v>592</v>
      </c>
      <c r="D1061" t="s">
        <v>23</v>
      </c>
      <c r="E1061" t="s">
        <v>24</v>
      </c>
      <c r="F1061" t="s">
        <v>20</v>
      </c>
      <c r="G1061" s="4">
        <v>62.74</v>
      </c>
      <c r="H1061" s="4">
        <v>61.75</v>
      </c>
      <c r="I1061" s="81">
        <v>49.87</v>
      </c>
      <c r="J1061" s="72">
        <f t="shared" si="80"/>
        <v>11.880000000000003</v>
      </c>
      <c r="K1061" s="30" t="s">
        <v>10</v>
      </c>
      <c r="L1061" s="30" t="s">
        <v>10</v>
      </c>
      <c r="M1061" t="s">
        <v>1991</v>
      </c>
      <c r="N1061" t="s">
        <v>3716</v>
      </c>
      <c r="O1061" t="s">
        <v>1976</v>
      </c>
      <c r="P1061" t="s">
        <v>181</v>
      </c>
    </row>
    <row r="1062" spans="1:16" x14ac:dyDescent="0.25">
      <c r="A1062" s="1">
        <v>80</v>
      </c>
      <c r="B1062" s="5">
        <v>45786.717400312496</v>
      </c>
      <c r="C1062" t="s">
        <v>281</v>
      </c>
      <c r="D1062" t="s">
        <v>23</v>
      </c>
      <c r="E1062" t="s">
        <v>30</v>
      </c>
      <c r="F1062" t="s">
        <v>116</v>
      </c>
      <c r="G1062" s="4">
        <v>98.99</v>
      </c>
      <c r="H1062" s="4">
        <v>91</v>
      </c>
      <c r="I1062" s="81">
        <v>73.48</v>
      </c>
      <c r="J1062" s="72">
        <f t="shared" si="80"/>
        <v>17.519999999999996</v>
      </c>
      <c r="K1062" s="30" t="s">
        <v>10</v>
      </c>
      <c r="L1062" s="30" t="s">
        <v>10</v>
      </c>
      <c r="M1062" t="s">
        <v>1991</v>
      </c>
      <c r="N1062" t="s">
        <v>3717</v>
      </c>
      <c r="O1062" t="s">
        <v>122</v>
      </c>
      <c r="P1062" t="s">
        <v>179</v>
      </c>
    </row>
    <row r="1063" spans="1:16" x14ac:dyDescent="0.25">
      <c r="A1063" s="1" t="s">
        <v>3718</v>
      </c>
      <c r="B1063" s="5">
        <v>45786.824865590279</v>
      </c>
      <c r="C1063" t="s">
        <v>2520</v>
      </c>
      <c r="D1063" t="s">
        <v>19</v>
      </c>
      <c r="E1063" t="s">
        <v>33</v>
      </c>
      <c r="F1063" t="s">
        <v>20</v>
      </c>
      <c r="G1063" s="4">
        <v>31.18</v>
      </c>
      <c r="H1063" s="4">
        <v>25.2</v>
      </c>
      <c r="I1063" s="81">
        <v>20.34</v>
      </c>
      <c r="J1063" s="72">
        <f t="shared" si="80"/>
        <v>4.8599999999999994</v>
      </c>
      <c r="K1063" s="30" t="s">
        <v>10</v>
      </c>
      <c r="L1063" s="30" t="s">
        <v>10</v>
      </c>
      <c r="M1063" t="s">
        <v>1991</v>
      </c>
      <c r="N1063" t="s">
        <v>3719</v>
      </c>
      <c r="O1063" t="s">
        <v>122</v>
      </c>
      <c r="P1063" t="s">
        <v>180</v>
      </c>
    </row>
    <row r="1064" spans="1:16" x14ac:dyDescent="0.25">
      <c r="A1064" s="1" t="s">
        <v>3720</v>
      </c>
      <c r="B1064" s="5">
        <v>45786.657750601851</v>
      </c>
      <c r="C1064" t="s">
        <v>2879</v>
      </c>
      <c r="D1064" t="s">
        <v>1926</v>
      </c>
      <c r="E1064" t="s">
        <v>2878</v>
      </c>
      <c r="F1064" t="s">
        <v>2877</v>
      </c>
      <c r="G1064" s="4">
        <v>29.98</v>
      </c>
      <c r="H1064" s="31">
        <v>48</v>
      </c>
      <c r="I1064" s="31">
        <v>0</v>
      </c>
      <c r="J1064" s="31">
        <v>48</v>
      </c>
      <c r="K1064" s="30" t="s">
        <v>2824</v>
      </c>
      <c r="L1064" s="30" t="s">
        <v>17</v>
      </c>
      <c r="M1064" t="s">
        <v>1991</v>
      </c>
      <c r="N1064" t="s">
        <v>3721</v>
      </c>
      <c r="O1064" t="s">
        <v>1929</v>
      </c>
      <c r="P1064" t="s">
        <v>182</v>
      </c>
    </row>
    <row r="1065" spans="1:16" x14ac:dyDescent="0.25">
      <c r="A1065" s="1">
        <v>3449</v>
      </c>
      <c r="B1065" s="5">
        <v>45785.892381678241</v>
      </c>
      <c r="C1065" t="s">
        <v>1935</v>
      </c>
      <c r="D1065" t="s">
        <v>19</v>
      </c>
      <c r="E1065" t="s">
        <v>42</v>
      </c>
      <c r="F1065" t="s">
        <v>116</v>
      </c>
      <c r="G1065" s="4">
        <v>162.99</v>
      </c>
      <c r="H1065" s="4">
        <v>156</v>
      </c>
      <c r="I1065" s="81">
        <v>125.97</v>
      </c>
      <c r="J1065" s="72">
        <f>H1065-I1065</f>
        <v>30.03</v>
      </c>
      <c r="K1065" s="30" t="s">
        <v>10</v>
      </c>
      <c r="L1065" s="30" t="s">
        <v>10</v>
      </c>
      <c r="M1065" t="s">
        <v>1991</v>
      </c>
      <c r="N1065" t="s">
        <v>3722</v>
      </c>
      <c r="O1065" t="s">
        <v>124</v>
      </c>
      <c r="P1065" t="s">
        <v>180</v>
      </c>
    </row>
    <row r="1066" spans="1:16" x14ac:dyDescent="0.25">
      <c r="A1066" s="1" t="s">
        <v>3723</v>
      </c>
      <c r="B1066" s="5">
        <v>45786.905663958336</v>
      </c>
      <c r="C1066" t="s">
        <v>212</v>
      </c>
      <c r="D1066" t="s">
        <v>19</v>
      </c>
      <c r="E1066" t="s">
        <v>226</v>
      </c>
      <c r="F1066" t="s">
        <v>20</v>
      </c>
      <c r="G1066" s="4">
        <v>123.99</v>
      </c>
      <c r="H1066" s="4">
        <v>126</v>
      </c>
      <c r="I1066" s="81">
        <v>101.74</v>
      </c>
      <c r="J1066" s="72">
        <f>H1066-I1066</f>
        <v>24.260000000000005</v>
      </c>
      <c r="K1066" s="30" t="s">
        <v>10</v>
      </c>
      <c r="L1066" s="30" t="s">
        <v>10</v>
      </c>
      <c r="M1066" t="s">
        <v>1991</v>
      </c>
      <c r="N1066" t="s">
        <v>3724</v>
      </c>
      <c r="O1066" t="s">
        <v>131</v>
      </c>
      <c r="P1066" t="s">
        <v>179</v>
      </c>
    </row>
    <row r="1067" spans="1:16" x14ac:dyDescent="0.25">
      <c r="A1067" s="1" t="s">
        <v>3725</v>
      </c>
      <c r="B1067" s="5">
        <v>45786.508187997686</v>
      </c>
      <c r="C1067" t="s">
        <v>191</v>
      </c>
      <c r="D1067" t="s">
        <v>19</v>
      </c>
      <c r="E1067" t="s">
        <v>226</v>
      </c>
      <c r="F1067" t="s">
        <v>20</v>
      </c>
      <c r="G1067" s="4">
        <v>52.19</v>
      </c>
      <c r="H1067" s="4">
        <v>55.2</v>
      </c>
      <c r="I1067" s="81">
        <v>44.57</v>
      </c>
      <c r="J1067" s="72">
        <f>H1067-I1067</f>
        <v>10.630000000000003</v>
      </c>
      <c r="K1067" s="30" t="s">
        <v>10</v>
      </c>
      <c r="L1067" s="30" t="s">
        <v>10</v>
      </c>
      <c r="M1067" t="s">
        <v>1991</v>
      </c>
      <c r="N1067" t="s">
        <v>3726</v>
      </c>
      <c r="O1067" t="s">
        <v>1992</v>
      </c>
      <c r="P1067" t="s">
        <v>183</v>
      </c>
    </row>
    <row r="1068" spans="1:16" x14ac:dyDescent="0.25">
      <c r="A1068" s="1" t="s">
        <v>3727</v>
      </c>
      <c r="B1068" s="5">
        <v>45786.868689224539</v>
      </c>
      <c r="C1068" t="s">
        <v>207</v>
      </c>
      <c r="D1068" t="s">
        <v>23</v>
      </c>
      <c r="E1068" t="s">
        <v>24</v>
      </c>
      <c r="F1068" t="s">
        <v>20</v>
      </c>
      <c r="G1068" s="4">
        <v>120.98</v>
      </c>
      <c r="H1068" s="4">
        <v>126</v>
      </c>
      <c r="I1068" s="81">
        <v>92.75</v>
      </c>
      <c r="J1068" s="72">
        <f>H1068-I1068</f>
        <v>33.25</v>
      </c>
      <c r="K1068" s="30" t="s">
        <v>10</v>
      </c>
      <c r="L1068" s="30" t="s">
        <v>10</v>
      </c>
      <c r="M1068" t="s">
        <v>1991</v>
      </c>
      <c r="N1068" t="s">
        <v>3728</v>
      </c>
      <c r="O1068" t="s">
        <v>131</v>
      </c>
      <c r="P1068" t="s">
        <v>179</v>
      </c>
    </row>
    <row r="1069" spans="1:16" x14ac:dyDescent="0.25">
      <c r="A1069" s="1" t="s">
        <v>3729</v>
      </c>
      <c r="B1069" s="5">
        <v>45787.807616041668</v>
      </c>
      <c r="C1069" t="s">
        <v>197</v>
      </c>
      <c r="D1069" t="s">
        <v>19</v>
      </c>
      <c r="E1069" t="s">
        <v>130</v>
      </c>
      <c r="F1069" t="s">
        <v>20</v>
      </c>
      <c r="G1069" s="4">
        <v>79.39</v>
      </c>
      <c r="H1069" s="4">
        <v>74.400000000000006</v>
      </c>
      <c r="I1069" s="81">
        <v>60.08</v>
      </c>
      <c r="J1069" s="72">
        <f t="shared" ref="J1069:J1082" si="81">H1069-I1069</f>
        <v>14.320000000000007</v>
      </c>
      <c r="K1069" s="30" t="s">
        <v>10</v>
      </c>
      <c r="L1069" s="30" t="s">
        <v>10</v>
      </c>
      <c r="M1069" t="s">
        <v>1991</v>
      </c>
      <c r="N1069" t="s">
        <v>3730</v>
      </c>
      <c r="O1069" t="s">
        <v>132</v>
      </c>
      <c r="P1069" t="s">
        <v>183</v>
      </c>
    </row>
    <row r="1070" spans="1:16" x14ac:dyDescent="0.25">
      <c r="A1070" s="1" t="s">
        <v>3731</v>
      </c>
      <c r="B1070" s="5">
        <v>45786.934158379627</v>
      </c>
      <c r="C1070" t="s">
        <v>164</v>
      </c>
      <c r="D1070" t="s">
        <v>23</v>
      </c>
      <c r="E1070" t="s">
        <v>24</v>
      </c>
      <c r="F1070" t="s">
        <v>20</v>
      </c>
      <c r="G1070" s="4">
        <v>100.69</v>
      </c>
      <c r="H1070" s="4">
        <v>101.7</v>
      </c>
      <c r="I1070" s="81">
        <v>82.12</v>
      </c>
      <c r="J1070" s="72">
        <f t="shared" si="81"/>
        <v>19.579999999999998</v>
      </c>
      <c r="K1070" s="30" t="s">
        <v>10</v>
      </c>
      <c r="L1070" s="30" t="s">
        <v>10</v>
      </c>
      <c r="M1070" t="s">
        <v>1991</v>
      </c>
      <c r="N1070" t="s">
        <v>3732</v>
      </c>
      <c r="O1070" t="s">
        <v>122</v>
      </c>
      <c r="P1070" t="s">
        <v>182</v>
      </c>
    </row>
    <row r="1071" spans="1:16" x14ac:dyDescent="0.25">
      <c r="A1071" s="1" t="s">
        <v>3733</v>
      </c>
      <c r="B1071" s="5">
        <v>45787.634461261572</v>
      </c>
      <c r="C1071" t="s">
        <v>197</v>
      </c>
      <c r="D1071" t="s">
        <v>23</v>
      </c>
      <c r="E1071" t="s">
        <v>24</v>
      </c>
      <c r="F1071" t="s">
        <v>20</v>
      </c>
      <c r="G1071" s="4">
        <v>68.64</v>
      </c>
      <c r="H1071" s="4">
        <v>64.650000000000006</v>
      </c>
      <c r="I1071" s="81">
        <v>52.2</v>
      </c>
      <c r="J1071" s="72">
        <f t="shared" si="81"/>
        <v>12.450000000000003</v>
      </c>
      <c r="K1071" s="30" t="s">
        <v>10</v>
      </c>
      <c r="L1071" s="30" t="s">
        <v>10</v>
      </c>
      <c r="M1071" t="s">
        <v>1991</v>
      </c>
      <c r="N1071" t="s">
        <v>3734</v>
      </c>
      <c r="O1071" t="s">
        <v>123</v>
      </c>
      <c r="P1071" t="s">
        <v>183</v>
      </c>
    </row>
    <row r="1072" spans="1:16" x14ac:dyDescent="0.25">
      <c r="A1072" s="1" t="s">
        <v>3735</v>
      </c>
      <c r="B1072" s="5">
        <v>45787.932400289355</v>
      </c>
      <c r="C1072" t="s">
        <v>138</v>
      </c>
      <c r="D1072" t="s">
        <v>19</v>
      </c>
      <c r="E1072" t="s">
        <v>39</v>
      </c>
      <c r="F1072" t="s">
        <v>20</v>
      </c>
      <c r="G1072" s="4">
        <v>98.39</v>
      </c>
      <c r="H1072" s="4">
        <v>92.4</v>
      </c>
      <c r="I1072" s="81">
        <v>74.61</v>
      </c>
      <c r="J1072" s="72">
        <f t="shared" si="81"/>
        <v>17.790000000000006</v>
      </c>
      <c r="K1072" s="30" t="s">
        <v>10</v>
      </c>
      <c r="L1072" s="30" t="s">
        <v>10</v>
      </c>
      <c r="M1072" t="s">
        <v>1991</v>
      </c>
      <c r="N1072" t="s">
        <v>3736</v>
      </c>
      <c r="O1072" t="s">
        <v>132</v>
      </c>
      <c r="P1072" t="s">
        <v>183</v>
      </c>
    </row>
    <row r="1073" spans="1:17" x14ac:dyDescent="0.25">
      <c r="A1073" s="1" t="s">
        <v>3737</v>
      </c>
      <c r="B1073" s="5">
        <v>45786.814676006943</v>
      </c>
      <c r="C1073" t="s">
        <v>164</v>
      </c>
      <c r="D1073" t="s">
        <v>23</v>
      </c>
      <c r="E1073" t="s">
        <v>24</v>
      </c>
      <c r="F1073" t="s">
        <v>20</v>
      </c>
      <c r="G1073" s="4">
        <v>217.79</v>
      </c>
      <c r="H1073" s="4">
        <v>211.8</v>
      </c>
      <c r="I1073" s="81">
        <v>177.38</v>
      </c>
      <c r="J1073" s="72">
        <f t="shared" si="81"/>
        <v>34.420000000000016</v>
      </c>
      <c r="K1073" s="30" t="s">
        <v>10</v>
      </c>
      <c r="L1073" s="30" t="s">
        <v>10</v>
      </c>
      <c r="M1073" t="s">
        <v>1991</v>
      </c>
      <c r="N1073" t="s">
        <v>3738</v>
      </c>
      <c r="O1073" t="s">
        <v>1955</v>
      </c>
      <c r="P1073" t="s">
        <v>182</v>
      </c>
    </row>
    <row r="1074" spans="1:17" x14ac:dyDescent="0.25">
      <c r="A1074" s="1" t="s">
        <v>3739</v>
      </c>
      <c r="B1074" s="5">
        <v>45787.874227141205</v>
      </c>
      <c r="C1074" t="s">
        <v>993</v>
      </c>
      <c r="D1074" t="s">
        <v>19</v>
      </c>
      <c r="E1074" t="s">
        <v>1946</v>
      </c>
      <c r="F1074" t="s">
        <v>20</v>
      </c>
      <c r="G1074" s="4">
        <v>46.59</v>
      </c>
      <c r="H1074" s="4">
        <v>45.6</v>
      </c>
      <c r="I1074" s="81">
        <v>36.82</v>
      </c>
      <c r="J1074" s="72">
        <f t="shared" si="81"/>
        <v>8.7800000000000011</v>
      </c>
      <c r="K1074" s="30" t="s">
        <v>10</v>
      </c>
      <c r="L1074" s="30" t="s">
        <v>10</v>
      </c>
      <c r="M1074" t="s">
        <v>1991</v>
      </c>
      <c r="N1074" t="s">
        <v>3740</v>
      </c>
      <c r="O1074" t="s">
        <v>122</v>
      </c>
      <c r="P1074" t="s">
        <v>181</v>
      </c>
    </row>
    <row r="1075" spans="1:17" x14ac:dyDescent="0.25">
      <c r="A1075" s="1" t="s">
        <v>3741</v>
      </c>
      <c r="B1075" s="5">
        <v>45787.946231631948</v>
      </c>
      <c r="C1075" t="s">
        <v>151</v>
      </c>
      <c r="D1075" t="s">
        <v>23</v>
      </c>
      <c r="E1075" t="s">
        <v>24</v>
      </c>
      <c r="F1075" t="s">
        <v>20</v>
      </c>
      <c r="G1075" s="4">
        <v>40.08</v>
      </c>
      <c r="H1075" s="4">
        <v>34.799999999999997</v>
      </c>
      <c r="I1075" s="81">
        <v>28.1</v>
      </c>
      <c r="J1075" s="72">
        <f t="shared" si="81"/>
        <v>6.6999999999999957</v>
      </c>
      <c r="K1075" s="30" t="s">
        <v>10</v>
      </c>
      <c r="L1075" s="30" t="s">
        <v>10</v>
      </c>
      <c r="M1075" t="s">
        <v>1991</v>
      </c>
      <c r="N1075" t="s">
        <v>3742</v>
      </c>
      <c r="O1075" t="s">
        <v>124</v>
      </c>
      <c r="P1075" t="s">
        <v>181</v>
      </c>
    </row>
    <row r="1076" spans="1:17" x14ac:dyDescent="0.25">
      <c r="A1076" s="1">
        <v>4012</v>
      </c>
      <c r="B1076" s="5">
        <v>45786.897808298614</v>
      </c>
      <c r="C1076" t="s">
        <v>143</v>
      </c>
      <c r="D1076" t="s">
        <v>19</v>
      </c>
      <c r="E1076" t="s">
        <v>129</v>
      </c>
      <c r="F1076" t="s">
        <v>116</v>
      </c>
      <c r="G1076" s="4">
        <v>113.98</v>
      </c>
      <c r="H1076" s="4">
        <v>106</v>
      </c>
      <c r="I1076" s="81">
        <v>85.6</v>
      </c>
      <c r="J1076" s="72">
        <f t="shared" si="81"/>
        <v>20.400000000000006</v>
      </c>
      <c r="K1076" s="30" t="s">
        <v>10</v>
      </c>
      <c r="L1076" s="30" t="s">
        <v>10</v>
      </c>
      <c r="M1076" t="s">
        <v>1991</v>
      </c>
      <c r="N1076" t="s">
        <v>3743</v>
      </c>
      <c r="O1076" t="s">
        <v>122</v>
      </c>
      <c r="P1076" t="s">
        <v>183</v>
      </c>
    </row>
    <row r="1077" spans="1:17" x14ac:dyDescent="0.25">
      <c r="A1077" s="1" t="s">
        <v>3744</v>
      </c>
      <c r="B1077" s="5">
        <v>45787.945007233793</v>
      </c>
      <c r="C1077" t="s">
        <v>151</v>
      </c>
      <c r="D1077" t="s">
        <v>23</v>
      </c>
      <c r="E1077" t="s">
        <v>26</v>
      </c>
      <c r="F1077" t="s">
        <v>20</v>
      </c>
      <c r="G1077" s="4">
        <v>141.18</v>
      </c>
      <c r="H1077" s="4">
        <v>127.2</v>
      </c>
      <c r="I1077" s="81">
        <v>102.71</v>
      </c>
      <c r="J1077" s="72">
        <f t="shared" si="81"/>
        <v>24.490000000000009</v>
      </c>
      <c r="K1077" s="30" t="s">
        <v>10</v>
      </c>
      <c r="L1077" s="30" t="s">
        <v>10</v>
      </c>
      <c r="M1077" t="s">
        <v>1991</v>
      </c>
      <c r="N1077" t="s">
        <v>3745</v>
      </c>
      <c r="O1077" t="s">
        <v>1957</v>
      </c>
      <c r="P1077" t="s">
        <v>181</v>
      </c>
    </row>
    <row r="1078" spans="1:17" x14ac:dyDescent="0.25">
      <c r="A1078" s="1" t="s">
        <v>3746</v>
      </c>
      <c r="B1078" s="5">
        <v>45787.885429236114</v>
      </c>
      <c r="C1078" t="s">
        <v>195</v>
      </c>
      <c r="D1078" t="s">
        <v>23</v>
      </c>
      <c r="E1078" t="s">
        <v>24</v>
      </c>
      <c r="F1078" t="s">
        <v>20</v>
      </c>
      <c r="G1078" s="4">
        <v>100.23</v>
      </c>
      <c r="H1078" s="4">
        <v>86.25</v>
      </c>
      <c r="I1078" s="81">
        <v>72.260000000000005</v>
      </c>
      <c r="J1078" s="72">
        <f t="shared" si="81"/>
        <v>13.989999999999995</v>
      </c>
      <c r="K1078" s="30" t="s">
        <v>10</v>
      </c>
      <c r="L1078" s="30" t="s">
        <v>10</v>
      </c>
      <c r="M1078" t="s">
        <v>1991</v>
      </c>
      <c r="N1078" t="s">
        <v>3747</v>
      </c>
      <c r="O1078" t="s">
        <v>1955</v>
      </c>
      <c r="P1078" t="s">
        <v>182</v>
      </c>
    </row>
    <row r="1079" spans="1:17" x14ac:dyDescent="0.25">
      <c r="A1079" s="1" t="s">
        <v>3748</v>
      </c>
      <c r="B1079" s="5">
        <v>45787.872937164349</v>
      </c>
      <c r="C1079" t="s">
        <v>195</v>
      </c>
      <c r="D1079" t="s">
        <v>23</v>
      </c>
      <c r="E1079" t="s">
        <v>26</v>
      </c>
      <c r="F1079" t="s">
        <v>20</v>
      </c>
      <c r="G1079" s="4">
        <v>80.39</v>
      </c>
      <c r="H1079" s="4">
        <v>74.400000000000006</v>
      </c>
      <c r="I1079" s="81">
        <v>60.08</v>
      </c>
      <c r="J1079" s="72">
        <f t="shared" si="81"/>
        <v>14.320000000000007</v>
      </c>
      <c r="K1079" s="30" t="s">
        <v>10</v>
      </c>
      <c r="L1079" s="30" t="s">
        <v>10</v>
      </c>
      <c r="M1079" t="s">
        <v>1991</v>
      </c>
      <c r="N1079" t="s">
        <v>3749</v>
      </c>
      <c r="O1079" t="s">
        <v>131</v>
      </c>
      <c r="P1079" t="s">
        <v>182</v>
      </c>
    </row>
    <row r="1080" spans="1:17" x14ac:dyDescent="0.25">
      <c r="A1080" s="1" t="s">
        <v>3676</v>
      </c>
      <c r="B1080" s="5">
        <v>45786.903254930556</v>
      </c>
      <c r="C1080" t="s">
        <v>47</v>
      </c>
      <c r="D1080" t="s">
        <v>19</v>
      </c>
      <c r="E1080" t="s">
        <v>41</v>
      </c>
      <c r="F1080" t="s">
        <v>20</v>
      </c>
      <c r="G1080" s="4">
        <v>44.58</v>
      </c>
      <c r="H1080" s="4">
        <v>42.6</v>
      </c>
      <c r="I1080" s="81">
        <v>34.4</v>
      </c>
      <c r="J1080" s="72">
        <f t="shared" si="81"/>
        <v>8.2000000000000028</v>
      </c>
      <c r="K1080" s="30" t="s">
        <v>10</v>
      </c>
      <c r="L1080" s="30" t="s">
        <v>10</v>
      </c>
      <c r="M1080" t="s">
        <v>1991</v>
      </c>
      <c r="N1080" t="s">
        <v>3750</v>
      </c>
      <c r="O1080" t="s">
        <v>123</v>
      </c>
      <c r="P1080" t="s">
        <v>180</v>
      </c>
    </row>
    <row r="1081" spans="1:17" x14ac:dyDescent="0.25">
      <c r="A1081" s="1" t="s">
        <v>3751</v>
      </c>
      <c r="B1081" s="5">
        <v>45786.560472291669</v>
      </c>
      <c r="C1081" t="s">
        <v>47</v>
      </c>
      <c r="D1081" t="s">
        <v>19</v>
      </c>
      <c r="E1081" t="s">
        <v>33</v>
      </c>
      <c r="F1081" t="s">
        <v>20</v>
      </c>
      <c r="G1081" s="4">
        <v>38.19</v>
      </c>
      <c r="H1081" s="4">
        <v>37.200000000000003</v>
      </c>
      <c r="I1081" s="81">
        <v>30.04</v>
      </c>
      <c r="J1081" s="72">
        <f t="shared" si="81"/>
        <v>7.1600000000000037</v>
      </c>
      <c r="K1081" s="30" t="s">
        <v>10</v>
      </c>
      <c r="L1081" s="30" t="s">
        <v>10</v>
      </c>
      <c r="M1081" t="s">
        <v>1991</v>
      </c>
      <c r="N1081" t="s">
        <v>3752</v>
      </c>
      <c r="O1081" t="s">
        <v>124</v>
      </c>
      <c r="P1081" t="s">
        <v>180</v>
      </c>
    </row>
    <row r="1082" spans="1:17" x14ac:dyDescent="0.25">
      <c r="A1082" s="1" t="s">
        <v>3753</v>
      </c>
      <c r="B1082" s="5">
        <v>45786.878701481481</v>
      </c>
      <c r="C1082" t="s">
        <v>152</v>
      </c>
      <c r="D1082" t="s">
        <v>19</v>
      </c>
      <c r="E1082" t="s">
        <v>41</v>
      </c>
      <c r="F1082" t="s">
        <v>20</v>
      </c>
      <c r="G1082" s="4">
        <v>40.590000000000003</v>
      </c>
      <c r="H1082" s="4">
        <v>42.6</v>
      </c>
      <c r="I1082" s="81">
        <v>34.4</v>
      </c>
      <c r="J1082" s="72">
        <f t="shared" si="81"/>
        <v>8.2000000000000028</v>
      </c>
      <c r="K1082" s="30" t="s">
        <v>10</v>
      </c>
      <c r="L1082" s="30" t="s">
        <v>10</v>
      </c>
      <c r="M1082" t="s">
        <v>1991</v>
      </c>
      <c r="N1082" t="s">
        <v>3754</v>
      </c>
      <c r="O1082" t="s">
        <v>1938</v>
      </c>
      <c r="P1082" t="s">
        <v>179</v>
      </c>
    </row>
    <row r="1083" spans="1:17" x14ac:dyDescent="0.25">
      <c r="A1083" s="1" t="s">
        <v>3755</v>
      </c>
      <c r="B1083" s="5">
        <v>45786.516037754627</v>
      </c>
      <c r="C1083" t="s">
        <v>1540</v>
      </c>
      <c r="D1083" t="s">
        <v>18</v>
      </c>
      <c r="E1083" t="s">
        <v>28</v>
      </c>
      <c r="F1083" t="s">
        <v>136</v>
      </c>
      <c r="G1083" s="4">
        <v>21.98</v>
      </c>
      <c r="H1083" s="31">
        <v>24</v>
      </c>
      <c r="I1083" s="31">
        <v>0</v>
      </c>
      <c r="J1083" s="31">
        <v>24</v>
      </c>
      <c r="K1083" s="30" t="s">
        <v>2824</v>
      </c>
      <c r="L1083" s="30" t="s">
        <v>17</v>
      </c>
      <c r="M1083" t="s">
        <v>1991</v>
      </c>
      <c r="N1083" t="s">
        <v>3756</v>
      </c>
      <c r="O1083" t="s">
        <v>122</v>
      </c>
      <c r="P1083" t="s">
        <v>183</v>
      </c>
    </row>
    <row r="1084" spans="1:17" x14ac:dyDescent="0.25">
      <c r="A1084" s="1" t="s">
        <v>3757</v>
      </c>
      <c r="B1084" s="5">
        <v>45786.885760925928</v>
      </c>
      <c r="C1084" t="s">
        <v>64</v>
      </c>
      <c r="D1084" t="s">
        <v>19</v>
      </c>
      <c r="E1084" t="s">
        <v>41</v>
      </c>
      <c r="F1084" t="s">
        <v>20</v>
      </c>
      <c r="G1084" s="4">
        <v>98.19</v>
      </c>
      <c r="H1084" s="4">
        <v>103.2</v>
      </c>
      <c r="I1084" s="81">
        <v>83.33</v>
      </c>
      <c r="J1084" s="72">
        <f>H1084-I1084</f>
        <v>19.870000000000005</v>
      </c>
      <c r="K1084" s="30" t="s">
        <v>10</v>
      </c>
      <c r="L1084" s="30" t="s">
        <v>10</v>
      </c>
      <c r="M1084" t="s">
        <v>1991</v>
      </c>
      <c r="N1084" t="s">
        <v>3758</v>
      </c>
      <c r="O1084" t="s">
        <v>132</v>
      </c>
      <c r="P1084" t="s">
        <v>179</v>
      </c>
    </row>
    <row r="1085" spans="1:17" x14ac:dyDescent="0.25">
      <c r="A1085" s="1" t="s">
        <v>3759</v>
      </c>
      <c r="B1085" s="5">
        <v>45786.822630509261</v>
      </c>
      <c r="C1085" t="s">
        <v>64</v>
      </c>
      <c r="D1085" t="s">
        <v>19</v>
      </c>
      <c r="E1085" t="s">
        <v>33</v>
      </c>
      <c r="F1085" t="s">
        <v>20</v>
      </c>
      <c r="G1085" s="4">
        <v>73.38</v>
      </c>
      <c r="H1085" s="4">
        <v>74.400000000000006</v>
      </c>
      <c r="I1085" s="81">
        <v>60.08</v>
      </c>
      <c r="J1085" s="72">
        <f>H1085-I1085</f>
        <v>14.320000000000007</v>
      </c>
      <c r="K1085" s="30" t="s">
        <v>10</v>
      </c>
      <c r="L1085" s="30" t="s">
        <v>10</v>
      </c>
      <c r="M1085" t="s">
        <v>1991</v>
      </c>
      <c r="N1085" t="s">
        <v>3760</v>
      </c>
      <c r="O1085" t="s">
        <v>122</v>
      </c>
      <c r="P1085" t="s">
        <v>179</v>
      </c>
    </row>
    <row r="1086" spans="1:17" x14ac:dyDescent="0.25">
      <c r="A1086" s="1">
        <v>1695</v>
      </c>
      <c r="B1086" s="5">
        <v>45785.557353912038</v>
      </c>
      <c r="C1086" t="s">
        <v>288</v>
      </c>
      <c r="D1086" t="s">
        <v>23</v>
      </c>
      <c r="E1086" t="s">
        <v>139</v>
      </c>
      <c r="F1086" t="s">
        <v>116</v>
      </c>
      <c r="G1086" s="4">
        <v>102.99</v>
      </c>
      <c r="H1086" s="4">
        <v>106</v>
      </c>
      <c r="I1086" s="81">
        <v>85.6</v>
      </c>
      <c r="J1086" s="72">
        <f>H1086-I1086</f>
        <v>20.400000000000006</v>
      </c>
      <c r="K1086" s="30" t="s">
        <v>10</v>
      </c>
      <c r="L1086" s="30" t="s">
        <v>10</v>
      </c>
      <c r="M1086" t="s">
        <v>1991</v>
      </c>
      <c r="N1086" t="s">
        <v>3761</v>
      </c>
      <c r="O1086" t="s">
        <v>1957</v>
      </c>
      <c r="P1086" t="s">
        <v>179</v>
      </c>
    </row>
    <row r="1087" spans="1:17" x14ac:dyDescent="0.25">
      <c r="A1087" s="1" t="s">
        <v>3762</v>
      </c>
      <c r="B1087" s="5">
        <v>45787.792078599537</v>
      </c>
      <c r="C1087" t="s">
        <v>195</v>
      </c>
      <c r="D1087" t="s">
        <v>23</v>
      </c>
      <c r="E1087" t="s">
        <v>24</v>
      </c>
      <c r="F1087" t="s">
        <v>20</v>
      </c>
      <c r="G1087" s="4">
        <v>116.4</v>
      </c>
      <c r="H1087" s="4">
        <v>116.4</v>
      </c>
      <c r="I1087" s="81">
        <v>97.48</v>
      </c>
      <c r="J1087" s="72">
        <f>H1087-I1087</f>
        <v>18.920000000000002</v>
      </c>
      <c r="K1087" s="30" t="s">
        <v>10</v>
      </c>
      <c r="L1087" s="30" t="s">
        <v>10</v>
      </c>
      <c r="M1087" t="s">
        <v>1991</v>
      </c>
      <c r="N1087" t="s">
        <v>3763</v>
      </c>
      <c r="O1087" t="s">
        <v>1958</v>
      </c>
      <c r="P1087" t="s">
        <v>182</v>
      </c>
    </row>
    <row r="1088" spans="1:17" x14ac:dyDescent="0.25">
      <c r="A1088" s="75">
        <v>4533</v>
      </c>
      <c r="B1088" s="76">
        <v>45787.816637476855</v>
      </c>
      <c r="C1088" s="77" t="s">
        <v>208</v>
      </c>
      <c r="D1088" s="77" t="s">
        <v>23</v>
      </c>
      <c r="E1088" s="77" t="s">
        <v>31</v>
      </c>
      <c r="F1088" s="77" t="s">
        <v>116</v>
      </c>
      <c r="G1088" s="31">
        <v>111.99</v>
      </c>
      <c r="H1088" s="31">
        <v>106</v>
      </c>
      <c r="I1088" s="80">
        <v>0</v>
      </c>
      <c r="J1088" s="73">
        <v>106</v>
      </c>
      <c r="K1088" s="78" t="s">
        <v>1000</v>
      </c>
      <c r="L1088" s="78" t="s">
        <v>2825</v>
      </c>
      <c r="M1088" s="77" t="s">
        <v>1991</v>
      </c>
      <c r="N1088" s="77" t="s">
        <v>3764</v>
      </c>
      <c r="O1088" s="77" t="s">
        <v>132</v>
      </c>
      <c r="P1088" t="s">
        <v>182</v>
      </c>
      <c r="Q1088" s="79"/>
    </row>
    <row r="1089" spans="1:16" x14ac:dyDescent="0.25">
      <c r="A1089" s="1">
        <v>8121</v>
      </c>
      <c r="B1089" s="5">
        <v>45786.917308622687</v>
      </c>
      <c r="C1089" t="s">
        <v>299</v>
      </c>
      <c r="D1089" t="s">
        <v>19</v>
      </c>
      <c r="E1089" t="s">
        <v>129</v>
      </c>
      <c r="F1089" t="s">
        <v>116</v>
      </c>
      <c r="G1089" s="4">
        <v>120.99</v>
      </c>
      <c r="H1089" s="4">
        <v>113</v>
      </c>
      <c r="I1089" s="81">
        <v>91.25</v>
      </c>
      <c r="J1089" s="72">
        <f>H1089-I1089</f>
        <v>21.75</v>
      </c>
      <c r="K1089" s="30" t="s">
        <v>10</v>
      </c>
      <c r="L1089" s="30" t="s">
        <v>10</v>
      </c>
      <c r="M1089" t="s">
        <v>1991</v>
      </c>
      <c r="N1089" t="s">
        <v>3765</v>
      </c>
      <c r="O1089" t="s">
        <v>140</v>
      </c>
      <c r="P1089" t="s">
        <v>182</v>
      </c>
    </row>
    <row r="1090" spans="1:16" x14ac:dyDescent="0.25">
      <c r="A1090" s="1" t="s">
        <v>3766</v>
      </c>
      <c r="B1090" s="5">
        <v>45786.899304479164</v>
      </c>
      <c r="C1090" t="s">
        <v>236</v>
      </c>
      <c r="D1090" t="s">
        <v>23</v>
      </c>
      <c r="E1090" t="s">
        <v>24</v>
      </c>
      <c r="F1090" t="s">
        <v>20</v>
      </c>
      <c r="G1090" s="4">
        <v>28.38</v>
      </c>
      <c r="H1090" s="4">
        <v>31.2</v>
      </c>
      <c r="I1090" s="81">
        <v>25.19</v>
      </c>
      <c r="J1090" s="72">
        <f>H1090-I1090</f>
        <v>6.009999999999998</v>
      </c>
      <c r="K1090" s="30" t="s">
        <v>10</v>
      </c>
      <c r="L1090" s="30" t="s">
        <v>10</v>
      </c>
      <c r="M1090" t="s">
        <v>1991</v>
      </c>
      <c r="N1090" t="s">
        <v>3767</v>
      </c>
      <c r="O1090" t="s">
        <v>1976</v>
      </c>
      <c r="P1090" t="s">
        <v>180</v>
      </c>
    </row>
    <row r="1091" spans="1:16" x14ac:dyDescent="0.25">
      <c r="A1091" s="1" t="s">
        <v>3768</v>
      </c>
      <c r="B1091" s="5">
        <v>45787.81874545139</v>
      </c>
      <c r="C1091" t="s">
        <v>265</v>
      </c>
      <c r="D1091" t="s">
        <v>19</v>
      </c>
      <c r="E1091" t="s">
        <v>41</v>
      </c>
      <c r="F1091" t="s">
        <v>20</v>
      </c>
      <c r="G1091" s="4">
        <v>70.989999999999995</v>
      </c>
      <c r="H1091" s="4">
        <v>60</v>
      </c>
      <c r="I1091" s="81">
        <v>48.45</v>
      </c>
      <c r="J1091" s="72">
        <f t="shared" ref="J1091:J1107" si="82">H1091-I1091</f>
        <v>11.549999999999997</v>
      </c>
      <c r="K1091" s="30" t="s">
        <v>10</v>
      </c>
      <c r="L1091" s="30" t="s">
        <v>10</v>
      </c>
      <c r="M1091" t="s">
        <v>1991</v>
      </c>
      <c r="N1091" t="s">
        <v>3769</v>
      </c>
      <c r="O1091" t="s">
        <v>122</v>
      </c>
      <c r="P1091" t="s">
        <v>181</v>
      </c>
    </row>
    <row r="1092" spans="1:16" x14ac:dyDescent="0.25">
      <c r="A1092" s="1" t="s">
        <v>2057</v>
      </c>
      <c r="B1092" s="5">
        <v>45786.761916643518</v>
      </c>
      <c r="C1092" t="s">
        <v>313</v>
      </c>
      <c r="D1092" t="s">
        <v>19</v>
      </c>
      <c r="E1092" t="s">
        <v>39</v>
      </c>
      <c r="F1092" t="s">
        <v>20</v>
      </c>
      <c r="G1092" s="4">
        <v>164.19</v>
      </c>
      <c r="H1092" s="4">
        <v>157.19999999999999</v>
      </c>
      <c r="I1092" s="81">
        <v>126.94</v>
      </c>
      <c r="J1092" s="72">
        <f t="shared" si="82"/>
        <v>30.259999999999991</v>
      </c>
      <c r="K1092" s="30" t="s">
        <v>10</v>
      </c>
      <c r="L1092" s="30" t="s">
        <v>10</v>
      </c>
      <c r="M1092" t="s">
        <v>1991</v>
      </c>
      <c r="N1092" t="s">
        <v>3770</v>
      </c>
      <c r="O1092" t="s">
        <v>123</v>
      </c>
      <c r="P1092" t="s">
        <v>179</v>
      </c>
    </row>
    <row r="1093" spans="1:16" x14ac:dyDescent="0.25">
      <c r="A1093" s="1" t="s">
        <v>3771</v>
      </c>
      <c r="B1093" s="5">
        <v>45786.815162199076</v>
      </c>
      <c r="C1093" t="s">
        <v>48</v>
      </c>
      <c r="D1093" t="s">
        <v>19</v>
      </c>
      <c r="E1093" t="s">
        <v>1967</v>
      </c>
      <c r="F1093" t="s">
        <v>20</v>
      </c>
      <c r="G1093" s="4">
        <v>98.64</v>
      </c>
      <c r="H1093" s="4">
        <v>88.65</v>
      </c>
      <c r="I1093" s="81">
        <v>71.58</v>
      </c>
      <c r="J1093" s="72">
        <f t="shared" si="82"/>
        <v>17.070000000000007</v>
      </c>
      <c r="K1093" s="30" t="s">
        <v>10</v>
      </c>
      <c r="L1093" s="30" t="s">
        <v>10</v>
      </c>
      <c r="M1093" t="s">
        <v>1991</v>
      </c>
      <c r="N1093" t="s">
        <v>3772</v>
      </c>
      <c r="O1093" t="s">
        <v>2228</v>
      </c>
      <c r="P1093" t="s">
        <v>180</v>
      </c>
    </row>
    <row r="1094" spans="1:16" x14ac:dyDescent="0.25">
      <c r="A1094" s="1" t="s">
        <v>3773</v>
      </c>
      <c r="B1094" s="5">
        <v>45786.874943599534</v>
      </c>
      <c r="C1094" t="s">
        <v>189</v>
      </c>
      <c r="D1094" t="s">
        <v>19</v>
      </c>
      <c r="E1094" t="s">
        <v>1946</v>
      </c>
      <c r="F1094" t="s">
        <v>20</v>
      </c>
      <c r="G1094" s="4">
        <v>128.99</v>
      </c>
      <c r="H1094" s="4">
        <v>114</v>
      </c>
      <c r="I1094" s="81">
        <v>92.06</v>
      </c>
      <c r="J1094" s="72">
        <f t="shared" si="82"/>
        <v>21.939999999999998</v>
      </c>
      <c r="K1094" s="30" t="s">
        <v>10</v>
      </c>
      <c r="L1094" s="30" t="s">
        <v>10</v>
      </c>
      <c r="M1094" t="s">
        <v>1991</v>
      </c>
      <c r="N1094" t="s">
        <v>3774</v>
      </c>
      <c r="O1094" t="s">
        <v>122</v>
      </c>
      <c r="P1094" t="s">
        <v>179</v>
      </c>
    </row>
    <row r="1095" spans="1:16" x14ac:dyDescent="0.25">
      <c r="A1095" s="1" t="s">
        <v>2871</v>
      </c>
      <c r="B1095" s="5">
        <v>45787.814458252316</v>
      </c>
      <c r="C1095" t="s">
        <v>265</v>
      </c>
      <c r="D1095" t="s">
        <v>19</v>
      </c>
      <c r="E1095" t="s">
        <v>41</v>
      </c>
      <c r="F1095" t="s">
        <v>20</v>
      </c>
      <c r="G1095" s="4">
        <v>109.44</v>
      </c>
      <c r="H1095" s="4">
        <v>87.45</v>
      </c>
      <c r="I1095" s="81">
        <v>70.62</v>
      </c>
      <c r="J1095" s="72">
        <f t="shared" si="82"/>
        <v>16.829999999999998</v>
      </c>
      <c r="K1095" s="30" t="s">
        <v>10</v>
      </c>
      <c r="L1095" s="30" t="s">
        <v>10</v>
      </c>
      <c r="M1095" t="s">
        <v>1991</v>
      </c>
      <c r="N1095" t="s">
        <v>3775</v>
      </c>
      <c r="O1095" t="s">
        <v>1957</v>
      </c>
      <c r="P1095" t="s">
        <v>181</v>
      </c>
    </row>
    <row r="1096" spans="1:16" x14ac:dyDescent="0.25">
      <c r="A1096" s="1" t="s">
        <v>3776</v>
      </c>
      <c r="B1096" s="5">
        <v>45786.790582326386</v>
      </c>
      <c r="C1096" t="s">
        <v>189</v>
      </c>
      <c r="D1096" t="s">
        <v>19</v>
      </c>
      <c r="E1096" t="s">
        <v>33</v>
      </c>
      <c r="F1096" t="s">
        <v>20</v>
      </c>
      <c r="G1096" s="4">
        <v>70.989999999999995</v>
      </c>
      <c r="H1096" s="4">
        <v>72</v>
      </c>
      <c r="I1096" s="81">
        <v>58.14</v>
      </c>
      <c r="J1096" s="72">
        <f t="shared" si="82"/>
        <v>13.86</v>
      </c>
      <c r="K1096" s="30" t="s">
        <v>10</v>
      </c>
      <c r="L1096" s="30" t="s">
        <v>10</v>
      </c>
      <c r="M1096" t="s">
        <v>1991</v>
      </c>
      <c r="N1096" t="s">
        <v>3777</v>
      </c>
      <c r="O1096" t="s">
        <v>122</v>
      </c>
      <c r="P1096" t="s">
        <v>179</v>
      </c>
    </row>
    <row r="1097" spans="1:16" x14ac:dyDescent="0.25">
      <c r="A1097" s="1" t="s">
        <v>3778</v>
      </c>
      <c r="B1097" s="5">
        <v>45786.86314509259</v>
      </c>
      <c r="C1097" t="s">
        <v>170</v>
      </c>
      <c r="D1097" t="s">
        <v>23</v>
      </c>
      <c r="E1097" t="s">
        <v>26</v>
      </c>
      <c r="F1097" t="s">
        <v>20</v>
      </c>
      <c r="G1097" s="4">
        <v>39.590000000000003</v>
      </c>
      <c r="H1097" s="4">
        <v>42.6</v>
      </c>
      <c r="I1097" s="81">
        <v>35.68</v>
      </c>
      <c r="J1097" s="72">
        <f t="shared" si="82"/>
        <v>6.9200000000000017</v>
      </c>
      <c r="K1097" s="30" t="s">
        <v>10</v>
      </c>
      <c r="L1097" s="30" t="s">
        <v>10</v>
      </c>
      <c r="M1097" t="s">
        <v>1991</v>
      </c>
      <c r="N1097" t="s">
        <v>3779</v>
      </c>
      <c r="O1097" t="s">
        <v>156</v>
      </c>
      <c r="P1097" t="s">
        <v>183</v>
      </c>
    </row>
    <row r="1098" spans="1:16" x14ac:dyDescent="0.25">
      <c r="A1098" s="1" t="s">
        <v>3780</v>
      </c>
      <c r="B1098" s="5">
        <v>45787.609739398147</v>
      </c>
      <c r="C1098" t="s">
        <v>279</v>
      </c>
      <c r="D1098" t="s">
        <v>23</v>
      </c>
      <c r="E1098" t="s">
        <v>24</v>
      </c>
      <c r="F1098" t="s">
        <v>20</v>
      </c>
      <c r="G1098" s="4">
        <v>47.23</v>
      </c>
      <c r="H1098" s="4">
        <v>50.25</v>
      </c>
      <c r="I1098" s="81">
        <v>40.57</v>
      </c>
      <c r="J1098" s="72">
        <f t="shared" si="82"/>
        <v>9.68</v>
      </c>
      <c r="K1098" s="30" t="s">
        <v>10</v>
      </c>
      <c r="L1098" s="30" t="s">
        <v>10</v>
      </c>
      <c r="M1098" t="s">
        <v>1991</v>
      </c>
      <c r="N1098" t="s">
        <v>3781</v>
      </c>
      <c r="O1098" t="s">
        <v>132</v>
      </c>
      <c r="P1098" t="s">
        <v>181</v>
      </c>
    </row>
    <row r="1099" spans="1:16" x14ac:dyDescent="0.25">
      <c r="A1099" s="1" t="s">
        <v>3782</v>
      </c>
      <c r="B1099" s="5">
        <v>45786.734618506947</v>
      </c>
      <c r="C1099" t="s">
        <v>248</v>
      </c>
      <c r="D1099" t="s">
        <v>19</v>
      </c>
      <c r="E1099" t="s">
        <v>130</v>
      </c>
      <c r="F1099" t="s">
        <v>20</v>
      </c>
      <c r="G1099" s="4">
        <v>83.84</v>
      </c>
      <c r="H1099" s="4">
        <v>74.849999999999994</v>
      </c>
      <c r="I1099" s="81">
        <v>60.44</v>
      </c>
      <c r="J1099" s="72">
        <f t="shared" si="82"/>
        <v>14.409999999999997</v>
      </c>
      <c r="K1099" s="30" t="s">
        <v>10</v>
      </c>
      <c r="L1099" s="30" t="s">
        <v>10</v>
      </c>
      <c r="M1099" t="s">
        <v>1991</v>
      </c>
      <c r="N1099" t="s">
        <v>3783</v>
      </c>
      <c r="O1099" t="s">
        <v>122</v>
      </c>
      <c r="P1099" t="s">
        <v>183</v>
      </c>
    </row>
    <row r="1100" spans="1:16" x14ac:dyDescent="0.25">
      <c r="A1100" s="1" t="s">
        <v>3784</v>
      </c>
      <c r="B1100" s="5">
        <v>45786.893816446762</v>
      </c>
      <c r="C1100" t="s">
        <v>154</v>
      </c>
      <c r="D1100" t="s">
        <v>19</v>
      </c>
      <c r="E1100" t="s">
        <v>130</v>
      </c>
      <c r="F1100" t="s">
        <v>20</v>
      </c>
      <c r="G1100" s="4">
        <v>70.239999999999995</v>
      </c>
      <c r="H1100" s="4">
        <v>65.25</v>
      </c>
      <c r="I1100" s="81">
        <v>54.65</v>
      </c>
      <c r="J1100" s="72">
        <f t="shared" si="82"/>
        <v>10.600000000000001</v>
      </c>
      <c r="K1100" s="30" t="s">
        <v>10</v>
      </c>
      <c r="L1100" s="30" t="s">
        <v>10</v>
      </c>
      <c r="M1100" t="s">
        <v>1991</v>
      </c>
      <c r="N1100" t="s">
        <v>3785</v>
      </c>
      <c r="O1100" t="s">
        <v>1958</v>
      </c>
      <c r="P1100" t="s">
        <v>181</v>
      </c>
    </row>
    <row r="1101" spans="1:16" x14ac:dyDescent="0.25">
      <c r="A1101" s="1" t="s">
        <v>3786</v>
      </c>
      <c r="B1101" s="5">
        <v>45787.818963136575</v>
      </c>
      <c r="C1101" t="s">
        <v>152</v>
      </c>
      <c r="D1101" t="s">
        <v>23</v>
      </c>
      <c r="E1101" t="s">
        <v>24</v>
      </c>
      <c r="F1101" t="s">
        <v>20</v>
      </c>
      <c r="G1101" s="4">
        <v>158.94999999999999</v>
      </c>
      <c r="H1101" s="4">
        <v>158.94999999999999</v>
      </c>
      <c r="I1101" s="81">
        <v>128.35</v>
      </c>
      <c r="J1101" s="72">
        <f t="shared" si="82"/>
        <v>30.599999999999994</v>
      </c>
      <c r="K1101" s="30" t="s">
        <v>10</v>
      </c>
      <c r="L1101" s="30" t="s">
        <v>10</v>
      </c>
      <c r="M1101" t="s">
        <v>1991</v>
      </c>
      <c r="N1101" t="s">
        <v>3787</v>
      </c>
      <c r="O1101" t="s">
        <v>132</v>
      </c>
      <c r="P1101" t="s">
        <v>179</v>
      </c>
    </row>
    <row r="1102" spans="1:16" x14ac:dyDescent="0.25">
      <c r="A1102" s="1" t="s">
        <v>3788</v>
      </c>
      <c r="B1102" s="5">
        <v>45787.774754849539</v>
      </c>
      <c r="C1102" t="s">
        <v>152</v>
      </c>
      <c r="D1102" t="s">
        <v>23</v>
      </c>
      <c r="E1102" t="s">
        <v>24</v>
      </c>
      <c r="F1102" t="s">
        <v>20</v>
      </c>
      <c r="G1102" s="4">
        <v>104.34</v>
      </c>
      <c r="H1102" s="4">
        <v>78.349999999999994</v>
      </c>
      <c r="I1102" s="81">
        <v>63.27</v>
      </c>
      <c r="J1102" s="72">
        <f t="shared" si="82"/>
        <v>15.079999999999991</v>
      </c>
      <c r="K1102" s="30" t="s">
        <v>10</v>
      </c>
      <c r="L1102" s="30" t="s">
        <v>10</v>
      </c>
      <c r="M1102" t="s">
        <v>1991</v>
      </c>
      <c r="N1102" t="s">
        <v>3789</v>
      </c>
      <c r="O1102" t="s">
        <v>131</v>
      </c>
      <c r="P1102" t="s">
        <v>179</v>
      </c>
    </row>
    <row r="1103" spans="1:16" x14ac:dyDescent="0.25">
      <c r="A1103" s="1" t="s">
        <v>3790</v>
      </c>
      <c r="B1103" s="5">
        <v>45787.906135555553</v>
      </c>
      <c r="C1103" t="s">
        <v>261</v>
      </c>
      <c r="D1103" t="s">
        <v>19</v>
      </c>
      <c r="E1103" t="s">
        <v>1967</v>
      </c>
      <c r="F1103" t="s">
        <v>20</v>
      </c>
      <c r="G1103" s="4">
        <v>71.790000000000006</v>
      </c>
      <c r="H1103" s="4">
        <v>70.8</v>
      </c>
      <c r="I1103" s="81">
        <v>57.18</v>
      </c>
      <c r="J1103" s="72">
        <f t="shared" si="82"/>
        <v>13.619999999999997</v>
      </c>
      <c r="K1103" s="30" t="s">
        <v>10</v>
      </c>
      <c r="L1103" s="30" t="s">
        <v>10</v>
      </c>
      <c r="M1103" t="s">
        <v>1991</v>
      </c>
      <c r="N1103" t="s">
        <v>3791</v>
      </c>
      <c r="O1103" t="s">
        <v>132</v>
      </c>
      <c r="P1103" t="s">
        <v>183</v>
      </c>
    </row>
    <row r="1104" spans="1:16" x14ac:dyDescent="0.25">
      <c r="A1104" s="1" t="s">
        <v>3792</v>
      </c>
      <c r="B1104" s="5">
        <v>45786.647212569442</v>
      </c>
      <c r="C1104" t="s">
        <v>980</v>
      </c>
      <c r="D1104" t="s">
        <v>23</v>
      </c>
      <c r="E1104" t="s">
        <v>31</v>
      </c>
      <c r="F1104" t="s">
        <v>1941</v>
      </c>
      <c r="G1104" s="4">
        <v>38.79</v>
      </c>
      <c r="H1104" s="4">
        <v>46.8</v>
      </c>
      <c r="I1104" s="81">
        <v>37.799999999999997</v>
      </c>
      <c r="J1104" s="72">
        <f t="shared" si="82"/>
        <v>9</v>
      </c>
      <c r="K1104" s="30" t="s">
        <v>10</v>
      </c>
      <c r="L1104" s="30" t="s">
        <v>10</v>
      </c>
      <c r="M1104" t="s">
        <v>1991</v>
      </c>
      <c r="N1104" t="s">
        <v>3793</v>
      </c>
      <c r="O1104" t="s">
        <v>122</v>
      </c>
      <c r="P1104" t="s">
        <v>179</v>
      </c>
    </row>
    <row r="1105" spans="1:17" x14ac:dyDescent="0.25">
      <c r="A1105" s="1" t="s">
        <v>3794</v>
      </c>
      <c r="B1105" s="5">
        <v>45787.797936041665</v>
      </c>
      <c r="C1105" t="s">
        <v>192</v>
      </c>
      <c r="D1105" t="s">
        <v>23</v>
      </c>
      <c r="E1105" t="s">
        <v>24</v>
      </c>
      <c r="F1105" t="s">
        <v>20</v>
      </c>
      <c r="G1105" s="4">
        <v>137.99</v>
      </c>
      <c r="H1105" s="4">
        <v>138</v>
      </c>
      <c r="I1105" s="81">
        <v>111.44</v>
      </c>
      <c r="J1105" s="72">
        <f t="shared" si="82"/>
        <v>26.560000000000002</v>
      </c>
      <c r="K1105" s="30" t="s">
        <v>10</v>
      </c>
      <c r="L1105" s="30" t="s">
        <v>10</v>
      </c>
      <c r="M1105" t="s">
        <v>1991</v>
      </c>
      <c r="N1105" t="s">
        <v>3795</v>
      </c>
      <c r="O1105" t="s">
        <v>132</v>
      </c>
      <c r="P1105" t="s">
        <v>179</v>
      </c>
    </row>
    <row r="1106" spans="1:17" x14ac:dyDescent="0.25">
      <c r="A1106" s="1" t="s">
        <v>2526</v>
      </c>
      <c r="B1106" s="5">
        <v>45787.924989363426</v>
      </c>
      <c r="C1106" t="s">
        <v>236</v>
      </c>
      <c r="D1106" t="s">
        <v>19</v>
      </c>
      <c r="E1106" t="s">
        <v>33</v>
      </c>
      <c r="F1106" t="s">
        <v>20</v>
      </c>
      <c r="G1106" s="4">
        <v>74.989999999999995</v>
      </c>
      <c r="H1106" s="4">
        <v>68</v>
      </c>
      <c r="I1106" s="81">
        <v>54.91</v>
      </c>
      <c r="J1106" s="72">
        <f t="shared" si="82"/>
        <v>13.090000000000003</v>
      </c>
      <c r="K1106" s="30" t="s">
        <v>10</v>
      </c>
      <c r="L1106" s="30" t="s">
        <v>10</v>
      </c>
      <c r="M1106" t="s">
        <v>1991</v>
      </c>
      <c r="N1106" t="s">
        <v>3796</v>
      </c>
      <c r="O1106" t="s">
        <v>132</v>
      </c>
      <c r="P1106" t="s">
        <v>180</v>
      </c>
    </row>
    <row r="1107" spans="1:17" x14ac:dyDescent="0.25">
      <c r="A1107" s="1" t="s">
        <v>3797</v>
      </c>
      <c r="B1107" s="5">
        <v>45787.824109837966</v>
      </c>
      <c r="C1107" t="s">
        <v>236</v>
      </c>
      <c r="D1107" t="s">
        <v>19</v>
      </c>
      <c r="E1107" t="s">
        <v>33</v>
      </c>
      <c r="F1107" t="s">
        <v>20</v>
      </c>
      <c r="G1107" s="4">
        <v>39.18</v>
      </c>
      <c r="H1107" s="4">
        <v>31.2</v>
      </c>
      <c r="I1107" s="81">
        <v>25.19</v>
      </c>
      <c r="J1107" s="72">
        <f t="shared" si="82"/>
        <v>6.009999999999998</v>
      </c>
      <c r="K1107" s="30" t="s">
        <v>10</v>
      </c>
      <c r="L1107" s="30" t="s">
        <v>10</v>
      </c>
      <c r="M1107" t="s">
        <v>1991</v>
      </c>
      <c r="N1107" t="s">
        <v>3798</v>
      </c>
      <c r="O1107" t="s">
        <v>122</v>
      </c>
      <c r="P1107" t="s">
        <v>180</v>
      </c>
    </row>
    <row r="1108" spans="1:17" x14ac:dyDescent="0.25">
      <c r="A1108" s="1" t="s">
        <v>3799</v>
      </c>
      <c r="B1108" s="5">
        <v>45786.464747488426</v>
      </c>
      <c r="C1108" t="s">
        <v>21</v>
      </c>
      <c r="D1108" t="s">
        <v>18</v>
      </c>
      <c r="E1108" t="s">
        <v>1939</v>
      </c>
      <c r="F1108" t="s">
        <v>29</v>
      </c>
      <c r="G1108" s="4">
        <v>51.59</v>
      </c>
      <c r="H1108" s="31">
        <v>42.6</v>
      </c>
      <c r="I1108" s="31">
        <v>0</v>
      </c>
      <c r="J1108" s="31">
        <v>42.6</v>
      </c>
      <c r="K1108" s="30" t="s">
        <v>2824</v>
      </c>
      <c r="L1108" s="30" t="s">
        <v>17</v>
      </c>
      <c r="M1108" t="s">
        <v>1991</v>
      </c>
      <c r="N1108" t="s">
        <v>3800</v>
      </c>
      <c r="O1108" t="s">
        <v>132</v>
      </c>
      <c r="P1108" t="s">
        <v>182</v>
      </c>
    </row>
    <row r="1109" spans="1:17" x14ac:dyDescent="0.25">
      <c r="A1109" s="1" t="s">
        <v>3801</v>
      </c>
      <c r="B1109" s="5">
        <v>45786.735976990742</v>
      </c>
      <c r="C1109" t="s">
        <v>201</v>
      </c>
      <c r="D1109" t="s">
        <v>19</v>
      </c>
      <c r="E1109" t="s">
        <v>41</v>
      </c>
      <c r="F1109" t="s">
        <v>20</v>
      </c>
      <c r="G1109" s="4">
        <v>41.59</v>
      </c>
      <c r="H1109" s="4">
        <v>42.6</v>
      </c>
      <c r="I1109" s="81">
        <v>34.4</v>
      </c>
      <c r="J1109" s="72">
        <f>H1109-I1109</f>
        <v>8.2000000000000028</v>
      </c>
      <c r="K1109" s="30" t="s">
        <v>10</v>
      </c>
      <c r="L1109" s="30" t="s">
        <v>10</v>
      </c>
      <c r="M1109" t="s">
        <v>1991</v>
      </c>
      <c r="N1109" t="s">
        <v>3802</v>
      </c>
      <c r="O1109" t="s">
        <v>1960</v>
      </c>
      <c r="P1109" t="s">
        <v>179</v>
      </c>
    </row>
    <row r="1110" spans="1:17" x14ac:dyDescent="0.25">
      <c r="A1110" s="1">
        <v>4913</v>
      </c>
      <c r="B1110" s="5">
        <v>45787.938132997682</v>
      </c>
      <c r="C1110" t="s">
        <v>305</v>
      </c>
      <c r="D1110" t="s">
        <v>19</v>
      </c>
      <c r="E1110" t="s">
        <v>129</v>
      </c>
      <c r="F1110" t="s">
        <v>116</v>
      </c>
      <c r="G1110" s="4">
        <v>102.98</v>
      </c>
      <c r="H1110" s="4">
        <v>106</v>
      </c>
      <c r="I1110" s="81">
        <v>85.6</v>
      </c>
      <c r="J1110" s="72">
        <f>H1110-I1110</f>
        <v>20.400000000000006</v>
      </c>
      <c r="K1110" s="30" t="s">
        <v>10</v>
      </c>
      <c r="L1110" s="30" t="s">
        <v>10</v>
      </c>
      <c r="M1110" t="s">
        <v>1991</v>
      </c>
      <c r="N1110" t="s">
        <v>3803</v>
      </c>
      <c r="O1110" t="s">
        <v>131</v>
      </c>
      <c r="P1110" t="s">
        <v>182</v>
      </c>
    </row>
    <row r="1111" spans="1:17" x14ac:dyDescent="0.25">
      <c r="A1111" s="1" t="s">
        <v>3804</v>
      </c>
      <c r="B1111" s="5">
        <v>45786.850902800928</v>
      </c>
      <c r="C1111" t="s">
        <v>160</v>
      </c>
      <c r="D1111" t="s">
        <v>23</v>
      </c>
      <c r="E1111" t="s">
        <v>31</v>
      </c>
      <c r="F1111" t="s">
        <v>1941</v>
      </c>
      <c r="G1111" s="4">
        <v>105.79</v>
      </c>
      <c r="H1111" s="4">
        <v>106.8</v>
      </c>
      <c r="I1111" s="81">
        <v>89.44</v>
      </c>
      <c r="J1111" s="72">
        <f>H1111-I1111</f>
        <v>17.36</v>
      </c>
      <c r="K1111" s="30" t="s">
        <v>10</v>
      </c>
      <c r="L1111" s="30" t="s">
        <v>10</v>
      </c>
      <c r="M1111" t="s">
        <v>1991</v>
      </c>
      <c r="N1111" t="s">
        <v>3805</v>
      </c>
      <c r="O1111" t="s">
        <v>1955</v>
      </c>
      <c r="P1111" t="s">
        <v>179</v>
      </c>
    </row>
    <row r="1112" spans="1:17" x14ac:dyDescent="0.25">
      <c r="A1112" s="1" t="s">
        <v>3806</v>
      </c>
      <c r="B1112" s="5">
        <v>45786.917114479169</v>
      </c>
      <c r="C1112" t="s">
        <v>1942</v>
      </c>
      <c r="D1112" t="s">
        <v>23</v>
      </c>
      <c r="E1112" t="s">
        <v>24</v>
      </c>
      <c r="F1112" t="s">
        <v>20</v>
      </c>
      <c r="G1112" s="4">
        <v>149.04</v>
      </c>
      <c r="H1112" s="4">
        <v>145.05000000000001</v>
      </c>
      <c r="I1112" s="81">
        <v>117.13</v>
      </c>
      <c r="J1112" s="72">
        <f>H1112-I1112</f>
        <v>27.920000000000016</v>
      </c>
      <c r="K1112" s="30" t="s">
        <v>10</v>
      </c>
      <c r="L1112" s="30" t="s">
        <v>10</v>
      </c>
      <c r="M1112" t="s">
        <v>1991</v>
      </c>
      <c r="N1112" t="s">
        <v>3807</v>
      </c>
      <c r="O1112" t="s">
        <v>132</v>
      </c>
      <c r="P1112" t="s">
        <v>182</v>
      </c>
    </row>
    <row r="1113" spans="1:17" x14ac:dyDescent="0.25">
      <c r="A1113" s="1" t="s">
        <v>3808</v>
      </c>
      <c r="B1113" s="5">
        <v>45787.750100405094</v>
      </c>
      <c r="C1113" t="s">
        <v>978</v>
      </c>
      <c r="D1113" t="s">
        <v>18</v>
      </c>
      <c r="E1113" t="s">
        <v>28</v>
      </c>
      <c r="F1113" t="s">
        <v>136</v>
      </c>
      <c r="G1113" s="4">
        <v>93.79</v>
      </c>
      <c r="H1113" s="31">
        <v>82.8</v>
      </c>
      <c r="I1113" s="31">
        <v>0</v>
      </c>
      <c r="J1113" s="31">
        <v>82.8</v>
      </c>
      <c r="K1113" s="30" t="s">
        <v>2824</v>
      </c>
      <c r="L1113" s="30" t="s">
        <v>17</v>
      </c>
      <c r="M1113" t="s">
        <v>1991</v>
      </c>
      <c r="N1113" t="s">
        <v>3809</v>
      </c>
      <c r="O1113" t="s">
        <v>1957</v>
      </c>
      <c r="P1113" t="s">
        <v>180</v>
      </c>
    </row>
    <row r="1114" spans="1:17" x14ac:dyDescent="0.25">
      <c r="A1114" s="75">
        <v>7695</v>
      </c>
      <c r="B1114" s="76">
        <v>45787.901412118059</v>
      </c>
      <c r="C1114" s="77" t="s">
        <v>305</v>
      </c>
      <c r="D1114" s="77" t="s">
        <v>19</v>
      </c>
      <c r="E1114" s="77" t="s">
        <v>129</v>
      </c>
      <c r="F1114" s="77" t="s">
        <v>116</v>
      </c>
      <c r="G1114" s="31">
        <v>70.98</v>
      </c>
      <c r="H1114" s="31">
        <v>63</v>
      </c>
      <c r="I1114" s="80">
        <v>0</v>
      </c>
      <c r="J1114" s="73">
        <v>63</v>
      </c>
      <c r="K1114" s="78" t="s">
        <v>1000</v>
      </c>
      <c r="L1114" s="78" t="s">
        <v>2825</v>
      </c>
      <c r="M1114" s="77" t="s">
        <v>1991</v>
      </c>
      <c r="N1114" s="77" t="s">
        <v>3810</v>
      </c>
      <c r="O1114" s="77" t="s">
        <v>122</v>
      </c>
      <c r="P1114" t="s">
        <v>182</v>
      </c>
      <c r="Q1114" s="79"/>
    </row>
    <row r="1115" spans="1:17" x14ac:dyDescent="0.25">
      <c r="A1115" s="1" t="s">
        <v>3811</v>
      </c>
      <c r="B1115" s="5">
        <v>45786.874238460645</v>
      </c>
      <c r="C1115" t="s">
        <v>1942</v>
      </c>
      <c r="D1115" t="s">
        <v>19</v>
      </c>
      <c r="E1115" t="s">
        <v>39</v>
      </c>
      <c r="F1115" t="s">
        <v>20</v>
      </c>
      <c r="G1115" s="4">
        <v>63.18</v>
      </c>
      <c r="H1115" s="4">
        <v>61.2</v>
      </c>
      <c r="I1115" s="81">
        <v>49.42</v>
      </c>
      <c r="J1115" s="72">
        <f t="shared" ref="J1115:J1123" si="83">H1115-I1115</f>
        <v>11.780000000000001</v>
      </c>
      <c r="K1115" s="30" t="s">
        <v>10</v>
      </c>
      <c r="L1115" s="30" t="s">
        <v>10</v>
      </c>
      <c r="M1115" t="s">
        <v>1991</v>
      </c>
      <c r="N1115" t="s">
        <v>3812</v>
      </c>
      <c r="O1115" t="s">
        <v>122</v>
      </c>
      <c r="P1115" t="s">
        <v>182</v>
      </c>
    </row>
    <row r="1116" spans="1:17" x14ac:dyDescent="0.25">
      <c r="A1116" s="1">
        <v>9615</v>
      </c>
      <c r="B1116" s="5">
        <v>45788.51312447917</v>
      </c>
      <c r="C1116" t="s">
        <v>305</v>
      </c>
      <c r="D1116" t="s">
        <v>23</v>
      </c>
      <c r="E1116" t="s">
        <v>30</v>
      </c>
      <c r="F1116" t="s">
        <v>116</v>
      </c>
      <c r="G1116" s="4">
        <v>411.99</v>
      </c>
      <c r="H1116" s="4">
        <v>391</v>
      </c>
      <c r="I1116" s="81">
        <v>300.37</v>
      </c>
      <c r="J1116" s="72">
        <f t="shared" si="83"/>
        <v>90.63</v>
      </c>
      <c r="K1116" s="30" t="s">
        <v>10</v>
      </c>
      <c r="L1116" s="30" t="s">
        <v>10</v>
      </c>
      <c r="M1116" t="s">
        <v>1991</v>
      </c>
      <c r="N1116" t="s">
        <v>3813</v>
      </c>
      <c r="O1116" t="s">
        <v>123</v>
      </c>
      <c r="P1116" t="str">
        <f>VLOOKUP(C1116,[1]REGIONAIS!H:K,4,FALSE)</f>
        <v>KLEBER RIQUELME</v>
      </c>
    </row>
    <row r="1117" spans="1:17" x14ac:dyDescent="0.25">
      <c r="A1117" s="1" t="s">
        <v>3814</v>
      </c>
      <c r="B1117" s="5">
        <v>45786.761252083335</v>
      </c>
      <c r="C1117" t="s">
        <v>1942</v>
      </c>
      <c r="D1117" t="s">
        <v>153</v>
      </c>
      <c r="E1117" t="s">
        <v>24</v>
      </c>
      <c r="F1117" t="s">
        <v>20</v>
      </c>
      <c r="G1117" s="4">
        <v>203.79</v>
      </c>
      <c r="H1117" s="4">
        <v>203.81</v>
      </c>
      <c r="I1117" s="81">
        <v>164.58</v>
      </c>
      <c r="J1117" s="72">
        <f t="shared" si="83"/>
        <v>39.22999999999999</v>
      </c>
      <c r="K1117" s="30" t="s">
        <v>10</v>
      </c>
      <c r="L1117" s="30" t="s">
        <v>10</v>
      </c>
      <c r="M1117" t="s">
        <v>1991</v>
      </c>
      <c r="N1117" t="s">
        <v>3815</v>
      </c>
      <c r="O1117" t="s">
        <v>2684</v>
      </c>
      <c r="P1117" t="s">
        <v>182</v>
      </c>
    </row>
    <row r="1118" spans="1:17" x14ac:dyDescent="0.25">
      <c r="A1118" s="1" t="s">
        <v>3816</v>
      </c>
      <c r="B1118" s="5">
        <v>45787.701548113429</v>
      </c>
      <c r="C1118" t="s">
        <v>1917</v>
      </c>
      <c r="D1118" t="s">
        <v>23</v>
      </c>
      <c r="E1118" t="s">
        <v>24</v>
      </c>
      <c r="F1118" t="s">
        <v>20</v>
      </c>
      <c r="G1118" s="4">
        <v>30.78</v>
      </c>
      <c r="H1118" s="4">
        <v>28.8</v>
      </c>
      <c r="I1118" s="81">
        <v>23.26</v>
      </c>
      <c r="J1118" s="72">
        <f t="shared" si="83"/>
        <v>5.5399999999999991</v>
      </c>
      <c r="K1118" s="30" t="s">
        <v>10</v>
      </c>
      <c r="L1118" s="30" t="s">
        <v>10</v>
      </c>
      <c r="M1118" t="s">
        <v>1991</v>
      </c>
      <c r="N1118" t="s">
        <v>3817</v>
      </c>
      <c r="O1118" t="s">
        <v>122</v>
      </c>
      <c r="P1118" t="s">
        <v>179</v>
      </c>
    </row>
    <row r="1119" spans="1:17" x14ac:dyDescent="0.25">
      <c r="A1119" s="1" t="s">
        <v>3818</v>
      </c>
      <c r="B1119" s="5">
        <v>45787.536623217595</v>
      </c>
      <c r="C1119" t="s">
        <v>1917</v>
      </c>
      <c r="D1119" t="s">
        <v>153</v>
      </c>
      <c r="E1119" t="s">
        <v>24</v>
      </c>
      <c r="F1119" t="s">
        <v>20</v>
      </c>
      <c r="G1119" s="4">
        <v>48.79</v>
      </c>
      <c r="H1119" s="4">
        <v>49.8</v>
      </c>
      <c r="I1119" s="81">
        <v>36.18</v>
      </c>
      <c r="J1119" s="72">
        <f t="shared" si="83"/>
        <v>13.619999999999997</v>
      </c>
      <c r="K1119" s="30" t="s">
        <v>10</v>
      </c>
      <c r="L1119" s="30" t="s">
        <v>10</v>
      </c>
      <c r="M1119" t="s">
        <v>1991</v>
      </c>
      <c r="N1119" t="s">
        <v>3819</v>
      </c>
      <c r="O1119" t="s">
        <v>131</v>
      </c>
      <c r="P1119" t="s">
        <v>179</v>
      </c>
    </row>
    <row r="1120" spans="1:17" x14ac:dyDescent="0.25">
      <c r="A1120" s="1">
        <v>3476</v>
      </c>
      <c r="B1120" s="5">
        <v>45787.843654629629</v>
      </c>
      <c r="C1120" t="s">
        <v>262</v>
      </c>
      <c r="D1120" t="s">
        <v>23</v>
      </c>
      <c r="E1120" t="s">
        <v>139</v>
      </c>
      <c r="F1120" t="s">
        <v>116</v>
      </c>
      <c r="G1120" s="4">
        <v>163.98</v>
      </c>
      <c r="H1120" s="4">
        <v>162</v>
      </c>
      <c r="I1120" s="81">
        <v>125.82</v>
      </c>
      <c r="J1120" s="72">
        <f t="shared" si="83"/>
        <v>36.180000000000007</v>
      </c>
      <c r="K1120" s="30" t="s">
        <v>10</v>
      </c>
      <c r="L1120" s="30" t="s">
        <v>10</v>
      </c>
      <c r="M1120" t="s">
        <v>1991</v>
      </c>
      <c r="N1120" t="s">
        <v>3820</v>
      </c>
      <c r="O1120" t="s">
        <v>132</v>
      </c>
      <c r="P1120" t="s">
        <v>182</v>
      </c>
    </row>
    <row r="1121" spans="1:17" x14ac:dyDescent="0.25">
      <c r="A1121" s="1" t="s">
        <v>3821</v>
      </c>
      <c r="B1121" s="5">
        <v>45786.922255555553</v>
      </c>
      <c r="C1121" t="s">
        <v>1984</v>
      </c>
      <c r="D1121" t="s">
        <v>19</v>
      </c>
      <c r="E1121" t="s">
        <v>41</v>
      </c>
      <c r="F1121" t="s">
        <v>20</v>
      </c>
      <c r="G1121" s="4">
        <v>55.58</v>
      </c>
      <c r="H1121" s="4">
        <v>39.6</v>
      </c>
      <c r="I1121" s="81">
        <v>31.97</v>
      </c>
      <c r="J1121" s="72">
        <f t="shared" si="83"/>
        <v>7.6300000000000026</v>
      </c>
      <c r="K1121" s="30" t="s">
        <v>10</v>
      </c>
      <c r="L1121" s="30" t="s">
        <v>10</v>
      </c>
      <c r="M1121" t="s">
        <v>1991</v>
      </c>
      <c r="N1121" t="s">
        <v>3822</v>
      </c>
      <c r="O1121" t="s">
        <v>122</v>
      </c>
      <c r="P1121" t="s">
        <v>182</v>
      </c>
    </row>
    <row r="1122" spans="1:17" x14ac:dyDescent="0.25">
      <c r="A1122" s="1" t="s">
        <v>3823</v>
      </c>
      <c r="B1122" s="5">
        <v>45786.786370335649</v>
      </c>
      <c r="C1122" t="s">
        <v>659</v>
      </c>
      <c r="D1122" t="s">
        <v>19</v>
      </c>
      <c r="E1122" t="s">
        <v>39</v>
      </c>
      <c r="F1122" t="s">
        <v>20</v>
      </c>
      <c r="G1122" s="4">
        <v>67.790000000000006</v>
      </c>
      <c r="H1122" s="4">
        <v>71.8</v>
      </c>
      <c r="I1122" s="81">
        <v>57.98</v>
      </c>
      <c r="J1122" s="72">
        <f t="shared" si="83"/>
        <v>13.82</v>
      </c>
      <c r="K1122" s="30" t="s">
        <v>10</v>
      </c>
      <c r="L1122" s="30" t="s">
        <v>10</v>
      </c>
      <c r="M1122" t="s">
        <v>1991</v>
      </c>
      <c r="N1122" t="s">
        <v>3824</v>
      </c>
      <c r="O1122" t="s">
        <v>140</v>
      </c>
      <c r="P1122" t="s">
        <v>181</v>
      </c>
    </row>
    <row r="1123" spans="1:17" x14ac:dyDescent="0.25">
      <c r="A1123" s="1">
        <v>2190</v>
      </c>
      <c r="B1123" s="5">
        <v>45786.850605</v>
      </c>
      <c r="C1123" t="s">
        <v>763</v>
      </c>
      <c r="D1123" t="s">
        <v>23</v>
      </c>
      <c r="E1123" t="s">
        <v>31</v>
      </c>
      <c r="F1123" t="s">
        <v>116</v>
      </c>
      <c r="G1123" s="4">
        <v>165.99</v>
      </c>
      <c r="H1123" s="4">
        <v>168</v>
      </c>
      <c r="I1123" s="81">
        <v>135.66</v>
      </c>
      <c r="J1123" s="72">
        <f t="shared" si="83"/>
        <v>32.340000000000003</v>
      </c>
      <c r="K1123" s="30" t="s">
        <v>10</v>
      </c>
      <c r="L1123" s="30" t="s">
        <v>10</v>
      </c>
      <c r="M1123" t="s">
        <v>1991</v>
      </c>
      <c r="N1123" t="s">
        <v>3825</v>
      </c>
      <c r="O1123" t="s">
        <v>1957</v>
      </c>
      <c r="P1123" t="s">
        <v>183</v>
      </c>
    </row>
    <row r="1124" spans="1:17" x14ac:dyDescent="0.25">
      <c r="A1124" s="75">
        <v>7519</v>
      </c>
      <c r="B1124" s="76">
        <v>45788.879543680552</v>
      </c>
      <c r="C1124" s="77" t="s">
        <v>763</v>
      </c>
      <c r="D1124" s="77" t="s">
        <v>23</v>
      </c>
      <c r="E1124" s="77" t="s">
        <v>30</v>
      </c>
      <c r="F1124" s="77" t="s">
        <v>116</v>
      </c>
      <c r="G1124" s="31">
        <v>68.989999999999995</v>
      </c>
      <c r="H1124" s="31">
        <v>63</v>
      </c>
      <c r="I1124" s="31">
        <v>0</v>
      </c>
      <c r="J1124" s="31">
        <v>63</v>
      </c>
      <c r="K1124" s="78" t="s">
        <v>1000</v>
      </c>
      <c r="L1124" s="78" t="s">
        <v>2825</v>
      </c>
      <c r="M1124" s="77" t="s">
        <v>1991</v>
      </c>
      <c r="N1124" s="77" t="s">
        <v>3826</v>
      </c>
      <c r="O1124" s="77" t="s">
        <v>132</v>
      </c>
      <c r="P1124" t="str">
        <f>VLOOKUP(C1124,[1]REGIONAIS!H:K,4,FALSE)</f>
        <v>GRAZIANI BARRETO</v>
      </c>
      <c r="Q1124" s="79">
        <v>53093318</v>
      </c>
    </row>
    <row r="1125" spans="1:17" x14ac:dyDescent="0.25">
      <c r="A1125" s="1">
        <v>654</v>
      </c>
      <c r="B1125" s="5">
        <v>45788.875673541668</v>
      </c>
      <c r="C1125" t="s">
        <v>763</v>
      </c>
      <c r="D1125" t="s">
        <v>23</v>
      </c>
      <c r="E1125" t="s">
        <v>30</v>
      </c>
      <c r="F1125" t="s">
        <v>116</v>
      </c>
      <c r="G1125" s="4">
        <v>48.99</v>
      </c>
      <c r="H1125" s="4">
        <v>53</v>
      </c>
      <c r="I1125" s="81">
        <v>42.8</v>
      </c>
      <c r="J1125" s="72">
        <f>H1125-I1125</f>
        <v>10.200000000000003</v>
      </c>
      <c r="K1125" s="30" t="s">
        <v>10</v>
      </c>
      <c r="L1125" s="30" t="s">
        <v>10</v>
      </c>
      <c r="M1125" t="s">
        <v>1991</v>
      </c>
      <c r="N1125" t="s">
        <v>3827</v>
      </c>
      <c r="O1125" t="s">
        <v>132</v>
      </c>
      <c r="P1125" t="str">
        <f>VLOOKUP(C1125,[1]REGIONAIS!H:K,4,FALSE)</f>
        <v>GRAZIANI BARRETO</v>
      </c>
    </row>
    <row r="1126" spans="1:17" x14ac:dyDescent="0.25">
      <c r="A1126" s="1" t="s">
        <v>3828</v>
      </c>
      <c r="B1126" s="5">
        <v>45787.862385914355</v>
      </c>
      <c r="C1126" t="s">
        <v>86</v>
      </c>
      <c r="D1126" t="s">
        <v>19</v>
      </c>
      <c r="E1126" t="s">
        <v>33</v>
      </c>
      <c r="F1126" t="s">
        <v>20</v>
      </c>
      <c r="G1126" s="4">
        <v>62.19</v>
      </c>
      <c r="H1126" s="4">
        <v>61.2</v>
      </c>
      <c r="I1126" s="81">
        <v>49.42</v>
      </c>
      <c r="J1126" s="72">
        <f>H1126-I1126</f>
        <v>11.780000000000001</v>
      </c>
      <c r="K1126" s="30" t="s">
        <v>10</v>
      </c>
      <c r="L1126" s="30" t="s">
        <v>10</v>
      </c>
      <c r="M1126" t="s">
        <v>1991</v>
      </c>
      <c r="N1126" t="s">
        <v>3829</v>
      </c>
      <c r="O1126" t="s">
        <v>124</v>
      </c>
      <c r="P1126" t="s">
        <v>180</v>
      </c>
    </row>
    <row r="1127" spans="1:17" x14ac:dyDescent="0.25">
      <c r="A1127" s="1" t="s">
        <v>3830</v>
      </c>
      <c r="B1127" s="5">
        <v>45787.892607581016</v>
      </c>
      <c r="C1127" t="s">
        <v>543</v>
      </c>
      <c r="D1127" t="s">
        <v>18</v>
      </c>
      <c r="E1127" t="s">
        <v>2105</v>
      </c>
      <c r="F1127" t="s">
        <v>29</v>
      </c>
      <c r="G1127" s="4">
        <v>74</v>
      </c>
      <c r="H1127" s="31">
        <v>74</v>
      </c>
      <c r="I1127" s="31">
        <v>0</v>
      </c>
      <c r="J1127" s="31">
        <v>74</v>
      </c>
      <c r="K1127" s="30" t="s">
        <v>2824</v>
      </c>
      <c r="L1127" s="30" t="s">
        <v>17</v>
      </c>
      <c r="M1127" t="s">
        <v>1991</v>
      </c>
      <c r="N1127" t="s">
        <v>3831</v>
      </c>
      <c r="O1127" t="s">
        <v>131</v>
      </c>
      <c r="P1127" t="s">
        <v>182</v>
      </c>
    </row>
    <row r="1128" spans="1:17" x14ac:dyDescent="0.25">
      <c r="A1128" s="1" t="s">
        <v>3832</v>
      </c>
      <c r="B1128" s="5">
        <v>45787.517631620372</v>
      </c>
      <c r="C1128" t="s">
        <v>1949</v>
      </c>
      <c r="D1128" t="s">
        <v>19</v>
      </c>
      <c r="E1128" t="s">
        <v>226</v>
      </c>
      <c r="F1128" t="s">
        <v>20</v>
      </c>
      <c r="G1128" s="4">
        <v>44.39</v>
      </c>
      <c r="H1128" s="4">
        <v>44.4</v>
      </c>
      <c r="I1128" s="81">
        <v>35.85</v>
      </c>
      <c r="J1128" s="72">
        <f t="shared" ref="J1128:J1148" si="84">H1128-I1128</f>
        <v>8.5499999999999972</v>
      </c>
      <c r="K1128" s="30" t="s">
        <v>10</v>
      </c>
      <c r="L1128" s="30" t="s">
        <v>10</v>
      </c>
      <c r="M1128" t="s">
        <v>1991</v>
      </c>
      <c r="N1128" t="s">
        <v>3833</v>
      </c>
      <c r="O1128" t="s">
        <v>140</v>
      </c>
      <c r="P1128" t="s">
        <v>183</v>
      </c>
    </row>
    <row r="1129" spans="1:17" x14ac:dyDescent="0.25">
      <c r="A1129" s="1" t="s">
        <v>3834</v>
      </c>
      <c r="B1129" s="5">
        <v>45786.791523946762</v>
      </c>
      <c r="C1129" t="s">
        <v>188</v>
      </c>
      <c r="D1129" t="s">
        <v>23</v>
      </c>
      <c r="E1129" t="s">
        <v>24</v>
      </c>
      <c r="F1129" t="s">
        <v>20</v>
      </c>
      <c r="G1129" s="4">
        <v>66.59</v>
      </c>
      <c r="H1129" s="4">
        <v>59.6</v>
      </c>
      <c r="I1129" s="81">
        <v>49.92</v>
      </c>
      <c r="J1129" s="72">
        <f t="shared" si="84"/>
        <v>9.68</v>
      </c>
      <c r="K1129" s="30" t="s">
        <v>10</v>
      </c>
      <c r="L1129" s="30" t="s">
        <v>10</v>
      </c>
      <c r="M1129" t="s">
        <v>1991</v>
      </c>
      <c r="N1129" t="s">
        <v>3835</v>
      </c>
      <c r="O1129" t="s">
        <v>1961</v>
      </c>
      <c r="P1129" t="s">
        <v>179</v>
      </c>
    </row>
    <row r="1130" spans="1:17" x14ac:dyDescent="0.25">
      <c r="A1130" s="1" t="s">
        <v>3836</v>
      </c>
      <c r="B1130" s="5">
        <v>45787.754160555553</v>
      </c>
      <c r="C1130" t="s">
        <v>187</v>
      </c>
      <c r="D1130" t="s">
        <v>19</v>
      </c>
      <c r="E1130" t="s">
        <v>130</v>
      </c>
      <c r="F1130" t="s">
        <v>20</v>
      </c>
      <c r="G1130" s="4">
        <v>38.79</v>
      </c>
      <c r="H1130" s="4">
        <v>40.799999999999997</v>
      </c>
      <c r="I1130" s="81">
        <v>32.950000000000003</v>
      </c>
      <c r="J1130" s="72">
        <f t="shared" si="84"/>
        <v>7.8499999999999943</v>
      </c>
      <c r="K1130" s="30" t="s">
        <v>10</v>
      </c>
      <c r="L1130" s="30" t="s">
        <v>10</v>
      </c>
      <c r="M1130" t="s">
        <v>1991</v>
      </c>
      <c r="N1130" t="s">
        <v>3837</v>
      </c>
      <c r="O1130" t="s">
        <v>124</v>
      </c>
      <c r="P1130" t="s">
        <v>181</v>
      </c>
    </row>
    <row r="1131" spans="1:17" x14ac:dyDescent="0.25">
      <c r="A1131" s="1" t="s">
        <v>3838</v>
      </c>
      <c r="B1131" s="5">
        <v>45787.726590625003</v>
      </c>
      <c r="C1131" t="s">
        <v>187</v>
      </c>
      <c r="D1131" t="s">
        <v>19</v>
      </c>
      <c r="E1131" t="s">
        <v>33</v>
      </c>
      <c r="F1131" t="s">
        <v>20</v>
      </c>
      <c r="G1131" s="4">
        <v>142.97999999999999</v>
      </c>
      <c r="H1131" s="4">
        <v>126</v>
      </c>
      <c r="I1131" s="81">
        <v>101.74</v>
      </c>
      <c r="J1131" s="72">
        <f t="shared" si="84"/>
        <v>24.260000000000005</v>
      </c>
      <c r="K1131" s="30" t="s">
        <v>10</v>
      </c>
      <c r="L1131" s="30" t="s">
        <v>10</v>
      </c>
      <c r="M1131" t="s">
        <v>1991</v>
      </c>
      <c r="N1131" t="s">
        <v>3839</v>
      </c>
      <c r="O1131" t="s">
        <v>131</v>
      </c>
      <c r="P1131" t="s">
        <v>181</v>
      </c>
    </row>
    <row r="1132" spans="1:17" x14ac:dyDescent="0.25">
      <c r="A1132" s="1" t="s">
        <v>3840</v>
      </c>
      <c r="B1132" s="5">
        <v>45787.86017925926</v>
      </c>
      <c r="C1132" t="s">
        <v>313</v>
      </c>
      <c r="D1132" t="s">
        <v>23</v>
      </c>
      <c r="E1132" t="s">
        <v>31</v>
      </c>
      <c r="F1132" t="s">
        <v>1941</v>
      </c>
      <c r="G1132" s="4">
        <v>85.2</v>
      </c>
      <c r="H1132" s="4">
        <v>85.2</v>
      </c>
      <c r="I1132" s="81">
        <v>68.8</v>
      </c>
      <c r="J1132" s="72">
        <f t="shared" si="84"/>
        <v>16.400000000000006</v>
      </c>
      <c r="K1132" s="30" t="s">
        <v>10</v>
      </c>
      <c r="L1132" s="30" t="s">
        <v>10</v>
      </c>
      <c r="M1132" t="s">
        <v>1991</v>
      </c>
      <c r="N1132" t="s">
        <v>3841</v>
      </c>
      <c r="O1132" t="s">
        <v>132</v>
      </c>
      <c r="P1132" t="s">
        <v>179</v>
      </c>
    </row>
    <row r="1133" spans="1:17" x14ac:dyDescent="0.25">
      <c r="A1133" s="1" t="s">
        <v>3842</v>
      </c>
      <c r="B1133" s="5">
        <v>45787.800160127314</v>
      </c>
      <c r="C1133" t="s">
        <v>313</v>
      </c>
      <c r="D1133" t="s">
        <v>23</v>
      </c>
      <c r="E1133" t="s">
        <v>31</v>
      </c>
      <c r="F1133" t="s">
        <v>1941</v>
      </c>
      <c r="G1133" s="4">
        <v>76.19</v>
      </c>
      <c r="H1133" s="4">
        <v>85.2</v>
      </c>
      <c r="I1133" s="81">
        <v>68.8</v>
      </c>
      <c r="J1133" s="72">
        <f t="shared" si="84"/>
        <v>16.400000000000006</v>
      </c>
      <c r="K1133" s="30" t="s">
        <v>10</v>
      </c>
      <c r="L1133" s="30" t="s">
        <v>10</v>
      </c>
      <c r="M1133" t="s">
        <v>1991</v>
      </c>
      <c r="N1133" t="s">
        <v>3843</v>
      </c>
      <c r="O1133" t="s">
        <v>122</v>
      </c>
      <c r="P1133" t="s">
        <v>179</v>
      </c>
    </row>
    <row r="1134" spans="1:17" x14ac:dyDescent="0.25">
      <c r="A1134" s="1" t="s">
        <v>3844</v>
      </c>
      <c r="B1134" s="5">
        <v>45787.787503993059</v>
      </c>
      <c r="C1134" t="s">
        <v>313</v>
      </c>
      <c r="D1134" t="s">
        <v>23</v>
      </c>
      <c r="E1134" t="s">
        <v>24</v>
      </c>
      <c r="F1134" t="s">
        <v>20</v>
      </c>
      <c r="G1134" s="4">
        <v>42.59</v>
      </c>
      <c r="H1134" s="4">
        <v>42.6</v>
      </c>
      <c r="I1134" s="81">
        <v>34.4</v>
      </c>
      <c r="J1134" s="72">
        <f t="shared" si="84"/>
        <v>8.2000000000000028</v>
      </c>
      <c r="K1134" s="30" t="s">
        <v>10</v>
      </c>
      <c r="L1134" s="30" t="s">
        <v>10</v>
      </c>
      <c r="M1134" t="s">
        <v>1991</v>
      </c>
      <c r="N1134" t="s">
        <v>3845</v>
      </c>
      <c r="O1134" t="s">
        <v>122</v>
      </c>
      <c r="P1134" t="s">
        <v>179</v>
      </c>
    </row>
    <row r="1135" spans="1:17" x14ac:dyDescent="0.25">
      <c r="A1135" s="1" t="s">
        <v>3846</v>
      </c>
      <c r="B1135" s="5">
        <v>45787.487569016201</v>
      </c>
      <c r="C1135" t="s">
        <v>48</v>
      </c>
      <c r="D1135" t="s">
        <v>23</v>
      </c>
      <c r="E1135" t="s">
        <v>24</v>
      </c>
      <c r="F1135" t="s">
        <v>20</v>
      </c>
      <c r="G1135" s="4">
        <v>53.44</v>
      </c>
      <c r="H1135" s="4">
        <v>57.45</v>
      </c>
      <c r="I1135" s="81">
        <v>46.39</v>
      </c>
      <c r="J1135" s="72">
        <f t="shared" si="84"/>
        <v>11.060000000000002</v>
      </c>
      <c r="K1135" s="30" t="s">
        <v>10</v>
      </c>
      <c r="L1135" s="30" t="s">
        <v>10</v>
      </c>
      <c r="M1135" t="s">
        <v>1991</v>
      </c>
      <c r="N1135" t="s">
        <v>3847</v>
      </c>
      <c r="O1135" t="s">
        <v>132</v>
      </c>
      <c r="P1135" t="s">
        <v>180</v>
      </c>
    </row>
    <row r="1136" spans="1:17" x14ac:dyDescent="0.25">
      <c r="A1136" s="1" t="s">
        <v>3848</v>
      </c>
      <c r="B1136" s="5">
        <v>45787.558816435187</v>
      </c>
      <c r="C1136" t="s">
        <v>652</v>
      </c>
      <c r="D1136" t="s">
        <v>19</v>
      </c>
      <c r="E1136" t="s">
        <v>2527</v>
      </c>
      <c r="F1136" t="s">
        <v>20</v>
      </c>
      <c r="G1136" s="4">
        <v>106.59</v>
      </c>
      <c r="H1136" s="4">
        <v>99.6</v>
      </c>
      <c r="I1136" s="81">
        <v>80.430000000000007</v>
      </c>
      <c r="J1136" s="72">
        <f t="shared" si="84"/>
        <v>19.169999999999987</v>
      </c>
      <c r="K1136" s="30" t="s">
        <v>10</v>
      </c>
      <c r="L1136" s="30" t="s">
        <v>10</v>
      </c>
      <c r="M1136" t="s">
        <v>1991</v>
      </c>
      <c r="N1136" t="s">
        <v>3849</v>
      </c>
      <c r="O1136" t="s">
        <v>122</v>
      </c>
      <c r="P1136" t="s">
        <v>179</v>
      </c>
    </row>
    <row r="1137" spans="1:16" x14ac:dyDescent="0.25">
      <c r="A1137" s="1" t="s">
        <v>3850</v>
      </c>
      <c r="B1137" s="5">
        <v>45786.924718449074</v>
      </c>
      <c r="C1137" t="s">
        <v>3851</v>
      </c>
      <c r="D1137" t="s">
        <v>19</v>
      </c>
      <c r="E1137" t="s">
        <v>33</v>
      </c>
      <c r="F1137" t="s">
        <v>20</v>
      </c>
      <c r="G1137" s="4">
        <v>97.2</v>
      </c>
      <c r="H1137" s="4">
        <v>97.2</v>
      </c>
      <c r="I1137" s="81">
        <v>78.48</v>
      </c>
      <c r="J1137" s="72">
        <f t="shared" si="84"/>
        <v>18.72</v>
      </c>
      <c r="K1137" s="30" t="s">
        <v>10</v>
      </c>
      <c r="L1137" s="30" t="s">
        <v>10</v>
      </c>
      <c r="M1137" t="s">
        <v>1991</v>
      </c>
      <c r="N1137" t="s">
        <v>3852</v>
      </c>
      <c r="O1137" t="s">
        <v>1976</v>
      </c>
      <c r="P1137" t="s">
        <v>181</v>
      </c>
    </row>
    <row r="1138" spans="1:16" x14ac:dyDescent="0.25">
      <c r="A1138" s="1">
        <v>3423</v>
      </c>
      <c r="B1138" s="5">
        <v>45786.839056840276</v>
      </c>
      <c r="C1138" t="s">
        <v>259</v>
      </c>
      <c r="D1138" t="s">
        <v>23</v>
      </c>
      <c r="E1138" t="s">
        <v>30</v>
      </c>
      <c r="F1138" t="s">
        <v>116</v>
      </c>
      <c r="G1138" s="4">
        <v>247.99</v>
      </c>
      <c r="H1138" s="4">
        <v>243</v>
      </c>
      <c r="I1138" s="81">
        <v>196.22</v>
      </c>
      <c r="J1138" s="72">
        <f t="shared" si="84"/>
        <v>46.78</v>
      </c>
      <c r="K1138" s="30" t="s">
        <v>10</v>
      </c>
      <c r="L1138" s="30" t="s">
        <v>10</v>
      </c>
      <c r="M1138" t="s">
        <v>1991</v>
      </c>
      <c r="N1138" t="s">
        <v>3853</v>
      </c>
      <c r="O1138" t="s">
        <v>1957</v>
      </c>
      <c r="P1138" t="s">
        <v>182</v>
      </c>
    </row>
    <row r="1139" spans="1:16" x14ac:dyDescent="0.25">
      <c r="A1139" s="1" t="s">
        <v>3854</v>
      </c>
      <c r="B1139" s="5">
        <v>45786.768928854166</v>
      </c>
      <c r="C1139" t="s">
        <v>1970</v>
      </c>
      <c r="D1139" t="s">
        <v>19</v>
      </c>
      <c r="E1139" t="s">
        <v>33</v>
      </c>
      <c r="F1139" t="s">
        <v>20</v>
      </c>
      <c r="G1139" s="4">
        <v>57.98</v>
      </c>
      <c r="H1139" s="4">
        <v>66</v>
      </c>
      <c r="I1139" s="81">
        <v>53.3</v>
      </c>
      <c r="J1139" s="72">
        <f t="shared" si="84"/>
        <v>12.700000000000003</v>
      </c>
      <c r="K1139" s="30" t="s">
        <v>10</v>
      </c>
      <c r="L1139" s="30" t="s">
        <v>10</v>
      </c>
      <c r="M1139" t="s">
        <v>1991</v>
      </c>
      <c r="N1139" t="s">
        <v>3855</v>
      </c>
      <c r="O1139" t="s">
        <v>122</v>
      </c>
      <c r="P1139" t="s">
        <v>182</v>
      </c>
    </row>
    <row r="1140" spans="1:16" x14ac:dyDescent="0.25">
      <c r="A1140" s="1">
        <v>9668</v>
      </c>
      <c r="B1140" s="5">
        <v>45787.81942699074</v>
      </c>
      <c r="C1140" t="s">
        <v>259</v>
      </c>
      <c r="D1140" t="s">
        <v>23</v>
      </c>
      <c r="E1140" t="s">
        <v>139</v>
      </c>
      <c r="F1140" t="s">
        <v>116</v>
      </c>
      <c r="G1140" s="4">
        <v>60.99</v>
      </c>
      <c r="H1140" s="4">
        <v>53</v>
      </c>
      <c r="I1140" s="81">
        <v>42.8</v>
      </c>
      <c r="J1140" s="72">
        <f t="shared" si="84"/>
        <v>10.200000000000003</v>
      </c>
      <c r="K1140" s="30" t="s">
        <v>10</v>
      </c>
      <c r="L1140" s="30" t="s">
        <v>10</v>
      </c>
      <c r="M1140" t="s">
        <v>1991</v>
      </c>
      <c r="N1140" t="s">
        <v>3856</v>
      </c>
      <c r="O1140" t="s">
        <v>1936</v>
      </c>
      <c r="P1140" t="s">
        <v>182</v>
      </c>
    </row>
    <row r="1141" spans="1:16" x14ac:dyDescent="0.25">
      <c r="A1141" s="1" t="s">
        <v>3857</v>
      </c>
      <c r="B1141" s="5">
        <v>45787.856550775461</v>
      </c>
      <c r="C1141" t="s">
        <v>248</v>
      </c>
      <c r="D1141" t="s">
        <v>23</v>
      </c>
      <c r="E1141" t="s">
        <v>24</v>
      </c>
      <c r="F1141" t="s">
        <v>20</v>
      </c>
      <c r="G1141" s="4">
        <v>84.18</v>
      </c>
      <c r="H1141" s="4">
        <v>85.2</v>
      </c>
      <c r="I1141" s="81">
        <v>68.8</v>
      </c>
      <c r="J1141" s="72">
        <f t="shared" si="84"/>
        <v>16.400000000000006</v>
      </c>
      <c r="K1141" s="30" t="s">
        <v>10</v>
      </c>
      <c r="L1141" s="30" t="s">
        <v>10</v>
      </c>
      <c r="M1141" t="s">
        <v>1991</v>
      </c>
      <c r="N1141" t="s">
        <v>3858</v>
      </c>
      <c r="O1141" t="s">
        <v>131</v>
      </c>
      <c r="P1141" t="s">
        <v>183</v>
      </c>
    </row>
    <row r="1142" spans="1:16" x14ac:dyDescent="0.25">
      <c r="A1142" s="1" t="s">
        <v>3859</v>
      </c>
      <c r="B1142" s="5">
        <v>45787.795142939816</v>
      </c>
      <c r="C1142" t="s">
        <v>248</v>
      </c>
      <c r="D1142" t="s">
        <v>23</v>
      </c>
      <c r="E1142" t="s">
        <v>24</v>
      </c>
      <c r="F1142" t="s">
        <v>20</v>
      </c>
      <c r="G1142" s="4">
        <v>45.59</v>
      </c>
      <c r="H1142" s="4">
        <v>42.6</v>
      </c>
      <c r="I1142" s="81">
        <v>34.4</v>
      </c>
      <c r="J1142" s="72">
        <f t="shared" si="84"/>
        <v>8.2000000000000028</v>
      </c>
      <c r="K1142" s="30" t="s">
        <v>10</v>
      </c>
      <c r="L1142" s="30" t="s">
        <v>10</v>
      </c>
      <c r="M1142" t="s">
        <v>1991</v>
      </c>
      <c r="N1142" t="s">
        <v>3860</v>
      </c>
      <c r="O1142" t="s">
        <v>122</v>
      </c>
      <c r="P1142" t="s">
        <v>183</v>
      </c>
    </row>
    <row r="1143" spans="1:16" x14ac:dyDescent="0.25">
      <c r="A1143" s="1" t="s">
        <v>3861</v>
      </c>
      <c r="B1143" s="5">
        <v>45787.787524513886</v>
      </c>
      <c r="C1143" t="s">
        <v>248</v>
      </c>
      <c r="D1143" t="s">
        <v>19</v>
      </c>
      <c r="E1143" t="s">
        <v>41</v>
      </c>
      <c r="F1143" t="s">
        <v>20</v>
      </c>
      <c r="G1143" s="4">
        <v>77.680000000000007</v>
      </c>
      <c r="H1143" s="4">
        <v>77.7</v>
      </c>
      <c r="I1143" s="81">
        <v>62.74</v>
      </c>
      <c r="J1143" s="72">
        <f t="shared" si="84"/>
        <v>14.96</v>
      </c>
      <c r="K1143" s="30" t="s">
        <v>10</v>
      </c>
      <c r="L1143" s="30" t="s">
        <v>10</v>
      </c>
      <c r="M1143" t="s">
        <v>1991</v>
      </c>
      <c r="N1143" t="s">
        <v>3862</v>
      </c>
      <c r="O1143" t="s">
        <v>123</v>
      </c>
      <c r="P1143" t="s">
        <v>183</v>
      </c>
    </row>
    <row r="1144" spans="1:16" x14ac:dyDescent="0.25">
      <c r="A1144" s="1" t="s">
        <v>3863</v>
      </c>
      <c r="B1144" s="5">
        <v>45787.494126944446</v>
      </c>
      <c r="C1144" t="s">
        <v>685</v>
      </c>
      <c r="D1144" t="s">
        <v>23</v>
      </c>
      <c r="E1144" t="s">
        <v>24</v>
      </c>
      <c r="F1144" t="s">
        <v>20</v>
      </c>
      <c r="G1144" s="4">
        <v>121.23</v>
      </c>
      <c r="H1144" s="4">
        <v>110.25</v>
      </c>
      <c r="I1144" s="81">
        <v>89.02</v>
      </c>
      <c r="J1144" s="72">
        <f t="shared" si="84"/>
        <v>21.230000000000004</v>
      </c>
      <c r="K1144" s="30" t="s">
        <v>10</v>
      </c>
      <c r="L1144" s="30" t="s">
        <v>10</v>
      </c>
      <c r="M1144" t="s">
        <v>1991</v>
      </c>
      <c r="N1144" t="s">
        <v>3864</v>
      </c>
      <c r="O1144" t="s">
        <v>132</v>
      </c>
      <c r="P1144" t="s">
        <v>180</v>
      </c>
    </row>
    <row r="1145" spans="1:16" x14ac:dyDescent="0.25">
      <c r="A1145" s="1">
        <v>4416</v>
      </c>
      <c r="B1145" s="5">
        <v>45788.836462557869</v>
      </c>
      <c r="C1145" t="s">
        <v>779</v>
      </c>
      <c r="D1145" t="s">
        <v>23</v>
      </c>
      <c r="E1145" t="s">
        <v>31</v>
      </c>
      <c r="F1145" t="s">
        <v>116</v>
      </c>
      <c r="G1145" s="4">
        <v>181.99</v>
      </c>
      <c r="H1145" s="4">
        <v>162</v>
      </c>
      <c r="I1145" s="81">
        <v>130.82</v>
      </c>
      <c r="J1145" s="72">
        <f t="shared" si="84"/>
        <v>31.180000000000007</v>
      </c>
      <c r="K1145" s="30" t="s">
        <v>10</v>
      </c>
      <c r="L1145" s="30" t="s">
        <v>10</v>
      </c>
      <c r="M1145" t="s">
        <v>1991</v>
      </c>
      <c r="N1145" t="s">
        <v>3865</v>
      </c>
      <c r="O1145" t="s">
        <v>122</v>
      </c>
      <c r="P1145" t="str">
        <f>VLOOKUP(C1145,[1]REGIONAIS!H:K,4,FALSE)</f>
        <v>GRAZIANI BARRETO</v>
      </c>
    </row>
    <row r="1146" spans="1:16" x14ac:dyDescent="0.25">
      <c r="A1146" s="1" t="s">
        <v>3866</v>
      </c>
      <c r="B1146" s="5">
        <v>45787.792239988426</v>
      </c>
      <c r="C1146" t="s">
        <v>321</v>
      </c>
      <c r="D1146" t="s">
        <v>19</v>
      </c>
      <c r="E1146" t="s">
        <v>226</v>
      </c>
      <c r="F1146" t="s">
        <v>20</v>
      </c>
      <c r="G1146" s="4">
        <v>81.83</v>
      </c>
      <c r="H1146" s="4">
        <v>83.85</v>
      </c>
      <c r="I1146" s="81">
        <v>67.7</v>
      </c>
      <c r="J1146" s="72">
        <f t="shared" si="84"/>
        <v>16.149999999999991</v>
      </c>
      <c r="K1146" s="30" t="s">
        <v>10</v>
      </c>
      <c r="L1146" s="30" t="s">
        <v>10</v>
      </c>
      <c r="M1146" t="s">
        <v>1991</v>
      </c>
      <c r="N1146" t="s">
        <v>3867</v>
      </c>
      <c r="O1146" t="s">
        <v>122</v>
      </c>
      <c r="P1146" t="s">
        <v>179</v>
      </c>
    </row>
    <row r="1147" spans="1:16" x14ac:dyDescent="0.25">
      <c r="A1147" s="1" t="s">
        <v>3868</v>
      </c>
      <c r="B1147" s="5">
        <v>45786.802627175923</v>
      </c>
      <c r="C1147" t="s">
        <v>220</v>
      </c>
      <c r="D1147" t="s">
        <v>19</v>
      </c>
      <c r="E1147" t="s">
        <v>130</v>
      </c>
      <c r="F1147" t="s">
        <v>20</v>
      </c>
      <c r="G1147" s="4">
        <v>41.39</v>
      </c>
      <c r="H1147" s="4">
        <v>50.4</v>
      </c>
      <c r="I1147" s="81">
        <v>40.700000000000003</v>
      </c>
      <c r="J1147" s="72">
        <f t="shared" si="84"/>
        <v>9.6999999999999957</v>
      </c>
      <c r="K1147" s="30" t="s">
        <v>10</v>
      </c>
      <c r="L1147" s="30" t="s">
        <v>10</v>
      </c>
      <c r="M1147" t="s">
        <v>1991</v>
      </c>
      <c r="N1147" t="s">
        <v>3869</v>
      </c>
      <c r="O1147" t="s">
        <v>132</v>
      </c>
      <c r="P1147" t="s">
        <v>180</v>
      </c>
    </row>
    <row r="1148" spans="1:16" x14ac:dyDescent="0.25">
      <c r="A1148" s="1" t="s">
        <v>3870</v>
      </c>
      <c r="B1148" s="5">
        <v>45786.845533993059</v>
      </c>
      <c r="C1148" t="s">
        <v>254</v>
      </c>
      <c r="D1148" t="s">
        <v>23</v>
      </c>
      <c r="E1148" t="s">
        <v>24</v>
      </c>
      <c r="F1148" t="s">
        <v>20</v>
      </c>
      <c r="G1148" s="4">
        <v>260.99</v>
      </c>
      <c r="H1148" s="4">
        <v>247</v>
      </c>
      <c r="I1148" s="81">
        <v>199.45</v>
      </c>
      <c r="J1148" s="72">
        <f t="shared" si="84"/>
        <v>47.550000000000011</v>
      </c>
      <c r="K1148" s="30" t="s">
        <v>10</v>
      </c>
      <c r="L1148" s="30" t="s">
        <v>10</v>
      </c>
      <c r="M1148" t="s">
        <v>1991</v>
      </c>
      <c r="N1148" t="s">
        <v>3871</v>
      </c>
      <c r="O1148" t="s">
        <v>122</v>
      </c>
      <c r="P1148" t="s">
        <v>179</v>
      </c>
    </row>
    <row r="1149" spans="1:16" x14ac:dyDescent="0.25">
      <c r="A1149" s="1" t="s">
        <v>3872</v>
      </c>
      <c r="B1149" s="5">
        <v>45787.807918541665</v>
      </c>
      <c r="C1149" t="s">
        <v>277</v>
      </c>
      <c r="D1149" t="s">
        <v>18</v>
      </c>
      <c r="E1149" t="s">
        <v>1950</v>
      </c>
      <c r="F1149" t="s">
        <v>1951</v>
      </c>
      <c r="G1149" s="4">
        <v>71.39</v>
      </c>
      <c r="H1149" s="31">
        <v>68.400000000000006</v>
      </c>
      <c r="I1149" s="31">
        <v>0</v>
      </c>
      <c r="J1149" s="31">
        <v>68.400000000000006</v>
      </c>
      <c r="K1149" s="30" t="s">
        <v>2824</v>
      </c>
      <c r="L1149" s="30" t="s">
        <v>17</v>
      </c>
      <c r="M1149" t="s">
        <v>1991</v>
      </c>
      <c r="N1149" t="s">
        <v>3873</v>
      </c>
      <c r="O1149" t="s">
        <v>1957</v>
      </c>
      <c r="P1149" t="s">
        <v>183</v>
      </c>
    </row>
    <row r="1150" spans="1:16" x14ac:dyDescent="0.25">
      <c r="A1150" s="1" t="s">
        <v>3874</v>
      </c>
      <c r="B1150" s="5">
        <v>45786.808532164352</v>
      </c>
      <c r="C1150" t="s">
        <v>199</v>
      </c>
      <c r="D1150" t="s">
        <v>19</v>
      </c>
      <c r="E1150" t="s">
        <v>2527</v>
      </c>
      <c r="F1150" t="s">
        <v>20</v>
      </c>
      <c r="G1150" s="4">
        <v>138.99</v>
      </c>
      <c r="H1150" s="4">
        <v>118</v>
      </c>
      <c r="I1150" s="81">
        <v>98.82</v>
      </c>
      <c r="J1150" s="72">
        <f t="shared" ref="J1150:J1165" si="85">H1150-I1150</f>
        <v>19.180000000000007</v>
      </c>
      <c r="K1150" s="30" t="s">
        <v>10</v>
      </c>
      <c r="L1150" s="30" t="s">
        <v>10</v>
      </c>
      <c r="M1150" t="s">
        <v>1991</v>
      </c>
      <c r="N1150" t="s">
        <v>3875</v>
      </c>
      <c r="O1150" t="s">
        <v>1961</v>
      </c>
      <c r="P1150" t="s">
        <v>183</v>
      </c>
    </row>
    <row r="1151" spans="1:16" x14ac:dyDescent="0.25">
      <c r="A1151" s="1" t="s">
        <v>3876</v>
      </c>
      <c r="B1151" s="5">
        <v>45787.568239548615</v>
      </c>
      <c r="C1151" t="s">
        <v>1942</v>
      </c>
      <c r="D1151" t="s">
        <v>23</v>
      </c>
      <c r="E1151" t="s">
        <v>24</v>
      </c>
      <c r="F1151" t="s">
        <v>20</v>
      </c>
      <c r="G1151" s="4">
        <v>55.78</v>
      </c>
      <c r="H1151" s="4">
        <v>63.8</v>
      </c>
      <c r="I1151" s="81">
        <v>51.52</v>
      </c>
      <c r="J1151" s="72">
        <f t="shared" si="85"/>
        <v>12.279999999999994</v>
      </c>
      <c r="K1151" s="30" t="s">
        <v>10</v>
      </c>
      <c r="L1151" s="30" t="s">
        <v>10</v>
      </c>
      <c r="M1151" t="s">
        <v>1991</v>
      </c>
      <c r="N1151" t="s">
        <v>3877</v>
      </c>
      <c r="O1151" t="s">
        <v>131</v>
      </c>
      <c r="P1151" t="s">
        <v>182</v>
      </c>
    </row>
    <row r="1152" spans="1:16" x14ac:dyDescent="0.25">
      <c r="A1152" s="1" t="s">
        <v>3878</v>
      </c>
      <c r="B1152" s="5">
        <v>45787.881174155089</v>
      </c>
      <c r="C1152" t="s">
        <v>3879</v>
      </c>
      <c r="D1152" t="s">
        <v>23</v>
      </c>
      <c r="E1152" t="s">
        <v>31</v>
      </c>
      <c r="F1152" t="s">
        <v>1941</v>
      </c>
      <c r="G1152" s="4">
        <v>81.739999999999995</v>
      </c>
      <c r="H1152" s="4">
        <v>73.75</v>
      </c>
      <c r="I1152" s="81">
        <v>59.56</v>
      </c>
      <c r="J1152" s="72">
        <f t="shared" si="85"/>
        <v>14.189999999999998</v>
      </c>
      <c r="K1152" s="30" t="s">
        <v>10</v>
      </c>
      <c r="L1152" s="30" t="s">
        <v>10</v>
      </c>
      <c r="M1152" t="s">
        <v>1991</v>
      </c>
      <c r="N1152" t="s">
        <v>3880</v>
      </c>
      <c r="O1152" t="s">
        <v>124</v>
      </c>
      <c r="P1152" t="s">
        <v>180</v>
      </c>
    </row>
    <row r="1153" spans="1:16" x14ac:dyDescent="0.25">
      <c r="A1153" s="1" t="s">
        <v>3881</v>
      </c>
      <c r="B1153" s="5">
        <v>45786.87215865741</v>
      </c>
      <c r="C1153" t="s">
        <v>1935</v>
      </c>
      <c r="D1153" t="s">
        <v>23</v>
      </c>
      <c r="E1153" t="s">
        <v>24</v>
      </c>
      <c r="F1153" t="s">
        <v>20</v>
      </c>
      <c r="G1153" s="4">
        <v>101</v>
      </c>
      <c r="H1153" s="4">
        <v>101</v>
      </c>
      <c r="I1153" s="81">
        <v>81.56</v>
      </c>
      <c r="J1153" s="72">
        <f t="shared" si="85"/>
        <v>19.439999999999998</v>
      </c>
      <c r="K1153" s="30" t="s">
        <v>10</v>
      </c>
      <c r="L1153" s="30" t="s">
        <v>10</v>
      </c>
      <c r="M1153" t="s">
        <v>1991</v>
      </c>
      <c r="N1153" t="s">
        <v>3882</v>
      </c>
      <c r="O1153" t="s">
        <v>131</v>
      </c>
      <c r="P1153" t="s">
        <v>180</v>
      </c>
    </row>
    <row r="1154" spans="1:16" x14ac:dyDescent="0.25">
      <c r="A1154" s="1" t="s">
        <v>3883</v>
      </c>
      <c r="B1154" s="5">
        <v>45786.837355011572</v>
      </c>
      <c r="C1154" t="s">
        <v>288</v>
      </c>
      <c r="D1154" t="s">
        <v>23</v>
      </c>
      <c r="E1154" t="s">
        <v>26</v>
      </c>
      <c r="F1154" t="s">
        <v>20</v>
      </c>
      <c r="G1154" s="4">
        <v>96.99</v>
      </c>
      <c r="H1154" s="4">
        <v>84</v>
      </c>
      <c r="I1154" s="81">
        <v>67.83</v>
      </c>
      <c r="J1154" s="72">
        <f t="shared" si="85"/>
        <v>16.170000000000002</v>
      </c>
      <c r="K1154" s="30" t="s">
        <v>10</v>
      </c>
      <c r="L1154" s="30" t="s">
        <v>10</v>
      </c>
      <c r="M1154" t="s">
        <v>1991</v>
      </c>
      <c r="N1154" t="s">
        <v>3884</v>
      </c>
      <c r="O1154" t="s">
        <v>1956</v>
      </c>
      <c r="P1154" t="s">
        <v>179</v>
      </c>
    </row>
    <row r="1155" spans="1:16" x14ac:dyDescent="0.25">
      <c r="A1155" s="1" t="s">
        <v>3885</v>
      </c>
      <c r="B1155" s="5">
        <v>45786.834419108796</v>
      </c>
      <c r="C1155" t="s">
        <v>141</v>
      </c>
      <c r="D1155" t="s">
        <v>23</v>
      </c>
      <c r="E1155" t="s">
        <v>31</v>
      </c>
      <c r="F1155" t="s">
        <v>1941</v>
      </c>
      <c r="G1155" s="4">
        <v>103.99</v>
      </c>
      <c r="H1155" s="4">
        <v>104</v>
      </c>
      <c r="I1155" s="81">
        <v>83.98</v>
      </c>
      <c r="J1155" s="72">
        <f t="shared" si="85"/>
        <v>20.019999999999996</v>
      </c>
      <c r="K1155" s="30" t="s">
        <v>10</v>
      </c>
      <c r="L1155" s="30" t="s">
        <v>10</v>
      </c>
      <c r="M1155" t="s">
        <v>1991</v>
      </c>
      <c r="N1155" t="s">
        <v>3886</v>
      </c>
      <c r="O1155" t="s">
        <v>132</v>
      </c>
      <c r="P1155" t="s">
        <v>183</v>
      </c>
    </row>
    <row r="1156" spans="1:16" x14ac:dyDescent="0.25">
      <c r="A1156" s="1" t="s">
        <v>3887</v>
      </c>
      <c r="B1156" s="5">
        <v>45786.742070960645</v>
      </c>
      <c r="C1156" t="s">
        <v>289</v>
      </c>
      <c r="D1156" t="s">
        <v>23</v>
      </c>
      <c r="E1156" t="s">
        <v>24</v>
      </c>
      <c r="F1156" t="s">
        <v>20</v>
      </c>
      <c r="G1156" s="4">
        <v>96.98</v>
      </c>
      <c r="H1156" s="4">
        <v>84</v>
      </c>
      <c r="I1156" s="81">
        <v>67.83</v>
      </c>
      <c r="J1156" s="72">
        <f t="shared" si="85"/>
        <v>16.170000000000002</v>
      </c>
      <c r="K1156" s="30" t="s">
        <v>10</v>
      </c>
      <c r="L1156" s="30" t="s">
        <v>10</v>
      </c>
      <c r="M1156" t="s">
        <v>1991</v>
      </c>
      <c r="N1156" t="s">
        <v>3888</v>
      </c>
      <c r="O1156" t="s">
        <v>122</v>
      </c>
      <c r="P1156" t="s">
        <v>180</v>
      </c>
    </row>
    <row r="1157" spans="1:16" x14ac:dyDescent="0.25">
      <c r="A1157" s="1">
        <v>5528</v>
      </c>
      <c r="B1157" s="5">
        <v>45787.871892291667</v>
      </c>
      <c r="C1157" t="s">
        <v>218</v>
      </c>
      <c r="D1157" t="s">
        <v>23</v>
      </c>
      <c r="E1157" t="s">
        <v>30</v>
      </c>
      <c r="F1157" t="s">
        <v>116</v>
      </c>
      <c r="G1157" s="4">
        <v>83.99</v>
      </c>
      <c r="H1157" s="4">
        <v>73</v>
      </c>
      <c r="I1157" s="81">
        <v>58.95</v>
      </c>
      <c r="J1157" s="72">
        <f t="shared" si="85"/>
        <v>14.049999999999997</v>
      </c>
      <c r="K1157" s="30" t="s">
        <v>10</v>
      </c>
      <c r="L1157" s="30" t="s">
        <v>10</v>
      </c>
      <c r="M1157" t="s">
        <v>1991</v>
      </c>
      <c r="N1157" t="s">
        <v>3889</v>
      </c>
      <c r="O1157" t="s">
        <v>123</v>
      </c>
      <c r="P1157" t="s">
        <v>179</v>
      </c>
    </row>
    <row r="1158" spans="1:16" x14ac:dyDescent="0.25">
      <c r="A1158" s="1" t="s">
        <v>2863</v>
      </c>
      <c r="B1158" s="5">
        <v>45787.575650358798</v>
      </c>
      <c r="C1158" t="s">
        <v>983</v>
      </c>
      <c r="D1158" t="s">
        <v>19</v>
      </c>
      <c r="E1158" t="s">
        <v>41</v>
      </c>
      <c r="F1158" t="s">
        <v>20</v>
      </c>
      <c r="G1158" s="4">
        <v>99.99</v>
      </c>
      <c r="H1158" s="4">
        <v>99</v>
      </c>
      <c r="I1158" s="81">
        <v>79.94</v>
      </c>
      <c r="J1158" s="72">
        <f t="shared" si="85"/>
        <v>19.060000000000002</v>
      </c>
      <c r="K1158" s="30" t="s">
        <v>10</v>
      </c>
      <c r="L1158" s="30" t="s">
        <v>10</v>
      </c>
      <c r="M1158" t="s">
        <v>1991</v>
      </c>
      <c r="N1158" t="s">
        <v>3890</v>
      </c>
      <c r="O1158" t="s">
        <v>132</v>
      </c>
      <c r="P1158" t="s">
        <v>182</v>
      </c>
    </row>
    <row r="1159" spans="1:16" x14ac:dyDescent="0.25">
      <c r="A1159" s="1" t="s">
        <v>3891</v>
      </c>
      <c r="B1159" s="5">
        <v>45787.905632662034</v>
      </c>
      <c r="C1159" t="s">
        <v>260</v>
      </c>
      <c r="D1159" t="s">
        <v>19</v>
      </c>
      <c r="E1159" t="s">
        <v>1946</v>
      </c>
      <c r="F1159" t="s">
        <v>20</v>
      </c>
      <c r="G1159" s="4">
        <v>114.99</v>
      </c>
      <c r="H1159" s="4">
        <v>106</v>
      </c>
      <c r="I1159" s="81">
        <v>85.6</v>
      </c>
      <c r="J1159" s="72">
        <f t="shared" si="85"/>
        <v>20.400000000000006</v>
      </c>
      <c r="K1159" s="30" t="s">
        <v>10</v>
      </c>
      <c r="L1159" s="30" t="s">
        <v>10</v>
      </c>
      <c r="M1159" t="s">
        <v>1991</v>
      </c>
      <c r="N1159" t="s">
        <v>3892</v>
      </c>
      <c r="O1159" t="s">
        <v>122</v>
      </c>
      <c r="P1159" t="s">
        <v>182</v>
      </c>
    </row>
    <row r="1160" spans="1:16" x14ac:dyDescent="0.25">
      <c r="A1160" s="1" t="s">
        <v>3893</v>
      </c>
      <c r="B1160" s="5">
        <v>45787.823111898149</v>
      </c>
      <c r="C1160" t="s">
        <v>260</v>
      </c>
      <c r="D1160" t="s">
        <v>23</v>
      </c>
      <c r="E1160" t="s">
        <v>139</v>
      </c>
      <c r="F1160" t="s">
        <v>1941</v>
      </c>
      <c r="G1160" s="4">
        <v>152.99</v>
      </c>
      <c r="H1160" s="4">
        <v>147</v>
      </c>
      <c r="I1160" s="81">
        <v>118.7</v>
      </c>
      <c r="J1160" s="72">
        <f t="shared" si="85"/>
        <v>28.299999999999997</v>
      </c>
      <c r="K1160" s="30" t="s">
        <v>10</v>
      </c>
      <c r="L1160" s="30" t="s">
        <v>10</v>
      </c>
      <c r="M1160" t="s">
        <v>1991</v>
      </c>
      <c r="N1160" t="s">
        <v>3894</v>
      </c>
      <c r="O1160" t="s">
        <v>122</v>
      </c>
      <c r="P1160" t="s">
        <v>182</v>
      </c>
    </row>
    <row r="1161" spans="1:16" x14ac:dyDescent="0.25">
      <c r="A1161" s="1" t="s">
        <v>2528</v>
      </c>
      <c r="B1161" s="5">
        <v>45786.914050694446</v>
      </c>
      <c r="C1161" t="s">
        <v>208</v>
      </c>
      <c r="D1161" t="s">
        <v>23</v>
      </c>
      <c r="E1161" t="s">
        <v>31</v>
      </c>
      <c r="F1161" t="s">
        <v>1941</v>
      </c>
      <c r="G1161" s="4">
        <v>74.989999999999995</v>
      </c>
      <c r="H1161" s="4">
        <v>84</v>
      </c>
      <c r="I1161" s="81">
        <v>67.83</v>
      </c>
      <c r="J1161" s="72">
        <f t="shared" si="85"/>
        <v>16.170000000000002</v>
      </c>
      <c r="K1161" s="30" t="s">
        <v>10</v>
      </c>
      <c r="L1161" s="30" t="s">
        <v>10</v>
      </c>
      <c r="M1161" t="s">
        <v>1991</v>
      </c>
      <c r="N1161" t="s">
        <v>3895</v>
      </c>
      <c r="O1161" t="s">
        <v>122</v>
      </c>
      <c r="P1161" t="s">
        <v>182</v>
      </c>
    </row>
    <row r="1162" spans="1:16" x14ac:dyDescent="0.25">
      <c r="A1162" s="1" t="s">
        <v>3896</v>
      </c>
      <c r="B1162" s="5">
        <v>45787.77407821759</v>
      </c>
      <c r="C1162" t="s">
        <v>260</v>
      </c>
      <c r="D1162" t="s">
        <v>19</v>
      </c>
      <c r="E1162" t="s">
        <v>1946</v>
      </c>
      <c r="F1162" t="s">
        <v>20</v>
      </c>
      <c r="G1162" s="4">
        <v>156.99</v>
      </c>
      <c r="H1162" s="4">
        <v>159</v>
      </c>
      <c r="I1162" s="81">
        <v>128.38999999999999</v>
      </c>
      <c r="J1162" s="72">
        <f t="shared" si="85"/>
        <v>30.610000000000014</v>
      </c>
      <c r="K1162" s="30" t="s">
        <v>10</v>
      </c>
      <c r="L1162" s="30" t="s">
        <v>10</v>
      </c>
      <c r="M1162" t="s">
        <v>1991</v>
      </c>
      <c r="N1162" t="s">
        <v>3897</v>
      </c>
      <c r="O1162" t="s">
        <v>132</v>
      </c>
      <c r="P1162" t="s">
        <v>182</v>
      </c>
    </row>
    <row r="1163" spans="1:16" x14ac:dyDescent="0.25">
      <c r="A1163" s="1" t="s">
        <v>3898</v>
      </c>
      <c r="B1163" s="5">
        <v>45787.737190613429</v>
      </c>
      <c r="C1163" t="s">
        <v>260</v>
      </c>
      <c r="D1163" t="s">
        <v>23</v>
      </c>
      <c r="E1163" t="s">
        <v>24</v>
      </c>
      <c r="F1163" t="s">
        <v>20</v>
      </c>
      <c r="G1163" s="4">
        <v>107.79</v>
      </c>
      <c r="H1163" s="4">
        <v>99.8</v>
      </c>
      <c r="I1163" s="81">
        <v>83.58</v>
      </c>
      <c r="J1163" s="72">
        <f t="shared" si="85"/>
        <v>16.22</v>
      </c>
      <c r="K1163" s="30" t="s">
        <v>10</v>
      </c>
      <c r="L1163" s="30" t="s">
        <v>10</v>
      </c>
      <c r="M1163" t="s">
        <v>1991</v>
      </c>
      <c r="N1163" t="s">
        <v>3899</v>
      </c>
      <c r="O1163" t="s">
        <v>156</v>
      </c>
      <c r="P1163" t="s">
        <v>182</v>
      </c>
    </row>
    <row r="1164" spans="1:16" x14ac:dyDescent="0.25">
      <c r="A1164" s="1">
        <v>6843</v>
      </c>
      <c r="B1164" s="5">
        <v>45785.513314930555</v>
      </c>
      <c r="C1164" t="s">
        <v>282</v>
      </c>
      <c r="D1164" t="s">
        <v>23</v>
      </c>
      <c r="E1164" t="s">
        <v>31</v>
      </c>
      <c r="F1164" t="s">
        <v>116</v>
      </c>
      <c r="G1164" s="4">
        <v>74.989999999999995</v>
      </c>
      <c r="H1164" s="4">
        <v>74</v>
      </c>
      <c r="I1164" s="81">
        <v>59.76</v>
      </c>
      <c r="J1164" s="72">
        <f t="shared" si="85"/>
        <v>14.240000000000002</v>
      </c>
      <c r="K1164" s="30" t="s">
        <v>10</v>
      </c>
      <c r="L1164" s="30" t="s">
        <v>10</v>
      </c>
      <c r="M1164" t="s">
        <v>1991</v>
      </c>
      <c r="N1164" t="s">
        <v>3900</v>
      </c>
      <c r="O1164" t="s">
        <v>122</v>
      </c>
      <c r="P1164" t="s">
        <v>181</v>
      </c>
    </row>
    <row r="1165" spans="1:16" x14ac:dyDescent="0.25">
      <c r="A1165" s="1" t="s">
        <v>3901</v>
      </c>
      <c r="B1165" s="5">
        <v>45786.801928506946</v>
      </c>
      <c r="C1165" t="s">
        <v>299</v>
      </c>
      <c r="D1165" t="s">
        <v>19</v>
      </c>
      <c r="E1165" t="s">
        <v>226</v>
      </c>
      <c r="F1165" t="s">
        <v>20</v>
      </c>
      <c r="G1165" s="4">
        <v>70.989999999999995</v>
      </c>
      <c r="H1165" s="4">
        <v>63</v>
      </c>
      <c r="I1165" s="81">
        <v>50.87</v>
      </c>
      <c r="J1165" s="72">
        <f t="shared" si="85"/>
        <v>12.130000000000003</v>
      </c>
      <c r="K1165" s="30" t="s">
        <v>10</v>
      </c>
      <c r="L1165" s="30" t="s">
        <v>10</v>
      </c>
      <c r="M1165" t="s">
        <v>1991</v>
      </c>
      <c r="N1165" t="s">
        <v>3902</v>
      </c>
      <c r="O1165" t="s">
        <v>122</v>
      </c>
      <c r="P1165" t="s">
        <v>182</v>
      </c>
    </row>
    <row r="1166" spans="1:16" x14ac:dyDescent="0.25">
      <c r="A1166" s="1" t="s">
        <v>3903</v>
      </c>
      <c r="B1166" s="5">
        <v>45787.764936990738</v>
      </c>
      <c r="C1166" t="s">
        <v>145</v>
      </c>
      <c r="D1166" t="s">
        <v>1926</v>
      </c>
      <c r="E1166" t="s">
        <v>1927</v>
      </c>
      <c r="F1166" t="s">
        <v>1928</v>
      </c>
      <c r="G1166" s="4">
        <v>38.78</v>
      </c>
      <c r="H1166" s="31">
        <v>28.8</v>
      </c>
      <c r="I1166" s="31">
        <v>0</v>
      </c>
      <c r="J1166" s="31">
        <v>28.8</v>
      </c>
      <c r="K1166" s="30" t="s">
        <v>2824</v>
      </c>
      <c r="L1166" s="30" t="s">
        <v>17</v>
      </c>
      <c r="M1166" t="s">
        <v>1991</v>
      </c>
      <c r="N1166" t="s">
        <v>3904</v>
      </c>
      <c r="O1166" t="s">
        <v>1929</v>
      </c>
      <c r="P1166" t="s">
        <v>180</v>
      </c>
    </row>
    <row r="1167" spans="1:16" x14ac:dyDescent="0.25">
      <c r="A1167" s="1" t="s">
        <v>3905</v>
      </c>
      <c r="B1167" s="5">
        <v>45787.776355821756</v>
      </c>
      <c r="C1167" t="s">
        <v>186</v>
      </c>
      <c r="D1167" t="s">
        <v>19</v>
      </c>
      <c r="E1167" t="s">
        <v>33</v>
      </c>
      <c r="F1167" t="s">
        <v>20</v>
      </c>
      <c r="G1167" s="4">
        <v>127.99</v>
      </c>
      <c r="H1167" s="4">
        <v>127</v>
      </c>
      <c r="I1167" s="81">
        <v>102.55</v>
      </c>
      <c r="J1167" s="72">
        <f t="shared" ref="J1167:J1172" si="86">H1167-I1167</f>
        <v>24.450000000000003</v>
      </c>
      <c r="K1167" s="30" t="s">
        <v>10</v>
      </c>
      <c r="L1167" s="30" t="s">
        <v>10</v>
      </c>
      <c r="M1167" t="s">
        <v>1991</v>
      </c>
      <c r="N1167" t="s">
        <v>3906</v>
      </c>
      <c r="O1167" t="s">
        <v>132</v>
      </c>
      <c r="P1167" t="s">
        <v>182</v>
      </c>
    </row>
    <row r="1168" spans="1:16" x14ac:dyDescent="0.25">
      <c r="A1168" s="1" t="s">
        <v>3907</v>
      </c>
      <c r="B1168" s="5">
        <v>45787.804584768521</v>
      </c>
      <c r="C1168" t="s">
        <v>199</v>
      </c>
      <c r="D1168" t="s">
        <v>19</v>
      </c>
      <c r="E1168" t="s">
        <v>33</v>
      </c>
      <c r="F1168" t="s">
        <v>20</v>
      </c>
      <c r="G1168" s="4">
        <v>60.99</v>
      </c>
      <c r="H1168" s="4">
        <v>53</v>
      </c>
      <c r="I1168" s="81">
        <v>42.8</v>
      </c>
      <c r="J1168" s="72">
        <f t="shared" si="86"/>
        <v>10.200000000000003</v>
      </c>
      <c r="K1168" s="30" t="s">
        <v>10</v>
      </c>
      <c r="L1168" s="30" t="s">
        <v>10</v>
      </c>
      <c r="M1168" t="s">
        <v>1991</v>
      </c>
      <c r="N1168" t="s">
        <v>3908</v>
      </c>
      <c r="O1168" t="s">
        <v>122</v>
      </c>
      <c r="P1168" t="s">
        <v>183</v>
      </c>
    </row>
    <row r="1169" spans="1:17" x14ac:dyDescent="0.25">
      <c r="A1169" s="1">
        <v>2320</v>
      </c>
      <c r="B1169" s="5">
        <v>45786.934120324077</v>
      </c>
      <c r="C1169" t="s">
        <v>34</v>
      </c>
      <c r="D1169" t="s">
        <v>23</v>
      </c>
      <c r="E1169" t="s">
        <v>30</v>
      </c>
      <c r="F1169" t="s">
        <v>116</v>
      </c>
      <c r="G1169" s="4">
        <v>126</v>
      </c>
      <c r="H1169" s="4">
        <v>126</v>
      </c>
      <c r="I1169" s="81">
        <v>105.52</v>
      </c>
      <c r="J1169" s="72">
        <f t="shared" si="86"/>
        <v>20.480000000000004</v>
      </c>
      <c r="K1169" s="30" t="s">
        <v>10</v>
      </c>
      <c r="L1169" s="30" t="s">
        <v>10</v>
      </c>
      <c r="M1169" t="s">
        <v>1991</v>
      </c>
      <c r="N1169" t="s">
        <v>3909</v>
      </c>
      <c r="O1169" t="s">
        <v>1961</v>
      </c>
      <c r="P1169" t="s">
        <v>182</v>
      </c>
    </row>
    <row r="1170" spans="1:17" x14ac:dyDescent="0.25">
      <c r="A1170" s="1" t="s">
        <v>3910</v>
      </c>
      <c r="B1170" s="5">
        <v>45786.813771643516</v>
      </c>
      <c r="C1170" t="s">
        <v>251</v>
      </c>
      <c r="D1170" t="s">
        <v>23</v>
      </c>
      <c r="E1170" t="s">
        <v>24</v>
      </c>
      <c r="F1170" t="s">
        <v>20</v>
      </c>
      <c r="G1170" s="4">
        <v>100.99</v>
      </c>
      <c r="H1170" s="4">
        <v>84</v>
      </c>
      <c r="I1170" s="81">
        <v>67.83</v>
      </c>
      <c r="J1170" s="72">
        <f t="shared" si="86"/>
        <v>16.170000000000002</v>
      </c>
      <c r="K1170" s="30" t="s">
        <v>10</v>
      </c>
      <c r="L1170" s="30" t="s">
        <v>10</v>
      </c>
      <c r="M1170" t="s">
        <v>1991</v>
      </c>
      <c r="N1170" t="s">
        <v>3911</v>
      </c>
      <c r="O1170" t="s">
        <v>132</v>
      </c>
      <c r="P1170" t="s">
        <v>182</v>
      </c>
    </row>
    <row r="1171" spans="1:17" x14ac:dyDescent="0.25">
      <c r="A1171" s="1">
        <v>5688</v>
      </c>
      <c r="B1171" s="5">
        <v>45788.801402708334</v>
      </c>
      <c r="C1171" t="s">
        <v>316</v>
      </c>
      <c r="D1171" t="s">
        <v>23</v>
      </c>
      <c r="E1171" t="s">
        <v>31</v>
      </c>
      <c r="F1171" t="s">
        <v>116</v>
      </c>
      <c r="G1171" s="4">
        <v>125.98</v>
      </c>
      <c r="H1171" s="4">
        <v>128</v>
      </c>
      <c r="I1171" s="81">
        <v>103.36</v>
      </c>
      <c r="J1171" s="72">
        <f t="shared" si="86"/>
        <v>24.64</v>
      </c>
      <c r="K1171" s="30" t="s">
        <v>10</v>
      </c>
      <c r="L1171" s="30" t="s">
        <v>10</v>
      </c>
      <c r="M1171" t="s">
        <v>1991</v>
      </c>
      <c r="N1171" t="s">
        <v>3912</v>
      </c>
      <c r="O1171" t="s">
        <v>132</v>
      </c>
      <c r="P1171" t="str">
        <f>VLOOKUP(C1171,[1]REGIONAIS!H:K,4,FALSE)</f>
        <v>GUSTAVO DIREITO</v>
      </c>
    </row>
    <row r="1172" spans="1:17" x14ac:dyDescent="0.25">
      <c r="A1172" s="1" t="s">
        <v>3913</v>
      </c>
      <c r="B1172" s="5">
        <v>45787.851025810189</v>
      </c>
      <c r="C1172" t="s">
        <v>224</v>
      </c>
      <c r="D1172" t="s">
        <v>23</v>
      </c>
      <c r="E1172" t="s">
        <v>24</v>
      </c>
      <c r="F1172" t="s">
        <v>20</v>
      </c>
      <c r="G1172" s="4">
        <v>150</v>
      </c>
      <c r="H1172" s="4">
        <v>150</v>
      </c>
      <c r="I1172" s="81">
        <v>121.12</v>
      </c>
      <c r="J1172" s="72">
        <f t="shared" si="86"/>
        <v>28.879999999999995</v>
      </c>
      <c r="K1172" s="30" t="s">
        <v>10</v>
      </c>
      <c r="L1172" s="30" t="s">
        <v>10</v>
      </c>
      <c r="M1172" t="s">
        <v>1991</v>
      </c>
      <c r="N1172" t="s">
        <v>3914</v>
      </c>
      <c r="O1172" t="s">
        <v>132</v>
      </c>
      <c r="P1172" t="s">
        <v>180</v>
      </c>
    </row>
    <row r="1173" spans="1:17" x14ac:dyDescent="0.25">
      <c r="A1173" s="75">
        <v>9956</v>
      </c>
      <c r="B1173" s="76">
        <v>45788.465483854168</v>
      </c>
      <c r="C1173" s="77" t="s">
        <v>316</v>
      </c>
      <c r="D1173" s="77" t="s">
        <v>23</v>
      </c>
      <c r="E1173" s="77" t="s">
        <v>30</v>
      </c>
      <c r="F1173" s="77" t="s">
        <v>116</v>
      </c>
      <c r="G1173" s="31">
        <v>57.98</v>
      </c>
      <c r="H1173" s="31">
        <v>39</v>
      </c>
      <c r="I1173" s="31">
        <v>0</v>
      </c>
      <c r="J1173" s="31">
        <v>39</v>
      </c>
      <c r="K1173" s="78" t="s">
        <v>1000</v>
      </c>
      <c r="L1173" s="78" t="s">
        <v>2825</v>
      </c>
      <c r="M1173" s="77" t="s">
        <v>1991</v>
      </c>
      <c r="N1173" s="77" t="s">
        <v>3915</v>
      </c>
      <c r="O1173" s="77" t="s">
        <v>132</v>
      </c>
      <c r="P1173" t="str">
        <f>VLOOKUP(C1173,[1]REGIONAIS!H:K,4,FALSE)</f>
        <v>GUSTAVO DIREITO</v>
      </c>
      <c r="Q1173" s="79">
        <v>53093365</v>
      </c>
    </row>
    <row r="1174" spans="1:17" x14ac:dyDescent="0.25">
      <c r="A1174" s="1" t="s">
        <v>3916</v>
      </c>
      <c r="B1174" s="5">
        <v>45786.545033113427</v>
      </c>
      <c r="C1174" t="s">
        <v>251</v>
      </c>
      <c r="D1174" t="s">
        <v>19</v>
      </c>
      <c r="E1174" t="s">
        <v>1946</v>
      </c>
      <c r="F1174" t="s">
        <v>20</v>
      </c>
      <c r="G1174" s="4">
        <v>1862.59</v>
      </c>
      <c r="H1174" s="4">
        <v>1845.6</v>
      </c>
      <c r="I1174" s="81">
        <v>1490.32</v>
      </c>
      <c r="J1174" s="72">
        <f>H1174-I1174</f>
        <v>355.28</v>
      </c>
      <c r="K1174" s="30" t="s">
        <v>10</v>
      </c>
      <c r="L1174" s="30" t="s">
        <v>10</v>
      </c>
      <c r="M1174" t="s">
        <v>1991</v>
      </c>
      <c r="N1174" t="s">
        <v>3917</v>
      </c>
      <c r="O1174" t="s">
        <v>123</v>
      </c>
      <c r="P1174" t="s">
        <v>182</v>
      </c>
    </row>
    <row r="1175" spans="1:17" x14ac:dyDescent="0.25">
      <c r="A1175" s="1" t="s">
        <v>3622</v>
      </c>
      <c r="B1175" s="5">
        <v>45787.882650474538</v>
      </c>
      <c r="C1175" t="s">
        <v>2861</v>
      </c>
      <c r="D1175" t="s">
        <v>1926</v>
      </c>
      <c r="E1175" t="s">
        <v>1927</v>
      </c>
      <c r="F1175" t="s">
        <v>1928</v>
      </c>
      <c r="G1175" s="4">
        <v>68.19</v>
      </c>
      <c r="H1175" s="31">
        <v>51.2</v>
      </c>
      <c r="I1175" s="31">
        <v>0</v>
      </c>
      <c r="J1175" s="31">
        <v>51.2</v>
      </c>
      <c r="K1175" s="30" t="s">
        <v>2824</v>
      </c>
      <c r="L1175" s="30" t="s">
        <v>17</v>
      </c>
      <c r="M1175" t="s">
        <v>1991</v>
      </c>
      <c r="N1175" t="s">
        <v>3918</v>
      </c>
      <c r="O1175" t="s">
        <v>1929</v>
      </c>
      <c r="P1175" t="s">
        <v>179</v>
      </c>
    </row>
    <row r="1176" spans="1:17" x14ac:dyDescent="0.25">
      <c r="A1176" s="1" t="s">
        <v>3919</v>
      </c>
      <c r="B1176" s="5">
        <v>45787.878129710647</v>
      </c>
      <c r="C1176" t="s">
        <v>2861</v>
      </c>
      <c r="D1176" t="s">
        <v>1926</v>
      </c>
      <c r="E1176" t="s">
        <v>1927</v>
      </c>
      <c r="F1176" t="s">
        <v>1928</v>
      </c>
      <c r="G1176" s="4">
        <v>83.49</v>
      </c>
      <c r="H1176" s="31">
        <v>83.5</v>
      </c>
      <c r="I1176" s="31">
        <v>0</v>
      </c>
      <c r="J1176" s="31">
        <v>83.5</v>
      </c>
      <c r="K1176" s="30" t="s">
        <v>2824</v>
      </c>
      <c r="L1176" s="30" t="s">
        <v>17</v>
      </c>
      <c r="M1176" t="s">
        <v>1991</v>
      </c>
      <c r="N1176" t="s">
        <v>3920</v>
      </c>
      <c r="O1176" t="s">
        <v>1929</v>
      </c>
      <c r="P1176" t="s">
        <v>179</v>
      </c>
    </row>
    <row r="1177" spans="1:17" x14ac:dyDescent="0.25">
      <c r="A1177" s="1" t="s">
        <v>3921</v>
      </c>
      <c r="B1177" s="5">
        <v>45786.56844398148</v>
      </c>
      <c r="C1177" t="s">
        <v>2861</v>
      </c>
      <c r="D1177" t="s">
        <v>1926</v>
      </c>
      <c r="E1177" t="s">
        <v>1927</v>
      </c>
      <c r="F1177" t="s">
        <v>1928</v>
      </c>
      <c r="G1177" s="4">
        <v>72.790000000000006</v>
      </c>
      <c r="H1177" s="31">
        <v>71.8</v>
      </c>
      <c r="I1177" s="31">
        <v>0</v>
      </c>
      <c r="J1177" s="31">
        <v>71.8</v>
      </c>
      <c r="K1177" s="30" t="s">
        <v>2824</v>
      </c>
      <c r="L1177" s="30" t="s">
        <v>17</v>
      </c>
      <c r="M1177" t="s">
        <v>1991</v>
      </c>
      <c r="N1177" t="s">
        <v>3922</v>
      </c>
      <c r="O1177" t="s">
        <v>1929</v>
      </c>
      <c r="P1177" t="s">
        <v>179</v>
      </c>
    </row>
    <row r="1178" spans="1:17" x14ac:dyDescent="0.25">
      <c r="A1178" s="1" t="s">
        <v>3923</v>
      </c>
      <c r="B1178" s="5">
        <v>45787.853036423614</v>
      </c>
      <c r="C1178" t="s">
        <v>143</v>
      </c>
      <c r="D1178" t="s">
        <v>23</v>
      </c>
      <c r="E1178" t="s">
        <v>24</v>
      </c>
      <c r="F1178" t="s">
        <v>20</v>
      </c>
      <c r="G1178" s="4">
        <v>93.98</v>
      </c>
      <c r="H1178" s="4">
        <v>84</v>
      </c>
      <c r="I1178" s="81">
        <v>67.83</v>
      </c>
      <c r="J1178" s="72">
        <f>H1178-I1178</f>
        <v>16.170000000000002</v>
      </c>
      <c r="K1178" s="30" t="s">
        <v>10</v>
      </c>
      <c r="L1178" s="30" t="s">
        <v>10</v>
      </c>
      <c r="M1178" t="s">
        <v>1991</v>
      </c>
      <c r="N1178" t="s">
        <v>3924</v>
      </c>
      <c r="O1178" t="s">
        <v>122</v>
      </c>
      <c r="P1178" t="s">
        <v>183</v>
      </c>
    </row>
    <row r="1179" spans="1:17" x14ac:dyDescent="0.25">
      <c r="A1179" s="1">
        <v>7539</v>
      </c>
      <c r="B1179" s="5">
        <v>45786.776434444444</v>
      </c>
      <c r="C1179" t="s">
        <v>255</v>
      </c>
      <c r="D1179" t="s">
        <v>23</v>
      </c>
      <c r="E1179" t="s">
        <v>30</v>
      </c>
      <c r="F1179" t="s">
        <v>116</v>
      </c>
      <c r="G1179" s="4">
        <v>148.99</v>
      </c>
      <c r="H1179" s="4">
        <v>148</v>
      </c>
      <c r="I1179" s="81">
        <v>119.51</v>
      </c>
      <c r="J1179" s="72">
        <f>H1179-I1179</f>
        <v>28.489999999999995</v>
      </c>
      <c r="K1179" s="30" t="s">
        <v>10</v>
      </c>
      <c r="L1179" s="30" t="s">
        <v>10</v>
      </c>
      <c r="M1179" t="s">
        <v>1991</v>
      </c>
      <c r="N1179" t="s">
        <v>3925</v>
      </c>
      <c r="O1179" t="s">
        <v>131</v>
      </c>
      <c r="P1179" t="s">
        <v>183</v>
      </c>
    </row>
    <row r="1180" spans="1:17" x14ac:dyDescent="0.25">
      <c r="A1180" s="1" t="s">
        <v>3926</v>
      </c>
      <c r="B1180" s="5">
        <v>45786.811871469909</v>
      </c>
      <c r="C1180" t="s">
        <v>148</v>
      </c>
      <c r="D1180" t="s">
        <v>23</v>
      </c>
      <c r="E1180" t="s">
        <v>24</v>
      </c>
      <c r="F1180" t="s">
        <v>20</v>
      </c>
      <c r="G1180" s="4">
        <v>125.99</v>
      </c>
      <c r="H1180" s="4">
        <v>119</v>
      </c>
      <c r="I1180" s="81">
        <v>96.09</v>
      </c>
      <c r="J1180" s="72">
        <f>H1180-I1180</f>
        <v>22.909999999999997</v>
      </c>
      <c r="K1180" s="30" t="s">
        <v>10</v>
      </c>
      <c r="L1180" s="30" t="s">
        <v>10</v>
      </c>
      <c r="M1180" t="s">
        <v>1991</v>
      </c>
      <c r="N1180" t="s">
        <v>3927</v>
      </c>
      <c r="O1180" t="s">
        <v>122</v>
      </c>
      <c r="P1180" t="s">
        <v>179</v>
      </c>
    </row>
    <row r="1181" spans="1:17" x14ac:dyDescent="0.25">
      <c r="A1181" s="1" t="s">
        <v>3928</v>
      </c>
      <c r="B1181" s="5">
        <v>45787.574022939814</v>
      </c>
      <c r="C1181" t="s">
        <v>477</v>
      </c>
      <c r="D1181" t="s">
        <v>27</v>
      </c>
      <c r="E1181" t="s">
        <v>42</v>
      </c>
      <c r="F1181" t="s">
        <v>29</v>
      </c>
      <c r="G1181" s="4">
        <v>170.99</v>
      </c>
      <c r="H1181" s="31">
        <v>151</v>
      </c>
      <c r="I1181" s="31">
        <v>0</v>
      </c>
      <c r="J1181" s="31">
        <v>151</v>
      </c>
      <c r="K1181" s="30" t="s">
        <v>2824</v>
      </c>
      <c r="L1181" s="30" t="s">
        <v>17</v>
      </c>
      <c r="M1181" t="s">
        <v>1991</v>
      </c>
      <c r="N1181" t="s">
        <v>3929</v>
      </c>
      <c r="O1181" t="s">
        <v>132</v>
      </c>
      <c r="P1181" t="s">
        <v>180</v>
      </c>
    </row>
    <row r="1182" spans="1:17" x14ac:dyDescent="0.25">
      <c r="A1182" s="1">
        <v>6260</v>
      </c>
      <c r="B1182" s="5">
        <v>45786.903786863426</v>
      </c>
      <c r="C1182" t="s">
        <v>225</v>
      </c>
      <c r="D1182" t="s">
        <v>19</v>
      </c>
      <c r="E1182" t="s">
        <v>129</v>
      </c>
      <c r="F1182" t="s">
        <v>116</v>
      </c>
      <c r="G1182" s="4">
        <v>73.98</v>
      </c>
      <c r="H1182" s="4">
        <v>74</v>
      </c>
      <c r="I1182" s="81">
        <v>59.76</v>
      </c>
      <c r="J1182" s="72">
        <f>H1182-I1182</f>
        <v>14.240000000000002</v>
      </c>
      <c r="K1182" s="30" t="s">
        <v>10</v>
      </c>
      <c r="L1182" s="30" t="s">
        <v>10</v>
      </c>
      <c r="M1182" t="s">
        <v>1991</v>
      </c>
      <c r="N1182" t="s">
        <v>3930</v>
      </c>
      <c r="O1182" t="s">
        <v>131</v>
      </c>
      <c r="P1182" t="s">
        <v>183</v>
      </c>
    </row>
    <row r="1183" spans="1:17" x14ac:dyDescent="0.25">
      <c r="A1183" s="1">
        <v>7057</v>
      </c>
      <c r="B1183" s="5">
        <v>45788.862129039349</v>
      </c>
      <c r="C1183" t="s">
        <v>225</v>
      </c>
      <c r="D1183" t="s">
        <v>19</v>
      </c>
      <c r="E1183" t="s">
        <v>129</v>
      </c>
      <c r="F1183" t="s">
        <v>116</v>
      </c>
      <c r="G1183" s="4">
        <v>74.989999999999995</v>
      </c>
      <c r="H1183" s="4">
        <v>53</v>
      </c>
      <c r="I1183" s="81">
        <v>42.8</v>
      </c>
      <c r="J1183" s="72">
        <f>H1183-I1183</f>
        <v>10.200000000000003</v>
      </c>
      <c r="K1183" s="30" t="s">
        <v>10</v>
      </c>
      <c r="L1183" s="30" t="s">
        <v>10</v>
      </c>
      <c r="M1183" t="s">
        <v>1991</v>
      </c>
      <c r="N1183" t="s">
        <v>3931</v>
      </c>
      <c r="O1183" t="s">
        <v>122</v>
      </c>
      <c r="P1183" t="str">
        <f>VLOOKUP(C1183,[1]REGIONAIS!H:K,4,FALSE)</f>
        <v>GRAZIANI BARRETO</v>
      </c>
    </row>
    <row r="1184" spans="1:17" x14ac:dyDescent="0.25">
      <c r="A1184" s="1" t="s">
        <v>3932</v>
      </c>
      <c r="B1184" s="5">
        <v>45786.481787268516</v>
      </c>
      <c r="C1184" t="s">
        <v>114</v>
      </c>
      <c r="D1184" t="s">
        <v>23</v>
      </c>
      <c r="E1184" t="s">
        <v>26</v>
      </c>
      <c r="F1184" t="s">
        <v>20</v>
      </c>
      <c r="G1184" s="4">
        <v>189.99</v>
      </c>
      <c r="H1184" s="4">
        <v>189</v>
      </c>
      <c r="I1184" s="81">
        <v>152.62</v>
      </c>
      <c r="J1184" s="72">
        <f>H1184-I1184</f>
        <v>36.379999999999995</v>
      </c>
      <c r="K1184" s="30" t="s">
        <v>10</v>
      </c>
      <c r="L1184" s="30" t="s">
        <v>10</v>
      </c>
      <c r="M1184" t="s">
        <v>1991</v>
      </c>
      <c r="N1184" t="s">
        <v>3933</v>
      </c>
      <c r="O1184" t="s">
        <v>124</v>
      </c>
      <c r="P1184" t="s">
        <v>180</v>
      </c>
    </row>
    <row r="1185" spans="1:17" x14ac:dyDescent="0.25">
      <c r="A1185" s="1">
        <v>6168</v>
      </c>
      <c r="B1185" s="5">
        <v>45787.639913287036</v>
      </c>
      <c r="C1185" t="s">
        <v>882</v>
      </c>
      <c r="D1185" t="s">
        <v>23</v>
      </c>
      <c r="E1185" t="s">
        <v>30</v>
      </c>
      <c r="F1185" t="s">
        <v>116</v>
      </c>
      <c r="G1185" s="4">
        <v>91.98</v>
      </c>
      <c r="H1185" s="4">
        <v>84</v>
      </c>
      <c r="I1185" s="81">
        <v>58.95</v>
      </c>
      <c r="J1185" s="72">
        <f>H1185-I1185</f>
        <v>25.049999999999997</v>
      </c>
      <c r="K1185" s="30" t="s">
        <v>10</v>
      </c>
      <c r="L1185" s="30" t="s">
        <v>10</v>
      </c>
      <c r="M1185" t="s">
        <v>1991</v>
      </c>
      <c r="N1185" t="s">
        <v>3934</v>
      </c>
      <c r="O1185" t="s">
        <v>132</v>
      </c>
      <c r="P1185" t="s">
        <v>179</v>
      </c>
    </row>
    <row r="1186" spans="1:17" x14ac:dyDescent="0.25">
      <c r="A1186" s="1">
        <v>2127</v>
      </c>
      <c r="B1186" s="5">
        <v>45788.877315659724</v>
      </c>
      <c r="C1186" t="s">
        <v>882</v>
      </c>
      <c r="D1186" t="s">
        <v>23</v>
      </c>
      <c r="E1186" t="s">
        <v>30</v>
      </c>
      <c r="F1186" t="s">
        <v>116</v>
      </c>
      <c r="G1186" s="4">
        <v>178.98</v>
      </c>
      <c r="H1186" s="4">
        <v>165</v>
      </c>
      <c r="I1186" s="81">
        <v>133.24</v>
      </c>
      <c r="J1186" s="72">
        <f>H1186-I1186</f>
        <v>31.759999999999991</v>
      </c>
      <c r="K1186" s="30" t="s">
        <v>10</v>
      </c>
      <c r="L1186" s="30" t="s">
        <v>10</v>
      </c>
      <c r="M1186" t="s">
        <v>1991</v>
      </c>
      <c r="N1186" t="s">
        <v>3935</v>
      </c>
      <c r="O1186" t="s">
        <v>122</v>
      </c>
      <c r="P1186" t="str">
        <f>VLOOKUP(C1186,[1]REGIONAIS!H:K,4,FALSE)</f>
        <v>GUSTAVO DIREITO</v>
      </c>
    </row>
    <row r="1187" spans="1:17" x14ac:dyDescent="0.25">
      <c r="A1187" s="1" t="s">
        <v>3936</v>
      </c>
      <c r="B1187" s="5">
        <v>45786.77551068287</v>
      </c>
      <c r="C1187" t="s">
        <v>249</v>
      </c>
      <c r="D1187" t="s">
        <v>18</v>
      </c>
      <c r="E1187" t="s">
        <v>28</v>
      </c>
      <c r="F1187" t="s">
        <v>136</v>
      </c>
      <c r="G1187" s="4">
        <v>67.790000000000006</v>
      </c>
      <c r="H1187" s="31">
        <v>66.8</v>
      </c>
      <c r="I1187" s="31">
        <v>0</v>
      </c>
      <c r="J1187" s="31">
        <v>66.8</v>
      </c>
      <c r="K1187" s="30" t="s">
        <v>2824</v>
      </c>
      <c r="L1187" s="30" t="s">
        <v>17</v>
      </c>
      <c r="M1187" t="s">
        <v>1991</v>
      </c>
      <c r="N1187" t="s">
        <v>3937</v>
      </c>
      <c r="O1187" t="s">
        <v>131</v>
      </c>
      <c r="P1187" t="s">
        <v>183</v>
      </c>
    </row>
    <row r="1188" spans="1:17" x14ac:dyDescent="0.25">
      <c r="A1188" s="1" t="s">
        <v>3938</v>
      </c>
      <c r="B1188" s="5">
        <v>45787.814605601852</v>
      </c>
      <c r="C1188" t="s">
        <v>143</v>
      </c>
      <c r="D1188" t="s">
        <v>23</v>
      </c>
      <c r="E1188" t="s">
        <v>24</v>
      </c>
      <c r="F1188" t="s">
        <v>20</v>
      </c>
      <c r="G1188" s="4">
        <v>162.97999999999999</v>
      </c>
      <c r="H1188" s="4">
        <v>154</v>
      </c>
      <c r="I1188" s="81">
        <v>124.36</v>
      </c>
      <c r="J1188" s="72">
        <f>H1188-I1188</f>
        <v>29.64</v>
      </c>
      <c r="K1188" s="30" t="s">
        <v>10</v>
      </c>
      <c r="L1188" s="30" t="s">
        <v>10</v>
      </c>
      <c r="M1188" t="s">
        <v>1991</v>
      </c>
      <c r="N1188" t="s">
        <v>3939</v>
      </c>
      <c r="O1188" t="s">
        <v>122</v>
      </c>
      <c r="P1188" t="s">
        <v>183</v>
      </c>
    </row>
    <row r="1189" spans="1:17" x14ac:dyDescent="0.25">
      <c r="A1189" s="1" t="s">
        <v>3940</v>
      </c>
      <c r="B1189" s="5">
        <v>45787.918265011576</v>
      </c>
      <c r="C1189" t="s">
        <v>141</v>
      </c>
      <c r="D1189" t="s">
        <v>23</v>
      </c>
      <c r="E1189" t="s">
        <v>24</v>
      </c>
      <c r="F1189" t="s">
        <v>20</v>
      </c>
      <c r="G1189" s="4">
        <v>94.99</v>
      </c>
      <c r="H1189" s="4">
        <v>89</v>
      </c>
      <c r="I1189" s="81">
        <v>71.87</v>
      </c>
      <c r="J1189" s="72">
        <f>H1189-I1189</f>
        <v>17.129999999999995</v>
      </c>
      <c r="K1189" s="30" t="s">
        <v>10</v>
      </c>
      <c r="L1189" s="30" t="s">
        <v>10</v>
      </c>
      <c r="M1189" t="s">
        <v>1991</v>
      </c>
      <c r="N1189" t="s">
        <v>3941</v>
      </c>
      <c r="O1189" t="s">
        <v>132</v>
      </c>
      <c r="P1189" t="s">
        <v>183</v>
      </c>
    </row>
    <row r="1190" spans="1:17" x14ac:dyDescent="0.25">
      <c r="A1190" s="1" t="s">
        <v>3942</v>
      </c>
      <c r="B1190" s="5">
        <v>45787.840465023146</v>
      </c>
      <c r="C1190" t="s">
        <v>208</v>
      </c>
      <c r="D1190" t="s">
        <v>23</v>
      </c>
      <c r="E1190" t="s">
        <v>24</v>
      </c>
      <c r="F1190" t="s">
        <v>20</v>
      </c>
      <c r="G1190" s="4">
        <v>85.98</v>
      </c>
      <c r="H1190" s="4">
        <v>84</v>
      </c>
      <c r="I1190" s="81">
        <v>67.83</v>
      </c>
      <c r="J1190" s="72">
        <f>H1190-I1190</f>
        <v>16.170000000000002</v>
      </c>
      <c r="K1190" s="30" t="s">
        <v>10</v>
      </c>
      <c r="L1190" s="30" t="s">
        <v>10</v>
      </c>
      <c r="M1190" t="s">
        <v>1991</v>
      </c>
      <c r="N1190" t="s">
        <v>3943</v>
      </c>
      <c r="O1190" t="s">
        <v>1959</v>
      </c>
      <c r="P1190" t="s">
        <v>182</v>
      </c>
    </row>
    <row r="1191" spans="1:17" x14ac:dyDescent="0.25">
      <c r="A1191" s="1" t="s">
        <v>3944</v>
      </c>
      <c r="B1191" s="5">
        <v>45787.817858854163</v>
      </c>
      <c r="C1191" t="s">
        <v>208</v>
      </c>
      <c r="D1191" t="s">
        <v>19</v>
      </c>
      <c r="E1191" t="s">
        <v>226</v>
      </c>
      <c r="F1191" t="s">
        <v>20</v>
      </c>
      <c r="G1191" s="4">
        <v>57.98</v>
      </c>
      <c r="H1191" s="4">
        <v>74</v>
      </c>
      <c r="I1191" s="81">
        <v>59.76</v>
      </c>
      <c r="J1191" s="72">
        <f>H1191-I1191</f>
        <v>14.240000000000002</v>
      </c>
      <c r="K1191" s="30" t="s">
        <v>10</v>
      </c>
      <c r="L1191" s="30" t="s">
        <v>10</v>
      </c>
      <c r="M1191" t="s">
        <v>1991</v>
      </c>
      <c r="N1191" t="s">
        <v>3945</v>
      </c>
      <c r="O1191" t="s">
        <v>1992</v>
      </c>
      <c r="P1191" t="s">
        <v>182</v>
      </c>
    </row>
    <row r="1192" spans="1:17" x14ac:dyDescent="0.25">
      <c r="A1192" s="75">
        <v>1516</v>
      </c>
      <c r="B1192" s="76">
        <v>45787.852402928242</v>
      </c>
      <c r="C1192" s="77" t="s">
        <v>320</v>
      </c>
      <c r="D1192" s="77" t="s">
        <v>23</v>
      </c>
      <c r="E1192" s="77" t="s">
        <v>30</v>
      </c>
      <c r="F1192" s="77" t="s">
        <v>116</v>
      </c>
      <c r="G1192" s="31">
        <v>94.98</v>
      </c>
      <c r="H1192" s="31">
        <v>84</v>
      </c>
      <c r="I1192" s="80">
        <v>0</v>
      </c>
      <c r="J1192" s="73">
        <v>84</v>
      </c>
      <c r="K1192" s="78" t="s">
        <v>1000</v>
      </c>
      <c r="L1192" s="78" t="s">
        <v>2825</v>
      </c>
      <c r="M1192" s="77" t="s">
        <v>1991</v>
      </c>
      <c r="N1192" s="77" t="s">
        <v>3946</v>
      </c>
      <c r="O1192" s="77" t="s">
        <v>123</v>
      </c>
      <c r="P1192" t="s">
        <v>183</v>
      </c>
      <c r="Q1192" s="79"/>
    </row>
    <row r="1193" spans="1:17" x14ac:dyDescent="0.25">
      <c r="A1193" s="1" t="s">
        <v>3947</v>
      </c>
      <c r="B1193" s="5">
        <v>45786.861537395831</v>
      </c>
      <c r="C1193" t="s">
        <v>305</v>
      </c>
      <c r="D1193" t="s">
        <v>19</v>
      </c>
      <c r="E1193" t="s">
        <v>33</v>
      </c>
      <c r="F1193" t="s">
        <v>20</v>
      </c>
      <c r="G1193" s="4">
        <v>111.98</v>
      </c>
      <c r="H1193" s="4">
        <v>106</v>
      </c>
      <c r="I1193" s="81">
        <v>85.6</v>
      </c>
      <c r="J1193" s="72">
        <f t="shared" ref="J1193:J1199" si="87">H1193-I1193</f>
        <v>20.400000000000006</v>
      </c>
      <c r="K1193" s="30" t="s">
        <v>10</v>
      </c>
      <c r="L1193" s="30" t="s">
        <v>10</v>
      </c>
      <c r="M1193" t="s">
        <v>1991</v>
      </c>
      <c r="N1193" t="s">
        <v>3948</v>
      </c>
      <c r="O1193" t="s">
        <v>122</v>
      </c>
      <c r="P1193" t="s">
        <v>182</v>
      </c>
    </row>
    <row r="1194" spans="1:17" x14ac:dyDescent="0.25">
      <c r="A1194" s="1" t="s">
        <v>3949</v>
      </c>
      <c r="B1194" s="5">
        <v>45787.500608020833</v>
      </c>
      <c r="C1194" t="s">
        <v>208</v>
      </c>
      <c r="D1194" t="s">
        <v>19</v>
      </c>
      <c r="E1194" t="s">
        <v>2859</v>
      </c>
      <c r="F1194" t="s">
        <v>20</v>
      </c>
      <c r="G1194" s="4">
        <v>122.98</v>
      </c>
      <c r="H1194" s="4">
        <v>119</v>
      </c>
      <c r="I1194" s="81">
        <v>96.09</v>
      </c>
      <c r="J1194" s="72">
        <f t="shared" si="87"/>
        <v>22.909999999999997</v>
      </c>
      <c r="K1194" s="30" t="s">
        <v>10</v>
      </c>
      <c r="L1194" s="30" t="s">
        <v>10</v>
      </c>
      <c r="M1194" t="s">
        <v>1991</v>
      </c>
      <c r="N1194" t="s">
        <v>3950</v>
      </c>
      <c r="O1194" t="s">
        <v>131</v>
      </c>
      <c r="P1194" t="s">
        <v>182</v>
      </c>
    </row>
    <row r="1195" spans="1:17" x14ac:dyDescent="0.25">
      <c r="A1195" s="1" t="s">
        <v>3951</v>
      </c>
      <c r="B1195" s="5">
        <v>45786.934072187498</v>
      </c>
      <c r="C1195" t="s">
        <v>763</v>
      </c>
      <c r="D1195" t="s">
        <v>19</v>
      </c>
      <c r="E1195" t="s">
        <v>41</v>
      </c>
      <c r="F1195" t="s">
        <v>20</v>
      </c>
      <c r="G1195" s="4">
        <v>139</v>
      </c>
      <c r="H1195" s="4">
        <v>137</v>
      </c>
      <c r="I1195" s="81">
        <v>110.63</v>
      </c>
      <c r="J1195" s="72">
        <f t="shared" si="87"/>
        <v>26.370000000000005</v>
      </c>
      <c r="K1195" s="30" t="s">
        <v>10</v>
      </c>
      <c r="L1195" s="30" t="s">
        <v>10</v>
      </c>
      <c r="M1195" t="s">
        <v>1991</v>
      </c>
      <c r="N1195" t="s">
        <v>3952</v>
      </c>
      <c r="O1195" t="s">
        <v>132</v>
      </c>
      <c r="P1195" t="s">
        <v>183</v>
      </c>
    </row>
    <row r="1196" spans="1:17" x14ac:dyDescent="0.25">
      <c r="A1196" s="1" t="s">
        <v>3953</v>
      </c>
      <c r="B1196" s="5">
        <v>45787.754567916665</v>
      </c>
      <c r="C1196" t="s">
        <v>216</v>
      </c>
      <c r="D1196" t="s">
        <v>19</v>
      </c>
      <c r="E1196" t="s">
        <v>226</v>
      </c>
      <c r="F1196" t="s">
        <v>20</v>
      </c>
      <c r="G1196" s="4">
        <v>153.97999999999999</v>
      </c>
      <c r="H1196" s="4">
        <v>144</v>
      </c>
      <c r="I1196" s="81">
        <v>116.28</v>
      </c>
      <c r="J1196" s="72">
        <f t="shared" si="87"/>
        <v>27.72</v>
      </c>
      <c r="K1196" s="30" t="s">
        <v>10</v>
      </c>
      <c r="L1196" s="30" t="s">
        <v>10</v>
      </c>
      <c r="M1196" t="s">
        <v>1991</v>
      </c>
      <c r="N1196" t="s">
        <v>3954</v>
      </c>
      <c r="O1196" t="s">
        <v>123</v>
      </c>
      <c r="P1196" t="s">
        <v>181</v>
      </c>
    </row>
    <row r="1197" spans="1:17" x14ac:dyDescent="0.25">
      <c r="A1197" s="1" t="s">
        <v>3955</v>
      </c>
      <c r="B1197" s="5">
        <v>45787.945599537037</v>
      </c>
      <c r="C1197" t="s">
        <v>158</v>
      </c>
      <c r="D1197" t="s">
        <v>23</v>
      </c>
      <c r="E1197" t="s">
        <v>31</v>
      </c>
      <c r="F1197" t="s">
        <v>1941</v>
      </c>
      <c r="G1197" s="4">
        <v>164.99</v>
      </c>
      <c r="H1197" s="4">
        <v>164</v>
      </c>
      <c r="I1197" s="81">
        <v>132.43</v>
      </c>
      <c r="J1197" s="72">
        <f t="shared" si="87"/>
        <v>31.569999999999993</v>
      </c>
      <c r="K1197" s="30" t="s">
        <v>10</v>
      </c>
      <c r="L1197" s="30" t="s">
        <v>10</v>
      </c>
      <c r="M1197" t="s">
        <v>1991</v>
      </c>
      <c r="N1197" t="s">
        <v>3956</v>
      </c>
      <c r="O1197" t="s">
        <v>122</v>
      </c>
      <c r="P1197" t="s">
        <v>181</v>
      </c>
    </row>
    <row r="1198" spans="1:17" x14ac:dyDescent="0.25">
      <c r="A1198" s="1" t="s">
        <v>3957</v>
      </c>
      <c r="B1198" s="5">
        <v>45787.802012337961</v>
      </c>
      <c r="C1198" t="s">
        <v>148</v>
      </c>
      <c r="D1198" t="s">
        <v>23</v>
      </c>
      <c r="E1198" t="s">
        <v>24</v>
      </c>
      <c r="F1198" t="s">
        <v>20</v>
      </c>
      <c r="G1198" s="4">
        <v>134.99</v>
      </c>
      <c r="H1198" s="4">
        <v>127</v>
      </c>
      <c r="I1198" s="81">
        <v>102.55</v>
      </c>
      <c r="J1198" s="72">
        <f t="shared" si="87"/>
        <v>24.450000000000003</v>
      </c>
      <c r="K1198" s="30" t="s">
        <v>10</v>
      </c>
      <c r="L1198" s="30" t="s">
        <v>10</v>
      </c>
      <c r="M1198" t="s">
        <v>1991</v>
      </c>
      <c r="N1198" t="s">
        <v>3958</v>
      </c>
      <c r="O1198" t="s">
        <v>122</v>
      </c>
      <c r="P1198" t="s">
        <v>179</v>
      </c>
    </row>
    <row r="1199" spans="1:17" x14ac:dyDescent="0.25">
      <c r="A1199" s="1" t="s">
        <v>3959</v>
      </c>
      <c r="B1199" s="5">
        <v>45787.6372668287</v>
      </c>
      <c r="C1199" t="s">
        <v>234</v>
      </c>
      <c r="D1199" t="s">
        <v>23</v>
      </c>
      <c r="E1199" t="s">
        <v>139</v>
      </c>
      <c r="F1199" t="s">
        <v>1941</v>
      </c>
      <c r="G1199" s="4">
        <v>135.99</v>
      </c>
      <c r="H1199" s="4">
        <v>130</v>
      </c>
      <c r="I1199" s="81">
        <v>100.94</v>
      </c>
      <c r="J1199" s="72">
        <f t="shared" si="87"/>
        <v>29.060000000000002</v>
      </c>
      <c r="K1199" s="30" t="s">
        <v>10</v>
      </c>
      <c r="L1199" s="30" t="s">
        <v>10</v>
      </c>
      <c r="M1199" t="s">
        <v>1991</v>
      </c>
      <c r="N1199" t="s">
        <v>3960</v>
      </c>
      <c r="O1199" t="s">
        <v>122</v>
      </c>
      <c r="P1199" t="s">
        <v>180</v>
      </c>
    </row>
    <row r="1200" spans="1:17" x14ac:dyDescent="0.25">
      <c r="A1200" s="1" t="s">
        <v>3961</v>
      </c>
      <c r="B1200" s="5">
        <v>45787.50487503472</v>
      </c>
      <c r="C1200" t="s">
        <v>191</v>
      </c>
      <c r="D1200" t="s">
        <v>18</v>
      </c>
      <c r="E1200" t="s">
        <v>28</v>
      </c>
      <c r="F1200" t="s">
        <v>1940</v>
      </c>
      <c r="G1200" s="4">
        <v>38.39</v>
      </c>
      <c r="H1200" s="31">
        <v>41.4</v>
      </c>
      <c r="I1200" s="31">
        <v>0</v>
      </c>
      <c r="J1200" s="31">
        <v>41.4</v>
      </c>
      <c r="K1200" s="30" t="s">
        <v>2824</v>
      </c>
      <c r="L1200" s="30" t="s">
        <v>17</v>
      </c>
      <c r="M1200" t="s">
        <v>1991</v>
      </c>
      <c r="N1200" t="s">
        <v>3962</v>
      </c>
      <c r="O1200" t="s">
        <v>131</v>
      </c>
      <c r="P1200" t="s">
        <v>183</v>
      </c>
    </row>
    <row r="1201" spans="1:17" x14ac:dyDescent="0.25">
      <c r="A1201" s="1" t="s">
        <v>3963</v>
      </c>
      <c r="B1201" s="5">
        <v>45786.833100370372</v>
      </c>
      <c r="C1201" t="s">
        <v>768</v>
      </c>
      <c r="D1201" t="s">
        <v>19</v>
      </c>
      <c r="E1201" t="s">
        <v>41</v>
      </c>
      <c r="F1201" t="s">
        <v>20</v>
      </c>
      <c r="G1201" s="4">
        <v>86.99</v>
      </c>
      <c r="H1201" s="4">
        <v>79</v>
      </c>
      <c r="I1201" s="81">
        <v>66.16</v>
      </c>
      <c r="J1201" s="72">
        <f>H1201-I1201</f>
        <v>12.840000000000003</v>
      </c>
      <c r="K1201" s="30" t="s">
        <v>10</v>
      </c>
      <c r="L1201" s="30" t="s">
        <v>10</v>
      </c>
      <c r="M1201" t="s">
        <v>1991</v>
      </c>
      <c r="N1201" t="s">
        <v>3964</v>
      </c>
      <c r="O1201" t="s">
        <v>1961</v>
      </c>
      <c r="P1201" t="s">
        <v>179</v>
      </c>
    </row>
    <row r="1202" spans="1:17" x14ac:dyDescent="0.25">
      <c r="A1202" s="75">
        <v>3324</v>
      </c>
      <c r="B1202" s="76">
        <v>45788.898922499997</v>
      </c>
      <c r="C1202" s="77" t="s">
        <v>320</v>
      </c>
      <c r="D1202" s="77" t="s">
        <v>19</v>
      </c>
      <c r="E1202" s="77" t="s">
        <v>129</v>
      </c>
      <c r="F1202" s="77" t="s">
        <v>116</v>
      </c>
      <c r="G1202" s="31">
        <v>293.98</v>
      </c>
      <c r="H1202" s="31">
        <v>284</v>
      </c>
      <c r="I1202" s="31">
        <v>0</v>
      </c>
      <c r="J1202" s="31">
        <v>284</v>
      </c>
      <c r="K1202" s="78" t="s">
        <v>1000</v>
      </c>
      <c r="L1202" s="78" t="s">
        <v>2825</v>
      </c>
      <c r="M1202" s="77" t="s">
        <v>1991</v>
      </c>
      <c r="N1202" s="77" t="s">
        <v>3965</v>
      </c>
      <c r="O1202" s="77" t="s">
        <v>124</v>
      </c>
      <c r="P1202" t="str">
        <f>VLOOKUP(C1202,[1]REGIONAIS!H:K,4,FALSE)</f>
        <v>GRAZIANI BARRETO</v>
      </c>
      <c r="Q1202" s="79">
        <v>53093445</v>
      </c>
    </row>
    <row r="1203" spans="1:17" x14ac:dyDescent="0.25">
      <c r="A1203" s="1" t="s">
        <v>3966</v>
      </c>
      <c r="B1203" s="5">
        <v>45786.904823634257</v>
      </c>
      <c r="C1203" t="s">
        <v>259</v>
      </c>
      <c r="D1203" t="s">
        <v>23</v>
      </c>
      <c r="E1203" t="s">
        <v>26</v>
      </c>
      <c r="F1203" t="s">
        <v>20</v>
      </c>
      <c r="G1203" s="4">
        <v>68.989999999999995</v>
      </c>
      <c r="H1203" s="4">
        <v>74</v>
      </c>
      <c r="I1203" s="81">
        <v>59.76</v>
      </c>
      <c r="J1203" s="72">
        <f>H1203-I1203</f>
        <v>14.240000000000002</v>
      </c>
      <c r="K1203" s="30" t="s">
        <v>10</v>
      </c>
      <c r="L1203" s="30" t="s">
        <v>10</v>
      </c>
      <c r="M1203" t="s">
        <v>1991</v>
      </c>
      <c r="N1203" t="s">
        <v>3967</v>
      </c>
      <c r="O1203" t="s">
        <v>1976</v>
      </c>
      <c r="P1203" t="s">
        <v>182</v>
      </c>
    </row>
    <row r="1204" spans="1:17" x14ac:dyDescent="0.25">
      <c r="A1204" s="75">
        <v>8127</v>
      </c>
      <c r="B1204" s="76">
        <v>45788.896046759262</v>
      </c>
      <c r="C1204" s="77" t="s">
        <v>320</v>
      </c>
      <c r="D1204" s="77" t="s">
        <v>19</v>
      </c>
      <c r="E1204" s="77" t="s">
        <v>129</v>
      </c>
      <c r="F1204" s="77" t="s">
        <v>116</v>
      </c>
      <c r="G1204" s="31">
        <v>67.98</v>
      </c>
      <c r="H1204" s="31">
        <v>66</v>
      </c>
      <c r="I1204" s="31">
        <v>0</v>
      </c>
      <c r="J1204" s="31">
        <v>66</v>
      </c>
      <c r="K1204" s="78" t="s">
        <v>1000</v>
      </c>
      <c r="L1204" s="78" t="s">
        <v>2825</v>
      </c>
      <c r="M1204" s="77" t="s">
        <v>1991</v>
      </c>
      <c r="N1204" s="77" t="s">
        <v>3968</v>
      </c>
      <c r="O1204" s="77" t="s">
        <v>1961</v>
      </c>
      <c r="P1204" t="str">
        <f>VLOOKUP(C1204,[1]REGIONAIS!H:K,4,FALSE)</f>
        <v>GRAZIANI BARRETO</v>
      </c>
      <c r="Q1204" s="79">
        <v>53093449</v>
      </c>
    </row>
    <row r="1205" spans="1:17" x14ac:dyDescent="0.25">
      <c r="A1205" s="1" t="s">
        <v>3969</v>
      </c>
      <c r="B1205" s="5">
        <v>45787.765208090277</v>
      </c>
      <c r="C1205" t="s">
        <v>1978</v>
      </c>
      <c r="D1205" t="s">
        <v>153</v>
      </c>
      <c r="E1205" t="s">
        <v>24</v>
      </c>
      <c r="F1205" t="s">
        <v>20</v>
      </c>
      <c r="G1205" s="4">
        <v>91.98</v>
      </c>
      <c r="H1205" s="4">
        <v>82</v>
      </c>
      <c r="I1205" s="81">
        <v>66.22</v>
      </c>
      <c r="J1205" s="72">
        <f>H1205-I1205</f>
        <v>15.780000000000001</v>
      </c>
      <c r="K1205" s="30" t="s">
        <v>10</v>
      </c>
      <c r="L1205" s="30" t="s">
        <v>10</v>
      </c>
      <c r="M1205" t="s">
        <v>1991</v>
      </c>
      <c r="N1205" t="s">
        <v>3970</v>
      </c>
      <c r="O1205" t="s">
        <v>132</v>
      </c>
      <c r="P1205" t="s">
        <v>182</v>
      </c>
    </row>
    <row r="1206" spans="1:17" x14ac:dyDescent="0.25">
      <c r="A1206" s="1" t="s">
        <v>3971</v>
      </c>
      <c r="B1206" s="5">
        <v>45787.818859953702</v>
      </c>
      <c r="C1206" t="s">
        <v>768</v>
      </c>
      <c r="D1206" t="s">
        <v>27</v>
      </c>
      <c r="E1206" t="s">
        <v>1945</v>
      </c>
      <c r="F1206" t="s">
        <v>20</v>
      </c>
      <c r="G1206" s="4">
        <v>180.99</v>
      </c>
      <c r="H1206" s="4">
        <v>158</v>
      </c>
      <c r="I1206" s="81">
        <v>127.58</v>
      </c>
      <c r="J1206" s="72">
        <f>H1206-I1206</f>
        <v>30.42</v>
      </c>
      <c r="K1206" s="30" t="s">
        <v>10</v>
      </c>
      <c r="L1206" s="30" t="s">
        <v>10</v>
      </c>
      <c r="M1206" t="s">
        <v>1991</v>
      </c>
      <c r="N1206" t="s">
        <v>3972</v>
      </c>
      <c r="O1206" t="s">
        <v>122</v>
      </c>
      <c r="P1206" t="s">
        <v>179</v>
      </c>
    </row>
    <row r="1207" spans="1:17" x14ac:dyDescent="0.25">
      <c r="A1207" s="1" t="s">
        <v>3973</v>
      </c>
      <c r="B1207" s="5">
        <v>45787.767313784723</v>
      </c>
      <c r="C1207" t="s">
        <v>172</v>
      </c>
      <c r="D1207" t="s">
        <v>1926</v>
      </c>
      <c r="E1207" t="s">
        <v>1927</v>
      </c>
      <c r="F1207" t="s">
        <v>1928</v>
      </c>
      <c r="G1207" s="4">
        <v>239.99</v>
      </c>
      <c r="H1207" s="31">
        <v>222</v>
      </c>
      <c r="I1207" s="31">
        <v>0</v>
      </c>
      <c r="J1207" s="31">
        <v>222</v>
      </c>
      <c r="K1207" s="30" t="s">
        <v>2824</v>
      </c>
      <c r="L1207" s="30" t="s">
        <v>17</v>
      </c>
      <c r="M1207" t="s">
        <v>1991</v>
      </c>
      <c r="N1207" t="s">
        <v>3974</v>
      </c>
      <c r="O1207" t="s">
        <v>1929</v>
      </c>
      <c r="P1207" t="s">
        <v>179</v>
      </c>
    </row>
    <row r="1208" spans="1:17" x14ac:dyDescent="0.25">
      <c r="A1208" s="1" t="s">
        <v>3975</v>
      </c>
      <c r="B1208" s="5">
        <v>45786.936245694444</v>
      </c>
      <c r="C1208" t="s">
        <v>172</v>
      </c>
      <c r="D1208" t="s">
        <v>18</v>
      </c>
      <c r="E1208" t="s">
        <v>28</v>
      </c>
      <c r="F1208" t="s">
        <v>136</v>
      </c>
      <c r="G1208" s="4">
        <v>63.99</v>
      </c>
      <c r="H1208" s="31">
        <v>57</v>
      </c>
      <c r="I1208" s="31">
        <v>0</v>
      </c>
      <c r="J1208" s="31">
        <v>57</v>
      </c>
      <c r="K1208" s="30" t="s">
        <v>2824</v>
      </c>
      <c r="L1208" s="30" t="s">
        <v>17</v>
      </c>
      <c r="M1208" t="s">
        <v>1991</v>
      </c>
      <c r="N1208" t="s">
        <v>3976</v>
      </c>
      <c r="O1208" t="s">
        <v>1958</v>
      </c>
      <c r="P1208" t="s">
        <v>179</v>
      </c>
    </row>
    <row r="1209" spans="1:17" x14ac:dyDescent="0.25">
      <c r="A1209" s="1" t="s">
        <v>3977</v>
      </c>
      <c r="B1209" s="5">
        <v>45787.659428009261</v>
      </c>
      <c r="C1209" t="s">
        <v>1470</v>
      </c>
      <c r="D1209" t="s">
        <v>18</v>
      </c>
      <c r="E1209" t="s">
        <v>28</v>
      </c>
      <c r="F1209" t="s">
        <v>136</v>
      </c>
      <c r="G1209" s="4">
        <v>71.989999999999995</v>
      </c>
      <c r="H1209" s="31">
        <v>69</v>
      </c>
      <c r="I1209" s="31">
        <v>0</v>
      </c>
      <c r="J1209" s="31">
        <v>69</v>
      </c>
      <c r="K1209" s="30" t="s">
        <v>2824</v>
      </c>
      <c r="L1209" s="30" t="s">
        <v>17</v>
      </c>
      <c r="M1209" t="s">
        <v>1991</v>
      </c>
      <c r="N1209" t="s">
        <v>3978</v>
      </c>
      <c r="O1209" t="s">
        <v>122</v>
      </c>
      <c r="P1209" t="s">
        <v>183</v>
      </c>
    </row>
    <row r="1210" spans="1:17" x14ac:dyDescent="0.25">
      <c r="A1210" s="1" t="s">
        <v>3979</v>
      </c>
      <c r="B1210" s="5">
        <v>45786.820726921294</v>
      </c>
      <c r="C1210" t="s">
        <v>259</v>
      </c>
      <c r="D1210" t="s">
        <v>19</v>
      </c>
      <c r="E1210" t="s">
        <v>1967</v>
      </c>
      <c r="F1210" t="s">
        <v>20</v>
      </c>
      <c r="G1210" s="4">
        <v>150.99</v>
      </c>
      <c r="H1210" s="4">
        <v>145</v>
      </c>
      <c r="I1210" s="81">
        <v>117.09</v>
      </c>
      <c r="J1210" s="72">
        <f>H1210-I1210</f>
        <v>27.909999999999997</v>
      </c>
      <c r="K1210" s="30" t="s">
        <v>10</v>
      </c>
      <c r="L1210" s="30" t="s">
        <v>10</v>
      </c>
      <c r="M1210" t="s">
        <v>1991</v>
      </c>
      <c r="N1210" t="s">
        <v>3980</v>
      </c>
      <c r="O1210" t="s">
        <v>123</v>
      </c>
      <c r="P1210" t="s">
        <v>182</v>
      </c>
    </row>
    <row r="1211" spans="1:17" x14ac:dyDescent="0.25">
      <c r="A1211" s="1" t="s">
        <v>3981</v>
      </c>
      <c r="B1211" s="5">
        <v>45787.797217361112</v>
      </c>
      <c r="C1211" t="s">
        <v>768</v>
      </c>
      <c r="D1211" t="s">
        <v>23</v>
      </c>
      <c r="E1211" t="s">
        <v>31</v>
      </c>
      <c r="F1211" t="s">
        <v>1941</v>
      </c>
      <c r="G1211" s="4">
        <v>110.99</v>
      </c>
      <c r="H1211" s="4">
        <v>95</v>
      </c>
      <c r="I1211" s="81">
        <v>79.56</v>
      </c>
      <c r="J1211" s="72">
        <f>H1211-I1211</f>
        <v>15.439999999999998</v>
      </c>
      <c r="K1211" s="30" t="s">
        <v>10</v>
      </c>
      <c r="L1211" s="30" t="s">
        <v>10</v>
      </c>
      <c r="M1211" t="s">
        <v>1991</v>
      </c>
      <c r="N1211" t="s">
        <v>3982</v>
      </c>
      <c r="O1211" t="s">
        <v>1955</v>
      </c>
      <c r="P1211" t="s">
        <v>179</v>
      </c>
    </row>
    <row r="1212" spans="1:17" x14ac:dyDescent="0.25">
      <c r="A1212" s="75">
        <v>5435</v>
      </c>
      <c r="B1212" s="76">
        <v>45787.899140532405</v>
      </c>
      <c r="C1212" s="77" t="s">
        <v>147</v>
      </c>
      <c r="D1212" s="77" t="s">
        <v>23</v>
      </c>
      <c r="E1212" s="77" t="s">
        <v>30</v>
      </c>
      <c r="F1212" s="77" t="s">
        <v>116</v>
      </c>
      <c r="G1212" s="31">
        <v>90.99</v>
      </c>
      <c r="H1212" s="31">
        <v>82</v>
      </c>
      <c r="I1212" s="80">
        <v>0</v>
      </c>
      <c r="J1212" s="73">
        <v>82</v>
      </c>
      <c r="K1212" s="78" t="s">
        <v>1000</v>
      </c>
      <c r="L1212" s="78" t="s">
        <v>2825</v>
      </c>
      <c r="M1212" s="77" t="s">
        <v>1991</v>
      </c>
      <c r="N1212" s="77" t="s">
        <v>3983</v>
      </c>
      <c r="O1212" s="77" t="s">
        <v>122</v>
      </c>
      <c r="P1212" t="s">
        <v>183</v>
      </c>
      <c r="Q1212" s="79">
        <v>53072253</v>
      </c>
    </row>
    <row r="1213" spans="1:17" x14ac:dyDescent="0.25">
      <c r="A1213" s="1" t="s">
        <v>3984</v>
      </c>
      <c r="B1213" s="5">
        <v>45786.762547418984</v>
      </c>
      <c r="C1213" t="s">
        <v>2082</v>
      </c>
      <c r="D1213" t="s">
        <v>19</v>
      </c>
      <c r="E1213" t="s">
        <v>226</v>
      </c>
      <c r="F1213" t="s">
        <v>20</v>
      </c>
      <c r="G1213" s="4">
        <v>176.98</v>
      </c>
      <c r="H1213" s="4">
        <v>158</v>
      </c>
      <c r="I1213" s="81">
        <v>127.58</v>
      </c>
      <c r="J1213" s="72">
        <f t="shared" ref="J1213:J1223" si="88">H1213-I1213</f>
        <v>30.42</v>
      </c>
      <c r="K1213" s="30" t="s">
        <v>10</v>
      </c>
      <c r="L1213" s="30" t="s">
        <v>10</v>
      </c>
      <c r="M1213" t="s">
        <v>1991</v>
      </c>
      <c r="N1213" t="s">
        <v>3985</v>
      </c>
      <c r="O1213" t="s">
        <v>122</v>
      </c>
      <c r="P1213" t="s">
        <v>181</v>
      </c>
    </row>
    <row r="1214" spans="1:17" x14ac:dyDescent="0.25">
      <c r="A1214" s="1" t="s">
        <v>3986</v>
      </c>
      <c r="B1214" s="5">
        <v>45786.861874467591</v>
      </c>
      <c r="C1214" t="s">
        <v>200</v>
      </c>
      <c r="D1214" t="s">
        <v>23</v>
      </c>
      <c r="E1214" t="s">
        <v>24</v>
      </c>
      <c r="F1214" t="s">
        <v>20</v>
      </c>
      <c r="G1214" s="4">
        <v>158.97999999999999</v>
      </c>
      <c r="H1214" s="4">
        <v>148</v>
      </c>
      <c r="I1214" s="81">
        <v>119.51</v>
      </c>
      <c r="J1214" s="72">
        <f t="shared" si="88"/>
        <v>28.489999999999995</v>
      </c>
      <c r="K1214" s="30" t="s">
        <v>10</v>
      </c>
      <c r="L1214" s="30" t="s">
        <v>10</v>
      </c>
      <c r="M1214" t="s">
        <v>1991</v>
      </c>
      <c r="N1214" t="s">
        <v>3987</v>
      </c>
      <c r="O1214" t="s">
        <v>1957</v>
      </c>
      <c r="P1214" t="s">
        <v>182</v>
      </c>
    </row>
    <row r="1215" spans="1:17" x14ac:dyDescent="0.25">
      <c r="A1215" s="1" t="s">
        <v>3988</v>
      </c>
      <c r="B1215" s="5">
        <v>45786.493016805558</v>
      </c>
      <c r="C1215" t="s">
        <v>200</v>
      </c>
      <c r="D1215" t="s">
        <v>19</v>
      </c>
      <c r="E1215" t="s">
        <v>41</v>
      </c>
      <c r="F1215" t="s">
        <v>20</v>
      </c>
      <c r="G1215" s="4">
        <v>145.99</v>
      </c>
      <c r="H1215" s="4">
        <v>135</v>
      </c>
      <c r="I1215" s="81">
        <v>113.06</v>
      </c>
      <c r="J1215" s="72">
        <f t="shared" si="88"/>
        <v>21.939999999999998</v>
      </c>
      <c r="K1215" s="30" t="s">
        <v>10</v>
      </c>
      <c r="L1215" s="30" t="s">
        <v>10</v>
      </c>
      <c r="M1215" t="s">
        <v>1991</v>
      </c>
      <c r="N1215" t="s">
        <v>3989</v>
      </c>
      <c r="O1215" t="s">
        <v>1955</v>
      </c>
      <c r="P1215" t="s">
        <v>182</v>
      </c>
    </row>
    <row r="1216" spans="1:17" x14ac:dyDescent="0.25">
      <c r="A1216" s="1" t="s">
        <v>3990</v>
      </c>
      <c r="B1216" s="5">
        <v>45787.784272708333</v>
      </c>
      <c r="C1216" t="s">
        <v>319</v>
      </c>
      <c r="D1216" t="s">
        <v>23</v>
      </c>
      <c r="E1216" t="s">
        <v>31</v>
      </c>
      <c r="F1216" t="s">
        <v>1941</v>
      </c>
      <c r="G1216" s="4">
        <v>249.99</v>
      </c>
      <c r="H1216" s="4">
        <v>252</v>
      </c>
      <c r="I1216" s="81">
        <v>203.49</v>
      </c>
      <c r="J1216" s="72">
        <f t="shared" si="88"/>
        <v>48.509999999999991</v>
      </c>
      <c r="K1216" s="30" t="s">
        <v>10</v>
      </c>
      <c r="L1216" s="30" t="s">
        <v>10</v>
      </c>
      <c r="M1216" t="s">
        <v>1991</v>
      </c>
      <c r="N1216" t="s">
        <v>3991</v>
      </c>
      <c r="O1216" t="s">
        <v>122</v>
      </c>
      <c r="P1216" t="s">
        <v>183</v>
      </c>
    </row>
    <row r="1217" spans="1:17" x14ac:dyDescent="0.25">
      <c r="A1217" s="1" t="s">
        <v>3992</v>
      </c>
      <c r="B1217" s="5">
        <v>45787.866569756945</v>
      </c>
      <c r="C1217" t="s">
        <v>850</v>
      </c>
      <c r="D1217" t="s">
        <v>19</v>
      </c>
      <c r="E1217" t="s">
        <v>226</v>
      </c>
      <c r="F1217" t="s">
        <v>20</v>
      </c>
      <c r="G1217" s="4">
        <v>118.98</v>
      </c>
      <c r="H1217" s="4">
        <v>122</v>
      </c>
      <c r="I1217" s="81">
        <v>98.52</v>
      </c>
      <c r="J1217" s="72">
        <f t="shared" si="88"/>
        <v>23.480000000000004</v>
      </c>
      <c r="K1217" s="30" t="s">
        <v>10</v>
      </c>
      <c r="L1217" s="30" t="s">
        <v>10</v>
      </c>
      <c r="M1217" t="s">
        <v>1991</v>
      </c>
      <c r="N1217" t="s">
        <v>3993</v>
      </c>
      <c r="O1217" t="s">
        <v>123</v>
      </c>
      <c r="P1217" t="s">
        <v>180</v>
      </c>
    </row>
    <row r="1218" spans="1:17" x14ac:dyDescent="0.25">
      <c r="A1218" s="1" t="s">
        <v>3994</v>
      </c>
      <c r="B1218" s="5">
        <v>45787.536363842592</v>
      </c>
      <c r="C1218" t="s">
        <v>872</v>
      </c>
      <c r="D1218" t="s">
        <v>23</v>
      </c>
      <c r="E1218" t="s">
        <v>24</v>
      </c>
      <c r="F1218" t="s">
        <v>20</v>
      </c>
      <c r="G1218" s="4">
        <v>141.97999999999999</v>
      </c>
      <c r="H1218" s="4">
        <v>134</v>
      </c>
      <c r="I1218" s="81">
        <v>108.2</v>
      </c>
      <c r="J1218" s="72">
        <f t="shared" si="88"/>
        <v>25.799999999999997</v>
      </c>
      <c r="K1218" s="30" t="s">
        <v>10</v>
      </c>
      <c r="L1218" s="30" t="s">
        <v>10</v>
      </c>
      <c r="M1218" t="s">
        <v>1991</v>
      </c>
      <c r="N1218" t="s">
        <v>3995</v>
      </c>
      <c r="O1218" t="s">
        <v>122</v>
      </c>
      <c r="P1218" t="s">
        <v>183</v>
      </c>
    </row>
    <row r="1219" spans="1:17" x14ac:dyDescent="0.25">
      <c r="A1219" s="1" t="s">
        <v>3996</v>
      </c>
      <c r="B1219" s="5">
        <v>45787.825886620369</v>
      </c>
      <c r="C1219" t="s">
        <v>882</v>
      </c>
      <c r="D1219" t="s">
        <v>19</v>
      </c>
      <c r="E1219" t="s">
        <v>1946</v>
      </c>
      <c r="F1219" t="s">
        <v>20</v>
      </c>
      <c r="G1219" s="4">
        <v>71.98</v>
      </c>
      <c r="H1219" s="4">
        <v>74</v>
      </c>
      <c r="I1219" s="81">
        <v>59.76</v>
      </c>
      <c r="J1219" s="72">
        <f t="shared" si="88"/>
        <v>14.240000000000002</v>
      </c>
      <c r="K1219" s="30" t="s">
        <v>10</v>
      </c>
      <c r="L1219" s="30" t="s">
        <v>10</v>
      </c>
      <c r="M1219" t="s">
        <v>1991</v>
      </c>
      <c r="N1219" t="s">
        <v>3997</v>
      </c>
      <c r="O1219" t="s">
        <v>132</v>
      </c>
      <c r="P1219" t="s">
        <v>179</v>
      </c>
    </row>
    <row r="1220" spans="1:17" x14ac:dyDescent="0.25">
      <c r="A1220" s="1" t="s">
        <v>3998</v>
      </c>
      <c r="B1220" s="5">
        <v>45787.465762500004</v>
      </c>
      <c r="C1220" t="s">
        <v>320</v>
      </c>
      <c r="D1220" t="s">
        <v>23</v>
      </c>
      <c r="E1220" t="s">
        <v>24</v>
      </c>
      <c r="F1220" t="s">
        <v>20</v>
      </c>
      <c r="G1220" s="4">
        <v>69.98</v>
      </c>
      <c r="H1220" s="4">
        <v>65</v>
      </c>
      <c r="I1220" s="81">
        <v>52.49</v>
      </c>
      <c r="J1220" s="72">
        <f t="shared" si="88"/>
        <v>12.509999999999998</v>
      </c>
      <c r="K1220" s="30" t="s">
        <v>10</v>
      </c>
      <c r="L1220" s="30" t="s">
        <v>10</v>
      </c>
      <c r="M1220" t="s">
        <v>1991</v>
      </c>
      <c r="N1220" t="s">
        <v>3999</v>
      </c>
      <c r="O1220" t="s">
        <v>131</v>
      </c>
      <c r="P1220" t="s">
        <v>183</v>
      </c>
    </row>
    <row r="1221" spans="1:17" x14ac:dyDescent="0.25">
      <c r="A1221" s="1" t="s">
        <v>4000</v>
      </c>
      <c r="B1221" s="5">
        <v>45786.863043206016</v>
      </c>
      <c r="C1221" t="s">
        <v>316</v>
      </c>
      <c r="D1221" t="s">
        <v>23</v>
      </c>
      <c r="E1221" t="s">
        <v>24</v>
      </c>
      <c r="F1221" t="s">
        <v>20</v>
      </c>
      <c r="G1221" s="4">
        <v>166.98</v>
      </c>
      <c r="H1221" s="4">
        <v>158</v>
      </c>
      <c r="I1221" s="81">
        <v>127.58</v>
      </c>
      <c r="J1221" s="72">
        <f t="shared" si="88"/>
        <v>30.42</v>
      </c>
      <c r="K1221" s="30" t="s">
        <v>10</v>
      </c>
      <c r="L1221" s="30" t="s">
        <v>10</v>
      </c>
      <c r="M1221" t="s">
        <v>1991</v>
      </c>
      <c r="N1221" t="s">
        <v>4001</v>
      </c>
      <c r="O1221" t="s">
        <v>131</v>
      </c>
      <c r="P1221" t="s">
        <v>179</v>
      </c>
    </row>
    <row r="1222" spans="1:17" x14ac:dyDescent="0.25">
      <c r="A1222" s="1" t="s">
        <v>4002</v>
      </c>
      <c r="B1222" s="5">
        <v>45786.779549930558</v>
      </c>
      <c r="C1222" t="s">
        <v>316</v>
      </c>
      <c r="D1222" t="s">
        <v>23</v>
      </c>
      <c r="E1222" t="s">
        <v>24</v>
      </c>
      <c r="F1222" t="s">
        <v>20</v>
      </c>
      <c r="G1222" s="4">
        <v>221.98</v>
      </c>
      <c r="H1222" s="4">
        <v>227</v>
      </c>
      <c r="I1222" s="81">
        <v>183.3</v>
      </c>
      <c r="J1222" s="72">
        <f t="shared" si="88"/>
        <v>43.699999999999989</v>
      </c>
      <c r="K1222" s="30" t="s">
        <v>10</v>
      </c>
      <c r="L1222" s="30" t="s">
        <v>10</v>
      </c>
      <c r="M1222" t="s">
        <v>1991</v>
      </c>
      <c r="N1222" t="s">
        <v>4003</v>
      </c>
      <c r="O1222" t="s">
        <v>123</v>
      </c>
      <c r="P1222" t="s">
        <v>179</v>
      </c>
    </row>
    <row r="1223" spans="1:17" x14ac:dyDescent="0.25">
      <c r="A1223" s="1" t="s">
        <v>4004</v>
      </c>
      <c r="B1223" s="5">
        <v>45786.904177430559</v>
      </c>
      <c r="C1223" t="s">
        <v>872</v>
      </c>
      <c r="D1223" t="s">
        <v>19</v>
      </c>
      <c r="E1223" t="s">
        <v>33</v>
      </c>
      <c r="F1223" t="s">
        <v>20</v>
      </c>
      <c r="G1223" s="4">
        <v>58.99</v>
      </c>
      <c r="H1223" s="4">
        <v>53</v>
      </c>
      <c r="I1223" s="81">
        <v>42.8</v>
      </c>
      <c r="J1223" s="72">
        <f t="shared" si="88"/>
        <v>10.200000000000003</v>
      </c>
      <c r="K1223" s="30" t="s">
        <v>10</v>
      </c>
      <c r="L1223" s="30" t="s">
        <v>10</v>
      </c>
      <c r="M1223" t="s">
        <v>1991</v>
      </c>
      <c r="N1223" t="s">
        <v>4005</v>
      </c>
      <c r="O1223" t="s">
        <v>122</v>
      </c>
      <c r="P1223" t="s">
        <v>183</v>
      </c>
    </row>
    <row r="1224" spans="1:17" x14ac:dyDescent="0.25">
      <c r="A1224" s="1" t="s">
        <v>4006</v>
      </c>
      <c r="B1224" s="5">
        <v>45787.831657511575</v>
      </c>
      <c r="C1224" t="s">
        <v>137</v>
      </c>
      <c r="D1224" t="s">
        <v>19</v>
      </c>
      <c r="E1224" t="s">
        <v>2534</v>
      </c>
      <c r="F1224" t="s">
        <v>4007</v>
      </c>
      <c r="G1224" s="4">
        <v>182.44</v>
      </c>
      <c r="H1224" s="31">
        <v>183.45</v>
      </c>
      <c r="I1224" s="31">
        <v>0</v>
      </c>
      <c r="J1224" s="31">
        <v>183.45</v>
      </c>
      <c r="K1224" s="30" t="s">
        <v>2824</v>
      </c>
      <c r="L1224" s="30" t="s">
        <v>17</v>
      </c>
      <c r="M1224" t="s">
        <v>1991</v>
      </c>
      <c r="N1224" t="s">
        <v>4008</v>
      </c>
      <c r="O1224" t="s">
        <v>131</v>
      </c>
      <c r="P1224" t="s">
        <v>183</v>
      </c>
    </row>
    <row r="1225" spans="1:17" x14ac:dyDescent="0.25">
      <c r="A1225" s="1" t="s">
        <v>2204</v>
      </c>
      <c r="B1225" s="5">
        <v>45787.861126064818</v>
      </c>
      <c r="C1225" t="s">
        <v>354</v>
      </c>
      <c r="D1225" t="s">
        <v>23</v>
      </c>
      <c r="E1225" t="s">
        <v>24</v>
      </c>
      <c r="F1225" t="s">
        <v>20</v>
      </c>
      <c r="G1225" s="4">
        <v>353.99</v>
      </c>
      <c r="H1225" s="4">
        <v>349</v>
      </c>
      <c r="I1225" s="81">
        <v>281.82</v>
      </c>
      <c r="J1225" s="72">
        <f>H1225-I1225</f>
        <v>67.180000000000007</v>
      </c>
      <c r="K1225" s="30" t="s">
        <v>10</v>
      </c>
      <c r="L1225" s="30" t="s">
        <v>10</v>
      </c>
      <c r="M1225" t="s">
        <v>1991</v>
      </c>
      <c r="N1225" t="s">
        <v>4009</v>
      </c>
      <c r="O1225" t="s">
        <v>132</v>
      </c>
      <c r="P1225" t="s">
        <v>179</v>
      </c>
    </row>
    <row r="1226" spans="1:17" x14ac:dyDescent="0.25">
      <c r="A1226" s="1" t="s">
        <v>4010</v>
      </c>
      <c r="B1226" s="5">
        <v>45787.832900231479</v>
      </c>
      <c r="C1226" t="s">
        <v>354</v>
      </c>
      <c r="D1226" t="s">
        <v>19</v>
      </c>
      <c r="E1226" t="s">
        <v>41</v>
      </c>
      <c r="F1226" t="s">
        <v>20</v>
      </c>
      <c r="G1226" s="4">
        <v>120.99</v>
      </c>
      <c r="H1226" s="4">
        <v>113</v>
      </c>
      <c r="I1226" s="81">
        <v>91.25</v>
      </c>
      <c r="J1226" s="72">
        <f>H1226-I1226</f>
        <v>21.75</v>
      </c>
      <c r="K1226" s="30" t="s">
        <v>10</v>
      </c>
      <c r="L1226" s="30" t="s">
        <v>10</v>
      </c>
      <c r="M1226" t="s">
        <v>1991</v>
      </c>
      <c r="N1226" t="s">
        <v>4011</v>
      </c>
      <c r="O1226" t="s">
        <v>132</v>
      </c>
      <c r="P1226" t="s">
        <v>179</v>
      </c>
    </row>
    <row r="1227" spans="1:17" x14ac:dyDescent="0.25">
      <c r="A1227" s="1" t="s">
        <v>4012</v>
      </c>
      <c r="B1227" s="5">
        <v>45787.645315775466</v>
      </c>
      <c r="C1227" t="s">
        <v>215</v>
      </c>
      <c r="D1227" t="s">
        <v>23</v>
      </c>
      <c r="E1227" t="s">
        <v>31</v>
      </c>
      <c r="F1227" t="s">
        <v>1941</v>
      </c>
      <c r="G1227" s="4">
        <v>90.99</v>
      </c>
      <c r="H1227" s="4">
        <v>89</v>
      </c>
      <c r="I1227" s="81">
        <v>71.87</v>
      </c>
      <c r="J1227" s="72">
        <f>H1227-I1227</f>
        <v>17.129999999999995</v>
      </c>
      <c r="K1227" s="30" t="s">
        <v>10</v>
      </c>
      <c r="L1227" s="30" t="s">
        <v>10</v>
      </c>
      <c r="M1227" t="s">
        <v>1991</v>
      </c>
      <c r="N1227" t="s">
        <v>4013</v>
      </c>
      <c r="O1227" t="s">
        <v>123</v>
      </c>
      <c r="P1227" t="s">
        <v>179</v>
      </c>
    </row>
    <row r="1228" spans="1:17" x14ac:dyDescent="0.25">
      <c r="A1228" s="75">
        <v>7604</v>
      </c>
      <c r="B1228" s="76">
        <v>45788.584426365742</v>
      </c>
      <c r="C1228" s="77" t="s">
        <v>219</v>
      </c>
      <c r="D1228" s="77" t="s">
        <v>23</v>
      </c>
      <c r="E1228" s="77" t="s">
        <v>30</v>
      </c>
      <c r="F1228" s="77" t="s">
        <v>116</v>
      </c>
      <c r="G1228" s="31">
        <v>148.79</v>
      </c>
      <c r="H1228" s="31">
        <v>147.80000000000001</v>
      </c>
      <c r="I1228" s="31">
        <v>0</v>
      </c>
      <c r="J1228" s="31">
        <v>147.80000000000001</v>
      </c>
      <c r="K1228" s="78" t="s">
        <v>1000</v>
      </c>
      <c r="L1228" s="78" t="s">
        <v>2825</v>
      </c>
      <c r="M1228" s="77" t="s">
        <v>1991</v>
      </c>
      <c r="N1228" s="77" t="s">
        <v>4014</v>
      </c>
      <c r="O1228" s="77" t="s">
        <v>132</v>
      </c>
      <c r="P1228" t="str">
        <f>VLOOKUP(C1228,[1]REGIONAIS!H:K,4,FALSE)</f>
        <v>ANDRE TREVISANI</v>
      </c>
      <c r="Q1228" s="79"/>
    </row>
    <row r="1229" spans="1:17" x14ac:dyDescent="0.25">
      <c r="A1229" s="1" t="s">
        <v>3811</v>
      </c>
      <c r="B1229" s="5">
        <v>45786.603924143521</v>
      </c>
      <c r="C1229" t="s">
        <v>872</v>
      </c>
      <c r="D1229" t="s">
        <v>19</v>
      </c>
      <c r="E1229" t="s">
        <v>33</v>
      </c>
      <c r="F1229" t="s">
        <v>20</v>
      </c>
      <c r="G1229" s="4">
        <v>62.98</v>
      </c>
      <c r="H1229" s="4">
        <v>53</v>
      </c>
      <c r="I1229" s="81">
        <v>42.8</v>
      </c>
      <c r="J1229" s="72">
        <f>H1229-I1229</f>
        <v>10.200000000000003</v>
      </c>
      <c r="K1229" s="30" t="s">
        <v>10</v>
      </c>
      <c r="L1229" s="30" t="s">
        <v>10</v>
      </c>
      <c r="M1229" t="s">
        <v>1991</v>
      </c>
      <c r="N1229" t="s">
        <v>4015</v>
      </c>
      <c r="O1229" t="s">
        <v>122</v>
      </c>
      <c r="P1229" t="s">
        <v>183</v>
      </c>
    </row>
    <row r="1230" spans="1:17" x14ac:dyDescent="0.25">
      <c r="A1230" s="1" t="s">
        <v>4016</v>
      </c>
      <c r="B1230" s="5">
        <v>45787.909197002315</v>
      </c>
      <c r="C1230" t="s">
        <v>2172</v>
      </c>
      <c r="D1230" t="s">
        <v>23</v>
      </c>
      <c r="E1230" t="s">
        <v>26</v>
      </c>
      <c r="F1230" t="s">
        <v>20</v>
      </c>
      <c r="G1230" s="4">
        <v>219.99</v>
      </c>
      <c r="H1230" s="4">
        <v>208</v>
      </c>
      <c r="I1230" s="81">
        <v>167.96</v>
      </c>
      <c r="J1230" s="72">
        <f>H1230-I1230</f>
        <v>40.039999999999992</v>
      </c>
      <c r="K1230" s="30" t="s">
        <v>10</v>
      </c>
      <c r="L1230" s="30" t="s">
        <v>10</v>
      </c>
      <c r="M1230" t="s">
        <v>1991</v>
      </c>
      <c r="N1230" t="s">
        <v>4017</v>
      </c>
      <c r="O1230" t="s">
        <v>132</v>
      </c>
      <c r="P1230" t="s">
        <v>183</v>
      </c>
    </row>
    <row r="1231" spans="1:17" x14ac:dyDescent="0.25">
      <c r="A1231" s="1" t="s">
        <v>4018</v>
      </c>
      <c r="B1231" s="5">
        <v>45787.882486550923</v>
      </c>
      <c r="C1231" t="s">
        <v>222</v>
      </c>
      <c r="D1231" t="s">
        <v>19</v>
      </c>
      <c r="E1231" t="s">
        <v>33</v>
      </c>
      <c r="F1231" t="s">
        <v>20</v>
      </c>
      <c r="G1231" s="4">
        <v>106.99</v>
      </c>
      <c r="H1231" s="4">
        <v>106</v>
      </c>
      <c r="I1231" s="81">
        <v>85.6</v>
      </c>
      <c r="J1231" s="72">
        <f>H1231-I1231</f>
        <v>20.400000000000006</v>
      </c>
      <c r="K1231" s="30" t="s">
        <v>10</v>
      </c>
      <c r="L1231" s="30" t="s">
        <v>10</v>
      </c>
      <c r="M1231" t="s">
        <v>1991</v>
      </c>
      <c r="N1231" t="s">
        <v>4019</v>
      </c>
      <c r="O1231" t="s">
        <v>1957</v>
      </c>
      <c r="P1231" t="s">
        <v>181</v>
      </c>
    </row>
    <row r="1232" spans="1:17" x14ac:dyDescent="0.25">
      <c r="A1232" s="1" t="s">
        <v>4020</v>
      </c>
      <c r="B1232" s="5">
        <v>45786.853794074072</v>
      </c>
      <c r="C1232" t="s">
        <v>882</v>
      </c>
      <c r="D1232" t="s">
        <v>23</v>
      </c>
      <c r="E1232" t="s">
        <v>24</v>
      </c>
      <c r="F1232" t="s">
        <v>20</v>
      </c>
      <c r="G1232" s="4">
        <v>78.98</v>
      </c>
      <c r="H1232" s="4">
        <v>70</v>
      </c>
      <c r="I1232" s="81">
        <v>58.65</v>
      </c>
      <c r="J1232" s="72">
        <f>H1232-I1232</f>
        <v>11.350000000000001</v>
      </c>
      <c r="K1232" s="30" t="s">
        <v>10</v>
      </c>
      <c r="L1232" s="30" t="s">
        <v>10</v>
      </c>
      <c r="M1232" t="s">
        <v>1991</v>
      </c>
      <c r="N1232" t="s">
        <v>4021</v>
      </c>
      <c r="O1232" t="s">
        <v>1961</v>
      </c>
      <c r="P1232" t="s">
        <v>179</v>
      </c>
    </row>
    <row r="1233" spans="1:17" x14ac:dyDescent="0.25">
      <c r="A1233" s="1" t="s">
        <v>4022</v>
      </c>
      <c r="B1233" s="5">
        <v>45786.800544444442</v>
      </c>
      <c r="C1233" t="s">
        <v>913</v>
      </c>
      <c r="D1233" t="s">
        <v>18</v>
      </c>
      <c r="E1233" t="s">
        <v>28</v>
      </c>
      <c r="F1233" t="s">
        <v>136</v>
      </c>
      <c r="G1233" s="4">
        <v>90.98</v>
      </c>
      <c r="H1233" s="31">
        <v>84</v>
      </c>
      <c r="I1233" s="31">
        <v>0</v>
      </c>
      <c r="J1233" s="31">
        <v>84</v>
      </c>
      <c r="K1233" s="30" t="s">
        <v>2824</v>
      </c>
      <c r="L1233" s="30" t="s">
        <v>17</v>
      </c>
      <c r="M1233" t="s">
        <v>1991</v>
      </c>
      <c r="N1233" t="s">
        <v>4023</v>
      </c>
      <c r="O1233" t="s">
        <v>131</v>
      </c>
      <c r="P1233" t="s">
        <v>183</v>
      </c>
    </row>
    <row r="1234" spans="1:17" x14ac:dyDescent="0.25">
      <c r="A1234" s="1" t="s">
        <v>4024</v>
      </c>
      <c r="B1234" s="5">
        <v>45787.597750752313</v>
      </c>
      <c r="C1234" t="s">
        <v>2093</v>
      </c>
      <c r="D1234" t="s">
        <v>19</v>
      </c>
      <c r="E1234" t="s">
        <v>1946</v>
      </c>
      <c r="F1234" t="s">
        <v>20</v>
      </c>
      <c r="G1234" s="4">
        <v>103</v>
      </c>
      <c r="H1234" s="4">
        <v>103</v>
      </c>
      <c r="I1234" s="81">
        <v>83.17</v>
      </c>
      <c r="J1234" s="72">
        <f t="shared" ref="J1234:J1240" si="89">H1234-I1234</f>
        <v>19.829999999999998</v>
      </c>
      <c r="K1234" s="30" t="s">
        <v>10</v>
      </c>
      <c r="L1234" s="30" t="s">
        <v>10</v>
      </c>
      <c r="M1234" t="s">
        <v>1991</v>
      </c>
      <c r="N1234" t="s">
        <v>4025</v>
      </c>
      <c r="O1234" t="s">
        <v>140</v>
      </c>
      <c r="P1234" t="s">
        <v>183</v>
      </c>
    </row>
    <row r="1235" spans="1:17" x14ac:dyDescent="0.25">
      <c r="A1235" s="1" t="s">
        <v>4026</v>
      </c>
      <c r="B1235" s="5">
        <v>45787.866187662039</v>
      </c>
      <c r="C1235" t="s">
        <v>172</v>
      </c>
      <c r="D1235" t="s">
        <v>153</v>
      </c>
      <c r="E1235" t="s">
        <v>24</v>
      </c>
      <c r="F1235" t="s">
        <v>20</v>
      </c>
      <c r="G1235" s="4">
        <v>114</v>
      </c>
      <c r="H1235" s="4">
        <v>114</v>
      </c>
      <c r="I1235" s="81">
        <v>95.48</v>
      </c>
      <c r="J1235" s="72">
        <f t="shared" si="89"/>
        <v>18.519999999999996</v>
      </c>
      <c r="K1235" s="30" t="s">
        <v>10</v>
      </c>
      <c r="L1235" s="30" t="s">
        <v>10</v>
      </c>
      <c r="M1235" t="s">
        <v>1991</v>
      </c>
      <c r="N1235" t="s">
        <v>4027</v>
      </c>
      <c r="O1235" t="s">
        <v>1961</v>
      </c>
      <c r="P1235" t="s">
        <v>179</v>
      </c>
    </row>
    <row r="1236" spans="1:17" x14ac:dyDescent="0.25">
      <c r="A1236" s="1" t="s">
        <v>4028</v>
      </c>
      <c r="B1236" s="5">
        <v>45787.843284062503</v>
      </c>
      <c r="C1236" t="s">
        <v>172</v>
      </c>
      <c r="D1236" t="s">
        <v>23</v>
      </c>
      <c r="E1236" t="s">
        <v>24</v>
      </c>
      <c r="F1236" t="s">
        <v>20</v>
      </c>
      <c r="G1236" s="4">
        <v>50.99</v>
      </c>
      <c r="H1236" s="4">
        <v>53</v>
      </c>
      <c r="I1236" s="81">
        <v>42.8</v>
      </c>
      <c r="J1236" s="72">
        <f t="shared" si="89"/>
        <v>10.200000000000003</v>
      </c>
      <c r="K1236" s="30" t="s">
        <v>10</v>
      </c>
      <c r="L1236" s="30" t="s">
        <v>10</v>
      </c>
      <c r="M1236" t="s">
        <v>1991</v>
      </c>
      <c r="N1236" t="s">
        <v>4029</v>
      </c>
      <c r="O1236" t="s">
        <v>1957</v>
      </c>
      <c r="P1236" t="s">
        <v>179</v>
      </c>
    </row>
    <row r="1237" spans="1:17" x14ac:dyDescent="0.25">
      <c r="A1237" s="1" t="s">
        <v>4030</v>
      </c>
      <c r="B1237" s="5">
        <v>45786.819932962964</v>
      </c>
      <c r="C1237" t="s">
        <v>147</v>
      </c>
      <c r="D1237" t="s">
        <v>19</v>
      </c>
      <c r="E1237" t="s">
        <v>33</v>
      </c>
      <c r="F1237" t="s">
        <v>20</v>
      </c>
      <c r="G1237" s="4">
        <v>94</v>
      </c>
      <c r="H1237" s="4">
        <v>94</v>
      </c>
      <c r="I1237" s="81">
        <v>78.72</v>
      </c>
      <c r="J1237" s="72">
        <f t="shared" si="89"/>
        <v>15.280000000000001</v>
      </c>
      <c r="K1237" s="30" t="s">
        <v>10</v>
      </c>
      <c r="L1237" s="30" t="s">
        <v>10</v>
      </c>
      <c r="M1237" t="s">
        <v>1991</v>
      </c>
      <c r="N1237" t="s">
        <v>4031</v>
      </c>
      <c r="O1237" t="s">
        <v>1955</v>
      </c>
      <c r="P1237" t="s">
        <v>183</v>
      </c>
    </row>
    <row r="1238" spans="1:17" x14ac:dyDescent="0.25">
      <c r="A1238" s="1" t="s">
        <v>4032</v>
      </c>
      <c r="B1238" s="5">
        <v>45786.80861122685</v>
      </c>
      <c r="C1238" t="s">
        <v>354</v>
      </c>
      <c r="D1238" t="s">
        <v>23</v>
      </c>
      <c r="E1238" t="s">
        <v>26</v>
      </c>
      <c r="F1238" t="s">
        <v>20</v>
      </c>
      <c r="G1238" s="4">
        <v>70.989999999999995</v>
      </c>
      <c r="H1238" s="4">
        <v>74</v>
      </c>
      <c r="I1238" s="81">
        <v>59.76</v>
      </c>
      <c r="J1238" s="72">
        <f t="shared" si="89"/>
        <v>14.240000000000002</v>
      </c>
      <c r="K1238" s="30" t="s">
        <v>10</v>
      </c>
      <c r="L1238" s="30" t="s">
        <v>10</v>
      </c>
      <c r="M1238" t="s">
        <v>1991</v>
      </c>
      <c r="N1238" t="s">
        <v>4033</v>
      </c>
      <c r="O1238" t="s">
        <v>123</v>
      </c>
      <c r="P1238" t="s">
        <v>179</v>
      </c>
    </row>
    <row r="1239" spans="1:17" x14ac:dyDescent="0.25">
      <c r="A1239" s="1" t="s">
        <v>2852</v>
      </c>
      <c r="B1239" s="5">
        <v>45787.840396192129</v>
      </c>
      <c r="C1239" t="s">
        <v>166</v>
      </c>
      <c r="D1239" t="s">
        <v>19</v>
      </c>
      <c r="E1239" t="s">
        <v>41</v>
      </c>
      <c r="F1239" t="s">
        <v>20</v>
      </c>
      <c r="G1239" s="4">
        <v>189.98</v>
      </c>
      <c r="H1239" s="4">
        <v>168</v>
      </c>
      <c r="I1239" s="81">
        <v>135.66</v>
      </c>
      <c r="J1239" s="72">
        <f t="shared" si="89"/>
        <v>32.340000000000003</v>
      </c>
      <c r="K1239" s="30" t="s">
        <v>10</v>
      </c>
      <c r="L1239" s="30" t="s">
        <v>10</v>
      </c>
      <c r="M1239" t="s">
        <v>1991</v>
      </c>
      <c r="N1239" t="s">
        <v>4034</v>
      </c>
      <c r="O1239" t="s">
        <v>122</v>
      </c>
      <c r="P1239" t="s">
        <v>181</v>
      </c>
    </row>
    <row r="1240" spans="1:17" x14ac:dyDescent="0.25">
      <c r="A1240" s="1" t="s">
        <v>4035</v>
      </c>
      <c r="B1240" s="5">
        <v>45787.811978113423</v>
      </c>
      <c r="C1240" t="s">
        <v>166</v>
      </c>
      <c r="D1240" t="s">
        <v>19</v>
      </c>
      <c r="E1240" t="s">
        <v>33</v>
      </c>
      <c r="F1240" t="s">
        <v>20</v>
      </c>
      <c r="G1240" s="4">
        <v>52.98</v>
      </c>
      <c r="H1240" s="4">
        <v>53</v>
      </c>
      <c r="I1240" s="81">
        <v>42.8</v>
      </c>
      <c r="J1240" s="72">
        <f t="shared" si="89"/>
        <v>10.200000000000003</v>
      </c>
      <c r="K1240" s="30" t="s">
        <v>10</v>
      </c>
      <c r="L1240" s="30" t="s">
        <v>10</v>
      </c>
      <c r="M1240" t="s">
        <v>1991</v>
      </c>
      <c r="N1240" t="s">
        <v>4036</v>
      </c>
      <c r="O1240" t="s">
        <v>1957</v>
      </c>
      <c r="P1240" t="s">
        <v>181</v>
      </c>
    </row>
    <row r="1241" spans="1:17" x14ac:dyDescent="0.25">
      <c r="A1241" s="75">
        <v>8313</v>
      </c>
      <c r="B1241" s="76">
        <v>45785.870600717593</v>
      </c>
      <c r="C1241" s="77" t="s">
        <v>269</v>
      </c>
      <c r="D1241" s="77" t="s">
        <v>23</v>
      </c>
      <c r="E1241" s="77" t="s">
        <v>31</v>
      </c>
      <c r="F1241" s="77" t="s">
        <v>116</v>
      </c>
      <c r="G1241" s="31">
        <v>119.99</v>
      </c>
      <c r="H1241" s="31">
        <v>106</v>
      </c>
      <c r="I1241" s="31">
        <v>0</v>
      </c>
      <c r="J1241" s="73">
        <v>106</v>
      </c>
      <c r="K1241" s="78" t="s">
        <v>1000</v>
      </c>
      <c r="L1241" s="78" t="s">
        <v>2825</v>
      </c>
      <c r="M1241" s="77" t="s">
        <v>1991</v>
      </c>
      <c r="N1241" s="77" t="s">
        <v>4037</v>
      </c>
      <c r="O1241" s="77" t="s">
        <v>1936</v>
      </c>
      <c r="P1241" t="s">
        <v>181</v>
      </c>
      <c r="Q1241" s="79"/>
    </row>
    <row r="1242" spans="1:17" x14ac:dyDescent="0.25">
      <c r="A1242" s="1" t="s">
        <v>4038</v>
      </c>
      <c r="B1242" s="5">
        <v>45787.525824421296</v>
      </c>
      <c r="C1242" t="s">
        <v>301</v>
      </c>
      <c r="D1242" t="s">
        <v>19</v>
      </c>
      <c r="E1242" t="s">
        <v>33</v>
      </c>
      <c r="F1242" t="s">
        <v>20</v>
      </c>
      <c r="G1242" s="4">
        <v>110.98</v>
      </c>
      <c r="H1242" s="4">
        <v>96</v>
      </c>
      <c r="I1242" s="81">
        <v>77.52</v>
      </c>
      <c r="J1242" s="72">
        <f t="shared" ref="J1242:J1247" si="90">H1242-I1242</f>
        <v>18.480000000000004</v>
      </c>
      <c r="K1242" s="30" t="s">
        <v>10</v>
      </c>
      <c r="L1242" s="30" t="s">
        <v>10</v>
      </c>
      <c r="M1242" t="s">
        <v>1991</v>
      </c>
      <c r="N1242" t="s">
        <v>4039</v>
      </c>
      <c r="O1242" t="s">
        <v>1956</v>
      </c>
      <c r="P1242" t="s">
        <v>181</v>
      </c>
    </row>
    <row r="1243" spans="1:17" x14ac:dyDescent="0.25">
      <c r="A1243" s="1" t="s">
        <v>4040</v>
      </c>
      <c r="B1243" s="5">
        <v>45787.833310752314</v>
      </c>
      <c r="C1243" t="s">
        <v>318</v>
      </c>
      <c r="D1243" t="s">
        <v>23</v>
      </c>
      <c r="E1243" t="s">
        <v>24</v>
      </c>
      <c r="F1243" t="s">
        <v>20</v>
      </c>
      <c r="G1243" s="4">
        <v>149.97999999999999</v>
      </c>
      <c r="H1243" s="4">
        <v>144</v>
      </c>
      <c r="I1243" s="81">
        <v>116.28</v>
      </c>
      <c r="J1243" s="72">
        <f t="shared" si="90"/>
        <v>27.72</v>
      </c>
      <c r="K1243" s="30" t="s">
        <v>10</v>
      </c>
      <c r="L1243" s="30" t="s">
        <v>10</v>
      </c>
      <c r="M1243" t="s">
        <v>1991</v>
      </c>
      <c r="N1243" t="s">
        <v>4041</v>
      </c>
      <c r="O1243" t="s">
        <v>132</v>
      </c>
      <c r="P1243" t="s">
        <v>182</v>
      </c>
    </row>
    <row r="1244" spans="1:17" x14ac:dyDescent="0.25">
      <c r="A1244" s="1" t="s">
        <v>4042</v>
      </c>
      <c r="B1244" s="5">
        <v>45787.887624317133</v>
      </c>
      <c r="C1244" t="s">
        <v>227</v>
      </c>
      <c r="D1244" t="s">
        <v>27</v>
      </c>
      <c r="E1244" t="s">
        <v>1945</v>
      </c>
      <c r="F1244" t="s">
        <v>20</v>
      </c>
      <c r="G1244" s="4">
        <v>202.99</v>
      </c>
      <c r="H1244" s="4">
        <v>183</v>
      </c>
      <c r="I1244" s="81">
        <v>147.77000000000001</v>
      </c>
      <c r="J1244" s="72">
        <f t="shared" si="90"/>
        <v>35.22999999999999</v>
      </c>
      <c r="K1244" s="30" t="s">
        <v>10</v>
      </c>
      <c r="L1244" s="30" t="s">
        <v>10</v>
      </c>
      <c r="M1244" t="s">
        <v>1991</v>
      </c>
      <c r="N1244" t="s">
        <v>4043</v>
      </c>
      <c r="O1244" t="s">
        <v>122</v>
      </c>
      <c r="P1244" t="s">
        <v>182</v>
      </c>
    </row>
    <row r="1245" spans="1:17" x14ac:dyDescent="0.25">
      <c r="A1245" s="1" t="s">
        <v>4044</v>
      </c>
      <c r="B1245" s="5">
        <v>45786.910964085648</v>
      </c>
      <c r="C1245" t="s">
        <v>215</v>
      </c>
      <c r="D1245" t="s">
        <v>23</v>
      </c>
      <c r="E1245" t="s">
        <v>24</v>
      </c>
      <c r="F1245" t="s">
        <v>20</v>
      </c>
      <c r="G1245" s="4">
        <v>179</v>
      </c>
      <c r="H1245" s="4">
        <v>179</v>
      </c>
      <c r="I1245" s="81">
        <v>144.54</v>
      </c>
      <c r="J1245" s="72">
        <f t="shared" si="90"/>
        <v>34.460000000000008</v>
      </c>
      <c r="K1245" s="30" t="s">
        <v>10</v>
      </c>
      <c r="L1245" s="30" t="s">
        <v>10</v>
      </c>
      <c r="M1245" t="s">
        <v>1991</v>
      </c>
      <c r="N1245" t="s">
        <v>4045</v>
      </c>
      <c r="O1245" t="s">
        <v>132</v>
      </c>
      <c r="P1245" t="s">
        <v>179</v>
      </c>
    </row>
    <row r="1246" spans="1:17" x14ac:dyDescent="0.25">
      <c r="A1246" s="1" t="s">
        <v>4046</v>
      </c>
      <c r="B1246" s="5">
        <v>45786.491405104163</v>
      </c>
      <c r="C1246" t="s">
        <v>314</v>
      </c>
      <c r="D1246" t="s">
        <v>19</v>
      </c>
      <c r="E1246" t="s">
        <v>41</v>
      </c>
      <c r="F1246" t="s">
        <v>20</v>
      </c>
      <c r="G1246" s="4">
        <v>105.98</v>
      </c>
      <c r="H1246" s="4">
        <v>91</v>
      </c>
      <c r="I1246" s="81">
        <v>73.48</v>
      </c>
      <c r="J1246" s="72">
        <f t="shared" si="90"/>
        <v>17.519999999999996</v>
      </c>
      <c r="K1246" s="30" t="s">
        <v>10</v>
      </c>
      <c r="L1246" s="30" t="s">
        <v>10</v>
      </c>
      <c r="M1246" t="s">
        <v>1991</v>
      </c>
      <c r="N1246" t="s">
        <v>4047</v>
      </c>
      <c r="O1246" t="s">
        <v>122</v>
      </c>
      <c r="P1246" t="s">
        <v>180</v>
      </c>
    </row>
    <row r="1247" spans="1:17" x14ac:dyDescent="0.25">
      <c r="A1247" s="1" t="s">
        <v>4048</v>
      </c>
      <c r="B1247" s="5">
        <v>45787.811851064813</v>
      </c>
      <c r="C1247" t="s">
        <v>227</v>
      </c>
      <c r="D1247" t="s">
        <v>23</v>
      </c>
      <c r="E1247" t="s">
        <v>24</v>
      </c>
      <c r="F1247" t="s">
        <v>20</v>
      </c>
      <c r="G1247" s="4">
        <v>116.99</v>
      </c>
      <c r="H1247" s="4">
        <v>116</v>
      </c>
      <c r="I1247" s="81">
        <v>93.67</v>
      </c>
      <c r="J1247" s="72">
        <f t="shared" si="90"/>
        <v>22.33</v>
      </c>
      <c r="K1247" s="30" t="s">
        <v>10</v>
      </c>
      <c r="L1247" s="30" t="s">
        <v>10</v>
      </c>
      <c r="M1247" t="s">
        <v>1991</v>
      </c>
      <c r="N1247" t="s">
        <v>4049</v>
      </c>
      <c r="O1247" t="s">
        <v>132</v>
      </c>
      <c r="P1247" t="s">
        <v>182</v>
      </c>
    </row>
    <row r="1248" spans="1:17" x14ac:dyDescent="0.25">
      <c r="A1248" s="75">
        <v>7578</v>
      </c>
      <c r="B1248" s="76">
        <v>45785.839585960646</v>
      </c>
      <c r="C1248" s="77" t="s">
        <v>176</v>
      </c>
      <c r="D1248" s="77" t="s">
        <v>23</v>
      </c>
      <c r="E1248" s="77" t="s">
        <v>30</v>
      </c>
      <c r="F1248" s="77" t="s">
        <v>116</v>
      </c>
      <c r="G1248" s="31">
        <v>178.99</v>
      </c>
      <c r="H1248" s="31">
        <v>168</v>
      </c>
      <c r="I1248" s="31">
        <v>0</v>
      </c>
      <c r="J1248" s="73">
        <v>168</v>
      </c>
      <c r="K1248" s="78" t="s">
        <v>1000</v>
      </c>
      <c r="L1248" s="78" t="s">
        <v>2825</v>
      </c>
      <c r="M1248" s="77" t="s">
        <v>1991</v>
      </c>
      <c r="N1248" s="77" t="s">
        <v>4050</v>
      </c>
      <c r="O1248" s="77" t="s">
        <v>122</v>
      </c>
      <c r="P1248" t="s">
        <v>179</v>
      </c>
      <c r="Q1248" s="79"/>
    </row>
    <row r="1249" spans="1:17" x14ac:dyDescent="0.25">
      <c r="A1249" s="1" t="s">
        <v>4051</v>
      </c>
      <c r="B1249" s="5">
        <v>45787.601214432871</v>
      </c>
      <c r="C1249" t="s">
        <v>227</v>
      </c>
      <c r="D1249" t="s">
        <v>23</v>
      </c>
      <c r="E1249" t="s">
        <v>24</v>
      </c>
      <c r="F1249" t="s">
        <v>20</v>
      </c>
      <c r="G1249" s="4">
        <v>85.99</v>
      </c>
      <c r="H1249" s="4">
        <v>74</v>
      </c>
      <c r="I1249" s="81">
        <v>59.76</v>
      </c>
      <c r="J1249" s="72">
        <f>H1249-I1249</f>
        <v>14.240000000000002</v>
      </c>
      <c r="K1249" s="30" t="s">
        <v>10</v>
      </c>
      <c r="L1249" s="30" t="s">
        <v>10</v>
      </c>
      <c r="M1249" t="s">
        <v>1991</v>
      </c>
      <c r="N1249" t="s">
        <v>4052</v>
      </c>
      <c r="O1249" t="s">
        <v>1936</v>
      </c>
      <c r="P1249" t="s">
        <v>182</v>
      </c>
    </row>
    <row r="1250" spans="1:17" x14ac:dyDescent="0.25">
      <c r="A1250" s="1" t="s">
        <v>4053</v>
      </c>
      <c r="B1250" s="5">
        <v>45786.828112615738</v>
      </c>
      <c r="C1250" t="s">
        <v>2172</v>
      </c>
      <c r="D1250" t="s">
        <v>19</v>
      </c>
      <c r="E1250" t="s">
        <v>33</v>
      </c>
      <c r="F1250" t="s">
        <v>20</v>
      </c>
      <c r="G1250" s="4">
        <v>90.99</v>
      </c>
      <c r="H1250" s="4">
        <v>84</v>
      </c>
      <c r="I1250" s="81">
        <v>67.83</v>
      </c>
      <c r="J1250" s="72">
        <f>H1250-I1250</f>
        <v>16.170000000000002</v>
      </c>
      <c r="K1250" s="30" t="s">
        <v>10</v>
      </c>
      <c r="L1250" s="30" t="s">
        <v>10</v>
      </c>
      <c r="M1250" t="s">
        <v>1991</v>
      </c>
      <c r="N1250" t="s">
        <v>4054</v>
      </c>
      <c r="O1250" t="s">
        <v>124</v>
      </c>
      <c r="P1250" t="s">
        <v>183</v>
      </c>
    </row>
    <row r="1251" spans="1:17" x14ac:dyDescent="0.25">
      <c r="A1251" s="75">
        <v>9811</v>
      </c>
      <c r="B1251" s="76">
        <v>45785.795040509256</v>
      </c>
      <c r="C1251" s="77" t="s">
        <v>263</v>
      </c>
      <c r="D1251" s="77" t="s">
        <v>23</v>
      </c>
      <c r="E1251" s="77" t="s">
        <v>31</v>
      </c>
      <c r="F1251" s="77" t="s">
        <v>116</v>
      </c>
      <c r="G1251" s="31">
        <v>159.97999999999999</v>
      </c>
      <c r="H1251" s="31">
        <v>148</v>
      </c>
      <c r="I1251" s="31">
        <v>0</v>
      </c>
      <c r="J1251" s="73">
        <v>148</v>
      </c>
      <c r="K1251" s="78" t="s">
        <v>1000</v>
      </c>
      <c r="L1251" s="78" t="s">
        <v>2825</v>
      </c>
      <c r="M1251" s="77" t="s">
        <v>1991</v>
      </c>
      <c r="N1251" s="77" t="s">
        <v>4055</v>
      </c>
      <c r="O1251" s="77" t="s">
        <v>122</v>
      </c>
      <c r="P1251" t="s">
        <v>179</v>
      </c>
      <c r="Q1251" s="79"/>
    </row>
    <row r="1252" spans="1:17" x14ac:dyDescent="0.25">
      <c r="A1252" s="1" t="s">
        <v>4056</v>
      </c>
      <c r="B1252" s="5">
        <v>45787.767211886574</v>
      </c>
      <c r="C1252" t="s">
        <v>218</v>
      </c>
      <c r="D1252" t="s">
        <v>1926</v>
      </c>
      <c r="E1252" t="s">
        <v>1927</v>
      </c>
      <c r="F1252" t="s">
        <v>1928</v>
      </c>
      <c r="G1252" s="4">
        <v>151</v>
      </c>
      <c r="H1252" s="31">
        <v>151</v>
      </c>
      <c r="I1252" s="31">
        <v>0</v>
      </c>
      <c r="J1252" s="31">
        <v>151</v>
      </c>
      <c r="K1252" s="30" t="s">
        <v>2824</v>
      </c>
      <c r="L1252" s="30" t="s">
        <v>17</v>
      </c>
      <c r="M1252" t="s">
        <v>1991</v>
      </c>
      <c r="N1252" t="s">
        <v>4057</v>
      </c>
      <c r="O1252" t="s">
        <v>1929</v>
      </c>
      <c r="P1252" t="s">
        <v>179</v>
      </c>
    </row>
    <row r="1253" spans="1:17" x14ac:dyDescent="0.25">
      <c r="A1253" s="1" t="s">
        <v>1997</v>
      </c>
      <c r="B1253" s="5">
        <v>45786.87569591435</v>
      </c>
      <c r="C1253" t="s">
        <v>222</v>
      </c>
      <c r="D1253" t="s">
        <v>19</v>
      </c>
      <c r="E1253" t="s">
        <v>226</v>
      </c>
      <c r="F1253" t="s">
        <v>20</v>
      </c>
      <c r="G1253" s="4">
        <v>144.99</v>
      </c>
      <c r="H1253" s="4">
        <v>129</v>
      </c>
      <c r="I1253" s="81">
        <v>104.17</v>
      </c>
      <c r="J1253" s="72">
        <f t="shared" ref="J1253:J1259" si="91">H1253-I1253</f>
        <v>24.83</v>
      </c>
      <c r="K1253" s="30" t="s">
        <v>10</v>
      </c>
      <c r="L1253" s="30" t="s">
        <v>10</v>
      </c>
      <c r="M1253" t="s">
        <v>1991</v>
      </c>
      <c r="N1253" t="s">
        <v>4058</v>
      </c>
      <c r="O1253" t="s">
        <v>131</v>
      </c>
      <c r="P1253" t="s">
        <v>181</v>
      </c>
    </row>
    <row r="1254" spans="1:17" x14ac:dyDescent="0.25">
      <c r="A1254" s="1" t="s">
        <v>4059</v>
      </c>
      <c r="B1254" s="5">
        <v>45787.633635127313</v>
      </c>
      <c r="C1254" t="s">
        <v>171</v>
      </c>
      <c r="D1254" t="s">
        <v>23</v>
      </c>
      <c r="E1254" t="s">
        <v>26</v>
      </c>
      <c r="F1254" t="s">
        <v>20</v>
      </c>
      <c r="G1254" s="4">
        <v>128.99</v>
      </c>
      <c r="H1254" s="4">
        <v>123</v>
      </c>
      <c r="I1254" s="81">
        <v>99.32</v>
      </c>
      <c r="J1254" s="72">
        <f t="shared" si="91"/>
        <v>23.680000000000007</v>
      </c>
      <c r="K1254" s="30" t="s">
        <v>10</v>
      </c>
      <c r="L1254" s="30" t="s">
        <v>10</v>
      </c>
      <c r="M1254" t="s">
        <v>1991</v>
      </c>
      <c r="N1254" t="s">
        <v>4060</v>
      </c>
      <c r="O1254" t="s">
        <v>122</v>
      </c>
      <c r="P1254" t="s">
        <v>182</v>
      </c>
    </row>
    <row r="1255" spans="1:17" x14ac:dyDescent="0.25">
      <c r="A1255" s="1" t="s">
        <v>4061</v>
      </c>
      <c r="B1255" s="5">
        <v>45787.784720902775</v>
      </c>
      <c r="C1255" t="s">
        <v>910</v>
      </c>
      <c r="D1255" t="s">
        <v>23</v>
      </c>
      <c r="E1255" t="s">
        <v>24</v>
      </c>
      <c r="F1255" t="s">
        <v>20</v>
      </c>
      <c r="G1255" s="4">
        <v>98.99</v>
      </c>
      <c r="H1255" s="4">
        <v>92</v>
      </c>
      <c r="I1255" s="81">
        <v>74.290000000000006</v>
      </c>
      <c r="J1255" s="72">
        <f t="shared" si="91"/>
        <v>17.709999999999994</v>
      </c>
      <c r="K1255" s="30" t="s">
        <v>10</v>
      </c>
      <c r="L1255" s="30" t="s">
        <v>10</v>
      </c>
      <c r="M1255" t="s">
        <v>1991</v>
      </c>
      <c r="N1255" t="s">
        <v>4062</v>
      </c>
      <c r="O1255" t="s">
        <v>132</v>
      </c>
      <c r="P1255" t="s">
        <v>181</v>
      </c>
    </row>
    <row r="1256" spans="1:17" x14ac:dyDescent="0.25">
      <c r="A1256" s="1" t="s">
        <v>4063</v>
      </c>
      <c r="B1256" s="5">
        <v>45786.833116539354</v>
      </c>
      <c r="C1256" t="s">
        <v>2093</v>
      </c>
      <c r="D1256" t="s">
        <v>23</v>
      </c>
      <c r="E1256" t="s">
        <v>24</v>
      </c>
      <c r="F1256" t="s">
        <v>20</v>
      </c>
      <c r="G1256" s="4">
        <v>185.99</v>
      </c>
      <c r="H1256" s="4">
        <v>176</v>
      </c>
      <c r="I1256" s="81">
        <v>142.12</v>
      </c>
      <c r="J1256" s="72">
        <f t="shared" si="91"/>
        <v>33.879999999999995</v>
      </c>
      <c r="K1256" s="30" t="s">
        <v>10</v>
      </c>
      <c r="L1256" s="30" t="s">
        <v>10</v>
      </c>
      <c r="M1256" t="s">
        <v>1991</v>
      </c>
      <c r="N1256" t="s">
        <v>4064</v>
      </c>
      <c r="O1256" t="s">
        <v>140</v>
      </c>
      <c r="P1256" t="s">
        <v>183</v>
      </c>
    </row>
    <row r="1257" spans="1:17" x14ac:dyDescent="0.25">
      <c r="A1257" s="1">
        <v>7333</v>
      </c>
      <c r="B1257" s="5">
        <v>45786.842592280096</v>
      </c>
      <c r="C1257" t="s">
        <v>2093</v>
      </c>
      <c r="D1257" t="s">
        <v>23</v>
      </c>
      <c r="E1257" t="s">
        <v>30</v>
      </c>
      <c r="F1257" t="s">
        <v>116</v>
      </c>
      <c r="G1257" s="4">
        <v>61.99</v>
      </c>
      <c r="H1257" s="4">
        <v>66</v>
      </c>
      <c r="I1257" s="81">
        <v>53.3</v>
      </c>
      <c r="J1257" s="72">
        <f t="shared" si="91"/>
        <v>12.700000000000003</v>
      </c>
      <c r="K1257" s="30" t="s">
        <v>10</v>
      </c>
      <c r="L1257" s="30" t="s">
        <v>10</v>
      </c>
      <c r="M1257" t="s">
        <v>1991</v>
      </c>
      <c r="N1257" t="s">
        <v>4065</v>
      </c>
      <c r="O1257" t="s">
        <v>131</v>
      </c>
      <c r="P1257" t="s">
        <v>183</v>
      </c>
    </row>
    <row r="1258" spans="1:17" x14ac:dyDescent="0.25">
      <c r="A1258" s="1" t="s">
        <v>4066</v>
      </c>
      <c r="B1258" s="5">
        <v>45786.674247557872</v>
      </c>
      <c r="C1258" t="s">
        <v>2024</v>
      </c>
      <c r="D1258" t="s">
        <v>27</v>
      </c>
      <c r="E1258" t="s">
        <v>1945</v>
      </c>
      <c r="F1258" t="s">
        <v>20</v>
      </c>
      <c r="G1258" s="4">
        <v>79.989999999999995</v>
      </c>
      <c r="H1258" s="4">
        <v>74</v>
      </c>
      <c r="I1258" s="81">
        <v>59.76</v>
      </c>
      <c r="J1258" s="72">
        <f t="shared" si="91"/>
        <v>14.240000000000002</v>
      </c>
      <c r="K1258" s="30" t="s">
        <v>10</v>
      </c>
      <c r="L1258" s="30" t="s">
        <v>10</v>
      </c>
      <c r="M1258" t="s">
        <v>1991</v>
      </c>
      <c r="N1258" t="s">
        <v>4067</v>
      </c>
      <c r="O1258" t="s">
        <v>124</v>
      </c>
      <c r="P1258" t="s">
        <v>183</v>
      </c>
    </row>
    <row r="1259" spans="1:17" x14ac:dyDescent="0.25">
      <c r="A1259" s="1" t="s">
        <v>4068</v>
      </c>
      <c r="B1259" s="5">
        <v>45786.493604733798</v>
      </c>
      <c r="C1259" t="s">
        <v>203</v>
      </c>
      <c r="D1259" t="s">
        <v>19</v>
      </c>
      <c r="E1259" t="s">
        <v>1967</v>
      </c>
      <c r="F1259" t="s">
        <v>20</v>
      </c>
      <c r="G1259" s="4">
        <v>91</v>
      </c>
      <c r="H1259" s="4">
        <v>91</v>
      </c>
      <c r="I1259" s="81">
        <v>73.48</v>
      </c>
      <c r="J1259" s="72">
        <f t="shared" si="91"/>
        <v>17.519999999999996</v>
      </c>
      <c r="K1259" s="30" t="s">
        <v>10</v>
      </c>
      <c r="L1259" s="30" t="s">
        <v>10</v>
      </c>
      <c r="M1259" t="s">
        <v>1991</v>
      </c>
      <c r="N1259" t="s">
        <v>4069</v>
      </c>
      <c r="O1259" t="s">
        <v>124</v>
      </c>
      <c r="P1259" t="s">
        <v>180</v>
      </c>
    </row>
    <row r="1260" spans="1:17" x14ac:dyDescent="0.25">
      <c r="A1260" s="1" t="s">
        <v>2504</v>
      </c>
      <c r="B1260" s="5">
        <v>45787.767261030094</v>
      </c>
      <c r="C1260" t="s">
        <v>1966</v>
      </c>
      <c r="D1260" t="s">
        <v>1926</v>
      </c>
      <c r="E1260" t="s">
        <v>1927</v>
      </c>
      <c r="F1260" t="s">
        <v>1928</v>
      </c>
      <c r="G1260" s="4">
        <v>115.59</v>
      </c>
      <c r="H1260" s="31">
        <v>117.6</v>
      </c>
      <c r="I1260" s="31">
        <v>0</v>
      </c>
      <c r="J1260" s="31">
        <v>117.6</v>
      </c>
      <c r="K1260" s="30" t="s">
        <v>2824</v>
      </c>
      <c r="L1260" s="30" t="s">
        <v>17</v>
      </c>
      <c r="M1260" t="s">
        <v>1991</v>
      </c>
      <c r="N1260" t="s">
        <v>4070</v>
      </c>
      <c r="O1260" t="s">
        <v>1929</v>
      </c>
      <c r="P1260" t="s">
        <v>179</v>
      </c>
    </row>
    <row r="1261" spans="1:17" x14ac:dyDescent="0.25">
      <c r="A1261" s="1" t="s">
        <v>2850</v>
      </c>
      <c r="B1261" s="5">
        <v>45786.732683229166</v>
      </c>
      <c r="C1261" t="s">
        <v>146</v>
      </c>
      <c r="D1261" t="s">
        <v>23</v>
      </c>
      <c r="E1261" t="s">
        <v>24</v>
      </c>
      <c r="F1261" t="s">
        <v>20</v>
      </c>
      <c r="G1261" s="4">
        <v>153.99</v>
      </c>
      <c r="H1261" s="4">
        <v>153</v>
      </c>
      <c r="I1261" s="81">
        <v>123.55</v>
      </c>
      <c r="J1261" s="72">
        <f>H1261-I1261</f>
        <v>29.450000000000003</v>
      </c>
      <c r="K1261" s="30" t="s">
        <v>10</v>
      </c>
      <c r="L1261" s="30" t="s">
        <v>10</v>
      </c>
      <c r="M1261" t="s">
        <v>1991</v>
      </c>
      <c r="N1261" t="s">
        <v>4071</v>
      </c>
      <c r="O1261" t="s">
        <v>122</v>
      </c>
      <c r="P1261" t="s">
        <v>179</v>
      </c>
    </row>
    <row r="1262" spans="1:17" x14ac:dyDescent="0.25">
      <c r="A1262" s="1" t="s">
        <v>3651</v>
      </c>
      <c r="B1262" s="5">
        <v>45786.521366238427</v>
      </c>
      <c r="C1262" t="s">
        <v>146</v>
      </c>
      <c r="D1262" t="s">
        <v>19</v>
      </c>
      <c r="E1262" t="s">
        <v>33</v>
      </c>
      <c r="F1262" t="s">
        <v>20</v>
      </c>
      <c r="G1262" s="4">
        <v>84.99</v>
      </c>
      <c r="H1262" s="4">
        <v>84</v>
      </c>
      <c r="I1262" s="81">
        <v>70.38</v>
      </c>
      <c r="J1262" s="72">
        <f>H1262-I1262</f>
        <v>13.620000000000005</v>
      </c>
      <c r="K1262" s="30" t="s">
        <v>10</v>
      </c>
      <c r="L1262" s="30" t="s">
        <v>10</v>
      </c>
      <c r="M1262" t="s">
        <v>1991</v>
      </c>
      <c r="N1262" t="s">
        <v>4072</v>
      </c>
      <c r="O1262" t="s">
        <v>156</v>
      </c>
      <c r="P1262" t="s">
        <v>179</v>
      </c>
    </row>
    <row r="1263" spans="1:17" x14ac:dyDescent="0.25">
      <c r="A1263" s="1" t="s">
        <v>4073</v>
      </c>
      <c r="B1263" s="5">
        <v>45787.825436145831</v>
      </c>
      <c r="C1263" t="s">
        <v>146</v>
      </c>
      <c r="D1263" t="s">
        <v>23</v>
      </c>
      <c r="E1263" t="s">
        <v>26</v>
      </c>
      <c r="F1263" t="s">
        <v>20</v>
      </c>
      <c r="G1263" s="4">
        <v>189.99</v>
      </c>
      <c r="H1263" s="4">
        <v>179</v>
      </c>
      <c r="I1263" s="81">
        <v>144.54</v>
      </c>
      <c r="J1263" s="72">
        <f>H1263-I1263</f>
        <v>34.460000000000008</v>
      </c>
      <c r="K1263" s="30" t="s">
        <v>10</v>
      </c>
      <c r="L1263" s="30" t="s">
        <v>10</v>
      </c>
      <c r="M1263" t="s">
        <v>1991</v>
      </c>
      <c r="N1263" t="s">
        <v>4074</v>
      </c>
      <c r="O1263" t="s">
        <v>1957</v>
      </c>
      <c r="P1263" t="s">
        <v>179</v>
      </c>
    </row>
    <row r="1264" spans="1:17" x14ac:dyDescent="0.25">
      <c r="A1264" s="1">
        <v>5700</v>
      </c>
      <c r="B1264" s="5">
        <v>45788.801055081021</v>
      </c>
      <c r="C1264" t="s">
        <v>2093</v>
      </c>
      <c r="D1264" t="s">
        <v>23</v>
      </c>
      <c r="E1264" t="s">
        <v>30</v>
      </c>
      <c r="F1264" t="s">
        <v>116</v>
      </c>
      <c r="G1264" s="4">
        <v>129.99</v>
      </c>
      <c r="H1264" s="4">
        <v>123</v>
      </c>
      <c r="I1264" s="81">
        <v>99.32</v>
      </c>
      <c r="J1264" s="72">
        <f>H1264-I1264</f>
        <v>23.680000000000007</v>
      </c>
      <c r="K1264" s="30" t="s">
        <v>10</v>
      </c>
      <c r="L1264" s="30" t="s">
        <v>10</v>
      </c>
      <c r="M1264" t="s">
        <v>1991</v>
      </c>
      <c r="N1264" t="s">
        <v>4075</v>
      </c>
      <c r="O1264" t="s">
        <v>132</v>
      </c>
      <c r="P1264" t="str">
        <f>VLOOKUP(C1264,[1]REGIONAIS!H:K,4,FALSE)</f>
        <v>GRAZIANI BARRETO</v>
      </c>
    </row>
    <row r="1265" spans="1:17" x14ac:dyDescent="0.25">
      <c r="A1265" s="75">
        <v>7138</v>
      </c>
      <c r="B1265" s="76">
        <v>45787.765626446759</v>
      </c>
      <c r="C1265" s="77" t="s">
        <v>172</v>
      </c>
      <c r="D1265" s="77" t="s">
        <v>23</v>
      </c>
      <c r="E1265" s="77" t="s">
        <v>30</v>
      </c>
      <c r="F1265" s="77" t="s">
        <v>116</v>
      </c>
      <c r="G1265" s="31">
        <v>152.99</v>
      </c>
      <c r="H1265" s="31">
        <v>145</v>
      </c>
      <c r="I1265" s="80">
        <v>0</v>
      </c>
      <c r="J1265" s="73">
        <v>145</v>
      </c>
      <c r="K1265" s="78" t="s">
        <v>1000</v>
      </c>
      <c r="L1265" s="78" t="s">
        <v>2825</v>
      </c>
      <c r="M1265" s="77" t="s">
        <v>1991</v>
      </c>
      <c r="N1265" s="77" t="s">
        <v>4076</v>
      </c>
      <c r="O1265" s="77" t="s">
        <v>123</v>
      </c>
      <c r="P1265" t="s">
        <v>179</v>
      </c>
      <c r="Q1265" s="79">
        <v>53072264</v>
      </c>
    </row>
    <row r="1266" spans="1:17" x14ac:dyDescent="0.25">
      <c r="A1266" s="1" t="s">
        <v>4077</v>
      </c>
      <c r="B1266" s="5">
        <v>45786.865803020832</v>
      </c>
      <c r="C1266" t="s">
        <v>250</v>
      </c>
      <c r="D1266" t="s">
        <v>27</v>
      </c>
      <c r="E1266" t="s">
        <v>1945</v>
      </c>
      <c r="F1266" t="s">
        <v>20</v>
      </c>
      <c r="G1266" s="4">
        <v>66.989999999999995</v>
      </c>
      <c r="H1266" s="4">
        <v>53</v>
      </c>
      <c r="I1266" s="81">
        <v>42.8</v>
      </c>
      <c r="J1266" s="72">
        <f>H1266-I1266</f>
        <v>10.200000000000003</v>
      </c>
      <c r="K1266" s="30" t="s">
        <v>10</v>
      </c>
      <c r="L1266" s="30" t="s">
        <v>10</v>
      </c>
      <c r="M1266" t="s">
        <v>1991</v>
      </c>
      <c r="N1266" t="s">
        <v>4078</v>
      </c>
      <c r="O1266" t="s">
        <v>122</v>
      </c>
      <c r="P1266" t="s">
        <v>180</v>
      </c>
    </row>
    <row r="1267" spans="1:17" x14ac:dyDescent="0.25">
      <c r="A1267" s="1" t="s">
        <v>4079</v>
      </c>
      <c r="B1267" s="5">
        <v>45786.849095775462</v>
      </c>
      <c r="C1267" t="s">
        <v>250</v>
      </c>
      <c r="D1267" t="s">
        <v>27</v>
      </c>
      <c r="E1267" t="s">
        <v>1945</v>
      </c>
      <c r="F1267" t="s">
        <v>20</v>
      </c>
      <c r="G1267" s="4">
        <v>143.99</v>
      </c>
      <c r="H1267" s="4">
        <v>146</v>
      </c>
      <c r="I1267" s="81">
        <v>117.9</v>
      </c>
      <c r="J1267" s="72">
        <f>H1267-I1267</f>
        <v>28.099999999999994</v>
      </c>
      <c r="K1267" s="30" t="s">
        <v>10</v>
      </c>
      <c r="L1267" s="30" t="s">
        <v>10</v>
      </c>
      <c r="M1267" t="s">
        <v>1991</v>
      </c>
      <c r="N1267" t="s">
        <v>4080</v>
      </c>
      <c r="O1267" t="s">
        <v>131</v>
      </c>
      <c r="P1267" t="s">
        <v>180</v>
      </c>
    </row>
    <row r="1268" spans="1:17" x14ac:dyDescent="0.25">
      <c r="A1268" s="1" t="s">
        <v>4081</v>
      </c>
      <c r="B1268" s="5">
        <v>45787.874130335651</v>
      </c>
      <c r="C1268" t="s">
        <v>417</v>
      </c>
      <c r="D1268" t="s">
        <v>19</v>
      </c>
      <c r="E1268" t="s">
        <v>39</v>
      </c>
      <c r="F1268" t="s">
        <v>20</v>
      </c>
      <c r="G1268" s="4">
        <v>49.99</v>
      </c>
      <c r="H1268" s="4">
        <v>53</v>
      </c>
      <c r="I1268" s="81">
        <v>42.8</v>
      </c>
      <c r="J1268" s="72">
        <f>H1268-I1268</f>
        <v>10.200000000000003</v>
      </c>
      <c r="K1268" s="30" t="s">
        <v>10</v>
      </c>
      <c r="L1268" s="30" t="s">
        <v>10</v>
      </c>
      <c r="M1268" t="s">
        <v>1991</v>
      </c>
      <c r="N1268" t="s">
        <v>4082</v>
      </c>
      <c r="O1268" t="s">
        <v>122</v>
      </c>
      <c r="P1268" t="s">
        <v>181</v>
      </c>
    </row>
    <row r="1269" spans="1:17" x14ac:dyDescent="0.25">
      <c r="A1269" s="1" t="s">
        <v>4083</v>
      </c>
      <c r="B1269" s="5">
        <v>45787.815476701391</v>
      </c>
      <c r="C1269" t="s">
        <v>417</v>
      </c>
      <c r="D1269" t="s">
        <v>23</v>
      </c>
      <c r="E1269" t="s">
        <v>24</v>
      </c>
      <c r="F1269" t="s">
        <v>20</v>
      </c>
      <c r="G1269" s="4">
        <v>260.99</v>
      </c>
      <c r="H1269" s="4">
        <v>244</v>
      </c>
      <c r="I1269" s="81">
        <v>197.03</v>
      </c>
      <c r="J1269" s="72">
        <f>H1269-I1269</f>
        <v>46.97</v>
      </c>
      <c r="K1269" s="30" t="s">
        <v>10</v>
      </c>
      <c r="L1269" s="30" t="s">
        <v>10</v>
      </c>
      <c r="M1269" t="s">
        <v>1991</v>
      </c>
      <c r="N1269" t="s">
        <v>4084</v>
      </c>
      <c r="O1269" t="s">
        <v>122</v>
      </c>
      <c r="P1269" t="s">
        <v>181</v>
      </c>
    </row>
    <row r="1270" spans="1:17" x14ac:dyDescent="0.25">
      <c r="A1270" s="1" t="s">
        <v>4085</v>
      </c>
      <c r="B1270" s="5">
        <v>45786.725992268519</v>
      </c>
      <c r="C1270" t="s">
        <v>951</v>
      </c>
      <c r="D1270" t="s">
        <v>23</v>
      </c>
      <c r="E1270" t="s">
        <v>24</v>
      </c>
      <c r="F1270" t="s">
        <v>20</v>
      </c>
      <c r="G1270" s="4">
        <v>62.98</v>
      </c>
      <c r="H1270" s="4">
        <v>53</v>
      </c>
      <c r="I1270" s="81">
        <v>42.8</v>
      </c>
      <c r="J1270" s="72">
        <f>H1270-I1270</f>
        <v>10.200000000000003</v>
      </c>
      <c r="K1270" s="30" t="s">
        <v>10</v>
      </c>
      <c r="L1270" s="30" t="s">
        <v>10</v>
      </c>
      <c r="M1270" t="s">
        <v>1991</v>
      </c>
      <c r="N1270" t="s">
        <v>4086</v>
      </c>
      <c r="O1270" t="s">
        <v>123</v>
      </c>
      <c r="P1270" t="s">
        <v>183</v>
      </c>
    </row>
    <row r="1271" spans="1:17" x14ac:dyDescent="0.25">
      <c r="A1271" s="1" t="s">
        <v>4087</v>
      </c>
      <c r="B1271" s="5">
        <v>45786.51188229167</v>
      </c>
      <c r="C1271" t="s">
        <v>169</v>
      </c>
      <c r="D1271" t="s">
        <v>18</v>
      </c>
      <c r="E1271" t="s">
        <v>2536</v>
      </c>
      <c r="F1271" t="s">
        <v>29</v>
      </c>
      <c r="G1271" s="4">
        <v>57.98</v>
      </c>
      <c r="H1271" s="31">
        <v>63</v>
      </c>
      <c r="I1271" s="31">
        <v>0</v>
      </c>
      <c r="J1271" s="31">
        <v>63</v>
      </c>
      <c r="K1271" s="30" t="s">
        <v>2824</v>
      </c>
      <c r="L1271" s="30" t="s">
        <v>17</v>
      </c>
      <c r="M1271" t="s">
        <v>1991</v>
      </c>
      <c r="N1271" t="s">
        <v>4088</v>
      </c>
      <c r="O1271" t="s">
        <v>1962</v>
      </c>
      <c r="P1271" t="s">
        <v>181</v>
      </c>
    </row>
    <row r="1272" spans="1:17" x14ac:dyDescent="0.25">
      <c r="A1272" s="1" t="s">
        <v>4089</v>
      </c>
      <c r="B1272" s="5">
        <v>45787.771912013886</v>
      </c>
      <c r="C1272" t="s">
        <v>193</v>
      </c>
      <c r="D1272" t="s">
        <v>23</v>
      </c>
      <c r="E1272" t="s">
        <v>24</v>
      </c>
      <c r="F1272" t="s">
        <v>20</v>
      </c>
      <c r="G1272" s="4">
        <v>89.99</v>
      </c>
      <c r="H1272" s="4">
        <v>84</v>
      </c>
      <c r="I1272" s="81">
        <v>70.349999999999994</v>
      </c>
      <c r="J1272" s="72">
        <f>H1272-I1272</f>
        <v>13.650000000000006</v>
      </c>
      <c r="K1272" s="30" t="s">
        <v>10</v>
      </c>
      <c r="L1272" s="30" t="s">
        <v>10</v>
      </c>
      <c r="M1272" t="s">
        <v>1991</v>
      </c>
      <c r="N1272" t="s">
        <v>4090</v>
      </c>
      <c r="O1272" t="s">
        <v>156</v>
      </c>
      <c r="P1272" t="s">
        <v>183</v>
      </c>
    </row>
    <row r="1273" spans="1:17" x14ac:dyDescent="0.25">
      <c r="A1273" s="1" t="s">
        <v>4091</v>
      </c>
      <c r="B1273" s="5">
        <v>45786.889346620374</v>
      </c>
      <c r="C1273" t="s">
        <v>913</v>
      </c>
      <c r="D1273" t="s">
        <v>23</v>
      </c>
      <c r="E1273" t="s">
        <v>26</v>
      </c>
      <c r="F1273" t="s">
        <v>20</v>
      </c>
      <c r="G1273" s="4">
        <v>179.99</v>
      </c>
      <c r="H1273" s="4">
        <v>174</v>
      </c>
      <c r="I1273" s="81">
        <v>140.5</v>
      </c>
      <c r="J1273" s="72">
        <f>H1273-I1273</f>
        <v>33.5</v>
      </c>
      <c r="K1273" s="30" t="s">
        <v>10</v>
      </c>
      <c r="L1273" s="30" t="s">
        <v>10</v>
      </c>
      <c r="M1273" t="s">
        <v>1991</v>
      </c>
      <c r="N1273" t="s">
        <v>4092</v>
      </c>
      <c r="O1273" t="s">
        <v>123</v>
      </c>
      <c r="P1273" t="s">
        <v>183</v>
      </c>
    </row>
    <row r="1274" spans="1:17" x14ac:dyDescent="0.25">
      <c r="A1274" s="1" t="s">
        <v>4093</v>
      </c>
      <c r="B1274" s="5">
        <v>45786.813212256944</v>
      </c>
      <c r="C1274" t="s">
        <v>219</v>
      </c>
      <c r="D1274" t="s">
        <v>19</v>
      </c>
      <c r="E1274" t="s">
        <v>2534</v>
      </c>
      <c r="F1274" t="s">
        <v>4007</v>
      </c>
      <c r="G1274" s="4">
        <v>120.98</v>
      </c>
      <c r="H1274" s="31">
        <v>114</v>
      </c>
      <c r="I1274" s="31">
        <v>0</v>
      </c>
      <c r="J1274" s="31">
        <v>114</v>
      </c>
      <c r="K1274" s="30" t="s">
        <v>2824</v>
      </c>
      <c r="L1274" s="30" t="s">
        <v>17</v>
      </c>
      <c r="M1274" t="s">
        <v>1991</v>
      </c>
      <c r="N1274" t="s">
        <v>4094</v>
      </c>
      <c r="O1274" t="s">
        <v>132</v>
      </c>
      <c r="P1274" t="s">
        <v>180</v>
      </c>
    </row>
    <row r="1275" spans="1:17" x14ac:dyDescent="0.25">
      <c r="A1275" s="1" t="s">
        <v>4095</v>
      </c>
      <c r="B1275" s="5">
        <v>45787.596509027775</v>
      </c>
      <c r="C1275" t="s">
        <v>193</v>
      </c>
      <c r="D1275" t="s">
        <v>27</v>
      </c>
      <c r="E1275" t="s">
        <v>1945</v>
      </c>
      <c r="F1275" t="s">
        <v>20</v>
      </c>
      <c r="G1275" s="4">
        <v>85.99</v>
      </c>
      <c r="H1275" s="4">
        <v>78</v>
      </c>
      <c r="I1275" s="81">
        <v>62.98</v>
      </c>
      <c r="J1275" s="72">
        <f>H1275-I1275</f>
        <v>15.020000000000003</v>
      </c>
      <c r="K1275" s="30" t="s">
        <v>10</v>
      </c>
      <c r="L1275" s="30" t="s">
        <v>10</v>
      </c>
      <c r="M1275" t="s">
        <v>1991</v>
      </c>
      <c r="N1275" t="s">
        <v>4096</v>
      </c>
      <c r="O1275" t="s">
        <v>122</v>
      </c>
      <c r="P1275" t="s">
        <v>183</v>
      </c>
    </row>
    <row r="1276" spans="1:17" x14ac:dyDescent="0.25">
      <c r="A1276" s="1" t="s">
        <v>4097</v>
      </c>
      <c r="B1276" s="5">
        <v>45786.649197928244</v>
      </c>
      <c r="C1276" t="s">
        <v>2848</v>
      </c>
      <c r="D1276" t="s">
        <v>1926</v>
      </c>
      <c r="E1276" t="s">
        <v>1927</v>
      </c>
      <c r="F1276" t="s">
        <v>1928</v>
      </c>
      <c r="G1276" s="4">
        <v>29.98</v>
      </c>
      <c r="H1276" s="31">
        <v>48</v>
      </c>
      <c r="I1276" s="31">
        <v>0</v>
      </c>
      <c r="J1276" s="31">
        <v>48</v>
      </c>
      <c r="K1276" s="30" t="s">
        <v>2824</v>
      </c>
      <c r="L1276" s="30" t="s">
        <v>17</v>
      </c>
      <c r="M1276" t="s">
        <v>1991</v>
      </c>
      <c r="N1276" t="s">
        <v>4098</v>
      </c>
      <c r="O1276" t="s">
        <v>1929</v>
      </c>
      <c r="P1276" t="s">
        <v>182</v>
      </c>
    </row>
    <row r="1277" spans="1:17" x14ac:dyDescent="0.25">
      <c r="A1277" s="1" t="s">
        <v>4099</v>
      </c>
      <c r="B1277" s="5">
        <v>45787.81504321759</v>
      </c>
      <c r="C1277" t="s">
        <v>163</v>
      </c>
      <c r="D1277" t="s">
        <v>19</v>
      </c>
      <c r="E1277" t="s">
        <v>33</v>
      </c>
      <c r="F1277" t="s">
        <v>20</v>
      </c>
      <c r="G1277" s="4">
        <v>71.989999999999995</v>
      </c>
      <c r="H1277" s="4">
        <v>58</v>
      </c>
      <c r="I1277" s="81">
        <v>46.84</v>
      </c>
      <c r="J1277" s="72">
        <f>H1277-I1277</f>
        <v>11.159999999999997</v>
      </c>
      <c r="K1277" s="30" t="s">
        <v>10</v>
      </c>
      <c r="L1277" s="30" t="s">
        <v>10</v>
      </c>
      <c r="M1277" t="s">
        <v>1991</v>
      </c>
      <c r="N1277" t="s">
        <v>4100</v>
      </c>
      <c r="O1277" t="s">
        <v>132</v>
      </c>
      <c r="P1277" t="s">
        <v>183</v>
      </c>
    </row>
    <row r="1278" spans="1:17" x14ac:dyDescent="0.25">
      <c r="A1278" s="1" t="s">
        <v>2847</v>
      </c>
      <c r="B1278" s="5">
        <v>45786.849031597223</v>
      </c>
      <c r="C1278" t="s">
        <v>206</v>
      </c>
      <c r="D1278" t="s">
        <v>23</v>
      </c>
      <c r="E1278" t="s">
        <v>24</v>
      </c>
      <c r="F1278" t="s">
        <v>20</v>
      </c>
      <c r="G1278" s="4">
        <v>150.99</v>
      </c>
      <c r="H1278" s="4">
        <v>143</v>
      </c>
      <c r="I1278" s="81">
        <v>115.47</v>
      </c>
      <c r="J1278" s="72">
        <f>H1278-I1278</f>
        <v>27.53</v>
      </c>
      <c r="K1278" s="30" t="s">
        <v>10</v>
      </c>
      <c r="L1278" s="30" t="s">
        <v>10</v>
      </c>
      <c r="M1278" t="s">
        <v>1991</v>
      </c>
      <c r="N1278" t="s">
        <v>4101</v>
      </c>
      <c r="O1278" t="s">
        <v>122</v>
      </c>
      <c r="P1278" t="s">
        <v>183</v>
      </c>
    </row>
    <row r="1279" spans="1:17" x14ac:dyDescent="0.25">
      <c r="A1279" s="75">
        <v>7524</v>
      </c>
      <c r="B1279" s="76">
        <v>45787.817927407406</v>
      </c>
      <c r="C1279" s="77" t="s">
        <v>434</v>
      </c>
      <c r="D1279" s="77" t="s">
        <v>23</v>
      </c>
      <c r="E1279" s="77" t="s">
        <v>30</v>
      </c>
      <c r="F1279" s="77" t="s">
        <v>116</v>
      </c>
      <c r="G1279" s="31">
        <v>63.98</v>
      </c>
      <c r="H1279" s="31">
        <v>65</v>
      </c>
      <c r="I1279" s="80">
        <v>0</v>
      </c>
      <c r="J1279" s="73">
        <v>65</v>
      </c>
      <c r="K1279" s="78" t="s">
        <v>1000</v>
      </c>
      <c r="L1279" s="78" t="s">
        <v>2825</v>
      </c>
      <c r="M1279" s="77" t="s">
        <v>1991</v>
      </c>
      <c r="N1279" s="77" t="s">
        <v>4102</v>
      </c>
      <c r="O1279" s="77" t="s">
        <v>156</v>
      </c>
      <c r="P1279" t="s">
        <v>182</v>
      </c>
      <c r="Q1279" s="79"/>
    </row>
    <row r="1280" spans="1:17" x14ac:dyDescent="0.25">
      <c r="A1280" s="1" t="s">
        <v>3628</v>
      </c>
      <c r="B1280" s="5">
        <v>45787.652784652775</v>
      </c>
      <c r="C1280" t="s">
        <v>272</v>
      </c>
      <c r="D1280" t="s">
        <v>19</v>
      </c>
      <c r="E1280" t="s">
        <v>33</v>
      </c>
      <c r="F1280" t="s">
        <v>20</v>
      </c>
      <c r="G1280" s="4">
        <v>161.99</v>
      </c>
      <c r="H1280" s="4">
        <v>148</v>
      </c>
      <c r="I1280" s="81">
        <v>119.51</v>
      </c>
      <c r="J1280" s="72">
        <f t="shared" ref="J1280:J1296" si="92">H1280-I1280</f>
        <v>28.489999999999995</v>
      </c>
      <c r="K1280" s="30" t="s">
        <v>10</v>
      </c>
      <c r="L1280" s="30" t="s">
        <v>10</v>
      </c>
      <c r="M1280" t="s">
        <v>1991</v>
      </c>
      <c r="N1280" t="s">
        <v>4103</v>
      </c>
      <c r="O1280" t="s">
        <v>122</v>
      </c>
      <c r="P1280" t="s">
        <v>180</v>
      </c>
    </row>
    <row r="1281" spans="1:16" x14ac:dyDescent="0.25">
      <c r="A1281" s="1" t="s">
        <v>4104</v>
      </c>
      <c r="B1281" s="5">
        <v>45786.898208842591</v>
      </c>
      <c r="C1281" t="s">
        <v>1980</v>
      </c>
      <c r="D1281" t="s">
        <v>19</v>
      </c>
      <c r="E1281" t="s">
        <v>41</v>
      </c>
      <c r="F1281" t="s">
        <v>20</v>
      </c>
      <c r="G1281" s="4">
        <v>184.99</v>
      </c>
      <c r="H1281" s="4">
        <v>184</v>
      </c>
      <c r="I1281" s="81">
        <v>148.58000000000001</v>
      </c>
      <c r="J1281" s="72">
        <f t="shared" si="92"/>
        <v>35.419999999999987</v>
      </c>
      <c r="K1281" s="30" t="s">
        <v>10</v>
      </c>
      <c r="L1281" s="30" t="s">
        <v>10</v>
      </c>
      <c r="M1281" t="s">
        <v>1991</v>
      </c>
      <c r="N1281" t="s">
        <v>4105</v>
      </c>
      <c r="O1281" t="s">
        <v>1992</v>
      </c>
      <c r="P1281" t="s">
        <v>179</v>
      </c>
    </row>
    <row r="1282" spans="1:16" x14ac:dyDescent="0.25">
      <c r="A1282" s="1" t="s">
        <v>4106</v>
      </c>
      <c r="B1282" s="5">
        <v>45786.831944351849</v>
      </c>
      <c r="C1282" t="s">
        <v>312</v>
      </c>
      <c r="D1282" t="s">
        <v>23</v>
      </c>
      <c r="E1282" t="s">
        <v>24</v>
      </c>
      <c r="F1282" t="s">
        <v>20</v>
      </c>
      <c r="G1282" s="4">
        <v>140.99</v>
      </c>
      <c r="H1282" s="4">
        <v>141</v>
      </c>
      <c r="I1282" s="81">
        <v>113.86</v>
      </c>
      <c r="J1282" s="72">
        <f t="shared" si="92"/>
        <v>27.14</v>
      </c>
      <c r="K1282" s="30" t="s">
        <v>10</v>
      </c>
      <c r="L1282" s="30" t="s">
        <v>10</v>
      </c>
      <c r="M1282" t="s">
        <v>1991</v>
      </c>
      <c r="N1282" t="s">
        <v>4107</v>
      </c>
      <c r="O1282" t="s">
        <v>122</v>
      </c>
      <c r="P1282" t="s">
        <v>181</v>
      </c>
    </row>
    <row r="1283" spans="1:16" x14ac:dyDescent="0.25">
      <c r="A1283" s="1">
        <v>8831</v>
      </c>
      <c r="B1283" s="5">
        <v>45787.792577905093</v>
      </c>
      <c r="C1283" t="s">
        <v>434</v>
      </c>
      <c r="D1283" t="s">
        <v>19</v>
      </c>
      <c r="E1283" t="s">
        <v>2512</v>
      </c>
      <c r="F1283" t="s">
        <v>116</v>
      </c>
      <c r="G1283" s="4">
        <v>65.98</v>
      </c>
      <c r="H1283" s="4">
        <v>50</v>
      </c>
      <c r="I1283" s="81">
        <v>40.380000000000003</v>
      </c>
      <c r="J1283" s="72">
        <f t="shared" si="92"/>
        <v>9.6199999999999974</v>
      </c>
      <c r="K1283" s="30" t="s">
        <v>10</v>
      </c>
      <c r="L1283" s="30" t="s">
        <v>10</v>
      </c>
      <c r="M1283" t="s">
        <v>1991</v>
      </c>
      <c r="N1283" t="s">
        <v>4108</v>
      </c>
      <c r="O1283" t="s">
        <v>132</v>
      </c>
      <c r="P1283" t="s">
        <v>182</v>
      </c>
    </row>
    <row r="1284" spans="1:16" x14ac:dyDescent="0.25">
      <c r="A1284" s="1" t="s">
        <v>4109</v>
      </c>
      <c r="B1284" s="5">
        <v>45787.899528506947</v>
      </c>
      <c r="C1284" t="s">
        <v>223</v>
      </c>
      <c r="D1284" t="s">
        <v>23</v>
      </c>
      <c r="E1284" t="s">
        <v>24</v>
      </c>
      <c r="F1284" t="s">
        <v>20</v>
      </c>
      <c r="G1284" s="4">
        <v>54.98</v>
      </c>
      <c r="H1284" s="4">
        <v>53</v>
      </c>
      <c r="I1284" s="81">
        <v>42.8</v>
      </c>
      <c r="J1284" s="72">
        <f t="shared" si="92"/>
        <v>10.200000000000003</v>
      </c>
      <c r="K1284" s="30" t="s">
        <v>10</v>
      </c>
      <c r="L1284" s="30" t="s">
        <v>10</v>
      </c>
      <c r="M1284" t="s">
        <v>1991</v>
      </c>
      <c r="N1284" t="s">
        <v>4110</v>
      </c>
      <c r="O1284" t="s">
        <v>122</v>
      </c>
      <c r="P1284" t="s">
        <v>179</v>
      </c>
    </row>
    <row r="1285" spans="1:16" x14ac:dyDescent="0.25">
      <c r="A1285" s="1" t="s">
        <v>4111</v>
      </c>
      <c r="B1285" s="5">
        <v>45786.829981643517</v>
      </c>
      <c r="C1285" t="s">
        <v>312</v>
      </c>
      <c r="D1285" t="s">
        <v>23</v>
      </c>
      <c r="E1285" t="s">
        <v>24</v>
      </c>
      <c r="F1285" t="s">
        <v>20</v>
      </c>
      <c r="G1285" s="4">
        <v>78.989999999999995</v>
      </c>
      <c r="H1285" s="4">
        <v>71</v>
      </c>
      <c r="I1285" s="81">
        <v>57.33</v>
      </c>
      <c r="J1285" s="72">
        <f t="shared" si="92"/>
        <v>13.670000000000002</v>
      </c>
      <c r="K1285" s="30" t="s">
        <v>10</v>
      </c>
      <c r="L1285" s="30" t="s">
        <v>10</v>
      </c>
      <c r="M1285" t="s">
        <v>1991</v>
      </c>
      <c r="N1285" t="s">
        <v>4112</v>
      </c>
      <c r="O1285" t="s">
        <v>124</v>
      </c>
      <c r="P1285" t="s">
        <v>181</v>
      </c>
    </row>
    <row r="1286" spans="1:16" x14ac:dyDescent="0.25">
      <c r="A1286" s="1" t="s">
        <v>4113</v>
      </c>
      <c r="B1286" s="5">
        <v>45787.872156076388</v>
      </c>
      <c r="C1286" t="s">
        <v>223</v>
      </c>
      <c r="D1286" t="s">
        <v>23</v>
      </c>
      <c r="E1286" t="s">
        <v>24</v>
      </c>
      <c r="F1286" t="s">
        <v>20</v>
      </c>
      <c r="G1286" s="4">
        <v>296.98</v>
      </c>
      <c r="H1286" s="4">
        <v>286</v>
      </c>
      <c r="I1286" s="81">
        <v>230.94</v>
      </c>
      <c r="J1286" s="72">
        <f t="shared" si="92"/>
        <v>55.06</v>
      </c>
      <c r="K1286" s="30" t="s">
        <v>10</v>
      </c>
      <c r="L1286" s="30" t="s">
        <v>10</v>
      </c>
      <c r="M1286" t="s">
        <v>1991</v>
      </c>
      <c r="N1286" t="s">
        <v>4114</v>
      </c>
      <c r="O1286" t="s">
        <v>122</v>
      </c>
      <c r="P1286" t="s">
        <v>179</v>
      </c>
    </row>
    <row r="1287" spans="1:16" x14ac:dyDescent="0.25">
      <c r="A1287" s="1">
        <v>3278</v>
      </c>
      <c r="B1287" s="5">
        <v>45787.786455277776</v>
      </c>
      <c r="C1287" t="s">
        <v>434</v>
      </c>
      <c r="D1287" t="s">
        <v>19</v>
      </c>
      <c r="E1287" t="s">
        <v>2512</v>
      </c>
      <c r="F1287" t="s">
        <v>116</v>
      </c>
      <c r="G1287" s="4">
        <v>85.98</v>
      </c>
      <c r="H1287" s="4">
        <v>76</v>
      </c>
      <c r="I1287" s="81">
        <v>61.37</v>
      </c>
      <c r="J1287" s="72">
        <f t="shared" si="92"/>
        <v>14.630000000000003</v>
      </c>
      <c r="K1287" s="30" t="s">
        <v>10</v>
      </c>
      <c r="L1287" s="30" t="s">
        <v>10</v>
      </c>
      <c r="M1287" t="s">
        <v>1991</v>
      </c>
      <c r="N1287" t="s">
        <v>4115</v>
      </c>
      <c r="O1287" t="s">
        <v>124</v>
      </c>
      <c r="P1287" t="s">
        <v>182</v>
      </c>
    </row>
    <row r="1288" spans="1:16" x14ac:dyDescent="0.25">
      <c r="A1288" s="1" t="s">
        <v>4116</v>
      </c>
      <c r="B1288" s="5">
        <v>45786.816506875002</v>
      </c>
      <c r="C1288" t="s">
        <v>167</v>
      </c>
      <c r="D1288" t="s">
        <v>19</v>
      </c>
      <c r="E1288" t="s">
        <v>33</v>
      </c>
      <c r="F1288" t="s">
        <v>20</v>
      </c>
      <c r="G1288" s="4">
        <v>69.989999999999995</v>
      </c>
      <c r="H1288" s="4">
        <v>60</v>
      </c>
      <c r="I1288" s="81">
        <v>50.25</v>
      </c>
      <c r="J1288" s="72">
        <f t="shared" si="92"/>
        <v>9.75</v>
      </c>
      <c r="K1288" s="30" t="s">
        <v>10</v>
      </c>
      <c r="L1288" s="30" t="s">
        <v>10</v>
      </c>
      <c r="M1288" t="s">
        <v>1991</v>
      </c>
      <c r="N1288" t="s">
        <v>4117</v>
      </c>
      <c r="O1288" t="s">
        <v>156</v>
      </c>
      <c r="P1288" t="s">
        <v>182</v>
      </c>
    </row>
    <row r="1289" spans="1:16" x14ac:dyDescent="0.25">
      <c r="A1289" s="1">
        <v>9649</v>
      </c>
      <c r="B1289" s="5">
        <v>45786.513755381944</v>
      </c>
      <c r="C1289" t="s">
        <v>246</v>
      </c>
      <c r="D1289" t="s">
        <v>23</v>
      </c>
      <c r="E1289" t="s">
        <v>31</v>
      </c>
      <c r="F1289" t="s">
        <v>116</v>
      </c>
      <c r="G1289" s="4">
        <v>48.99</v>
      </c>
      <c r="H1289" s="4">
        <v>53</v>
      </c>
      <c r="I1289" s="81">
        <v>42.8</v>
      </c>
      <c r="J1289" s="72">
        <f t="shared" si="92"/>
        <v>10.200000000000003</v>
      </c>
      <c r="K1289" s="30" t="s">
        <v>10</v>
      </c>
      <c r="L1289" s="30" t="s">
        <v>10</v>
      </c>
      <c r="M1289" t="s">
        <v>1991</v>
      </c>
      <c r="N1289" t="s">
        <v>4118</v>
      </c>
      <c r="O1289" t="s">
        <v>132</v>
      </c>
      <c r="P1289" t="s">
        <v>182</v>
      </c>
    </row>
    <row r="1290" spans="1:16" x14ac:dyDescent="0.25">
      <c r="A1290" s="1" t="s">
        <v>4119</v>
      </c>
      <c r="B1290" s="5">
        <v>45787.81524758102</v>
      </c>
      <c r="C1290" t="s">
        <v>223</v>
      </c>
      <c r="D1290" t="s">
        <v>27</v>
      </c>
      <c r="E1290" t="s">
        <v>1945</v>
      </c>
      <c r="F1290" t="s">
        <v>20</v>
      </c>
      <c r="G1290" s="4">
        <v>59.99</v>
      </c>
      <c r="H1290" s="4">
        <v>66</v>
      </c>
      <c r="I1290" s="81">
        <v>53.3</v>
      </c>
      <c r="J1290" s="72">
        <f t="shared" si="92"/>
        <v>12.700000000000003</v>
      </c>
      <c r="K1290" s="30" t="s">
        <v>10</v>
      </c>
      <c r="L1290" s="30" t="s">
        <v>10</v>
      </c>
      <c r="M1290" t="s">
        <v>1991</v>
      </c>
      <c r="N1290" t="s">
        <v>4120</v>
      </c>
      <c r="O1290" t="s">
        <v>131</v>
      </c>
      <c r="P1290" t="s">
        <v>179</v>
      </c>
    </row>
    <row r="1291" spans="1:16" x14ac:dyDescent="0.25">
      <c r="A1291" s="1" t="s">
        <v>4121</v>
      </c>
      <c r="B1291" s="5">
        <v>45787.8545409375</v>
      </c>
      <c r="C1291" t="s">
        <v>913</v>
      </c>
      <c r="D1291" t="s">
        <v>23</v>
      </c>
      <c r="E1291" t="s">
        <v>24</v>
      </c>
      <c r="F1291" t="s">
        <v>20</v>
      </c>
      <c r="G1291" s="4">
        <v>197.98</v>
      </c>
      <c r="H1291" s="4">
        <v>201</v>
      </c>
      <c r="I1291" s="81">
        <v>162.31</v>
      </c>
      <c r="J1291" s="72">
        <f t="shared" si="92"/>
        <v>38.69</v>
      </c>
      <c r="K1291" s="30" t="s">
        <v>10</v>
      </c>
      <c r="L1291" s="30" t="s">
        <v>10</v>
      </c>
      <c r="M1291" t="s">
        <v>1991</v>
      </c>
      <c r="N1291" t="s">
        <v>4122</v>
      </c>
      <c r="O1291" t="s">
        <v>132</v>
      </c>
      <c r="P1291" t="s">
        <v>183</v>
      </c>
    </row>
    <row r="1292" spans="1:16" x14ac:dyDescent="0.25">
      <c r="A1292" s="1">
        <v>2507</v>
      </c>
      <c r="B1292" s="5">
        <v>45788.504177511575</v>
      </c>
      <c r="C1292" t="s">
        <v>166</v>
      </c>
      <c r="D1292" t="s">
        <v>18</v>
      </c>
      <c r="E1292" t="s">
        <v>2507</v>
      </c>
      <c r="F1292" t="s">
        <v>116</v>
      </c>
      <c r="G1292" s="4">
        <v>152.97999999999999</v>
      </c>
      <c r="H1292" s="4">
        <v>150</v>
      </c>
      <c r="I1292" s="81">
        <v>121.12</v>
      </c>
      <c r="J1292" s="72">
        <f t="shared" si="92"/>
        <v>28.879999999999995</v>
      </c>
      <c r="K1292" s="30" t="s">
        <v>10</v>
      </c>
      <c r="L1292" s="30" t="s">
        <v>10</v>
      </c>
      <c r="M1292" t="s">
        <v>1991</v>
      </c>
      <c r="N1292" t="s">
        <v>4123</v>
      </c>
      <c r="O1292" t="s">
        <v>122</v>
      </c>
      <c r="P1292" t="str">
        <f>VLOOKUP(C1292,[1]REGIONAIS!H:K,4,FALSE)</f>
        <v>BREINER PENA</v>
      </c>
    </row>
    <row r="1293" spans="1:16" x14ac:dyDescent="0.25">
      <c r="A1293" s="1" t="s">
        <v>4124</v>
      </c>
      <c r="B1293" s="5">
        <v>45787.906957754632</v>
      </c>
      <c r="C1293" t="s">
        <v>206</v>
      </c>
      <c r="D1293" t="s">
        <v>27</v>
      </c>
      <c r="E1293" t="s">
        <v>1945</v>
      </c>
      <c r="F1293" t="s">
        <v>20</v>
      </c>
      <c r="G1293" s="4">
        <v>139.99</v>
      </c>
      <c r="H1293" s="4">
        <v>126</v>
      </c>
      <c r="I1293" s="81">
        <v>101.74</v>
      </c>
      <c r="J1293" s="72">
        <f t="shared" si="92"/>
        <v>24.260000000000005</v>
      </c>
      <c r="K1293" s="30" t="s">
        <v>10</v>
      </c>
      <c r="L1293" s="30" t="s">
        <v>10</v>
      </c>
      <c r="M1293" t="s">
        <v>1991</v>
      </c>
      <c r="N1293" t="s">
        <v>4125</v>
      </c>
      <c r="O1293" t="s">
        <v>132</v>
      </c>
      <c r="P1293" t="s">
        <v>183</v>
      </c>
    </row>
    <row r="1294" spans="1:16" x14ac:dyDescent="0.25">
      <c r="A1294" s="1" t="s">
        <v>4126</v>
      </c>
      <c r="B1294" s="5">
        <v>45787.865444270836</v>
      </c>
      <c r="C1294" t="s">
        <v>206</v>
      </c>
      <c r="D1294" t="s">
        <v>19</v>
      </c>
      <c r="E1294" t="s">
        <v>41</v>
      </c>
      <c r="F1294" t="s">
        <v>20</v>
      </c>
      <c r="G1294" s="4">
        <v>139.99</v>
      </c>
      <c r="H1294" s="4">
        <v>126</v>
      </c>
      <c r="I1294" s="81">
        <v>101.74</v>
      </c>
      <c r="J1294" s="72">
        <f t="shared" si="92"/>
        <v>24.260000000000005</v>
      </c>
      <c r="K1294" s="30" t="s">
        <v>10</v>
      </c>
      <c r="L1294" s="30" t="s">
        <v>10</v>
      </c>
      <c r="M1294" t="s">
        <v>1991</v>
      </c>
      <c r="N1294" t="s">
        <v>4127</v>
      </c>
      <c r="O1294" t="s">
        <v>132</v>
      </c>
      <c r="P1294" t="s">
        <v>183</v>
      </c>
    </row>
    <row r="1295" spans="1:16" x14ac:dyDescent="0.25">
      <c r="A1295" s="1" t="s">
        <v>4128</v>
      </c>
      <c r="B1295" s="5">
        <v>45787.738798935185</v>
      </c>
      <c r="C1295" t="s">
        <v>206</v>
      </c>
      <c r="D1295" t="s">
        <v>19</v>
      </c>
      <c r="E1295" t="s">
        <v>33</v>
      </c>
      <c r="F1295" t="s">
        <v>20</v>
      </c>
      <c r="G1295" s="4">
        <v>44.99</v>
      </c>
      <c r="H1295" s="4">
        <v>39</v>
      </c>
      <c r="I1295" s="81">
        <v>31.49</v>
      </c>
      <c r="J1295" s="72">
        <f t="shared" si="92"/>
        <v>7.5100000000000016</v>
      </c>
      <c r="K1295" s="30" t="s">
        <v>10</v>
      </c>
      <c r="L1295" s="30" t="s">
        <v>10</v>
      </c>
      <c r="M1295" t="s">
        <v>1991</v>
      </c>
      <c r="N1295" t="s">
        <v>4129</v>
      </c>
      <c r="O1295" t="s">
        <v>1956</v>
      </c>
      <c r="P1295" t="s">
        <v>183</v>
      </c>
    </row>
    <row r="1296" spans="1:16" x14ac:dyDescent="0.25">
      <c r="A1296" s="1" t="s">
        <v>4130</v>
      </c>
      <c r="B1296" s="5">
        <v>45786.792202731478</v>
      </c>
      <c r="C1296" t="s">
        <v>167</v>
      </c>
      <c r="D1296" t="s">
        <v>23</v>
      </c>
      <c r="E1296" t="s">
        <v>26</v>
      </c>
      <c r="F1296" t="s">
        <v>20</v>
      </c>
      <c r="G1296" s="4">
        <v>165.98</v>
      </c>
      <c r="H1296" s="4">
        <v>168</v>
      </c>
      <c r="I1296" s="81">
        <v>135.66</v>
      </c>
      <c r="J1296" s="72">
        <f t="shared" si="92"/>
        <v>32.340000000000003</v>
      </c>
      <c r="K1296" s="30" t="s">
        <v>10</v>
      </c>
      <c r="L1296" s="30" t="s">
        <v>10</v>
      </c>
      <c r="M1296" t="s">
        <v>1991</v>
      </c>
      <c r="N1296" t="s">
        <v>4131</v>
      </c>
      <c r="O1296" t="s">
        <v>132</v>
      </c>
      <c r="P1296" t="s">
        <v>182</v>
      </c>
    </row>
    <row r="1297" spans="1:17" x14ac:dyDescent="0.25">
      <c r="A1297" s="1" t="s">
        <v>4132</v>
      </c>
      <c r="B1297" s="5">
        <v>45786.741113101853</v>
      </c>
      <c r="C1297" t="s">
        <v>228</v>
      </c>
      <c r="D1297" t="s">
        <v>18</v>
      </c>
      <c r="E1297" t="s">
        <v>28</v>
      </c>
      <c r="F1297" t="s">
        <v>136</v>
      </c>
      <c r="G1297" s="4">
        <v>154.99</v>
      </c>
      <c r="H1297" s="31">
        <v>149</v>
      </c>
      <c r="I1297" s="31">
        <v>0</v>
      </c>
      <c r="J1297" s="31">
        <v>149</v>
      </c>
      <c r="K1297" s="30" t="s">
        <v>2824</v>
      </c>
      <c r="L1297" s="30" t="s">
        <v>17</v>
      </c>
      <c r="M1297" t="s">
        <v>1991</v>
      </c>
      <c r="N1297" t="s">
        <v>4133</v>
      </c>
      <c r="O1297" t="s">
        <v>124</v>
      </c>
      <c r="P1297" t="s">
        <v>183</v>
      </c>
    </row>
    <row r="1298" spans="1:17" x14ac:dyDescent="0.25">
      <c r="A1298" s="1" t="s">
        <v>4134</v>
      </c>
      <c r="B1298" s="5">
        <v>45787.715912060186</v>
      </c>
      <c r="C1298" t="s">
        <v>206</v>
      </c>
      <c r="D1298" t="s">
        <v>23</v>
      </c>
      <c r="E1298" t="s">
        <v>24</v>
      </c>
      <c r="F1298" t="s">
        <v>20</v>
      </c>
      <c r="G1298" s="4">
        <v>71.989999999999995</v>
      </c>
      <c r="H1298" s="4">
        <v>58</v>
      </c>
      <c r="I1298" s="81">
        <v>46.84</v>
      </c>
      <c r="J1298" s="72">
        <f>H1298-I1298</f>
        <v>11.159999999999997</v>
      </c>
      <c r="K1298" s="30" t="s">
        <v>10</v>
      </c>
      <c r="L1298" s="30" t="s">
        <v>10</v>
      </c>
      <c r="M1298" t="s">
        <v>1991</v>
      </c>
      <c r="N1298" t="s">
        <v>4135</v>
      </c>
      <c r="O1298" t="s">
        <v>132</v>
      </c>
      <c r="P1298" t="s">
        <v>183</v>
      </c>
    </row>
    <row r="1299" spans="1:17" x14ac:dyDescent="0.25">
      <c r="A1299" s="1" t="s">
        <v>4136</v>
      </c>
      <c r="B1299" s="5">
        <v>45786.567555891204</v>
      </c>
      <c r="C1299" t="s">
        <v>167</v>
      </c>
      <c r="D1299" t="s">
        <v>19</v>
      </c>
      <c r="E1299" t="s">
        <v>33</v>
      </c>
      <c r="F1299" t="s">
        <v>20</v>
      </c>
      <c r="G1299" s="4">
        <v>129.99</v>
      </c>
      <c r="H1299" s="4">
        <v>139</v>
      </c>
      <c r="I1299" s="81">
        <v>112.24</v>
      </c>
      <c r="J1299" s="72">
        <f>H1299-I1299</f>
        <v>26.760000000000005</v>
      </c>
      <c r="K1299" s="30" t="s">
        <v>10</v>
      </c>
      <c r="L1299" s="30" t="s">
        <v>10</v>
      </c>
      <c r="M1299" t="s">
        <v>1991</v>
      </c>
      <c r="N1299" t="s">
        <v>4137</v>
      </c>
      <c r="O1299" t="s">
        <v>132</v>
      </c>
      <c r="P1299" t="s">
        <v>182</v>
      </c>
    </row>
    <row r="1300" spans="1:17" x14ac:dyDescent="0.25">
      <c r="A1300" s="1" t="s">
        <v>4138</v>
      </c>
      <c r="B1300" s="5">
        <v>45787.503358148148</v>
      </c>
      <c r="C1300" t="s">
        <v>206</v>
      </c>
      <c r="D1300" t="s">
        <v>23</v>
      </c>
      <c r="E1300" t="s">
        <v>24</v>
      </c>
      <c r="F1300" t="s">
        <v>20</v>
      </c>
      <c r="G1300" s="4">
        <v>117.99</v>
      </c>
      <c r="H1300" s="4">
        <v>113</v>
      </c>
      <c r="I1300" s="81">
        <v>91.25</v>
      </c>
      <c r="J1300" s="72">
        <f t="shared" ref="J1300:J1305" si="93">H1300-I1300</f>
        <v>21.75</v>
      </c>
      <c r="K1300" s="30" t="s">
        <v>10</v>
      </c>
      <c r="L1300" s="30" t="s">
        <v>10</v>
      </c>
      <c r="M1300" t="s">
        <v>1991</v>
      </c>
      <c r="N1300" t="s">
        <v>4139</v>
      </c>
      <c r="O1300" t="s">
        <v>131</v>
      </c>
      <c r="P1300" t="s">
        <v>183</v>
      </c>
    </row>
    <row r="1301" spans="1:17" x14ac:dyDescent="0.25">
      <c r="A1301" s="1" t="s">
        <v>4140</v>
      </c>
      <c r="B1301" s="5">
        <v>45787.868515196758</v>
      </c>
      <c r="C1301" t="s">
        <v>198</v>
      </c>
      <c r="D1301" t="s">
        <v>19</v>
      </c>
      <c r="E1301" t="s">
        <v>33</v>
      </c>
      <c r="F1301" t="s">
        <v>20</v>
      </c>
      <c r="G1301" s="4">
        <v>87.99</v>
      </c>
      <c r="H1301" s="4">
        <v>79</v>
      </c>
      <c r="I1301" s="81">
        <v>63.79</v>
      </c>
      <c r="J1301" s="72">
        <f t="shared" si="93"/>
        <v>15.21</v>
      </c>
      <c r="K1301" s="30" t="s">
        <v>10</v>
      </c>
      <c r="L1301" s="30" t="s">
        <v>10</v>
      </c>
      <c r="M1301" t="s">
        <v>1991</v>
      </c>
      <c r="N1301" t="s">
        <v>4141</v>
      </c>
      <c r="O1301" t="s">
        <v>122</v>
      </c>
      <c r="P1301" t="s">
        <v>183</v>
      </c>
    </row>
    <row r="1302" spans="1:17" x14ac:dyDescent="0.25">
      <c r="A1302" s="1" t="s">
        <v>2845</v>
      </c>
      <c r="B1302" s="5">
        <v>45787.847241111114</v>
      </c>
      <c r="C1302" t="s">
        <v>205</v>
      </c>
      <c r="D1302" t="s">
        <v>23</v>
      </c>
      <c r="E1302" t="s">
        <v>24</v>
      </c>
      <c r="F1302" t="s">
        <v>20</v>
      </c>
      <c r="G1302" s="4">
        <v>684.99</v>
      </c>
      <c r="H1302" s="4">
        <v>672</v>
      </c>
      <c r="I1302" s="81">
        <v>542.64</v>
      </c>
      <c r="J1302" s="72">
        <f t="shared" si="93"/>
        <v>129.36000000000001</v>
      </c>
      <c r="K1302" s="30" t="s">
        <v>10</v>
      </c>
      <c r="L1302" s="30" t="s">
        <v>10</v>
      </c>
      <c r="M1302" t="s">
        <v>1991</v>
      </c>
      <c r="N1302" t="s">
        <v>4142</v>
      </c>
      <c r="O1302" t="s">
        <v>132</v>
      </c>
      <c r="P1302" t="s">
        <v>182</v>
      </c>
    </row>
    <row r="1303" spans="1:17" x14ac:dyDescent="0.25">
      <c r="A1303" s="1" t="s">
        <v>4143</v>
      </c>
      <c r="B1303" s="5">
        <v>45786.586617175926</v>
      </c>
      <c r="C1303" t="s">
        <v>1948</v>
      </c>
      <c r="D1303" t="s">
        <v>23</v>
      </c>
      <c r="E1303" t="s">
        <v>24</v>
      </c>
      <c r="F1303" t="s">
        <v>20</v>
      </c>
      <c r="G1303" s="4">
        <v>90.99</v>
      </c>
      <c r="H1303" s="4">
        <v>70</v>
      </c>
      <c r="I1303" s="81">
        <v>56.52</v>
      </c>
      <c r="J1303" s="72">
        <f t="shared" si="93"/>
        <v>13.479999999999997</v>
      </c>
      <c r="K1303" s="30" t="s">
        <v>10</v>
      </c>
      <c r="L1303" s="30" t="s">
        <v>10</v>
      </c>
      <c r="M1303" t="s">
        <v>1991</v>
      </c>
      <c r="N1303" t="s">
        <v>4144</v>
      </c>
      <c r="O1303" t="s">
        <v>122</v>
      </c>
      <c r="P1303" t="s">
        <v>179</v>
      </c>
    </row>
    <row r="1304" spans="1:17" x14ac:dyDescent="0.25">
      <c r="A1304" s="1" t="s">
        <v>4145</v>
      </c>
      <c r="B1304" s="5">
        <v>45786.894094629628</v>
      </c>
      <c r="C1304" t="s">
        <v>942</v>
      </c>
      <c r="D1304" t="s">
        <v>19</v>
      </c>
      <c r="E1304" t="s">
        <v>226</v>
      </c>
      <c r="F1304" t="s">
        <v>20</v>
      </c>
      <c r="G1304" s="4">
        <v>211.99</v>
      </c>
      <c r="H1304" s="4">
        <v>198</v>
      </c>
      <c r="I1304" s="81">
        <v>159.88</v>
      </c>
      <c r="J1304" s="72">
        <f t="shared" si="93"/>
        <v>38.120000000000005</v>
      </c>
      <c r="K1304" s="30" t="s">
        <v>10</v>
      </c>
      <c r="L1304" s="30" t="s">
        <v>10</v>
      </c>
      <c r="M1304" t="s">
        <v>1991</v>
      </c>
      <c r="N1304" t="s">
        <v>4146</v>
      </c>
      <c r="O1304" t="s">
        <v>1957</v>
      </c>
      <c r="P1304" t="s">
        <v>182</v>
      </c>
    </row>
    <row r="1305" spans="1:17" x14ac:dyDescent="0.25">
      <c r="A1305" s="1" t="s">
        <v>4147</v>
      </c>
      <c r="B1305" s="5">
        <v>45787.839571064818</v>
      </c>
      <c r="C1305" t="s">
        <v>205</v>
      </c>
      <c r="D1305" t="s">
        <v>23</v>
      </c>
      <c r="E1305" t="s">
        <v>24</v>
      </c>
      <c r="F1305" t="s">
        <v>20</v>
      </c>
      <c r="G1305" s="4">
        <v>121.99</v>
      </c>
      <c r="H1305" s="4">
        <v>97</v>
      </c>
      <c r="I1305" s="81">
        <v>78.33</v>
      </c>
      <c r="J1305" s="72">
        <f t="shared" si="93"/>
        <v>18.670000000000002</v>
      </c>
      <c r="K1305" s="30" t="s">
        <v>10</v>
      </c>
      <c r="L1305" s="30" t="s">
        <v>10</v>
      </c>
      <c r="M1305" t="s">
        <v>1991</v>
      </c>
      <c r="N1305" t="s">
        <v>4148</v>
      </c>
      <c r="O1305" t="s">
        <v>131</v>
      </c>
      <c r="P1305" t="s">
        <v>182</v>
      </c>
    </row>
    <row r="1306" spans="1:17" x14ac:dyDescent="0.25">
      <c r="A1306" s="75">
        <v>9069</v>
      </c>
      <c r="B1306" s="76">
        <v>45787.71812740741</v>
      </c>
      <c r="C1306" s="77" t="s">
        <v>227</v>
      </c>
      <c r="D1306" s="77" t="s">
        <v>23</v>
      </c>
      <c r="E1306" s="77" t="s">
        <v>31</v>
      </c>
      <c r="F1306" s="77" t="s">
        <v>116</v>
      </c>
      <c r="G1306" s="31">
        <v>91</v>
      </c>
      <c r="H1306" s="31">
        <v>91</v>
      </c>
      <c r="I1306" s="80">
        <v>0</v>
      </c>
      <c r="J1306" s="73">
        <v>91</v>
      </c>
      <c r="K1306" s="78" t="s">
        <v>1000</v>
      </c>
      <c r="L1306" s="78" t="s">
        <v>2825</v>
      </c>
      <c r="M1306" s="77" t="s">
        <v>1991</v>
      </c>
      <c r="N1306" s="77" t="s">
        <v>4149</v>
      </c>
      <c r="O1306" s="77" t="s">
        <v>131</v>
      </c>
      <c r="P1306" t="s">
        <v>182</v>
      </c>
      <c r="Q1306" s="79"/>
    </row>
    <row r="1307" spans="1:17" x14ac:dyDescent="0.25">
      <c r="A1307" s="1" t="s">
        <v>4150</v>
      </c>
      <c r="B1307" s="5">
        <v>45787.834918807872</v>
      </c>
      <c r="C1307" t="s">
        <v>205</v>
      </c>
      <c r="D1307" t="s">
        <v>23</v>
      </c>
      <c r="E1307" t="s">
        <v>24</v>
      </c>
      <c r="F1307" t="s">
        <v>20</v>
      </c>
      <c r="G1307" s="4">
        <v>133.99</v>
      </c>
      <c r="H1307" s="4">
        <v>119</v>
      </c>
      <c r="I1307" s="81">
        <v>92.06</v>
      </c>
      <c r="J1307" s="72">
        <f>H1307-I1307</f>
        <v>26.939999999999998</v>
      </c>
      <c r="K1307" s="30" t="s">
        <v>10</v>
      </c>
      <c r="L1307" s="30" t="s">
        <v>10</v>
      </c>
      <c r="M1307" t="s">
        <v>1991</v>
      </c>
      <c r="N1307" t="s">
        <v>4151</v>
      </c>
      <c r="O1307" t="s">
        <v>122</v>
      </c>
      <c r="P1307" t="s">
        <v>182</v>
      </c>
    </row>
    <row r="1308" spans="1:17" x14ac:dyDescent="0.25">
      <c r="A1308" s="1" t="s">
        <v>4152</v>
      </c>
      <c r="B1308" s="5">
        <v>45787.832510381944</v>
      </c>
      <c r="C1308" t="s">
        <v>205</v>
      </c>
      <c r="D1308" t="s">
        <v>23</v>
      </c>
      <c r="E1308" t="s">
        <v>24</v>
      </c>
      <c r="F1308" t="s">
        <v>20</v>
      </c>
      <c r="G1308" s="4">
        <v>193.99</v>
      </c>
      <c r="H1308" s="4">
        <v>172</v>
      </c>
      <c r="I1308" s="81">
        <v>138.88999999999999</v>
      </c>
      <c r="J1308" s="72">
        <f>H1308-I1308</f>
        <v>33.110000000000014</v>
      </c>
      <c r="K1308" s="30" t="s">
        <v>10</v>
      </c>
      <c r="L1308" s="30" t="s">
        <v>10</v>
      </c>
      <c r="M1308" t="s">
        <v>1991</v>
      </c>
      <c r="N1308" t="s">
        <v>4153</v>
      </c>
      <c r="O1308" t="s">
        <v>132</v>
      </c>
      <c r="P1308" t="s">
        <v>182</v>
      </c>
    </row>
    <row r="1309" spans="1:17" x14ac:dyDescent="0.25">
      <c r="A1309" s="84">
        <v>6967</v>
      </c>
      <c r="B1309" s="85">
        <v>45786.741058796295</v>
      </c>
      <c r="C1309" s="86" t="s">
        <v>146</v>
      </c>
      <c r="D1309" s="86" t="s">
        <v>23</v>
      </c>
      <c r="E1309" s="86" t="s">
        <v>30</v>
      </c>
      <c r="F1309" s="86" t="s">
        <v>116</v>
      </c>
      <c r="G1309" s="87">
        <v>114.99</v>
      </c>
      <c r="H1309" s="87">
        <v>114</v>
      </c>
      <c r="I1309" s="57">
        <v>92.06</v>
      </c>
      <c r="J1309" s="72">
        <f>H1309-I1309</f>
        <v>21.939999999999998</v>
      </c>
      <c r="K1309" s="88" t="s">
        <v>10</v>
      </c>
      <c r="L1309" s="88" t="s">
        <v>10</v>
      </c>
      <c r="M1309" s="86" t="s">
        <v>1991</v>
      </c>
      <c r="N1309" s="86" t="s">
        <v>4154</v>
      </c>
      <c r="O1309" s="86" t="s">
        <v>122</v>
      </c>
      <c r="P1309" t="s">
        <v>179</v>
      </c>
      <c r="Q1309" s="79"/>
    </row>
    <row r="1310" spans="1:17" x14ac:dyDescent="0.25">
      <c r="A1310" s="1" t="s">
        <v>4155</v>
      </c>
      <c r="B1310" s="5">
        <v>45786.782074930554</v>
      </c>
      <c r="C1310" t="s">
        <v>942</v>
      </c>
      <c r="D1310" t="s">
        <v>19</v>
      </c>
      <c r="E1310" t="s">
        <v>1967</v>
      </c>
      <c r="F1310" t="s">
        <v>20</v>
      </c>
      <c r="G1310" s="4">
        <v>249.98</v>
      </c>
      <c r="H1310" s="4">
        <v>261</v>
      </c>
      <c r="I1310" s="81">
        <v>210.76</v>
      </c>
      <c r="J1310" s="72">
        <f>H1310-I1310</f>
        <v>50.240000000000009</v>
      </c>
      <c r="K1310" s="30" t="s">
        <v>10</v>
      </c>
      <c r="L1310" s="30" t="s">
        <v>10</v>
      </c>
      <c r="M1310" t="s">
        <v>1991</v>
      </c>
      <c r="N1310" t="s">
        <v>4156</v>
      </c>
      <c r="O1310" t="s">
        <v>122</v>
      </c>
      <c r="P1310" t="s">
        <v>182</v>
      </c>
    </row>
    <row r="1311" spans="1:17" x14ac:dyDescent="0.25">
      <c r="A1311" s="1" t="s">
        <v>4157</v>
      </c>
      <c r="B1311" s="5">
        <v>45786.582420995372</v>
      </c>
      <c r="C1311" t="s">
        <v>142</v>
      </c>
      <c r="D1311" t="s">
        <v>18</v>
      </c>
      <c r="E1311" t="s">
        <v>28</v>
      </c>
      <c r="F1311" t="s">
        <v>136</v>
      </c>
      <c r="G1311" s="4">
        <v>80.790000000000006</v>
      </c>
      <c r="H1311" s="31">
        <v>82.8</v>
      </c>
      <c r="I1311" s="31">
        <v>0</v>
      </c>
      <c r="J1311" s="31">
        <v>82.8</v>
      </c>
      <c r="K1311" s="30" t="s">
        <v>2824</v>
      </c>
      <c r="L1311" s="30" t="s">
        <v>17</v>
      </c>
      <c r="M1311" t="s">
        <v>1991</v>
      </c>
      <c r="N1311" t="s">
        <v>4158</v>
      </c>
      <c r="O1311" t="s">
        <v>124</v>
      </c>
      <c r="P1311" t="s">
        <v>180</v>
      </c>
    </row>
    <row r="1312" spans="1:17" x14ac:dyDescent="0.25">
      <c r="A1312" s="1">
        <v>4167</v>
      </c>
      <c r="B1312" s="5">
        <v>45787.831742106478</v>
      </c>
      <c r="C1312" t="s">
        <v>760</v>
      </c>
      <c r="D1312" t="s">
        <v>23</v>
      </c>
      <c r="E1312" t="s">
        <v>30</v>
      </c>
      <c r="F1312" t="s">
        <v>116</v>
      </c>
      <c r="G1312" s="4">
        <v>77.98</v>
      </c>
      <c r="H1312" s="4">
        <v>83</v>
      </c>
      <c r="I1312" s="81">
        <v>67.02</v>
      </c>
      <c r="J1312" s="72">
        <f t="shared" ref="J1312:J1318" si="94">H1312-I1312</f>
        <v>15.980000000000004</v>
      </c>
      <c r="K1312" s="30" t="s">
        <v>10</v>
      </c>
      <c r="L1312" s="30" t="s">
        <v>10</v>
      </c>
      <c r="M1312" t="s">
        <v>1991</v>
      </c>
      <c r="N1312" t="s">
        <v>4159</v>
      </c>
      <c r="O1312" t="s">
        <v>131</v>
      </c>
      <c r="P1312" t="s">
        <v>179</v>
      </c>
    </row>
    <row r="1313" spans="1:17" x14ac:dyDescent="0.25">
      <c r="A1313" s="1" t="s">
        <v>4160</v>
      </c>
      <c r="B1313" s="5">
        <v>45786.902650902775</v>
      </c>
      <c r="C1313" t="s">
        <v>165</v>
      </c>
      <c r="D1313" t="s">
        <v>19</v>
      </c>
      <c r="E1313" t="s">
        <v>1946</v>
      </c>
      <c r="F1313" t="s">
        <v>20</v>
      </c>
      <c r="G1313" s="4">
        <v>77.989999999999995</v>
      </c>
      <c r="H1313" s="4">
        <v>73</v>
      </c>
      <c r="I1313" s="81">
        <v>58.95</v>
      </c>
      <c r="J1313" s="72">
        <f t="shared" si="94"/>
        <v>14.049999999999997</v>
      </c>
      <c r="K1313" s="30" t="s">
        <v>10</v>
      </c>
      <c r="L1313" s="30" t="s">
        <v>10</v>
      </c>
      <c r="M1313" t="s">
        <v>1991</v>
      </c>
      <c r="N1313" t="s">
        <v>4161</v>
      </c>
      <c r="O1313" t="s">
        <v>131</v>
      </c>
      <c r="P1313" t="s">
        <v>182</v>
      </c>
    </row>
    <row r="1314" spans="1:17" x14ac:dyDescent="0.25">
      <c r="A1314" s="1" t="s">
        <v>4162</v>
      </c>
      <c r="B1314" s="5">
        <v>45787.81310619213</v>
      </c>
      <c r="C1314" t="s">
        <v>205</v>
      </c>
      <c r="D1314" t="s">
        <v>23</v>
      </c>
      <c r="E1314" t="s">
        <v>24</v>
      </c>
      <c r="F1314" t="s">
        <v>20</v>
      </c>
      <c r="G1314" s="4">
        <v>203</v>
      </c>
      <c r="H1314" s="4">
        <v>191</v>
      </c>
      <c r="I1314" s="81">
        <v>150.19999999999999</v>
      </c>
      <c r="J1314" s="72">
        <f t="shared" si="94"/>
        <v>40.800000000000011</v>
      </c>
      <c r="K1314" s="30" t="s">
        <v>10</v>
      </c>
      <c r="L1314" s="30" t="s">
        <v>10</v>
      </c>
      <c r="M1314" t="s">
        <v>1991</v>
      </c>
      <c r="N1314" t="s">
        <v>4163</v>
      </c>
      <c r="O1314" t="s">
        <v>132</v>
      </c>
      <c r="P1314" t="s">
        <v>182</v>
      </c>
    </row>
    <row r="1315" spans="1:17" x14ac:dyDescent="0.25">
      <c r="A1315" s="1">
        <v>7897</v>
      </c>
      <c r="B1315" s="5">
        <v>45787.830823564815</v>
      </c>
      <c r="C1315" t="s">
        <v>760</v>
      </c>
      <c r="D1315" t="s">
        <v>23</v>
      </c>
      <c r="E1315" t="s">
        <v>30</v>
      </c>
      <c r="F1315" t="s">
        <v>116</v>
      </c>
      <c r="G1315" s="4">
        <v>107.98</v>
      </c>
      <c r="H1315" s="4">
        <v>111</v>
      </c>
      <c r="I1315" s="81">
        <v>89.63</v>
      </c>
      <c r="J1315" s="72">
        <f t="shared" si="94"/>
        <v>21.370000000000005</v>
      </c>
      <c r="K1315" s="30" t="s">
        <v>10</v>
      </c>
      <c r="L1315" s="30" t="s">
        <v>10</v>
      </c>
      <c r="M1315" t="s">
        <v>1991</v>
      </c>
      <c r="N1315" t="s">
        <v>4164</v>
      </c>
      <c r="O1315" t="s">
        <v>131</v>
      </c>
      <c r="P1315" t="s">
        <v>179</v>
      </c>
    </row>
    <row r="1316" spans="1:17" x14ac:dyDescent="0.25">
      <c r="A1316" s="1">
        <v>7053</v>
      </c>
      <c r="B1316" s="5">
        <v>45786.545098425922</v>
      </c>
      <c r="C1316" t="s">
        <v>278</v>
      </c>
      <c r="D1316" t="s">
        <v>23</v>
      </c>
      <c r="E1316" t="s">
        <v>30</v>
      </c>
      <c r="F1316" t="s">
        <v>116</v>
      </c>
      <c r="G1316" s="4">
        <v>27.24</v>
      </c>
      <c r="H1316" s="4">
        <v>35</v>
      </c>
      <c r="I1316" s="81">
        <v>28.26</v>
      </c>
      <c r="J1316" s="72">
        <f t="shared" si="94"/>
        <v>6.7399999999999984</v>
      </c>
      <c r="K1316" s="30" t="s">
        <v>10</v>
      </c>
      <c r="L1316" s="30" t="s">
        <v>10</v>
      </c>
      <c r="M1316" t="s">
        <v>1991</v>
      </c>
      <c r="N1316" t="s">
        <v>4165</v>
      </c>
      <c r="O1316" t="s">
        <v>1957</v>
      </c>
      <c r="P1316" t="s">
        <v>180</v>
      </c>
    </row>
    <row r="1317" spans="1:17" x14ac:dyDescent="0.25">
      <c r="A1317" s="1" t="s">
        <v>4166</v>
      </c>
      <c r="B1317" s="5">
        <v>45786.872529143518</v>
      </c>
      <c r="C1317" t="s">
        <v>168</v>
      </c>
      <c r="D1317" t="s">
        <v>23</v>
      </c>
      <c r="E1317" t="s">
        <v>24</v>
      </c>
      <c r="F1317" t="s">
        <v>20</v>
      </c>
      <c r="G1317" s="4">
        <v>47.99</v>
      </c>
      <c r="H1317" s="4">
        <v>53</v>
      </c>
      <c r="I1317" s="81">
        <v>42.8</v>
      </c>
      <c r="J1317" s="72">
        <f t="shared" si="94"/>
        <v>10.200000000000003</v>
      </c>
      <c r="K1317" s="30" t="s">
        <v>10</v>
      </c>
      <c r="L1317" s="30" t="s">
        <v>10</v>
      </c>
      <c r="M1317" t="s">
        <v>1991</v>
      </c>
      <c r="N1317" t="s">
        <v>4167</v>
      </c>
      <c r="O1317" t="s">
        <v>131</v>
      </c>
      <c r="P1317" t="s">
        <v>182</v>
      </c>
    </row>
    <row r="1318" spans="1:17" x14ac:dyDescent="0.25">
      <c r="A1318" s="1" t="s">
        <v>4168</v>
      </c>
      <c r="B1318" s="5">
        <v>45787.705463321756</v>
      </c>
      <c r="C1318" t="s">
        <v>205</v>
      </c>
      <c r="D1318" t="s">
        <v>23</v>
      </c>
      <c r="E1318" t="s">
        <v>24</v>
      </c>
      <c r="F1318" t="s">
        <v>20</v>
      </c>
      <c r="G1318" s="4">
        <v>74.989999999999995</v>
      </c>
      <c r="H1318" s="4">
        <v>76</v>
      </c>
      <c r="I1318" s="81">
        <v>61.37</v>
      </c>
      <c r="J1318" s="72">
        <f t="shared" si="94"/>
        <v>14.630000000000003</v>
      </c>
      <c r="K1318" s="30" t="s">
        <v>10</v>
      </c>
      <c r="L1318" s="30" t="s">
        <v>10</v>
      </c>
      <c r="M1318" t="s">
        <v>1991</v>
      </c>
      <c r="N1318" t="s">
        <v>4169</v>
      </c>
      <c r="O1318" t="s">
        <v>1960</v>
      </c>
      <c r="P1318" t="s">
        <v>182</v>
      </c>
    </row>
    <row r="1319" spans="1:17" x14ac:dyDescent="0.25">
      <c r="A1319" s="1" t="s">
        <v>4170</v>
      </c>
      <c r="B1319" s="5">
        <v>45787.46549130787</v>
      </c>
      <c r="C1319" t="s">
        <v>64</v>
      </c>
      <c r="D1319" t="s">
        <v>1926</v>
      </c>
      <c r="E1319" t="s">
        <v>1927</v>
      </c>
      <c r="F1319" t="s">
        <v>1928</v>
      </c>
      <c r="G1319" s="4">
        <v>77.430000000000007</v>
      </c>
      <c r="H1319" s="31">
        <v>81.45</v>
      </c>
      <c r="I1319" s="31">
        <v>0</v>
      </c>
      <c r="J1319" s="31">
        <v>81.45</v>
      </c>
      <c r="K1319" s="30" t="s">
        <v>2824</v>
      </c>
      <c r="L1319" s="30" t="s">
        <v>17</v>
      </c>
      <c r="M1319" t="s">
        <v>1991</v>
      </c>
      <c r="N1319" t="s">
        <v>4171</v>
      </c>
      <c r="O1319" t="s">
        <v>1929</v>
      </c>
      <c r="P1319" t="s">
        <v>179</v>
      </c>
    </row>
    <row r="1320" spans="1:17" x14ac:dyDescent="0.25">
      <c r="A1320" s="1" t="s">
        <v>4172</v>
      </c>
      <c r="B1320" s="5">
        <v>45786.809444513892</v>
      </c>
      <c r="C1320" t="s">
        <v>2832</v>
      </c>
      <c r="D1320" t="s">
        <v>23</v>
      </c>
      <c r="E1320" t="s">
        <v>24</v>
      </c>
      <c r="F1320" t="s">
        <v>20</v>
      </c>
      <c r="G1320" s="4">
        <v>121.2</v>
      </c>
      <c r="H1320" s="4">
        <v>121.2</v>
      </c>
      <c r="I1320" s="81">
        <v>97.86</v>
      </c>
      <c r="J1320" s="72">
        <f>H1320-I1320</f>
        <v>23.340000000000003</v>
      </c>
      <c r="K1320" s="30" t="s">
        <v>10</v>
      </c>
      <c r="L1320" s="30" t="s">
        <v>10</v>
      </c>
      <c r="M1320" t="s">
        <v>1991</v>
      </c>
      <c r="N1320" t="s">
        <v>4173</v>
      </c>
      <c r="O1320" t="s">
        <v>123</v>
      </c>
      <c r="P1320" t="s">
        <v>181</v>
      </c>
    </row>
    <row r="1321" spans="1:17" x14ac:dyDescent="0.25">
      <c r="A1321" s="1" t="s">
        <v>4174</v>
      </c>
      <c r="B1321" s="5">
        <v>45786.46683232639</v>
      </c>
      <c r="C1321" t="s">
        <v>2832</v>
      </c>
      <c r="D1321" t="s">
        <v>23</v>
      </c>
      <c r="E1321" t="s">
        <v>24</v>
      </c>
      <c r="F1321" t="s">
        <v>20</v>
      </c>
      <c r="G1321" s="4">
        <v>98.59</v>
      </c>
      <c r="H1321" s="4">
        <v>97.6</v>
      </c>
      <c r="I1321" s="81">
        <v>81.739999999999995</v>
      </c>
      <c r="J1321" s="72">
        <f>H1321-I1321</f>
        <v>15.86</v>
      </c>
      <c r="K1321" s="30" t="s">
        <v>10</v>
      </c>
      <c r="L1321" s="30" t="s">
        <v>10</v>
      </c>
      <c r="M1321" t="s">
        <v>1991</v>
      </c>
      <c r="N1321" t="s">
        <v>4175</v>
      </c>
      <c r="O1321" t="s">
        <v>1955</v>
      </c>
      <c r="P1321" t="s">
        <v>181</v>
      </c>
    </row>
    <row r="1322" spans="1:17" x14ac:dyDescent="0.25">
      <c r="A1322" s="1" t="s">
        <v>4176</v>
      </c>
      <c r="B1322" s="5">
        <v>45786.867331909722</v>
      </c>
      <c r="C1322" t="s">
        <v>229</v>
      </c>
      <c r="D1322" t="s">
        <v>18</v>
      </c>
      <c r="E1322" t="s">
        <v>28</v>
      </c>
      <c r="F1322" t="s">
        <v>136</v>
      </c>
      <c r="G1322" s="4">
        <v>118.99</v>
      </c>
      <c r="H1322" s="31">
        <v>122</v>
      </c>
      <c r="I1322" s="31">
        <v>0</v>
      </c>
      <c r="J1322" s="31">
        <v>122</v>
      </c>
      <c r="K1322" s="30" t="s">
        <v>2824</v>
      </c>
      <c r="L1322" s="30" t="s">
        <v>17</v>
      </c>
      <c r="M1322" t="s">
        <v>1991</v>
      </c>
      <c r="N1322" t="s">
        <v>4177</v>
      </c>
      <c r="O1322" t="s">
        <v>131</v>
      </c>
      <c r="P1322" t="s">
        <v>179</v>
      </c>
    </row>
    <row r="1323" spans="1:17" x14ac:dyDescent="0.25">
      <c r="A1323" s="75">
        <v>7579</v>
      </c>
      <c r="B1323" s="76">
        <v>45786.543373159722</v>
      </c>
      <c r="C1323" s="77" t="s">
        <v>278</v>
      </c>
      <c r="D1323" s="77" t="s">
        <v>23</v>
      </c>
      <c r="E1323" s="77" t="s">
        <v>30</v>
      </c>
      <c r="F1323" s="77" t="s">
        <v>116</v>
      </c>
      <c r="G1323" s="31">
        <v>38.99</v>
      </c>
      <c r="H1323" s="31">
        <v>48</v>
      </c>
      <c r="I1323" s="31">
        <v>0</v>
      </c>
      <c r="J1323" s="73">
        <v>48</v>
      </c>
      <c r="K1323" s="78" t="s">
        <v>1000</v>
      </c>
      <c r="L1323" s="78" t="s">
        <v>2825</v>
      </c>
      <c r="M1323" s="77" t="s">
        <v>1991</v>
      </c>
      <c r="N1323" s="77" t="s">
        <v>4178</v>
      </c>
      <c r="O1323" s="77" t="s">
        <v>131</v>
      </c>
      <c r="P1323" t="s">
        <v>180</v>
      </c>
      <c r="Q1323" s="79">
        <v>53070740</v>
      </c>
    </row>
    <row r="1324" spans="1:17" x14ac:dyDescent="0.25">
      <c r="A1324" s="1" t="s">
        <v>4179</v>
      </c>
      <c r="B1324" s="5">
        <v>45786.829760694447</v>
      </c>
      <c r="C1324" t="s">
        <v>989</v>
      </c>
      <c r="D1324" t="s">
        <v>23</v>
      </c>
      <c r="E1324" t="s">
        <v>26</v>
      </c>
      <c r="F1324" t="s">
        <v>20</v>
      </c>
      <c r="G1324" s="4">
        <v>314.63</v>
      </c>
      <c r="H1324" s="4">
        <v>293.64999999999998</v>
      </c>
      <c r="I1324" s="81">
        <v>237.12</v>
      </c>
      <c r="J1324" s="72">
        <f>H1324-I1324</f>
        <v>56.529999999999973</v>
      </c>
      <c r="K1324" s="30" t="s">
        <v>10</v>
      </c>
      <c r="L1324" s="30" t="s">
        <v>10</v>
      </c>
      <c r="M1324" t="s">
        <v>1991</v>
      </c>
      <c r="N1324" t="s">
        <v>4180</v>
      </c>
      <c r="O1324" t="s">
        <v>123</v>
      </c>
      <c r="P1324" t="s">
        <v>180</v>
      </c>
    </row>
    <row r="1325" spans="1:17" x14ac:dyDescent="0.25">
      <c r="A1325" s="1">
        <v>1922</v>
      </c>
      <c r="B1325" s="5">
        <v>45786.750583136571</v>
      </c>
      <c r="C1325" t="s">
        <v>193</v>
      </c>
      <c r="D1325" t="s">
        <v>23</v>
      </c>
      <c r="E1325" t="s">
        <v>31</v>
      </c>
      <c r="F1325" t="s">
        <v>116</v>
      </c>
      <c r="G1325" s="4">
        <v>74</v>
      </c>
      <c r="H1325" s="4">
        <v>74</v>
      </c>
      <c r="I1325" s="81">
        <v>59.76</v>
      </c>
      <c r="J1325" s="72">
        <f>H1325-I1325</f>
        <v>14.240000000000002</v>
      </c>
      <c r="K1325" s="30" t="s">
        <v>10</v>
      </c>
      <c r="L1325" s="30" t="s">
        <v>10</v>
      </c>
      <c r="M1325" t="s">
        <v>1991</v>
      </c>
      <c r="N1325" t="s">
        <v>4181</v>
      </c>
      <c r="O1325" t="s">
        <v>132</v>
      </c>
      <c r="P1325" t="s">
        <v>183</v>
      </c>
    </row>
    <row r="1326" spans="1:17" x14ac:dyDescent="0.25">
      <c r="A1326" s="1" t="s">
        <v>4182</v>
      </c>
      <c r="B1326" s="5">
        <v>45787.615991307874</v>
      </c>
      <c r="C1326" t="s">
        <v>205</v>
      </c>
      <c r="D1326" t="s">
        <v>23</v>
      </c>
      <c r="E1326" t="s">
        <v>24</v>
      </c>
      <c r="F1326" t="s">
        <v>20</v>
      </c>
      <c r="G1326" s="4">
        <v>89.99</v>
      </c>
      <c r="H1326" s="4">
        <v>87</v>
      </c>
      <c r="I1326" s="81">
        <v>70.25</v>
      </c>
      <c r="J1326" s="72">
        <f>H1326-I1326</f>
        <v>16.75</v>
      </c>
      <c r="K1326" s="30" t="s">
        <v>10</v>
      </c>
      <c r="L1326" s="30" t="s">
        <v>10</v>
      </c>
      <c r="M1326" t="s">
        <v>1991</v>
      </c>
      <c r="N1326" t="s">
        <v>4183</v>
      </c>
      <c r="O1326" t="s">
        <v>131</v>
      </c>
      <c r="P1326" t="s">
        <v>182</v>
      </c>
    </row>
    <row r="1327" spans="1:17" x14ac:dyDescent="0.25">
      <c r="A1327" s="1" t="s">
        <v>4184</v>
      </c>
      <c r="B1327" s="5">
        <v>45787.8717200463</v>
      </c>
      <c r="C1327" t="s">
        <v>1980</v>
      </c>
      <c r="D1327" t="s">
        <v>19</v>
      </c>
      <c r="E1327" t="s">
        <v>41</v>
      </c>
      <c r="F1327" t="s">
        <v>20</v>
      </c>
      <c r="G1327" s="4">
        <v>252.99</v>
      </c>
      <c r="H1327" s="4">
        <v>251</v>
      </c>
      <c r="I1327" s="81">
        <v>202.68</v>
      </c>
      <c r="J1327" s="72">
        <f>H1327-I1327</f>
        <v>48.319999999999993</v>
      </c>
      <c r="K1327" s="30" t="s">
        <v>10</v>
      </c>
      <c r="L1327" s="30" t="s">
        <v>10</v>
      </c>
      <c r="M1327" t="s">
        <v>1991</v>
      </c>
      <c r="N1327" t="s">
        <v>4185</v>
      </c>
      <c r="O1327" t="s">
        <v>122</v>
      </c>
      <c r="P1327" t="s">
        <v>179</v>
      </c>
    </row>
    <row r="1328" spans="1:17" x14ac:dyDescent="0.25">
      <c r="A1328" s="1" t="s">
        <v>4186</v>
      </c>
      <c r="B1328" s="5">
        <v>45787.822560682871</v>
      </c>
      <c r="C1328" t="s">
        <v>1980</v>
      </c>
      <c r="D1328" t="s">
        <v>19</v>
      </c>
      <c r="E1328" t="s">
        <v>41</v>
      </c>
      <c r="F1328" t="s">
        <v>20</v>
      </c>
      <c r="G1328" s="4">
        <v>148</v>
      </c>
      <c r="H1328" s="4">
        <v>148</v>
      </c>
      <c r="I1328" s="81">
        <v>119.51</v>
      </c>
      <c r="J1328" s="72">
        <f t="shared" ref="J1328:J1340" si="95">H1328-I1328</f>
        <v>28.489999999999995</v>
      </c>
      <c r="K1328" s="30" t="s">
        <v>10</v>
      </c>
      <c r="L1328" s="30" t="s">
        <v>10</v>
      </c>
      <c r="M1328" t="s">
        <v>1991</v>
      </c>
      <c r="N1328" t="s">
        <v>4187</v>
      </c>
      <c r="O1328" t="s">
        <v>131</v>
      </c>
      <c r="P1328" t="s">
        <v>179</v>
      </c>
    </row>
    <row r="1329" spans="1:16" x14ac:dyDescent="0.25">
      <c r="A1329" s="1" t="s">
        <v>4188</v>
      </c>
      <c r="B1329" s="5">
        <v>45786.883498900461</v>
      </c>
      <c r="C1329" t="s">
        <v>2523</v>
      </c>
      <c r="D1329" t="s">
        <v>23</v>
      </c>
      <c r="E1329" t="s">
        <v>24</v>
      </c>
      <c r="F1329" t="s">
        <v>20</v>
      </c>
      <c r="G1329" s="4">
        <v>162.19</v>
      </c>
      <c r="H1329" s="4">
        <v>153.19999999999999</v>
      </c>
      <c r="I1329" s="81">
        <v>123.7</v>
      </c>
      <c r="J1329" s="72">
        <f t="shared" si="95"/>
        <v>29.499999999999986</v>
      </c>
      <c r="K1329" s="30" t="s">
        <v>10</v>
      </c>
      <c r="L1329" s="30" t="s">
        <v>10</v>
      </c>
      <c r="M1329" t="s">
        <v>1991</v>
      </c>
      <c r="N1329" t="s">
        <v>4189</v>
      </c>
      <c r="O1329" t="s">
        <v>124</v>
      </c>
      <c r="P1329" t="s">
        <v>180</v>
      </c>
    </row>
    <row r="1330" spans="1:16" x14ac:dyDescent="0.25">
      <c r="A1330" s="1" t="s">
        <v>4190</v>
      </c>
      <c r="B1330" s="5">
        <v>45787.809624814814</v>
      </c>
      <c r="C1330" t="s">
        <v>1980</v>
      </c>
      <c r="D1330" t="s">
        <v>19</v>
      </c>
      <c r="E1330" t="s">
        <v>41</v>
      </c>
      <c r="F1330" t="s">
        <v>20</v>
      </c>
      <c r="G1330" s="4">
        <v>75.989999999999995</v>
      </c>
      <c r="H1330" s="4">
        <v>78</v>
      </c>
      <c r="I1330" s="81">
        <v>62.98</v>
      </c>
      <c r="J1330" s="72">
        <f t="shared" si="95"/>
        <v>15.020000000000003</v>
      </c>
      <c r="K1330" s="30" t="s">
        <v>10</v>
      </c>
      <c r="L1330" s="30" t="s">
        <v>10</v>
      </c>
      <c r="M1330" t="s">
        <v>1991</v>
      </c>
      <c r="N1330" t="s">
        <v>4191</v>
      </c>
      <c r="O1330" t="s">
        <v>122</v>
      </c>
      <c r="P1330" t="s">
        <v>179</v>
      </c>
    </row>
    <row r="1331" spans="1:16" x14ac:dyDescent="0.25">
      <c r="A1331" s="1" t="s">
        <v>4192</v>
      </c>
      <c r="B1331" s="5">
        <v>45786.710658969911</v>
      </c>
      <c r="C1331" t="s">
        <v>2003</v>
      </c>
      <c r="D1331" t="s">
        <v>19</v>
      </c>
      <c r="E1331" t="s">
        <v>2527</v>
      </c>
      <c r="F1331" t="s">
        <v>20</v>
      </c>
      <c r="G1331" s="4">
        <v>58</v>
      </c>
      <c r="H1331" s="4">
        <v>53</v>
      </c>
      <c r="I1331" s="81">
        <v>42.8</v>
      </c>
      <c r="J1331" s="72">
        <f t="shared" si="95"/>
        <v>10.200000000000003</v>
      </c>
      <c r="K1331" s="30" t="s">
        <v>10</v>
      </c>
      <c r="L1331" s="30" t="s">
        <v>10</v>
      </c>
      <c r="M1331" t="s">
        <v>1991</v>
      </c>
      <c r="N1331" t="s">
        <v>4193</v>
      </c>
      <c r="O1331" t="s">
        <v>4194</v>
      </c>
      <c r="P1331" t="s">
        <v>182</v>
      </c>
    </row>
    <row r="1332" spans="1:16" x14ac:dyDescent="0.25">
      <c r="A1332" s="1" t="s">
        <v>4195</v>
      </c>
      <c r="B1332" s="5">
        <v>45786.909357326389</v>
      </c>
      <c r="C1332" t="s">
        <v>1986</v>
      </c>
      <c r="D1332" t="s">
        <v>23</v>
      </c>
      <c r="E1332" t="s">
        <v>24</v>
      </c>
      <c r="F1332" t="s">
        <v>20</v>
      </c>
      <c r="G1332" s="4">
        <v>114.79</v>
      </c>
      <c r="H1332" s="4">
        <v>99.8</v>
      </c>
      <c r="I1332" s="81">
        <v>80.59</v>
      </c>
      <c r="J1332" s="72">
        <f t="shared" si="95"/>
        <v>19.209999999999994</v>
      </c>
      <c r="K1332" s="30" t="s">
        <v>10</v>
      </c>
      <c r="L1332" s="30" t="s">
        <v>10</v>
      </c>
      <c r="M1332" t="s">
        <v>1991</v>
      </c>
      <c r="N1332" t="s">
        <v>4196</v>
      </c>
      <c r="O1332" t="s">
        <v>123</v>
      </c>
      <c r="P1332" t="s">
        <v>180</v>
      </c>
    </row>
    <row r="1333" spans="1:16" x14ac:dyDescent="0.25">
      <c r="A1333" s="1" t="s">
        <v>4197</v>
      </c>
      <c r="B1333" s="5">
        <v>45786.928947372682</v>
      </c>
      <c r="C1333" t="s">
        <v>4198</v>
      </c>
      <c r="D1333" t="s">
        <v>23</v>
      </c>
      <c r="E1333" t="s">
        <v>24</v>
      </c>
      <c r="F1333" t="s">
        <v>20</v>
      </c>
      <c r="G1333" s="4">
        <v>61.98</v>
      </c>
      <c r="H1333" s="4">
        <v>57</v>
      </c>
      <c r="I1333" s="81">
        <v>46.03</v>
      </c>
      <c r="J1333" s="72">
        <f t="shared" si="95"/>
        <v>10.969999999999999</v>
      </c>
      <c r="K1333" s="30" t="s">
        <v>10</v>
      </c>
      <c r="L1333" s="30" t="s">
        <v>10</v>
      </c>
      <c r="M1333" t="s">
        <v>1991</v>
      </c>
      <c r="N1333" t="s">
        <v>4199</v>
      </c>
      <c r="O1333" t="s">
        <v>2228</v>
      </c>
      <c r="P1333" t="s">
        <v>180</v>
      </c>
    </row>
    <row r="1334" spans="1:16" x14ac:dyDescent="0.25">
      <c r="A1334" s="1">
        <v>4305</v>
      </c>
      <c r="B1334" s="5">
        <v>45788.629821099537</v>
      </c>
      <c r="C1334" t="s">
        <v>163</v>
      </c>
      <c r="D1334" t="s">
        <v>23</v>
      </c>
      <c r="E1334" t="s">
        <v>31</v>
      </c>
      <c r="F1334" t="s">
        <v>116</v>
      </c>
      <c r="G1334" s="4">
        <v>61.98</v>
      </c>
      <c r="H1334" s="4">
        <v>53</v>
      </c>
      <c r="I1334" s="81">
        <v>42.8</v>
      </c>
      <c r="J1334" s="72">
        <f t="shared" si="95"/>
        <v>10.200000000000003</v>
      </c>
      <c r="K1334" s="30" t="s">
        <v>10</v>
      </c>
      <c r="L1334" s="30" t="s">
        <v>10</v>
      </c>
      <c r="M1334" t="s">
        <v>1991</v>
      </c>
      <c r="N1334" t="s">
        <v>4200</v>
      </c>
      <c r="O1334" t="s">
        <v>122</v>
      </c>
      <c r="P1334" t="str">
        <f>VLOOKUP(C1334,[1]REGIONAIS!H:K,4,FALSE)</f>
        <v>GRAZIANI BARRETO</v>
      </c>
    </row>
    <row r="1335" spans="1:16" x14ac:dyDescent="0.25">
      <c r="A1335" s="1" t="s">
        <v>4201</v>
      </c>
      <c r="B1335" s="5">
        <v>45787.864380393519</v>
      </c>
      <c r="C1335" t="s">
        <v>168</v>
      </c>
      <c r="D1335" t="s">
        <v>19</v>
      </c>
      <c r="E1335" t="s">
        <v>4202</v>
      </c>
      <c r="F1335" t="s">
        <v>20</v>
      </c>
      <c r="G1335" s="4">
        <v>182.99</v>
      </c>
      <c r="H1335" s="4">
        <v>173</v>
      </c>
      <c r="I1335" s="81">
        <v>139.69999999999999</v>
      </c>
      <c r="J1335" s="72">
        <f t="shared" si="95"/>
        <v>33.300000000000011</v>
      </c>
      <c r="K1335" s="30" t="s">
        <v>10</v>
      </c>
      <c r="L1335" s="30" t="s">
        <v>10</v>
      </c>
      <c r="M1335" t="s">
        <v>1991</v>
      </c>
      <c r="N1335" t="s">
        <v>4203</v>
      </c>
      <c r="O1335" t="s">
        <v>123</v>
      </c>
      <c r="P1335" t="s">
        <v>182</v>
      </c>
    </row>
    <row r="1336" spans="1:16" x14ac:dyDescent="0.25">
      <c r="A1336" s="1" t="s">
        <v>4204</v>
      </c>
      <c r="B1336" s="5">
        <v>45787.898983298612</v>
      </c>
      <c r="C1336" t="s">
        <v>1944</v>
      </c>
      <c r="D1336" t="s">
        <v>19</v>
      </c>
      <c r="E1336" t="s">
        <v>2527</v>
      </c>
      <c r="F1336" t="s">
        <v>20</v>
      </c>
      <c r="G1336" s="4">
        <v>160.78</v>
      </c>
      <c r="H1336" s="4">
        <v>148.80000000000001</v>
      </c>
      <c r="I1336" s="81">
        <v>120.16</v>
      </c>
      <c r="J1336" s="72">
        <f t="shared" si="95"/>
        <v>28.640000000000015</v>
      </c>
      <c r="K1336" s="30" t="s">
        <v>10</v>
      </c>
      <c r="L1336" s="30" t="s">
        <v>10</v>
      </c>
      <c r="M1336" t="s">
        <v>1991</v>
      </c>
      <c r="N1336" t="s">
        <v>4205</v>
      </c>
      <c r="O1336" t="s">
        <v>2841</v>
      </c>
      <c r="P1336" t="s">
        <v>182</v>
      </c>
    </row>
    <row r="1337" spans="1:16" x14ac:dyDescent="0.25">
      <c r="A1337" s="1" t="s">
        <v>4206</v>
      </c>
      <c r="B1337" s="5">
        <v>45787.736328842591</v>
      </c>
      <c r="C1337" t="s">
        <v>2832</v>
      </c>
      <c r="D1337" t="s">
        <v>23</v>
      </c>
      <c r="E1337" t="s">
        <v>24</v>
      </c>
      <c r="F1337" t="s">
        <v>20</v>
      </c>
      <c r="G1337" s="4">
        <v>467.99</v>
      </c>
      <c r="H1337" s="4">
        <v>443</v>
      </c>
      <c r="I1337" s="81">
        <v>357.72</v>
      </c>
      <c r="J1337" s="72">
        <f t="shared" si="95"/>
        <v>85.279999999999973</v>
      </c>
      <c r="K1337" s="30" t="s">
        <v>10</v>
      </c>
      <c r="L1337" s="30" t="s">
        <v>10</v>
      </c>
      <c r="M1337" t="s">
        <v>1991</v>
      </c>
      <c r="N1337" t="s">
        <v>4207</v>
      </c>
      <c r="O1337" t="s">
        <v>132</v>
      </c>
      <c r="P1337" t="s">
        <v>181</v>
      </c>
    </row>
    <row r="1338" spans="1:16" x14ac:dyDescent="0.25">
      <c r="A1338" s="1" t="s">
        <v>2073</v>
      </c>
      <c r="B1338" s="5">
        <v>45787.546263958335</v>
      </c>
      <c r="C1338" t="s">
        <v>1421</v>
      </c>
      <c r="D1338" t="s">
        <v>23</v>
      </c>
      <c r="E1338" t="s">
        <v>26</v>
      </c>
      <c r="F1338" t="s">
        <v>20</v>
      </c>
      <c r="G1338" s="4">
        <v>26.48</v>
      </c>
      <c r="H1338" s="4">
        <v>26</v>
      </c>
      <c r="I1338" s="81">
        <v>21</v>
      </c>
      <c r="J1338" s="72">
        <f t="shared" si="95"/>
        <v>5</v>
      </c>
      <c r="K1338" s="30" t="s">
        <v>10</v>
      </c>
      <c r="L1338" s="30" t="s">
        <v>10</v>
      </c>
      <c r="M1338" t="s">
        <v>1991</v>
      </c>
      <c r="N1338" t="s">
        <v>4208</v>
      </c>
      <c r="O1338" t="s">
        <v>131</v>
      </c>
      <c r="P1338" t="s">
        <v>183</v>
      </c>
    </row>
    <row r="1339" spans="1:16" x14ac:dyDescent="0.25">
      <c r="A1339" s="1" t="s">
        <v>2159</v>
      </c>
      <c r="B1339" s="5">
        <v>45786.557720486111</v>
      </c>
      <c r="C1339" t="s">
        <v>1297</v>
      </c>
      <c r="D1339" t="s">
        <v>23</v>
      </c>
      <c r="E1339" t="s">
        <v>26</v>
      </c>
      <c r="F1339" t="s">
        <v>20</v>
      </c>
      <c r="G1339" s="4">
        <v>23.49</v>
      </c>
      <c r="H1339" s="4">
        <v>30</v>
      </c>
      <c r="I1339" s="81">
        <v>24.22</v>
      </c>
      <c r="J1339" s="72">
        <f t="shared" si="95"/>
        <v>5.7800000000000011</v>
      </c>
      <c r="K1339" s="30" t="s">
        <v>10</v>
      </c>
      <c r="L1339" s="30" t="s">
        <v>10</v>
      </c>
      <c r="M1339" t="s">
        <v>1991</v>
      </c>
      <c r="N1339" t="s">
        <v>4209</v>
      </c>
      <c r="O1339" t="s">
        <v>124</v>
      </c>
      <c r="P1339" t="s">
        <v>180</v>
      </c>
    </row>
    <row r="1340" spans="1:16" x14ac:dyDescent="0.25">
      <c r="A1340" s="1" t="s">
        <v>4210</v>
      </c>
      <c r="B1340" s="5">
        <v>45788.891859953706</v>
      </c>
      <c r="C1340" t="s">
        <v>1971</v>
      </c>
      <c r="D1340" t="s">
        <v>19</v>
      </c>
      <c r="E1340" t="s">
        <v>39</v>
      </c>
      <c r="F1340" t="s">
        <v>20</v>
      </c>
      <c r="G1340" s="4">
        <v>0.99</v>
      </c>
      <c r="H1340" s="4">
        <v>15.6</v>
      </c>
      <c r="I1340" s="81">
        <v>0.56999999999999995</v>
      </c>
      <c r="J1340" s="72">
        <f t="shared" si="95"/>
        <v>15.03</v>
      </c>
      <c r="K1340" s="30" t="s">
        <v>10</v>
      </c>
      <c r="L1340" s="30" t="s">
        <v>10</v>
      </c>
      <c r="M1340" t="s">
        <v>1991</v>
      </c>
      <c r="N1340" t="s">
        <v>4211</v>
      </c>
      <c r="O1340" t="s">
        <v>122</v>
      </c>
      <c r="P1340" t="str">
        <f>VLOOKUP(C1340,[1]REGIONAIS!H:K,4,FALSE)</f>
        <v>GUSTAVO DIREITO</v>
      </c>
    </row>
    <row r="1341" spans="1:16" x14ac:dyDescent="0.25">
      <c r="A1341" s="1" t="s">
        <v>4212</v>
      </c>
      <c r="B1341" s="5">
        <v>45788.578727106484</v>
      </c>
      <c r="C1341" t="s">
        <v>872</v>
      </c>
      <c r="D1341" t="s">
        <v>18</v>
      </c>
      <c r="E1341" t="s">
        <v>28</v>
      </c>
      <c r="F1341" t="s">
        <v>1940</v>
      </c>
      <c r="G1341" s="4">
        <v>156.97999999999999</v>
      </c>
      <c r="H1341" s="31">
        <v>147</v>
      </c>
      <c r="I1341" s="31">
        <v>0</v>
      </c>
      <c r="J1341" s="31">
        <v>147</v>
      </c>
      <c r="K1341" s="30" t="s">
        <v>2824</v>
      </c>
      <c r="L1341" s="30" t="s">
        <v>17</v>
      </c>
      <c r="M1341" t="s">
        <v>1991</v>
      </c>
      <c r="N1341" t="s">
        <v>4213</v>
      </c>
      <c r="O1341" t="s">
        <v>132</v>
      </c>
      <c r="P1341" t="str">
        <f>VLOOKUP(C1341,[1]REGIONAIS!H:K,4,FALSE)</f>
        <v>GRAZIANI BARRETO</v>
      </c>
    </row>
    <row r="1342" spans="1:16" x14ac:dyDescent="0.25">
      <c r="A1342" s="1">
        <v>1855</v>
      </c>
      <c r="B1342" s="5">
        <v>45787.839548229167</v>
      </c>
      <c r="C1342" t="s">
        <v>300</v>
      </c>
      <c r="D1342" t="s">
        <v>23</v>
      </c>
      <c r="E1342" t="s">
        <v>31</v>
      </c>
      <c r="F1342" t="s">
        <v>116</v>
      </c>
      <c r="G1342" s="4">
        <v>186.99</v>
      </c>
      <c r="H1342" s="4">
        <v>188</v>
      </c>
      <c r="I1342" s="81">
        <v>151.81</v>
      </c>
      <c r="J1342" s="72">
        <f t="shared" ref="J1342:J1347" si="96">H1342-I1342</f>
        <v>36.19</v>
      </c>
      <c r="K1342" s="30" t="s">
        <v>10</v>
      </c>
      <c r="L1342" s="30" t="s">
        <v>10</v>
      </c>
      <c r="M1342" t="s">
        <v>1991</v>
      </c>
      <c r="N1342" t="s">
        <v>4214</v>
      </c>
      <c r="O1342" t="s">
        <v>132</v>
      </c>
      <c r="P1342" t="s">
        <v>182</v>
      </c>
    </row>
    <row r="1343" spans="1:16" x14ac:dyDescent="0.25">
      <c r="A1343" s="1">
        <v>3422</v>
      </c>
      <c r="B1343" s="5">
        <v>45785.491008333331</v>
      </c>
      <c r="C1343" t="s">
        <v>275</v>
      </c>
      <c r="D1343" t="s">
        <v>23</v>
      </c>
      <c r="E1343" t="s">
        <v>31</v>
      </c>
      <c r="F1343" t="s">
        <v>116</v>
      </c>
      <c r="G1343" s="4">
        <v>49.99</v>
      </c>
      <c r="H1343" s="4">
        <v>53</v>
      </c>
      <c r="I1343" s="81">
        <v>38.76</v>
      </c>
      <c r="J1343" s="72">
        <f t="shared" si="96"/>
        <v>14.240000000000002</v>
      </c>
      <c r="K1343" s="30" t="s">
        <v>10</v>
      </c>
      <c r="L1343" s="30" t="s">
        <v>10</v>
      </c>
      <c r="M1343" t="s">
        <v>1991</v>
      </c>
      <c r="N1343" t="s">
        <v>4215</v>
      </c>
      <c r="O1343" t="s">
        <v>140</v>
      </c>
      <c r="P1343" t="s">
        <v>181</v>
      </c>
    </row>
    <row r="1344" spans="1:16" x14ac:dyDescent="0.25">
      <c r="A1344" s="1" t="s">
        <v>4216</v>
      </c>
      <c r="B1344" s="5">
        <v>45788.842727719908</v>
      </c>
      <c r="C1344" t="s">
        <v>286</v>
      </c>
      <c r="D1344" t="s">
        <v>19</v>
      </c>
      <c r="E1344" t="s">
        <v>33</v>
      </c>
      <c r="F1344" t="s">
        <v>20</v>
      </c>
      <c r="G1344" s="4">
        <v>32.19</v>
      </c>
      <c r="H1344" s="4">
        <v>31.2</v>
      </c>
      <c r="I1344" s="81">
        <v>25.19</v>
      </c>
      <c r="J1344" s="72">
        <f t="shared" si="96"/>
        <v>6.009999999999998</v>
      </c>
      <c r="K1344" s="30" t="s">
        <v>10</v>
      </c>
      <c r="L1344" s="30" t="s">
        <v>10</v>
      </c>
      <c r="M1344" t="s">
        <v>1991</v>
      </c>
      <c r="N1344" t="s">
        <v>4217</v>
      </c>
      <c r="O1344" t="s">
        <v>131</v>
      </c>
      <c r="P1344" t="str">
        <f>VLOOKUP(C1344,[1]REGIONAIS!H:K,4,FALSE)</f>
        <v>KLEBER RIQUELME</v>
      </c>
    </row>
    <row r="1345" spans="1:17" x14ac:dyDescent="0.25">
      <c r="A1345" s="1">
        <v>2472</v>
      </c>
      <c r="B1345" s="5">
        <v>45786.832709872688</v>
      </c>
      <c r="C1345" t="s">
        <v>275</v>
      </c>
      <c r="D1345" t="s">
        <v>23</v>
      </c>
      <c r="E1345" t="s">
        <v>139</v>
      </c>
      <c r="F1345" t="s">
        <v>116</v>
      </c>
      <c r="G1345" s="4">
        <v>51.99</v>
      </c>
      <c r="H1345" s="4">
        <v>53</v>
      </c>
      <c r="I1345" s="81">
        <v>42.8</v>
      </c>
      <c r="J1345" s="72">
        <f t="shared" si="96"/>
        <v>10.200000000000003</v>
      </c>
      <c r="K1345" s="30" t="s">
        <v>10</v>
      </c>
      <c r="L1345" s="30" t="s">
        <v>10</v>
      </c>
      <c r="M1345" t="s">
        <v>1991</v>
      </c>
      <c r="N1345" t="s">
        <v>4218</v>
      </c>
      <c r="O1345" t="s">
        <v>132</v>
      </c>
      <c r="P1345" t="s">
        <v>181</v>
      </c>
    </row>
    <row r="1346" spans="1:17" x14ac:dyDescent="0.25">
      <c r="A1346" s="1" t="s">
        <v>4219</v>
      </c>
      <c r="B1346" s="5">
        <v>45788.818011261574</v>
      </c>
      <c r="C1346" t="s">
        <v>286</v>
      </c>
      <c r="D1346" t="s">
        <v>19</v>
      </c>
      <c r="E1346" t="s">
        <v>41</v>
      </c>
      <c r="F1346" t="s">
        <v>20</v>
      </c>
      <c r="G1346" s="4">
        <v>142.38</v>
      </c>
      <c r="H1346" s="4">
        <v>116.4</v>
      </c>
      <c r="I1346" s="81">
        <v>93.99</v>
      </c>
      <c r="J1346" s="72">
        <f t="shared" si="96"/>
        <v>22.410000000000011</v>
      </c>
      <c r="K1346" s="30" t="s">
        <v>10</v>
      </c>
      <c r="L1346" s="30" t="s">
        <v>10</v>
      </c>
      <c r="M1346" t="s">
        <v>1991</v>
      </c>
      <c r="N1346" t="s">
        <v>4220</v>
      </c>
      <c r="O1346" t="s">
        <v>131</v>
      </c>
      <c r="P1346" t="str">
        <f>VLOOKUP(C1346,[1]REGIONAIS!H:K,4,FALSE)</f>
        <v>KLEBER RIQUELME</v>
      </c>
    </row>
    <row r="1347" spans="1:17" x14ac:dyDescent="0.25">
      <c r="A1347" s="1" t="s">
        <v>4221</v>
      </c>
      <c r="B1347" s="5">
        <v>45788.804787835645</v>
      </c>
      <c r="C1347" t="s">
        <v>162</v>
      </c>
      <c r="D1347" t="s">
        <v>19</v>
      </c>
      <c r="E1347" t="s">
        <v>41</v>
      </c>
      <c r="F1347" t="s">
        <v>20</v>
      </c>
      <c r="G1347" s="4">
        <v>87.99</v>
      </c>
      <c r="H1347" s="4">
        <v>87</v>
      </c>
      <c r="I1347" s="81">
        <v>70.25</v>
      </c>
      <c r="J1347" s="72">
        <f t="shared" si="96"/>
        <v>16.75</v>
      </c>
      <c r="K1347" s="30" t="s">
        <v>10</v>
      </c>
      <c r="L1347" s="30" t="s">
        <v>10</v>
      </c>
      <c r="M1347" t="s">
        <v>1991</v>
      </c>
      <c r="N1347" t="s">
        <v>4222</v>
      </c>
      <c r="O1347" t="s">
        <v>131</v>
      </c>
      <c r="P1347" t="str">
        <f>VLOOKUP(C1347,[1]REGIONAIS!H:K,4,FALSE)</f>
        <v>GUSTAVO DIREITO</v>
      </c>
    </row>
    <row r="1348" spans="1:17" x14ac:dyDescent="0.25">
      <c r="A1348" s="1" t="s">
        <v>4223</v>
      </c>
      <c r="B1348" s="5">
        <v>45788.688426388886</v>
      </c>
      <c r="C1348" t="s">
        <v>137</v>
      </c>
      <c r="D1348" t="s">
        <v>23</v>
      </c>
      <c r="E1348" t="s">
        <v>26</v>
      </c>
      <c r="F1348" t="s">
        <v>20</v>
      </c>
      <c r="G1348" s="4">
        <v>73.19</v>
      </c>
      <c r="H1348" s="4">
        <v>61.2</v>
      </c>
      <c r="I1348" s="81">
        <v>49.42</v>
      </c>
      <c r="J1348" s="72">
        <f>H1348-I1348</f>
        <v>11.780000000000001</v>
      </c>
      <c r="K1348" s="30" t="s">
        <v>10</v>
      </c>
      <c r="L1348" s="30" t="s">
        <v>10</v>
      </c>
      <c r="M1348" t="s">
        <v>1991</v>
      </c>
      <c r="N1348" t="s">
        <v>4224</v>
      </c>
      <c r="O1348" t="s">
        <v>131</v>
      </c>
      <c r="P1348" t="str">
        <f>VLOOKUP(C1348,[1]REGIONAIS!H:K,4,FALSE)</f>
        <v>GRAZIANI BARRETO</v>
      </c>
    </row>
    <row r="1349" spans="1:17" x14ac:dyDescent="0.25">
      <c r="A1349" s="1" t="s">
        <v>4225</v>
      </c>
      <c r="B1349" s="5">
        <v>45788.564688483799</v>
      </c>
      <c r="C1349" t="s">
        <v>223</v>
      </c>
      <c r="D1349" t="s">
        <v>27</v>
      </c>
      <c r="E1349" t="s">
        <v>28</v>
      </c>
      <c r="F1349" t="s">
        <v>136</v>
      </c>
      <c r="G1349" s="4">
        <v>211.99</v>
      </c>
      <c r="H1349" s="31">
        <v>211</v>
      </c>
      <c r="I1349" s="31">
        <v>0</v>
      </c>
      <c r="J1349" s="31">
        <v>211</v>
      </c>
      <c r="K1349" s="30" t="s">
        <v>2824</v>
      </c>
      <c r="L1349" s="30" t="s">
        <v>17</v>
      </c>
      <c r="M1349" t="s">
        <v>1991</v>
      </c>
      <c r="N1349" t="s">
        <v>4226</v>
      </c>
      <c r="O1349" t="s">
        <v>123</v>
      </c>
      <c r="P1349" t="str">
        <f>VLOOKUP(C1349,[1]REGIONAIS!H:K,4,FALSE)</f>
        <v>GUSTAVO DIREITO</v>
      </c>
    </row>
    <row r="1350" spans="1:17" x14ac:dyDescent="0.25">
      <c r="A1350" s="1" t="s">
        <v>4227</v>
      </c>
      <c r="B1350" s="5">
        <v>45788.803587592593</v>
      </c>
      <c r="C1350" t="s">
        <v>291</v>
      </c>
      <c r="D1350" t="s">
        <v>18</v>
      </c>
      <c r="E1350" t="s">
        <v>28</v>
      </c>
      <c r="F1350" t="s">
        <v>136</v>
      </c>
      <c r="G1350" s="4">
        <v>63</v>
      </c>
      <c r="H1350" s="31">
        <v>60.01</v>
      </c>
      <c r="I1350" s="31">
        <v>0</v>
      </c>
      <c r="J1350" s="31">
        <v>60.01</v>
      </c>
      <c r="K1350" s="30" t="s">
        <v>2824</v>
      </c>
      <c r="L1350" s="30" t="s">
        <v>17</v>
      </c>
      <c r="M1350" t="s">
        <v>1991</v>
      </c>
      <c r="N1350" t="s">
        <v>4228</v>
      </c>
      <c r="O1350" t="s">
        <v>122</v>
      </c>
      <c r="P1350" t="str">
        <f>VLOOKUP(C1350,[1]REGIONAIS!H:K,4,FALSE)</f>
        <v>GRAZIANI BARRETO</v>
      </c>
    </row>
    <row r="1351" spans="1:17" x14ac:dyDescent="0.25">
      <c r="A1351" s="1" t="s">
        <v>4229</v>
      </c>
      <c r="B1351" s="5">
        <v>45788.551364687497</v>
      </c>
      <c r="C1351" t="s">
        <v>1538</v>
      </c>
      <c r="D1351" t="s">
        <v>18</v>
      </c>
      <c r="E1351" t="s">
        <v>28</v>
      </c>
      <c r="F1351" t="s">
        <v>136</v>
      </c>
      <c r="G1351" s="4">
        <v>21.69</v>
      </c>
      <c r="H1351" s="31">
        <v>20.7</v>
      </c>
      <c r="I1351" s="31">
        <v>0</v>
      </c>
      <c r="J1351" s="31">
        <v>20.7</v>
      </c>
      <c r="K1351" s="30" t="s">
        <v>2824</v>
      </c>
      <c r="L1351" s="30" t="s">
        <v>17</v>
      </c>
      <c r="M1351" t="s">
        <v>1991</v>
      </c>
      <c r="N1351" t="s">
        <v>4230</v>
      </c>
      <c r="O1351" t="s">
        <v>122</v>
      </c>
      <c r="P1351" t="str">
        <f>VLOOKUP(C1351,[1]REGIONAIS!H:K,4,FALSE)</f>
        <v>BREINER PENA</v>
      </c>
    </row>
    <row r="1352" spans="1:17" x14ac:dyDescent="0.25">
      <c r="A1352" s="75">
        <v>4636</v>
      </c>
      <c r="B1352" s="76">
        <v>45788.819468449074</v>
      </c>
      <c r="C1352" s="77" t="s">
        <v>272</v>
      </c>
      <c r="D1352" s="77" t="s">
        <v>23</v>
      </c>
      <c r="E1352" s="77" t="s">
        <v>30</v>
      </c>
      <c r="F1352" s="77" t="s">
        <v>116</v>
      </c>
      <c r="G1352" s="31">
        <v>168.99</v>
      </c>
      <c r="H1352" s="31">
        <v>162</v>
      </c>
      <c r="I1352" s="31">
        <v>0</v>
      </c>
      <c r="J1352" s="31">
        <v>162</v>
      </c>
      <c r="K1352" s="78" t="s">
        <v>1000</v>
      </c>
      <c r="L1352" s="78" t="s">
        <v>2825</v>
      </c>
      <c r="M1352" s="77" t="s">
        <v>1991</v>
      </c>
      <c r="N1352" s="77" t="s">
        <v>4231</v>
      </c>
      <c r="O1352" s="77" t="s">
        <v>123</v>
      </c>
      <c r="P1352" t="str">
        <f>VLOOKUP(C1352,[1]REGIONAIS!H:K,4,FALSE)</f>
        <v>ANDRE TREVISANI</v>
      </c>
      <c r="Q1352" s="79"/>
    </row>
    <row r="1353" spans="1:17" x14ac:dyDescent="0.25">
      <c r="A1353" s="1" t="s">
        <v>4232</v>
      </c>
      <c r="B1353" s="5">
        <v>45788.861865081017</v>
      </c>
      <c r="C1353" t="s">
        <v>138</v>
      </c>
      <c r="D1353" t="s">
        <v>23</v>
      </c>
      <c r="E1353" t="s">
        <v>24</v>
      </c>
      <c r="F1353" t="s">
        <v>20</v>
      </c>
      <c r="G1353" s="4">
        <v>96.19</v>
      </c>
      <c r="H1353" s="4">
        <v>85.2</v>
      </c>
      <c r="I1353" s="81">
        <v>68.8</v>
      </c>
      <c r="J1353" s="72">
        <f>H1353-I1353</f>
        <v>16.400000000000006</v>
      </c>
      <c r="K1353" s="30" t="s">
        <v>10</v>
      </c>
      <c r="L1353" s="30" t="s">
        <v>10</v>
      </c>
      <c r="M1353" t="s">
        <v>1991</v>
      </c>
      <c r="N1353" t="s">
        <v>4233</v>
      </c>
      <c r="O1353" t="s">
        <v>1957</v>
      </c>
      <c r="P1353" t="str">
        <f>VLOOKUP(C1353,[1]REGIONAIS!H:K,4,FALSE)</f>
        <v>GRAZIANI BARRETO</v>
      </c>
    </row>
    <row r="1354" spans="1:17" x14ac:dyDescent="0.25">
      <c r="A1354" s="1" t="s">
        <v>2838</v>
      </c>
      <c r="B1354" s="5">
        <v>45788.849208217594</v>
      </c>
      <c r="C1354" t="s">
        <v>138</v>
      </c>
      <c r="D1354" t="s">
        <v>19</v>
      </c>
      <c r="E1354" t="s">
        <v>33</v>
      </c>
      <c r="F1354" t="s">
        <v>20</v>
      </c>
      <c r="G1354" s="4">
        <v>55.39</v>
      </c>
      <c r="H1354" s="4">
        <v>56.4</v>
      </c>
      <c r="I1354" s="81">
        <v>45.55</v>
      </c>
      <c r="J1354" s="72">
        <f>H1354-I1354</f>
        <v>10.850000000000001</v>
      </c>
      <c r="K1354" s="30" t="s">
        <v>10</v>
      </c>
      <c r="L1354" s="30" t="s">
        <v>10</v>
      </c>
      <c r="M1354" t="s">
        <v>1991</v>
      </c>
      <c r="N1354" t="s">
        <v>4234</v>
      </c>
      <c r="O1354" t="s">
        <v>132</v>
      </c>
      <c r="P1354" t="str">
        <f>VLOOKUP(C1354,[1]REGIONAIS!H:K,4,FALSE)</f>
        <v>GRAZIANI BARRETO</v>
      </c>
    </row>
    <row r="1355" spans="1:17" x14ac:dyDescent="0.25">
      <c r="A1355" s="75">
        <v>4858</v>
      </c>
      <c r="B1355" s="76">
        <v>45787.836766828703</v>
      </c>
      <c r="C1355" s="77" t="s">
        <v>223</v>
      </c>
      <c r="D1355" s="77" t="s">
        <v>19</v>
      </c>
      <c r="E1355" s="77" t="s">
        <v>42</v>
      </c>
      <c r="F1355" s="77" t="s">
        <v>116</v>
      </c>
      <c r="G1355" s="31">
        <v>169.98</v>
      </c>
      <c r="H1355" s="31">
        <v>166</v>
      </c>
      <c r="I1355" s="80">
        <v>0</v>
      </c>
      <c r="J1355" s="73">
        <v>166</v>
      </c>
      <c r="K1355" s="78" t="s">
        <v>1000</v>
      </c>
      <c r="L1355" s="78" t="s">
        <v>2825</v>
      </c>
      <c r="M1355" s="77" t="s">
        <v>1991</v>
      </c>
      <c r="N1355" s="77" t="s">
        <v>4235</v>
      </c>
      <c r="O1355" s="77" t="s">
        <v>122</v>
      </c>
      <c r="P1355" t="s">
        <v>179</v>
      </c>
      <c r="Q1355" s="79">
        <v>53073072</v>
      </c>
    </row>
    <row r="1356" spans="1:17" x14ac:dyDescent="0.25">
      <c r="A1356" s="1" t="s">
        <v>4236</v>
      </c>
      <c r="B1356" s="5">
        <v>45788.851179467594</v>
      </c>
      <c r="C1356" t="s">
        <v>265</v>
      </c>
      <c r="D1356" t="s">
        <v>23</v>
      </c>
      <c r="E1356" t="s">
        <v>31</v>
      </c>
      <c r="F1356" t="s">
        <v>1941</v>
      </c>
      <c r="G1356" s="4">
        <v>120.39</v>
      </c>
      <c r="H1356" s="4">
        <v>110.4</v>
      </c>
      <c r="I1356" s="81">
        <v>89.15</v>
      </c>
      <c r="J1356" s="72">
        <f>H1356-I1356</f>
        <v>21.25</v>
      </c>
      <c r="K1356" s="30" t="s">
        <v>10</v>
      </c>
      <c r="L1356" s="30" t="s">
        <v>10</v>
      </c>
      <c r="M1356" t="s">
        <v>1991</v>
      </c>
      <c r="N1356" t="s">
        <v>4237</v>
      </c>
      <c r="O1356" t="s">
        <v>131</v>
      </c>
      <c r="P1356" t="str">
        <f>VLOOKUP(C1356,[1]REGIONAIS!H:K,4,FALSE)</f>
        <v>BREINER PENA</v>
      </c>
    </row>
    <row r="1357" spans="1:17" x14ac:dyDescent="0.25">
      <c r="A1357" s="1" t="s">
        <v>4238</v>
      </c>
      <c r="B1357" s="5">
        <v>45788.774713946761</v>
      </c>
      <c r="C1357" t="s">
        <v>159</v>
      </c>
      <c r="D1357" t="s">
        <v>23</v>
      </c>
      <c r="E1357" t="s">
        <v>31</v>
      </c>
      <c r="F1357" t="s">
        <v>1941</v>
      </c>
      <c r="G1357" s="4">
        <v>52.59</v>
      </c>
      <c r="H1357" s="4">
        <v>51.6</v>
      </c>
      <c r="I1357" s="81">
        <v>41.67</v>
      </c>
      <c r="J1357" s="72">
        <f>H1357-I1357</f>
        <v>9.93</v>
      </c>
      <c r="K1357" s="30" t="s">
        <v>10</v>
      </c>
      <c r="L1357" s="30" t="s">
        <v>10</v>
      </c>
      <c r="M1357" t="s">
        <v>1991</v>
      </c>
      <c r="N1357" t="s">
        <v>4239</v>
      </c>
      <c r="O1357" t="s">
        <v>122</v>
      </c>
      <c r="P1357" t="str">
        <f>VLOOKUP(C1357,[1]REGIONAIS!H:K,4,FALSE)</f>
        <v>KLEBER RIQUELME</v>
      </c>
    </row>
    <row r="1358" spans="1:17" x14ac:dyDescent="0.25">
      <c r="A1358" s="1" t="s">
        <v>4240</v>
      </c>
      <c r="B1358" s="5">
        <v>45788.64372547454</v>
      </c>
      <c r="C1358" t="s">
        <v>138</v>
      </c>
      <c r="D1358" t="s">
        <v>18</v>
      </c>
      <c r="E1358" t="s">
        <v>28</v>
      </c>
      <c r="F1358" t="s">
        <v>136</v>
      </c>
      <c r="G1358" s="4">
        <v>135.99</v>
      </c>
      <c r="H1358" s="31">
        <v>129</v>
      </c>
      <c r="I1358" s="31">
        <v>0</v>
      </c>
      <c r="J1358" s="31">
        <v>129</v>
      </c>
      <c r="K1358" s="30" t="s">
        <v>2824</v>
      </c>
      <c r="L1358" s="30" t="s">
        <v>17</v>
      </c>
      <c r="M1358" t="s">
        <v>1991</v>
      </c>
      <c r="N1358" t="s">
        <v>4241</v>
      </c>
      <c r="O1358" t="s">
        <v>131</v>
      </c>
      <c r="P1358" t="str">
        <f>VLOOKUP(C1358,[1]REGIONAIS!H:K,4,FALSE)</f>
        <v>GRAZIANI BARRETO</v>
      </c>
    </row>
    <row r="1359" spans="1:17" x14ac:dyDescent="0.25">
      <c r="A1359" s="75">
        <v>5956</v>
      </c>
      <c r="B1359" s="76">
        <v>45787.816515509257</v>
      </c>
      <c r="C1359" s="77" t="s">
        <v>206</v>
      </c>
      <c r="D1359" s="77" t="s">
        <v>23</v>
      </c>
      <c r="E1359" s="77" t="s">
        <v>31</v>
      </c>
      <c r="F1359" s="77" t="s">
        <v>116</v>
      </c>
      <c r="G1359" s="31">
        <v>156.99</v>
      </c>
      <c r="H1359" s="31">
        <v>148</v>
      </c>
      <c r="I1359" s="80">
        <v>0</v>
      </c>
      <c r="J1359" s="73">
        <v>148</v>
      </c>
      <c r="K1359" s="78" t="s">
        <v>1000</v>
      </c>
      <c r="L1359" s="78" t="s">
        <v>2825</v>
      </c>
      <c r="M1359" s="77" t="s">
        <v>1991</v>
      </c>
      <c r="N1359" s="77" t="s">
        <v>4242</v>
      </c>
      <c r="O1359" s="77" t="s">
        <v>131</v>
      </c>
      <c r="P1359" t="s">
        <v>183</v>
      </c>
      <c r="Q1359" s="79"/>
    </row>
    <row r="1360" spans="1:17" x14ac:dyDescent="0.25">
      <c r="A1360" s="75">
        <v>1402</v>
      </c>
      <c r="B1360" s="76">
        <v>45788.911911180556</v>
      </c>
      <c r="C1360" s="77" t="s">
        <v>206</v>
      </c>
      <c r="D1360" s="77" t="s">
        <v>19</v>
      </c>
      <c r="E1360" s="77" t="s">
        <v>129</v>
      </c>
      <c r="F1360" s="77" t="s">
        <v>116</v>
      </c>
      <c r="G1360" s="31">
        <v>276.99</v>
      </c>
      <c r="H1360" s="31">
        <v>281</v>
      </c>
      <c r="I1360" s="31">
        <v>0</v>
      </c>
      <c r="J1360" s="31">
        <v>281</v>
      </c>
      <c r="K1360" s="78" t="s">
        <v>1000</v>
      </c>
      <c r="L1360" s="78" t="s">
        <v>2825</v>
      </c>
      <c r="M1360" s="77" t="s">
        <v>1991</v>
      </c>
      <c r="N1360" s="77" t="s">
        <v>4243</v>
      </c>
      <c r="O1360" s="77" t="s">
        <v>132</v>
      </c>
      <c r="P1360" t="str">
        <f>VLOOKUP(C1360,[1]REGIONAIS!H:K,4,FALSE)</f>
        <v>GRAZIANI BARRETO</v>
      </c>
      <c r="Q1360" s="79"/>
    </row>
    <row r="1361" spans="1:17" x14ac:dyDescent="0.25">
      <c r="A1361" s="1" t="s">
        <v>4244</v>
      </c>
      <c r="B1361" s="5">
        <v>45788.602825462964</v>
      </c>
      <c r="C1361" t="s">
        <v>763</v>
      </c>
      <c r="D1361" t="s">
        <v>18</v>
      </c>
      <c r="E1361" t="s">
        <v>1950</v>
      </c>
      <c r="F1361" t="s">
        <v>1951</v>
      </c>
      <c r="G1361" s="4">
        <v>72.989999999999995</v>
      </c>
      <c r="H1361" s="31">
        <v>74</v>
      </c>
      <c r="I1361" s="31">
        <v>0</v>
      </c>
      <c r="J1361" s="31">
        <v>74</v>
      </c>
      <c r="K1361" s="30" t="s">
        <v>2824</v>
      </c>
      <c r="L1361" s="30" t="s">
        <v>17</v>
      </c>
      <c r="M1361" t="s">
        <v>1991</v>
      </c>
      <c r="N1361" t="s">
        <v>4245</v>
      </c>
      <c r="O1361" t="s">
        <v>140</v>
      </c>
      <c r="P1361" t="str">
        <f>VLOOKUP(C1361,[1]REGIONAIS!H:K,4,FALSE)</f>
        <v>GRAZIANI BARRETO</v>
      </c>
    </row>
    <row r="1362" spans="1:17" x14ac:dyDescent="0.25">
      <c r="A1362" s="1" t="s">
        <v>4246</v>
      </c>
      <c r="B1362" s="5">
        <v>45788.871326319444</v>
      </c>
      <c r="C1362" t="s">
        <v>245</v>
      </c>
      <c r="D1362" t="s">
        <v>19</v>
      </c>
      <c r="E1362" t="s">
        <v>226</v>
      </c>
      <c r="F1362" t="s">
        <v>20</v>
      </c>
      <c r="G1362" s="4">
        <v>114.49</v>
      </c>
      <c r="H1362" s="4">
        <v>101.5</v>
      </c>
      <c r="I1362" s="81">
        <v>81.97</v>
      </c>
      <c r="J1362" s="72">
        <f>H1362-I1362</f>
        <v>19.53</v>
      </c>
      <c r="K1362" s="30" t="s">
        <v>10</v>
      </c>
      <c r="L1362" s="30" t="s">
        <v>10</v>
      </c>
      <c r="M1362" t="s">
        <v>1991</v>
      </c>
      <c r="N1362" t="s">
        <v>4247</v>
      </c>
      <c r="O1362" t="s">
        <v>1957</v>
      </c>
      <c r="P1362" t="str">
        <f>VLOOKUP(C1362,[1]REGIONAIS!H:K,4,FALSE)</f>
        <v>GUSTAVO DIREITO</v>
      </c>
    </row>
    <row r="1363" spans="1:17" x14ac:dyDescent="0.25">
      <c r="A1363" s="1" t="s">
        <v>4248</v>
      </c>
      <c r="B1363" s="5">
        <v>45788.784340115744</v>
      </c>
      <c r="C1363" t="s">
        <v>185</v>
      </c>
      <c r="D1363" t="s">
        <v>19</v>
      </c>
      <c r="E1363" t="s">
        <v>33</v>
      </c>
      <c r="F1363" t="s">
        <v>20</v>
      </c>
      <c r="G1363" s="4">
        <v>48.98</v>
      </c>
      <c r="H1363" s="4">
        <v>42</v>
      </c>
      <c r="I1363" s="81">
        <v>33.92</v>
      </c>
      <c r="J1363" s="72">
        <f>H1363-I1363</f>
        <v>8.0799999999999983</v>
      </c>
      <c r="K1363" s="30" t="s">
        <v>10</v>
      </c>
      <c r="L1363" s="30" t="s">
        <v>10</v>
      </c>
      <c r="M1363" t="s">
        <v>1991</v>
      </c>
      <c r="N1363" t="s">
        <v>4249</v>
      </c>
      <c r="O1363" t="s">
        <v>132</v>
      </c>
      <c r="P1363" t="str">
        <f>VLOOKUP(C1363,[1]REGIONAIS!H:K,4,FALSE)</f>
        <v>KLEBER RIQUELME</v>
      </c>
    </row>
    <row r="1364" spans="1:17" x14ac:dyDescent="0.25">
      <c r="A1364" s="1" t="s">
        <v>4250</v>
      </c>
      <c r="B1364" s="5">
        <v>45788.837270023148</v>
      </c>
      <c r="C1364" t="s">
        <v>317</v>
      </c>
      <c r="D1364" t="s">
        <v>23</v>
      </c>
      <c r="E1364" t="s">
        <v>24</v>
      </c>
      <c r="F1364" t="s">
        <v>20</v>
      </c>
      <c r="G1364" s="4">
        <v>56.19</v>
      </c>
      <c r="H1364" s="4">
        <v>49.2</v>
      </c>
      <c r="I1364" s="81">
        <v>34.72</v>
      </c>
      <c r="J1364" s="72">
        <f>H1364-I1364</f>
        <v>14.480000000000004</v>
      </c>
      <c r="K1364" s="30" t="s">
        <v>10</v>
      </c>
      <c r="L1364" s="30" t="s">
        <v>10</v>
      </c>
      <c r="M1364" t="s">
        <v>1991</v>
      </c>
      <c r="N1364" t="s">
        <v>4251</v>
      </c>
      <c r="O1364" t="s">
        <v>122</v>
      </c>
      <c r="P1364" t="str">
        <f>VLOOKUP(C1364,[1]REGIONAIS!H:K,4,FALSE)</f>
        <v>GRAZIANI BARRETO</v>
      </c>
    </row>
    <row r="1365" spans="1:17" x14ac:dyDescent="0.25">
      <c r="A1365" s="1">
        <v>3230</v>
      </c>
      <c r="B1365" s="5">
        <v>45786.859023726851</v>
      </c>
      <c r="C1365" t="s">
        <v>198</v>
      </c>
      <c r="D1365" t="s">
        <v>23</v>
      </c>
      <c r="E1365" t="s">
        <v>139</v>
      </c>
      <c r="F1365" t="s">
        <v>116</v>
      </c>
      <c r="G1365" s="4">
        <v>157.99</v>
      </c>
      <c r="H1365" s="4">
        <v>151</v>
      </c>
      <c r="I1365" s="81">
        <v>121.93</v>
      </c>
      <c r="J1365" s="72">
        <f>H1365-I1365</f>
        <v>29.069999999999993</v>
      </c>
      <c r="K1365" s="30" t="s">
        <v>10</v>
      </c>
      <c r="L1365" s="30" t="s">
        <v>10</v>
      </c>
      <c r="M1365" t="s">
        <v>1991</v>
      </c>
      <c r="N1365" t="s">
        <v>4252</v>
      </c>
      <c r="O1365" t="s">
        <v>123</v>
      </c>
      <c r="P1365" t="s">
        <v>183</v>
      </c>
    </row>
    <row r="1366" spans="1:17" x14ac:dyDescent="0.25">
      <c r="A1366" s="1" t="s">
        <v>4253</v>
      </c>
      <c r="B1366" s="5">
        <v>45788.873698645832</v>
      </c>
      <c r="C1366" t="s">
        <v>4254</v>
      </c>
      <c r="D1366" t="s">
        <v>18</v>
      </c>
      <c r="E1366" t="s">
        <v>28</v>
      </c>
      <c r="F1366" t="s">
        <v>1940</v>
      </c>
      <c r="G1366" s="4">
        <v>38.979999999999997</v>
      </c>
      <c r="H1366" s="31">
        <v>30</v>
      </c>
      <c r="I1366" s="31">
        <v>0</v>
      </c>
      <c r="J1366" s="31">
        <v>30</v>
      </c>
      <c r="K1366" s="30" t="s">
        <v>2824</v>
      </c>
      <c r="L1366" s="30" t="s">
        <v>17</v>
      </c>
      <c r="M1366" t="s">
        <v>1991</v>
      </c>
      <c r="N1366" t="s">
        <v>4255</v>
      </c>
      <c r="O1366" t="s">
        <v>1959</v>
      </c>
      <c r="P1366" t="str">
        <f>VLOOKUP(C1366,[1]REGIONAIS!H:K,4,FALSE)</f>
        <v>GUSTAVO DIREITO</v>
      </c>
    </row>
    <row r="1367" spans="1:17" x14ac:dyDescent="0.25">
      <c r="A1367" s="75">
        <v>4914</v>
      </c>
      <c r="B1367" s="76">
        <v>45786.908183055559</v>
      </c>
      <c r="C1367" s="77" t="s">
        <v>233</v>
      </c>
      <c r="D1367" s="77" t="s">
        <v>19</v>
      </c>
      <c r="E1367" s="77" t="s">
        <v>129</v>
      </c>
      <c r="F1367" s="77" t="s">
        <v>116</v>
      </c>
      <c r="G1367" s="31">
        <v>103.99</v>
      </c>
      <c r="H1367" s="31">
        <v>90</v>
      </c>
      <c r="I1367" s="31">
        <v>0</v>
      </c>
      <c r="J1367" s="73">
        <v>90</v>
      </c>
      <c r="K1367" s="78" t="s">
        <v>1000</v>
      </c>
      <c r="L1367" s="78" t="s">
        <v>2825</v>
      </c>
      <c r="M1367" s="77" t="s">
        <v>1991</v>
      </c>
      <c r="N1367" s="77" t="s">
        <v>4256</v>
      </c>
      <c r="O1367" s="77" t="s">
        <v>132</v>
      </c>
      <c r="P1367" t="s">
        <v>179</v>
      </c>
      <c r="Q1367" s="79"/>
    </row>
    <row r="1368" spans="1:17" x14ac:dyDescent="0.25">
      <c r="A1368" s="1" t="s">
        <v>4257</v>
      </c>
      <c r="B1368" s="5">
        <v>45788.764790023146</v>
      </c>
      <c r="C1368" t="s">
        <v>317</v>
      </c>
      <c r="D1368" t="s">
        <v>23</v>
      </c>
      <c r="E1368" t="s">
        <v>24</v>
      </c>
      <c r="F1368" t="s">
        <v>20</v>
      </c>
      <c r="G1368" s="4">
        <v>71.39</v>
      </c>
      <c r="H1368" s="4">
        <v>56.4</v>
      </c>
      <c r="I1368" s="81">
        <v>41.51</v>
      </c>
      <c r="J1368" s="72">
        <f>H1368-I1368</f>
        <v>14.89</v>
      </c>
      <c r="K1368" s="30" t="s">
        <v>10</v>
      </c>
      <c r="L1368" s="30" t="s">
        <v>10</v>
      </c>
      <c r="M1368" t="s">
        <v>1991</v>
      </c>
      <c r="N1368" t="s">
        <v>4258</v>
      </c>
      <c r="O1368" t="s">
        <v>131</v>
      </c>
      <c r="P1368" t="str">
        <f>VLOOKUP(C1368,[1]REGIONAIS!H:K,4,FALSE)</f>
        <v>GRAZIANI BARRETO</v>
      </c>
    </row>
    <row r="1369" spans="1:17" x14ac:dyDescent="0.25">
      <c r="A1369" s="1">
        <v>1753</v>
      </c>
      <c r="B1369" s="5">
        <v>45788.90557422454</v>
      </c>
      <c r="C1369" t="s">
        <v>205</v>
      </c>
      <c r="D1369" t="s">
        <v>19</v>
      </c>
      <c r="E1369" t="s">
        <v>129</v>
      </c>
      <c r="F1369" t="s">
        <v>116</v>
      </c>
      <c r="G1369" s="4">
        <v>160.99</v>
      </c>
      <c r="H1369" s="4">
        <v>143</v>
      </c>
      <c r="I1369" s="81">
        <v>119.76</v>
      </c>
      <c r="J1369" s="72">
        <f>H1369-I1369</f>
        <v>23.239999999999995</v>
      </c>
      <c r="K1369" s="30" t="s">
        <v>10</v>
      </c>
      <c r="L1369" s="30" t="s">
        <v>10</v>
      </c>
      <c r="M1369" t="s">
        <v>1991</v>
      </c>
      <c r="N1369" t="s">
        <v>4259</v>
      </c>
      <c r="O1369" t="s">
        <v>156</v>
      </c>
      <c r="P1369" t="str">
        <f>VLOOKUP(C1369,[1]REGIONAIS!H:K,4,FALSE)</f>
        <v>KLEBER RIQUELME</v>
      </c>
    </row>
    <row r="1370" spans="1:17" x14ac:dyDescent="0.25">
      <c r="A1370" s="1" t="s">
        <v>4260</v>
      </c>
      <c r="B1370" s="5">
        <v>45788.497062627313</v>
      </c>
      <c r="C1370" t="s">
        <v>317</v>
      </c>
      <c r="D1370" t="s">
        <v>27</v>
      </c>
      <c r="E1370" t="s">
        <v>1945</v>
      </c>
      <c r="F1370" t="s">
        <v>20</v>
      </c>
      <c r="G1370" s="4">
        <v>63.79</v>
      </c>
      <c r="H1370" s="4">
        <v>86.4</v>
      </c>
      <c r="I1370" s="81">
        <v>57.74</v>
      </c>
      <c r="J1370" s="72">
        <f>H1370-I1370</f>
        <v>28.660000000000004</v>
      </c>
      <c r="K1370" s="30" t="s">
        <v>10</v>
      </c>
      <c r="L1370" s="30" t="s">
        <v>10</v>
      </c>
      <c r="M1370" t="s">
        <v>1991</v>
      </c>
      <c r="N1370" t="s">
        <v>4261</v>
      </c>
      <c r="O1370" t="s">
        <v>122</v>
      </c>
      <c r="P1370" t="str">
        <f>VLOOKUP(C1370,[1]REGIONAIS!H:K,4,FALSE)</f>
        <v>GRAZIANI BARRETO</v>
      </c>
    </row>
    <row r="1371" spans="1:17" x14ac:dyDescent="0.25">
      <c r="A1371" s="1" t="s">
        <v>4262</v>
      </c>
      <c r="B1371" s="5">
        <v>45788.801159479168</v>
      </c>
      <c r="C1371" t="s">
        <v>185</v>
      </c>
      <c r="D1371" t="s">
        <v>27</v>
      </c>
      <c r="E1371" t="s">
        <v>1939</v>
      </c>
      <c r="F1371" t="s">
        <v>29</v>
      </c>
      <c r="G1371" s="4">
        <v>64.38</v>
      </c>
      <c r="H1371" s="31">
        <v>62.4</v>
      </c>
      <c r="I1371" s="31">
        <v>0</v>
      </c>
      <c r="J1371" s="31">
        <v>62.4</v>
      </c>
      <c r="K1371" s="30" t="s">
        <v>2824</v>
      </c>
      <c r="L1371" s="30" t="s">
        <v>17</v>
      </c>
      <c r="M1371" t="s">
        <v>1991</v>
      </c>
      <c r="N1371" t="s">
        <v>4263</v>
      </c>
      <c r="O1371" t="s">
        <v>131</v>
      </c>
      <c r="P1371" t="str">
        <f>VLOOKUP(C1371,[1]REGIONAIS!H:K,4,FALSE)</f>
        <v>KLEBER RIQUELME</v>
      </c>
    </row>
    <row r="1372" spans="1:17" x14ac:dyDescent="0.25">
      <c r="A1372" s="1" t="s">
        <v>4264</v>
      </c>
      <c r="B1372" s="5">
        <v>45788.919850231483</v>
      </c>
      <c r="C1372" t="s">
        <v>47</v>
      </c>
      <c r="D1372" t="s">
        <v>19</v>
      </c>
      <c r="E1372" t="s">
        <v>39</v>
      </c>
      <c r="F1372" t="s">
        <v>20</v>
      </c>
      <c r="G1372" s="4">
        <v>59.39</v>
      </c>
      <c r="H1372" s="4">
        <v>68.400000000000006</v>
      </c>
      <c r="I1372" s="81">
        <v>55.23</v>
      </c>
      <c r="J1372" s="72">
        <f t="shared" ref="J1372:J1379" si="97">H1372-I1372</f>
        <v>13.170000000000009</v>
      </c>
      <c r="K1372" s="30" t="s">
        <v>10</v>
      </c>
      <c r="L1372" s="30" t="s">
        <v>10</v>
      </c>
      <c r="M1372" t="s">
        <v>1991</v>
      </c>
      <c r="N1372" t="s">
        <v>4265</v>
      </c>
      <c r="O1372" t="s">
        <v>132</v>
      </c>
      <c r="P1372" t="str">
        <f>VLOOKUP(C1372,[1]REGIONAIS!H:K,4,FALSE)</f>
        <v>ANDRE TREVISANI</v>
      </c>
    </row>
    <row r="1373" spans="1:17" x14ac:dyDescent="0.25">
      <c r="A1373" s="1">
        <v>4952</v>
      </c>
      <c r="B1373" s="5">
        <v>45787.902089340278</v>
      </c>
      <c r="C1373" t="s">
        <v>925</v>
      </c>
      <c r="D1373" t="s">
        <v>19</v>
      </c>
      <c r="E1373" t="s">
        <v>42</v>
      </c>
      <c r="F1373" t="s">
        <v>116</v>
      </c>
      <c r="G1373" s="4">
        <v>444.99</v>
      </c>
      <c r="H1373" s="4">
        <v>420</v>
      </c>
      <c r="I1373" s="81">
        <v>339.15</v>
      </c>
      <c r="J1373" s="72">
        <f t="shared" si="97"/>
        <v>80.850000000000023</v>
      </c>
      <c r="K1373" s="30" t="s">
        <v>10</v>
      </c>
      <c r="L1373" s="30" t="s">
        <v>10</v>
      </c>
      <c r="M1373" t="s">
        <v>1991</v>
      </c>
      <c r="N1373" t="s">
        <v>4266</v>
      </c>
      <c r="O1373" t="s">
        <v>122</v>
      </c>
      <c r="P1373" t="s">
        <v>182</v>
      </c>
    </row>
    <row r="1374" spans="1:17" x14ac:dyDescent="0.25">
      <c r="A1374" s="1" t="s">
        <v>4267</v>
      </c>
      <c r="B1374" s="5">
        <v>45788.919108391201</v>
      </c>
      <c r="C1374" t="s">
        <v>47</v>
      </c>
      <c r="D1374" t="s">
        <v>19</v>
      </c>
      <c r="E1374" t="s">
        <v>39</v>
      </c>
      <c r="F1374" t="s">
        <v>20</v>
      </c>
      <c r="G1374" s="4">
        <v>50.99</v>
      </c>
      <c r="H1374" s="4">
        <v>60</v>
      </c>
      <c r="I1374" s="81">
        <v>48.45</v>
      </c>
      <c r="J1374" s="72">
        <f t="shared" si="97"/>
        <v>11.549999999999997</v>
      </c>
      <c r="K1374" s="30" t="s">
        <v>10</v>
      </c>
      <c r="L1374" s="30" t="s">
        <v>10</v>
      </c>
      <c r="M1374" t="s">
        <v>1991</v>
      </c>
      <c r="N1374" t="s">
        <v>4268</v>
      </c>
      <c r="O1374" t="s">
        <v>132</v>
      </c>
      <c r="P1374" t="str">
        <f>VLOOKUP(C1374,[1]REGIONAIS!H:K,4,FALSE)</f>
        <v>ANDRE TREVISANI</v>
      </c>
    </row>
    <row r="1375" spans="1:17" x14ac:dyDescent="0.25">
      <c r="A1375" s="1">
        <v>7863</v>
      </c>
      <c r="B1375" s="5">
        <v>45788.74855916667</v>
      </c>
      <c r="C1375" t="s">
        <v>925</v>
      </c>
      <c r="D1375" t="s">
        <v>23</v>
      </c>
      <c r="E1375" t="s">
        <v>30</v>
      </c>
      <c r="F1375" t="s">
        <v>116</v>
      </c>
      <c r="G1375" s="4">
        <v>193.98</v>
      </c>
      <c r="H1375" s="4">
        <v>191</v>
      </c>
      <c r="I1375" s="81">
        <v>154.22999999999999</v>
      </c>
      <c r="J1375" s="72">
        <f t="shared" si="97"/>
        <v>36.77000000000001</v>
      </c>
      <c r="K1375" s="30" t="s">
        <v>10</v>
      </c>
      <c r="L1375" s="30" t="s">
        <v>10</v>
      </c>
      <c r="M1375" t="s">
        <v>1991</v>
      </c>
      <c r="N1375" t="s">
        <v>4269</v>
      </c>
      <c r="O1375" t="s">
        <v>122</v>
      </c>
      <c r="P1375" t="str">
        <f>VLOOKUP(C1375,[1]REGIONAIS!H:K,4,FALSE)</f>
        <v>KLEBER RIQUELME</v>
      </c>
    </row>
    <row r="1376" spans="1:17" x14ac:dyDescent="0.25">
      <c r="A1376" s="1" t="s">
        <v>4270</v>
      </c>
      <c r="B1376" s="5">
        <v>45788.809599988424</v>
      </c>
      <c r="C1376" t="s">
        <v>700</v>
      </c>
      <c r="D1376" t="s">
        <v>23</v>
      </c>
      <c r="E1376" t="s">
        <v>24</v>
      </c>
      <c r="F1376" t="s">
        <v>20</v>
      </c>
      <c r="G1376" s="4">
        <v>67.790000000000006</v>
      </c>
      <c r="H1376" s="4">
        <v>61.8</v>
      </c>
      <c r="I1376" s="81">
        <v>49.91</v>
      </c>
      <c r="J1376" s="72">
        <f t="shared" si="97"/>
        <v>11.89</v>
      </c>
      <c r="K1376" s="30" t="s">
        <v>10</v>
      </c>
      <c r="L1376" s="30" t="s">
        <v>10</v>
      </c>
      <c r="M1376" t="s">
        <v>1991</v>
      </c>
      <c r="N1376" t="s">
        <v>4271</v>
      </c>
      <c r="O1376" t="s">
        <v>122</v>
      </c>
      <c r="P1376" t="str">
        <f>VLOOKUP(C1376,[1]REGIONAIS!H:K,4,FALSE)</f>
        <v>ANDRE TREVISANI</v>
      </c>
    </row>
    <row r="1377" spans="1:17" x14ac:dyDescent="0.25">
      <c r="A1377" s="1" t="s">
        <v>4272</v>
      </c>
      <c r="B1377" s="5">
        <v>45788.750440104166</v>
      </c>
      <c r="C1377" t="s">
        <v>296</v>
      </c>
      <c r="D1377" t="s">
        <v>23</v>
      </c>
      <c r="E1377" t="s">
        <v>26</v>
      </c>
      <c r="F1377" t="s">
        <v>20</v>
      </c>
      <c r="G1377" s="4">
        <v>80.790000000000006</v>
      </c>
      <c r="H1377" s="4">
        <v>70.8</v>
      </c>
      <c r="I1377" s="81">
        <v>57.18</v>
      </c>
      <c r="J1377" s="72">
        <f t="shared" si="97"/>
        <v>13.619999999999997</v>
      </c>
      <c r="K1377" s="30" t="s">
        <v>10</v>
      </c>
      <c r="L1377" s="30" t="s">
        <v>10</v>
      </c>
      <c r="M1377" t="s">
        <v>1991</v>
      </c>
      <c r="N1377" t="s">
        <v>4273</v>
      </c>
      <c r="O1377" t="s">
        <v>132</v>
      </c>
      <c r="P1377" t="str">
        <f>VLOOKUP(C1377,[1]REGIONAIS!H:K,4,FALSE)</f>
        <v>GUSTAVO DIREITO</v>
      </c>
    </row>
    <row r="1378" spans="1:17" x14ac:dyDescent="0.25">
      <c r="A1378" s="1" t="s">
        <v>4274</v>
      </c>
      <c r="B1378" s="5">
        <v>45788.88664300926</v>
      </c>
      <c r="C1378" t="s">
        <v>196</v>
      </c>
      <c r="D1378" t="s">
        <v>23</v>
      </c>
      <c r="E1378" t="s">
        <v>24</v>
      </c>
      <c r="F1378" t="s">
        <v>20</v>
      </c>
      <c r="G1378" s="4">
        <v>136.99</v>
      </c>
      <c r="H1378" s="4">
        <v>124</v>
      </c>
      <c r="I1378" s="81">
        <v>100.13</v>
      </c>
      <c r="J1378" s="72">
        <f t="shared" si="97"/>
        <v>23.870000000000005</v>
      </c>
      <c r="K1378" s="30" t="s">
        <v>10</v>
      </c>
      <c r="L1378" s="30" t="s">
        <v>10</v>
      </c>
      <c r="M1378" t="s">
        <v>1991</v>
      </c>
      <c r="N1378" t="s">
        <v>4275</v>
      </c>
      <c r="O1378" t="s">
        <v>132</v>
      </c>
      <c r="P1378" t="str">
        <f>VLOOKUP(C1378,[1]REGIONAIS!H:K,4,FALSE)</f>
        <v>GUSTAVO DIREITO</v>
      </c>
    </row>
    <row r="1379" spans="1:17" x14ac:dyDescent="0.25">
      <c r="A1379" s="1" t="s">
        <v>4276</v>
      </c>
      <c r="B1379" s="5">
        <v>45788.625229074074</v>
      </c>
      <c r="C1379" t="s">
        <v>187</v>
      </c>
      <c r="D1379" t="s">
        <v>23</v>
      </c>
      <c r="E1379" t="s">
        <v>24</v>
      </c>
      <c r="F1379" t="s">
        <v>20</v>
      </c>
      <c r="G1379" s="4">
        <v>88.38</v>
      </c>
      <c r="H1379" s="4">
        <v>77.400000000000006</v>
      </c>
      <c r="I1379" s="81">
        <v>62.5</v>
      </c>
      <c r="J1379" s="72">
        <f t="shared" si="97"/>
        <v>14.900000000000006</v>
      </c>
      <c r="K1379" s="30" t="s">
        <v>10</v>
      </c>
      <c r="L1379" s="30" t="s">
        <v>10</v>
      </c>
      <c r="M1379" t="s">
        <v>1991</v>
      </c>
      <c r="N1379" t="s">
        <v>4277</v>
      </c>
      <c r="O1379" t="s">
        <v>124</v>
      </c>
      <c r="P1379" t="str">
        <f>VLOOKUP(C1379,[1]REGIONAIS!H:K,4,FALSE)</f>
        <v>BREINER PENA</v>
      </c>
    </row>
    <row r="1380" spans="1:17" x14ac:dyDescent="0.25">
      <c r="A1380" s="1" t="s">
        <v>4278</v>
      </c>
      <c r="B1380" s="5">
        <v>45788.662724699076</v>
      </c>
      <c r="C1380" t="s">
        <v>317</v>
      </c>
      <c r="D1380" t="s">
        <v>18</v>
      </c>
      <c r="E1380" t="s">
        <v>1945</v>
      </c>
      <c r="F1380" t="s">
        <v>29</v>
      </c>
      <c r="G1380" s="4">
        <v>57.78</v>
      </c>
      <c r="H1380" s="31">
        <v>67.2</v>
      </c>
      <c r="I1380" s="31">
        <v>0</v>
      </c>
      <c r="J1380" s="31">
        <v>67.2</v>
      </c>
      <c r="K1380" s="30" t="s">
        <v>2824</v>
      </c>
      <c r="L1380" s="30" t="s">
        <v>17</v>
      </c>
      <c r="M1380" t="s">
        <v>1991</v>
      </c>
      <c r="N1380" t="s">
        <v>4279</v>
      </c>
      <c r="O1380" t="s">
        <v>122</v>
      </c>
      <c r="P1380" t="str">
        <f>VLOOKUP(C1380,[1]REGIONAIS!H:K,4,FALSE)</f>
        <v>GRAZIANI BARRETO</v>
      </c>
    </row>
    <row r="1381" spans="1:17" x14ac:dyDescent="0.25">
      <c r="A1381" s="1" t="s">
        <v>4280</v>
      </c>
      <c r="B1381" s="5">
        <v>45788.648878541666</v>
      </c>
      <c r="C1381" t="s">
        <v>317</v>
      </c>
      <c r="D1381" t="s">
        <v>18</v>
      </c>
      <c r="E1381" t="s">
        <v>1945</v>
      </c>
      <c r="F1381" t="s">
        <v>29</v>
      </c>
      <c r="G1381" s="4">
        <v>5.98</v>
      </c>
      <c r="H1381" s="31">
        <v>15.6</v>
      </c>
      <c r="I1381" s="31">
        <v>0</v>
      </c>
      <c r="J1381" s="31">
        <v>15.6</v>
      </c>
      <c r="K1381" s="30" t="s">
        <v>2824</v>
      </c>
      <c r="L1381" s="30" t="s">
        <v>17</v>
      </c>
      <c r="M1381" t="s">
        <v>1991</v>
      </c>
      <c r="N1381" t="s">
        <v>4281</v>
      </c>
      <c r="O1381" t="s">
        <v>122</v>
      </c>
      <c r="P1381" t="str">
        <f>VLOOKUP(C1381,[1]REGIONAIS!H:K,4,FALSE)</f>
        <v>GRAZIANI BARRETO</v>
      </c>
    </row>
    <row r="1382" spans="1:17" x14ac:dyDescent="0.25">
      <c r="A1382" s="1" t="s">
        <v>2836</v>
      </c>
      <c r="B1382" s="5">
        <v>45788.842345127312</v>
      </c>
      <c r="C1382" t="s">
        <v>189</v>
      </c>
      <c r="D1382" t="s">
        <v>23</v>
      </c>
      <c r="E1382" t="s">
        <v>31</v>
      </c>
      <c r="F1382" t="s">
        <v>1941</v>
      </c>
      <c r="G1382" s="4">
        <v>42.28</v>
      </c>
      <c r="H1382" s="4">
        <v>32.4</v>
      </c>
      <c r="I1382" s="81">
        <v>26.17</v>
      </c>
      <c r="J1382" s="72">
        <f>H1382-I1382</f>
        <v>6.2299999999999969</v>
      </c>
      <c r="K1382" s="30" t="s">
        <v>10</v>
      </c>
      <c r="L1382" s="30" t="s">
        <v>10</v>
      </c>
      <c r="M1382" t="s">
        <v>1991</v>
      </c>
      <c r="N1382" t="s">
        <v>4282</v>
      </c>
      <c r="O1382" t="s">
        <v>132</v>
      </c>
      <c r="P1382" t="str">
        <f>VLOOKUP(C1382,[1]REGIONAIS!H:K,4,FALSE)</f>
        <v>GUSTAVO DIREITO</v>
      </c>
    </row>
    <row r="1383" spans="1:17" x14ac:dyDescent="0.25">
      <c r="A1383" s="1" t="s">
        <v>4283</v>
      </c>
      <c r="B1383" s="5">
        <v>45788.776404108794</v>
      </c>
      <c r="C1383" t="s">
        <v>311</v>
      </c>
      <c r="D1383" t="s">
        <v>19</v>
      </c>
      <c r="E1383" t="s">
        <v>33</v>
      </c>
      <c r="F1383" t="s">
        <v>20</v>
      </c>
      <c r="G1383" s="4">
        <v>78.989999999999995</v>
      </c>
      <c r="H1383" s="4">
        <v>78</v>
      </c>
      <c r="I1383" s="81">
        <v>62.98</v>
      </c>
      <c r="J1383" s="72">
        <f>H1383-I1383</f>
        <v>15.020000000000003</v>
      </c>
      <c r="K1383" s="30" t="s">
        <v>10</v>
      </c>
      <c r="L1383" s="30" t="s">
        <v>10</v>
      </c>
      <c r="M1383" t="s">
        <v>1991</v>
      </c>
      <c r="N1383" t="s">
        <v>4284</v>
      </c>
      <c r="O1383" t="s">
        <v>122</v>
      </c>
      <c r="P1383" t="str">
        <f>VLOOKUP(C1383,[1]REGIONAIS!H:K,4,FALSE)</f>
        <v>ANDRE TREVISANI</v>
      </c>
    </row>
    <row r="1384" spans="1:17" x14ac:dyDescent="0.25">
      <c r="A1384" s="1" t="s">
        <v>4285</v>
      </c>
      <c r="B1384" s="5">
        <v>45788.855633009262</v>
      </c>
      <c r="C1384" t="s">
        <v>170</v>
      </c>
      <c r="D1384" t="s">
        <v>23</v>
      </c>
      <c r="E1384" t="s">
        <v>24</v>
      </c>
      <c r="F1384" t="s">
        <v>20</v>
      </c>
      <c r="G1384" s="4">
        <v>85.54</v>
      </c>
      <c r="H1384" s="4">
        <v>78.55</v>
      </c>
      <c r="I1384" s="81">
        <v>63.43</v>
      </c>
      <c r="J1384" s="72">
        <f>H1384-I1384</f>
        <v>15.119999999999997</v>
      </c>
      <c r="K1384" s="30" t="s">
        <v>10</v>
      </c>
      <c r="L1384" s="30" t="s">
        <v>10</v>
      </c>
      <c r="M1384" t="s">
        <v>1991</v>
      </c>
      <c r="N1384" t="s">
        <v>4286</v>
      </c>
      <c r="O1384" t="s">
        <v>122</v>
      </c>
      <c r="P1384" t="str">
        <f>VLOOKUP(C1384,[1]REGIONAIS!H:K,4,FALSE)</f>
        <v>GRAZIANI BARRETO</v>
      </c>
    </row>
    <row r="1385" spans="1:17" x14ac:dyDescent="0.25">
      <c r="A1385" s="75">
        <v>5846</v>
      </c>
      <c r="B1385" s="76">
        <v>45787.859220937498</v>
      </c>
      <c r="C1385" s="77" t="s">
        <v>1980</v>
      </c>
      <c r="D1385" s="77" t="s">
        <v>23</v>
      </c>
      <c r="E1385" s="77" t="s">
        <v>31</v>
      </c>
      <c r="F1385" s="77" t="s">
        <v>1934</v>
      </c>
      <c r="G1385" s="31">
        <v>148</v>
      </c>
      <c r="H1385" s="31">
        <v>148</v>
      </c>
      <c r="I1385" s="80">
        <v>0</v>
      </c>
      <c r="J1385" s="73">
        <v>148</v>
      </c>
      <c r="K1385" s="78" t="s">
        <v>1000</v>
      </c>
      <c r="L1385" s="78" t="s">
        <v>2825</v>
      </c>
      <c r="M1385" s="77" t="s">
        <v>1991</v>
      </c>
      <c r="N1385" s="77" t="s">
        <v>4287</v>
      </c>
      <c r="O1385" s="77" t="s">
        <v>124</v>
      </c>
      <c r="P1385" t="s">
        <v>179</v>
      </c>
      <c r="Q1385" s="79"/>
    </row>
    <row r="1386" spans="1:17" x14ac:dyDescent="0.25">
      <c r="A1386" s="1" t="s">
        <v>2027</v>
      </c>
      <c r="B1386" s="5">
        <v>45788.832033634259</v>
      </c>
      <c r="C1386" t="s">
        <v>170</v>
      </c>
      <c r="D1386" t="s">
        <v>23</v>
      </c>
      <c r="E1386" t="s">
        <v>24</v>
      </c>
      <c r="F1386" t="s">
        <v>20</v>
      </c>
      <c r="G1386" s="4">
        <v>119.04</v>
      </c>
      <c r="H1386" s="4">
        <v>103.05</v>
      </c>
      <c r="I1386" s="81">
        <v>83.21</v>
      </c>
      <c r="J1386" s="72">
        <f>H1386-I1386</f>
        <v>19.840000000000003</v>
      </c>
      <c r="K1386" s="30" t="s">
        <v>10</v>
      </c>
      <c r="L1386" s="30" t="s">
        <v>10</v>
      </c>
      <c r="M1386" t="s">
        <v>1991</v>
      </c>
      <c r="N1386" t="s">
        <v>4288</v>
      </c>
      <c r="O1386" t="s">
        <v>132</v>
      </c>
      <c r="P1386" t="str">
        <f>VLOOKUP(C1386,[1]REGIONAIS!H:K,4,FALSE)</f>
        <v>GRAZIANI BARRETO</v>
      </c>
    </row>
    <row r="1387" spans="1:17" x14ac:dyDescent="0.25">
      <c r="A1387" s="1" t="s">
        <v>4289</v>
      </c>
      <c r="B1387" s="5">
        <v>45788.825227870373</v>
      </c>
      <c r="C1387" t="s">
        <v>170</v>
      </c>
      <c r="D1387" t="s">
        <v>23</v>
      </c>
      <c r="E1387" t="s">
        <v>24</v>
      </c>
      <c r="F1387" t="s">
        <v>20</v>
      </c>
      <c r="G1387" s="4">
        <v>212.64</v>
      </c>
      <c r="H1387" s="4">
        <v>208.65</v>
      </c>
      <c r="I1387" s="81">
        <v>168.48</v>
      </c>
      <c r="J1387" s="72">
        <f>H1387-I1387</f>
        <v>40.170000000000016</v>
      </c>
      <c r="K1387" s="30" t="s">
        <v>10</v>
      </c>
      <c r="L1387" s="30" t="s">
        <v>10</v>
      </c>
      <c r="M1387" t="s">
        <v>1991</v>
      </c>
      <c r="N1387" t="s">
        <v>4290</v>
      </c>
      <c r="O1387" t="s">
        <v>131</v>
      </c>
      <c r="P1387" t="str">
        <f>VLOOKUP(C1387,[1]REGIONAIS!H:K,4,FALSE)</f>
        <v>GRAZIANI BARRETO</v>
      </c>
    </row>
    <row r="1388" spans="1:17" x14ac:dyDescent="0.25">
      <c r="A1388" s="1" t="s">
        <v>4291</v>
      </c>
      <c r="B1388" s="5">
        <v>45788.898258506946</v>
      </c>
      <c r="C1388" t="s">
        <v>248</v>
      </c>
      <c r="D1388" t="s">
        <v>23</v>
      </c>
      <c r="E1388" t="s">
        <v>30</v>
      </c>
      <c r="F1388" t="s">
        <v>1941</v>
      </c>
      <c r="G1388" s="4">
        <v>49.08</v>
      </c>
      <c r="H1388" s="4">
        <v>34.799999999999997</v>
      </c>
      <c r="I1388" s="81">
        <v>28.1</v>
      </c>
      <c r="J1388" s="72">
        <f>H1388-I1388</f>
        <v>6.6999999999999957</v>
      </c>
      <c r="K1388" s="30" t="s">
        <v>10</v>
      </c>
      <c r="L1388" s="30" t="s">
        <v>10</v>
      </c>
      <c r="M1388" t="s">
        <v>1991</v>
      </c>
      <c r="N1388" t="s">
        <v>4292</v>
      </c>
      <c r="O1388" t="s">
        <v>140</v>
      </c>
      <c r="P1388" t="str">
        <f>VLOOKUP(C1388,[1]REGIONAIS!H:K,4,FALSE)</f>
        <v>GRAZIANI BARRETO</v>
      </c>
    </row>
    <row r="1389" spans="1:17" x14ac:dyDescent="0.25">
      <c r="A1389" s="1" t="s">
        <v>4293</v>
      </c>
      <c r="B1389" s="5">
        <v>45788.787123738424</v>
      </c>
      <c r="C1389" t="s">
        <v>248</v>
      </c>
      <c r="D1389" t="s">
        <v>19</v>
      </c>
      <c r="E1389" t="s">
        <v>33</v>
      </c>
      <c r="F1389" t="s">
        <v>20</v>
      </c>
      <c r="G1389" s="4">
        <v>96.83</v>
      </c>
      <c r="H1389" s="4">
        <v>83.85</v>
      </c>
      <c r="I1389" s="81">
        <v>67.7</v>
      </c>
      <c r="J1389" s="72">
        <f>H1389-I1389</f>
        <v>16.149999999999991</v>
      </c>
      <c r="K1389" s="30" t="s">
        <v>10</v>
      </c>
      <c r="L1389" s="30" t="s">
        <v>10</v>
      </c>
      <c r="M1389" t="s">
        <v>1991</v>
      </c>
      <c r="N1389" t="s">
        <v>4294</v>
      </c>
      <c r="O1389" t="s">
        <v>122</v>
      </c>
      <c r="P1389" t="str">
        <f>VLOOKUP(C1389,[1]REGIONAIS!H:K,4,FALSE)</f>
        <v>GRAZIANI BARRETO</v>
      </c>
    </row>
    <row r="1390" spans="1:17" x14ac:dyDescent="0.25">
      <c r="A1390" s="1" t="s">
        <v>4295</v>
      </c>
      <c r="B1390" s="5">
        <v>45788.782909872687</v>
      </c>
      <c r="C1390" t="s">
        <v>980</v>
      </c>
      <c r="D1390" t="s">
        <v>27</v>
      </c>
      <c r="E1390" t="s">
        <v>28</v>
      </c>
      <c r="F1390" t="s">
        <v>136</v>
      </c>
      <c r="G1390" s="4">
        <v>43.09</v>
      </c>
      <c r="H1390" s="31">
        <v>46.8</v>
      </c>
      <c r="I1390" s="31">
        <v>0</v>
      </c>
      <c r="J1390" s="31">
        <v>46.8</v>
      </c>
      <c r="K1390" s="30" t="s">
        <v>2824</v>
      </c>
      <c r="L1390" s="30" t="s">
        <v>17</v>
      </c>
      <c r="M1390" t="s">
        <v>1991</v>
      </c>
      <c r="N1390" t="s">
        <v>4296</v>
      </c>
      <c r="O1390" t="s">
        <v>132</v>
      </c>
      <c r="P1390" t="str">
        <f>VLOOKUP(C1390,[1]REGIONAIS!H:K,4,FALSE)</f>
        <v>GUSTAVO DIREITO</v>
      </c>
    </row>
    <row r="1391" spans="1:17" x14ac:dyDescent="0.25">
      <c r="A1391" s="1" t="s">
        <v>4297</v>
      </c>
      <c r="B1391" s="5">
        <v>45788.851246840277</v>
      </c>
      <c r="C1391" t="s">
        <v>143</v>
      </c>
      <c r="D1391" t="s">
        <v>18</v>
      </c>
      <c r="E1391" t="s">
        <v>1950</v>
      </c>
      <c r="F1391" t="s">
        <v>1951</v>
      </c>
      <c r="G1391" s="4">
        <v>111.99</v>
      </c>
      <c r="H1391" s="31">
        <v>100</v>
      </c>
      <c r="I1391" s="31">
        <v>0</v>
      </c>
      <c r="J1391" s="31">
        <v>100</v>
      </c>
      <c r="K1391" s="30" t="s">
        <v>2824</v>
      </c>
      <c r="L1391" s="30" t="s">
        <v>17</v>
      </c>
      <c r="M1391" t="s">
        <v>1991</v>
      </c>
      <c r="N1391" t="s">
        <v>4298</v>
      </c>
      <c r="O1391" t="s">
        <v>1961</v>
      </c>
      <c r="P1391" t="str">
        <f>VLOOKUP(C1391,[1]REGIONAIS!H:K,4,FALSE)</f>
        <v>GRAZIANI BARRETO</v>
      </c>
    </row>
    <row r="1392" spans="1:17" x14ac:dyDescent="0.25">
      <c r="A1392" s="1" t="s">
        <v>4299</v>
      </c>
      <c r="B1392" s="5">
        <v>45788.823225810185</v>
      </c>
      <c r="C1392" t="s">
        <v>980</v>
      </c>
      <c r="D1392" t="s">
        <v>19</v>
      </c>
      <c r="E1392" t="s">
        <v>41</v>
      </c>
      <c r="F1392" t="s">
        <v>20</v>
      </c>
      <c r="G1392" s="4">
        <v>90.14</v>
      </c>
      <c r="H1392" s="4">
        <v>88.15</v>
      </c>
      <c r="I1392" s="81">
        <v>67.150000000000006</v>
      </c>
      <c r="J1392" s="72">
        <f>H1392-I1392</f>
        <v>21</v>
      </c>
      <c r="K1392" s="30" t="s">
        <v>10</v>
      </c>
      <c r="L1392" s="30" t="s">
        <v>10</v>
      </c>
      <c r="M1392" t="s">
        <v>1991</v>
      </c>
      <c r="N1392" t="s">
        <v>4300</v>
      </c>
      <c r="O1392" t="s">
        <v>132</v>
      </c>
      <c r="P1392" t="str">
        <f>VLOOKUP(C1392,[1]REGIONAIS!H:K,4,FALSE)</f>
        <v>GUSTAVO DIREITO</v>
      </c>
    </row>
    <row r="1393" spans="1:17" x14ac:dyDescent="0.25">
      <c r="A1393" s="1" t="s">
        <v>4301</v>
      </c>
      <c r="B1393" s="5">
        <v>45788.913044247682</v>
      </c>
      <c r="C1393" t="s">
        <v>2054</v>
      </c>
      <c r="D1393" t="s">
        <v>18</v>
      </c>
      <c r="E1393" t="s">
        <v>1939</v>
      </c>
      <c r="F1393" t="s">
        <v>29</v>
      </c>
      <c r="G1393" s="4">
        <v>150.59</v>
      </c>
      <c r="H1393" s="31">
        <v>141.6</v>
      </c>
      <c r="I1393" s="31">
        <v>0</v>
      </c>
      <c r="J1393" s="31">
        <v>141.6</v>
      </c>
      <c r="K1393" s="30" t="s">
        <v>2824</v>
      </c>
      <c r="L1393" s="30" t="s">
        <v>17</v>
      </c>
      <c r="M1393" t="s">
        <v>1991</v>
      </c>
      <c r="N1393" t="s">
        <v>4302</v>
      </c>
      <c r="O1393" t="s">
        <v>122</v>
      </c>
      <c r="P1393" t="str">
        <f>VLOOKUP(C1393,[1]REGIONAIS!H:K,4,FALSE)</f>
        <v>KLEBER RIQUELME</v>
      </c>
    </row>
    <row r="1394" spans="1:17" x14ac:dyDescent="0.25">
      <c r="A1394" s="1">
        <v>3936</v>
      </c>
      <c r="B1394" s="5">
        <v>45788.760208321757</v>
      </c>
      <c r="C1394" t="s">
        <v>1980</v>
      </c>
      <c r="D1394" t="s">
        <v>23</v>
      </c>
      <c r="E1394" t="s">
        <v>31</v>
      </c>
      <c r="F1394" t="s">
        <v>116</v>
      </c>
      <c r="G1394" s="4">
        <v>151.99</v>
      </c>
      <c r="H1394" s="4">
        <v>136</v>
      </c>
      <c r="I1394" s="81">
        <v>109.82</v>
      </c>
      <c r="J1394" s="72">
        <f>H1394-I1394</f>
        <v>26.180000000000007</v>
      </c>
      <c r="K1394" s="30" t="s">
        <v>10</v>
      </c>
      <c r="L1394" s="30" t="s">
        <v>10</v>
      </c>
      <c r="M1394" t="s">
        <v>1991</v>
      </c>
      <c r="N1394" t="s">
        <v>4303</v>
      </c>
      <c r="O1394" t="s">
        <v>122</v>
      </c>
      <c r="P1394" t="str">
        <f>VLOOKUP(C1394,[1]REGIONAIS!H:K,4,FALSE)</f>
        <v>GUSTAVO DIREITO</v>
      </c>
    </row>
    <row r="1395" spans="1:17" x14ac:dyDescent="0.25">
      <c r="A1395" s="1">
        <v>479</v>
      </c>
      <c r="B1395" s="5">
        <v>45788.537436689818</v>
      </c>
      <c r="C1395" t="s">
        <v>1980</v>
      </c>
      <c r="D1395" t="s">
        <v>19</v>
      </c>
      <c r="E1395" t="s">
        <v>42</v>
      </c>
      <c r="F1395" t="s">
        <v>116</v>
      </c>
      <c r="G1395" s="4">
        <v>94.99</v>
      </c>
      <c r="H1395" s="4">
        <v>73</v>
      </c>
      <c r="I1395" s="81">
        <v>58.95</v>
      </c>
      <c r="J1395" s="72">
        <f>H1395-I1395</f>
        <v>14.049999999999997</v>
      </c>
      <c r="K1395" s="30" t="s">
        <v>10</v>
      </c>
      <c r="L1395" s="30" t="s">
        <v>10</v>
      </c>
      <c r="M1395" t="s">
        <v>1991</v>
      </c>
      <c r="N1395" t="s">
        <v>4304</v>
      </c>
      <c r="O1395" t="s">
        <v>2294</v>
      </c>
      <c r="P1395" t="str">
        <f>VLOOKUP(C1395,[1]REGIONAIS!H:K,4,FALSE)</f>
        <v>GUSTAVO DIREITO</v>
      </c>
    </row>
    <row r="1396" spans="1:17" x14ac:dyDescent="0.25">
      <c r="A1396" s="1" t="s">
        <v>4305</v>
      </c>
      <c r="B1396" s="5">
        <v>45788.65485457176</v>
      </c>
      <c r="C1396" t="s">
        <v>276</v>
      </c>
      <c r="D1396" t="s">
        <v>18</v>
      </c>
      <c r="E1396" t="s">
        <v>28</v>
      </c>
      <c r="F1396" t="s">
        <v>1940</v>
      </c>
      <c r="G1396" s="4">
        <v>46.99</v>
      </c>
      <c r="H1396" s="31">
        <v>38</v>
      </c>
      <c r="I1396" s="31">
        <v>0</v>
      </c>
      <c r="J1396" s="31">
        <v>38</v>
      </c>
      <c r="K1396" s="30" t="s">
        <v>2824</v>
      </c>
      <c r="L1396" s="30" t="s">
        <v>17</v>
      </c>
      <c r="M1396" t="s">
        <v>1991</v>
      </c>
      <c r="N1396" t="s">
        <v>4306</v>
      </c>
      <c r="O1396" t="s">
        <v>124</v>
      </c>
      <c r="P1396" t="str">
        <f>VLOOKUP(C1396,[1]REGIONAIS!H:K,4,FALSE)</f>
        <v>GRAZIANI BARRETO</v>
      </c>
    </row>
    <row r="1397" spans="1:17" x14ac:dyDescent="0.25">
      <c r="A1397" s="1" t="s">
        <v>4307</v>
      </c>
      <c r="B1397" s="5">
        <v>45788.822249444442</v>
      </c>
      <c r="C1397" t="s">
        <v>980</v>
      </c>
      <c r="D1397" t="s">
        <v>19</v>
      </c>
      <c r="E1397" t="s">
        <v>41</v>
      </c>
      <c r="F1397" t="s">
        <v>20</v>
      </c>
      <c r="G1397" s="4">
        <v>76.239999999999995</v>
      </c>
      <c r="H1397" s="4">
        <v>68.25</v>
      </c>
      <c r="I1397" s="81">
        <v>55.11</v>
      </c>
      <c r="J1397" s="72">
        <f t="shared" ref="J1397:J1403" si="98">H1397-I1397</f>
        <v>13.14</v>
      </c>
      <c r="K1397" s="30" t="s">
        <v>10</v>
      </c>
      <c r="L1397" s="30" t="s">
        <v>10</v>
      </c>
      <c r="M1397" t="s">
        <v>1991</v>
      </c>
      <c r="N1397" t="s">
        <v>4308</v>
      </c>
      <c r="O1397" t="s">
        <v>131</v>
      </c>
      <c r="P1397" t="str">
        <f>VLOOKUP(C1397,[1]REGIONAIS!H:K,4,FALSE)</f>
        <v>GUSTAVO DIREITO</v>
      </c>
    </row>
    <row r="1398" spans="1:17" x14ac:dyDescent="0.25">
      <c r="A1398" s="1" t="s">
        <v>4309</v>
      </c>
      <c r="B1398" s="5">
        <v>45788.848225520836</v>
      </c>
      <c r="C1398" t="s">
        <v>3879</v>
      </c>
      <c r="D1398" t="s">
        <v>19</v>
      </c>
      <c r="E1398" t="s">
        <v>41</v>
      </c>
      <c r="F1398" t="s">
        <v>20</v>
      </c>
      <c r="G1398" s="4">
        <v>106.8</v>
      </c>
      <c r="H1398" s="4">
        <v>106.8</v>
      </c>
      <c r="I1398" s="81">
        <v>86.24</v>
      </c>
      <c r="J1398" s="72">
        <f t="shared" si="98"/>
        <v>20.560000000000002</v>
      </c>
      <c r="K1398" s="30" t="s">
        <v>10</v>
      </c>
      <c r="L1398" s="30" t="s">
        <v>10</v>
      </c>
      <c r="M1398" t="s">
        <v>1991</v>
      </c>
      <c r="N1398" t="s">
        <v>4310</v>
      </c>
      <c r="O1398" t="s">
        <v>132</v>
      </c>
      <c r="P1398" t="str">
        <f>VLOOKUP(C1398,[1]REGIONAIS!H:K,4,FALSE)</f>
        <v>ANDRE TREVISANI</v>
      </c>
    </row>
    <row r="1399" spans="1:17" x14ac:dyDescent="0.25">
      <c r="A1399" s="1" t="s">
        <v>4311</v>
      </c>
      <c r="B1399" s="5">
        <v>45788.846926736114</v>
      </c>
      <c r="C1399" t="s">
        <v>3879</v>
      </c>
      <c r="D1399" t="s">
        <v>19</v>
      </c>
      <c r="E1399" t="s">
        <v>41</v>
      </c>
      <c r="F1399" t="s">
        <v>20</v>
      </c>
      <c r="G1399" s="4">
        <v>54.39</v>
      </c>
      <c r="H1399" s="4">
        <v>50.4</v>
      </c>
      <c r="I1399" s="81">
        <v>40.700000000000003</v>
      </c>
      <c r="J1399" s="72">
        <f t="shared" si="98"/>
        <v>9.6999999999999957</v>
      </c>
      <c r="K1399" s="30" t="s">
        <v>10</v>
      </c>
      <c r="L1399" s="30" t="s">
        <v>10</v>
      </c>
      <c r="M1399" t="s">
        <v>1991</v>
      </c>
      <c r="N1399" t="s">
        <v>4312</v>
      </c>
      <c r="O1399" t="s">
        <v>132</v>
      </c>
      <c r="P1399" t="str">
        <f>VLOOKUP(C1399,[1]REGIONAIS!H:K,4,FALSE)</f>
        <v>ANDRE TREVISANI</v>
      </c>
    </row>
    <row r="1400" spans="1:17" x14ac:dyDescent="0.25">
      <c r="A1400" s="1" t="s">
        <v>4313</v>
      </c>
      <c r="B1400" s="5">
        <v>45788.833729363425</v>
      </c>
      <c r="C1400" t="s">
        <v>1931</v>
      </c>
      <c r="D1400" t="s">
        <v>19</v>
      </c>
      <c r="E1400" t="s">
        <v>41</v>
      </c>
      <c r="F1400" t="s">
        <v>20</v>
      </c>
      <c r="G1400" s="4">
        <v>63.98</v>
      </c>
      <c r="H1400" s="4">
        <v>66</v>
      </c>
      <c r="I1400" s="81">
        <v>53.3</v>
      </c>
      <c r="J1400" s="72">
        <f t="shared" si="98"/>
        <v>12.700000000000003</v>
      </c>
      <c r="K1400" s="30" t="s">
        <v>10</v>
      </c>
      <c r="L1400" s="30" t="s">
        <v>10</v>
      </c>
      <c r="M1400" t="s">
        <v>1991</v>
      </c>
      <c r="N1400" t="s">
        <v>4314</v>
      </c>
      <c r="O1400" t="s">
        <v>2679</v>
      </c>
      <c r="P1400" t="str">
        <f>VLOOKUP(C1400,[1]REGIONAIS!H:K,4,FALSE)</f>
        <v>ANDRE TREVISANI</v>
      </c>
    </row>
    <row r="1401" spans="1:17" x14ac:dyDescent="0.25">
      <c r="A1401" s="1" t="s">
        <v>4315</v>
      </c>
      <c r="B1401" s="5">
        <v>45788.817984062502</v>
      </c>
      <c r="C1401" t="s">
        <v>1931</v>
      </c>
      <c r="D1401" t="s">
        <v>19</v>
      </c>
      <c r="E1401" t="s">
        <v>41</v>
      </c>
      <c r="F1401" t="s">
        <v>20</v>
      </c>
      <c r="G1401" s="4">
        <v>72.98</v>
      </c>
      <c r="H1401" s="4">
        <v>63</v>
      </c>
      <c r="I1401" s="81">
        <v>50.87</v>
      </c>
      <c r="J1401" s="72">
        <f t="shared" si="98"/>
        <v>12.130000000000003</v>
      </c>
      <c r="K1401" s="30" t="s">
        <v>10</v>
      </c>
      <c r="L1401" s="30" t="s">
        <v>10</v>
      </c>
      <c r="M1401" t="s">
        <v>1991</v>
      </c>
      <c r="N1401" t="s">
        <v>4316</v>
      </c>
      <c r="O1401" t="s">
        <v>122</v>
      </c>
      <c r="P1401" t="str">
        <f>VLOOKUP(C1401,[1]REGIONAIS!H:K,4,FALSE)</f>
        <v>ANDRE TREVISANI</v>
      </c>
    </row>
    <row r="1402" spans="1:17" x14ac:dyDescent="0.25">
      <c r="A1402" s="1">
        <v>5879</v>
      </c>
      <c r="B1402" s="5">
        <v>45787.825791747688</v>
      </c>
      <c r="C1402" t="s">
        <v>167</v>
      </c>
      <c r="D1402" t="s">
        <v>23</v>
      </c>
      <c r="E1402" t="s">
        <v>31</v>
      </c>
      <c r="F1402" t="s">
        <v>116</v>
      </c>
      <c r="G1402" s="4">
        <v>134.99</v>
      </c>
      <c r="H1402" s="4">
        <v>134</v>
      </c>
      <c r="I1402" s="81">
        <v>108.2</v>
      </c>
      <c r="J1402" s="72">
        <f t="shared" si="98"/>
        <v>25.799999999999997</v>
      </c>
      <c r="K1402" s="30" t="s">
        <v>10</v>
      </c>
      <c r="L1402" s="30" t="s">
        <v>10</v>
      </c>
      <c r="M1402" t="s">
        <v>1991</v>
      </c>
      <c r="N1402" t="s">
        <v>4317</v>
      </c>
      <c r="O1402" t="s">
        <v>132</v>
      </c>
      <c r="P1402" t="s">
        <v>182</v>
      </c>
    </row>
    <row r="1403" spans="1:17" x14ac:dyDescent="0.25">
      <c r="A1403" s="1" t="s">
        <v>4318</v>
      </c>
      <c r="B1403" s="5">
        <v>45788.808884930557</v>
      </c>
      <c r="C1403" t="s">
        <v>188</v>
      </c>
      <c r="D1403" t="s">
        <v>23</v>
      </c>
      <c r="E1403" t="s">
        <v>24</v>
      </c>
      <c r="F1403" t="s">
        <v>20</v>
      </c>
      <c r="G1403" s="4">
        <v>120.99</v>
      </c>
      <c r="H1403" s="4">
        <v>114</v>
      </c>
      <c r="I1403" s="81">
        <v>92.06</v>
      </c>
      <c r="J1403" s="72">
        <f t="shared" si="98"/>
        <v>21.939999999999998</v>
      </c>
      <c r="K1403" s="30" t="s">
        <v>10</v>
      </c>
      <c r="L1403" s="30" t="s">
        <v>10</v>
      </c>
      <c r="M1403" t="s">
        <v>1991</v>
      </c>
      <c r="N1403" t="s">
        <v>4319</v>
      </c>
      <c r="O1403" t="s">
        <v>122</v>
      </c>
      <c r="P1403" t="str">
        <f>VLOOKUP(C1403,[1]REGIONAIS!H:K,4,FALSE)</f>
        <v>GUSTAVO DIREITO</v>
      </c>
    </row>
    <row r="1404" spans="1:17" x14ac:dyDescent="0.25">
      <c r="A1404" s="75">
        <v>3725</v>
      </c>
      <c r="B1404" s="76">
        <v>45788.605691099539</v>
      </c>
      <c r="C1404" s="77" t="s">
        <v>167</v>
      </c>
      <c r="D1404" s="77" t="s">
        <v>23</v>
      </c>
      <c r="E1404" s="77" t="s">
        <v>30</v>
      </c>
      <c r="F1404" s="77" t="s">
        <v>116</v>
      </c>
      <c r="G1404" s="31">
        <v>148.99</v>
      </c>
      <c r="H1404" s="31">
        <v>148</v>
      </c>
      <c r="I1404" s="31">
        <v>0</v>
      </c>
      <c r="J1404" s="31">
        <v>148</v>
      </c>
      <c r="K1404" s="78" t="s">
        <v>1000</v>
      </c>
      <c r="L1404" s="78" t="s">
        <v>2825</v>
      </c>
      <c r="M1404" s="77" t="s">
        <v>1991</v>
      </c>
      <c r="N1404" s="77" t="s">
        <v>4320</v>
      </c>
      <c r="O1404" s="77" t="s">
        <v>132</v>
      </c>
      <c r="P1404" t="str">
        <f>VLOOKUP(C1404,[1]REGIONAIS!H:K,4,FALSE)</f>
        <v>KLEBER RIQUELME</v>
      </c>
      <c r="Q1404" s="79"/>
    </row>
    <row r="1405" spans="1:17" x14ac:dyDescent="0.25">
      <c r="A1405" s="1">
        <v>1868</v>
      </c>
      <c r="B1405" s="5">
        <v>45787.574892372686</v>
      </c>
      <c r="C1405" t="s">
        <v>274</v>
      </c>
      <c r="D1405" t="s">
        <v>23</v>
      </c>
      <c r="E1405" t="s">
        <v>31</v>
      </c>
      <c r="F1405" t="s">
        <v>116</v>
      </c>
      <c r="G1405" s="4">
        <v>74.989999999999995</v>
      </c>
      <c r="H1405" s="4">
        <v>74</v>
      </c>
      <c r="I1405" s="81">
        <v>59.76</v>
      </c>
      <c r="J1405" s="72">
        <f t="shared" ref="J1405:J1410" si="99">H1405-I1405</f>
        <v>14.240000000000002</v>
      </c>
      <c r="K1405" s="30" t="s">
        <v>10</v>
      </c>
      <c r="L1405" s="30" t="s">
        <v>10</v>
      </c>
      <c r="M1405" t="s">
        <v>1991</v>
      </c>
      <c r="N1405" t="s">
        <v>4321</v>
      </c>
      <c r="O1405" t="s">
        <v>122</v>
      </c>
      <c r="P1405" t="s">
        <v>180</v>
      </c>
    </row>
    <row r="1406" spans="1:17" x14ac:dyDescent="0.25">
      <c r="A1406" s="1" t="s">
        <v>4322</v>
      </c>
      <c r="B1406" s="5">
        <v>45788.647926620368</v>
      </c>
      <c r="C1406" t="s">
        <v>1947</v>
      </c>
      <c r="D1406" t="s">
        <v>23</v>
      </c>
      <c r="E1406" t="s">
        <v>31</v>
      </c>
      <c r="F1406" t="s">
        <v>1941</v>
      </c>
      <c r="G1406" s="4">
        <v>64.59</v>
      </c>
      <c r="H1406" s="4">
        <v>45.6</v>
      </c>
      <c r="I1406" s="81">
        <v>36.82</v>
      </c>
      <c r="J1406" s="72">
        <f t="shared" si="99"/>
        <v>8.7800000000000011</v>
      </c>
      <c r="K1406" s="30" t="s">
        <v>10</v>
      </c>
      <c r="L1406" s="30" t="s">
        <v>10</v>
      </c>
      <c r="M1406" t="s">
        <v>1991</v>
      </c>
      <c r="N1406" t="s">
        <v>4323</v>
      </c>
      <c r="O1406" t="s">
        <v>122</v>
      </c>
      <c r="P1406" t="str">
        <f>VLOOKUP(C1406,[1]REGIONAIS!H:K,4,FALSE)</f>
        <v>BREINER PENA</v>
      </c>
    </row>
    <row r="1407" spans="1:17" x14ac:dyDescent="0.25">
      <c r="A1407" s="1" t="s">
        <v>4324</v>
      </c>
      <c r="B1407" s="5">
        <v>45788.59064091435</v>
      </c>
      <c r="C1407" t="s">
        <v>1970</v>
      </c>
      <c r="D1407" t="s">
        <v>23</v>
      </c>
      <c r="E1407" t="s">
        <v>24</v>
      </c>
      <c r="F1407" t="s">
        <v>20</v>
      </c>
      <c r="G1407" s="4">
        <v>49.79</v>
      </c>
      <c r="H1407" s="4">
        <v>46.8</v>
      </c>
      <c r="I1407" s="81">
        <v>37.799999999999997</v>
      </c>
      <c r="J1407" s="72">
        <f t="shared" si="99"/>
        <v>9</v>
      </c>
      <c r="K1407" s="30" t="s">
        <v>10</v>
      </c>
      <c r="L1407" s="30" t="s">
        <v>10</v>
      </c>
      <c r="M1407" t="s">
        <v>1991</v>
      </c>
      <c r="N1407" t="s">
        <v>4325</v>
      </c>
      <c r="O1407" t="s">
        <v>132</v>
      </c>
      <c r="P1407" t="str">
        <f>VLOOKUP(C1407,[1]REGIONAIS!H:K,4,FALSE)</f>
        <v>KLEBER RIQUELME</v>
      </c>
    </row>
    <row r="1408" spans="1:17" x14ac:dyDescent="0.25">
      <c r="A1408" s="1" t="s">
        <v>3919</v>
      </c>
      <c r="B1408" s="5">
        <v>45788.611132662038</v>
      </c>
      <c r="C1408" t="s">
        <v>1456</v>
      </c>
      <c r="D1408" t="s">
        <v>23</v>
      </c>
      <c r="E1408" t="s">
        <v>24</v>
      </c>
      <c r="F1408" t="s">
        <v>20</v>
      </c>
      <c r="G1408" s="4">
        <v>103</v>
      </c>
      <c r="H1408" s="4">
        <v>113</v>
      </c>
      <c r="I1408" s="81">
        <v>87.21</v>
      </c>
      <c r="J1408" s="72">
        <f t="shared" si="99"/>
        <v>25.790000000000006</v>
      </c>
      <c r="K1408" s="30" t="s">
        <v>10</v>
      </c>
      <c r="L1408" s="30" t="s">
        <v>10</v>
      </c>
      <c r="M1408" t="s">
        <v>1991</v>
      </c>
      <c r="N1408" t="s">
        <v>4326</v>
      </c>
      <c r="O1408" t="s">
        <v>131</v>
      </c>
      <c r="P1408" t="str">
        <f>VLOOKUP(C1408,[1]REGIONAIS!H:K,4,FALSE)</f>
        <v>GUSTAVO DIREITO</v>
      </c>
    </row>
    <row r="1409" spans="1:17" x14ac:dyDescent="0.25">
      <c r="A1409" s="1" t="s">
        <v>4327</v>
      </c>
      <c r="B1409" s="5">
        <v>45788.712261203706</v>
      </c>
      <c r="C1409" t="s">
        <v>1509</v>
      </c>
      <c r="D1409" t="s">
        <v>23</v>
      </c>
      <c r="E1409" t="s">
        <v>24</v>
      </c>
      <c r="F1409" t="s">
        <v>20</v>
      </c>
      <c r="G1409" s="4">
        <v>75</v>
      </c>
      <c r="H1409" s="4">
        <v>75</v>
      </c>
      <c r="I1409" s="81">
        <v>60.56</v>
      </c>
      <c r="J1409" s="72">
        <f t="shared" si="99"/>
        <v>14.439999999999998</v>
      </c>
      <c r="K1409" s="30" t="s">
        <v>10</v>
      </c>
      <c r="L1409" s="30" t="s">
        <v>10</v>
      </c>
      <c r="M1409" t="s">
        <v>1991</v>
      </c>
      <c r="N1409" t="s">
        <v>4328</v>
      </c>
      <c r="O1409" t="s">
        <v>131</v>
      </c>
      <c r="P1409" t="str">
        <f>VLOOKUP(C1409,[1]REGIONAIS!H:K,4,FALSE)</f>
        <v>GRAZIANI BARRETO</v>
      </c>
    </row>
    <row r="1410" spans="1:17" x14ac:dyDescent="0.25">
      <c r="A1410" s="1" t="s">
        <v>4329</v>
      </c>
      <c r="B1410" s="5">
        <v>45788.803419722222</v>
      </c>
      <c r="C1410" t="s">
        <v>260</v>
      </c>
      <c r="D1410" t="s">
        <v>19</v>
      </c>
      <c r="E1410" t="s">
        <v>226</v>
      </c>
      <c r="F1410" t="s">
        <v>20</v>
      </c>
      <c r="G1410" s="4">
        <v>125.99</v>
      </c>
      <c r="H1410" s="4">
        <v>118</v>
      </c>
      <c r="I1410" s="81">
        <v>95.28</v>
      </c>
      <c r="J1410" s="72">
        <f t="shared" si="99"/>
        <v>22.72</v>
      </c>
      <c r="K1410" s="30" t="s">
        <v>10</v>
      </c>
      <c r="L1410" s="30" t="s">
        <v>10</v>
      </c>
      <c r="M1410" t="s">
        <v>1991</v>
      </c>
      <c r="N1410" t="s">
        <v>4330</v>
      </c>
      <c r="O1410" t="s">
        <v>122</v>
      </c>
      <c r="P1410" t="str">
        <f>VLOOKUP(C1410,[1]REGIONAIS!H:K,4,FALSE)</f>
        <v>KLEBER RIQUELME</v>
      </c>
    </row>
    <row r="1411" spans="1:17" x14ac:dyDescent="0.25">
      <c r="A1411" s="75">
        <v>5138</v>
      </c>
      <c r="B1411" s="76">
        <v>45788.904236030095</v>
      </c>
      <c r="C1411" s="77" t="s">
        <v>276</v>
      </c>
      <c r="D1411" s="77" t="s">
        <v>19</v>
      </c>
      <c r="E1411" s="77" t="s">
        <v>129</v>
      </c>
      <c r="F1411" s="77" t="s">
        <v>116</v>
      </c>
      <c r="G1411" s="31">
        <v>79.989999999999995</v>
      </c>
      <c r="H1411" s="31">
        <v>82</v>
      </c>
      <c r="I1411" s="31">
        <v>0</v>
      </c>
      <c r="J1411" s="31">
        <v>82</v>
      </c>
      <c r="K1411" s="78" t="s">
        <v>1000</v>
      </c>
      <c r="L1411" s="78" t="s">
        <v>2825</v>
      </c>
      <c r="M1411" s="77" t="s">
        <v>1991</v>
      </c>
      <c r="N1411" s="77" t="s">
        <v>4331</v>
      </c>
      <c r="O1411" s="77" t="s">
        <v>1961</v>
      </c>
      <c r="P1411" t="str">
        <f>VLOOKUP(C1411,[1]REGIONAIS!H:K,4,FALSE)</f>
        <v>GRAZIANI BARRETO</v>
      </c>
      <c r="Q1411" s="79"/>
    </row>
    <row r="1412" spans="1:17" x14ac:dyDescent="0.25">
      <c r="A1412" s="1" t="s">
        <v>4332</v>
      </c>
      <c r="B1412" s="5">
        <v>45788.696566828701</v>
      </c>
      <c r="C1412" t="s">
        <v>161</v>
      </c>
      <c r="D1412" t="s">
        <v>23</v>
      </c>
      <c r="E1412" t="s">
        <v>24</v>
      </c>
      <c r="F1412" t="s">
        <v>20</v>
      </c>
      <c r="G1412" s="4">
        <v>238.99</v>
      </c>
      <c r="H1412" s="4">
        <v>226</v>
      </c>
      <c r="I1412" s="81">
        <v>182.5</v>
      </c>
      <c r="J1412" s="72">
        <f>H1412-I1412</f>
        <v>43.5</v>
      </c>
      <c r="K1412" s="30" t="s">
        <v>10</v>
      </c>
      <c r="L1412" s="30" t="s">
        <v>10</v>
      </c>
      <c r="M1412" t="s">
        <v>1991</v>
      </c>
      <c r="N1412" t="s">
        <v>4333</v>
      </c>
      <c r="O1412" t="s">
        <v>122</v>
      </c>
      <c r="P1412" t="str">
        <f>VLOOKUP(C1412,[1]REGIONAIS!H:K,4,FALSE)</f>
        <v>GUSTAVO DIREITO</v>
      </c>
    </row>
    <row r="1413" spans="1:17" x14ac:dyDescent="0.25">
      <c r="A1413" s="1">
        <v>3602</v>
      </c>
      <c r="B1413" s="5">
        <v>45788.802230300927</v>
      </c>
      <c r="C1413" t="s">
        <v>276</v>
      </c>
      <c r="D1413" t="s">
        <v>23</v>
      </c>
      <c r="E1413" t="s">
        <v>31</v>
      </c>
      <c r="F1413" t="s">
        <v>116</v>
      </c>
      <c r="G1413" s="4">
        <v>124</v>
      </c>
      <c r="H1413" s="4">
        <v>124</v>
      </c>
      <c r="I1413" s="81">
        <v>100.13</v>
      </c>
      <c r="J1413" s="72">
        <f>H1413-I1413</f>
        <v>23.870000000000005</v>
      </c>
      <c r="K1413" s="30" t="s">
        <v>10</v>
      </c>
      <c r="L1413" s="30" t="s">
        <v>10</v>
      </c>
      <c r="M1413" t="s">
        <v>1991</v>
      </c>
      <c r="N1413" t="s">
        <v>4334</v>
      </c>
      <c r="O1413" t="s">
        <v>123</v>
      </c>
      <c r="P1413" t="str">
        <f>VLOOKUP(C1413,[1]REGIONAIS!H:K,4,FALSE)</f>
        <v>GRAZIANI BARRETO</v>
      </c>
    </row>
    <row r="1414" spans="1:17" x14ac:dyDescent="0.25">
      <c r="A1414" s="1" t="s">
        <v>4335</v>
      </c>
      <c r="B1414" s="5">
        <v>45788.820151840278</v>
      </c>
      <c r="C1414" t="s">
        <v>141</v>
      </c>
      <c r="D1414" t="s">
        <v>19</v>
      </c>
      <c r="E1414" t="s">
        <v>41</v>
      </c>
      <c r="F1414" t="s">
        <v>20</v>
      </c>
      <c r="G1414" s="4">
        <v>301.99</v>
      </c>
      <c r="H1414" s="4">
        <v>279</v>
      </c>
      <c r="I1414" s="81">
        <v>225.29</v>
      </c>
      <c r="J1414" s="72">
        <f>H1414-I1414</f>
        <v>53.710000000000008</v>
      </c>
      <c r="K1414" s="30" t="s">
        <v>10</v>
      </c>
      <c r="L1414" s="30" t="s">
        <v>10</v>
      </c>
      <c r="M1414" t="s">
        <v>1991</v>
      </c>
      <c r="N1414" t="s">
        <v>4336</v>
      </c>
      <c r="O1414" t="s">
        <v>132</v>
      </c>
      <c r="P1414" t="str">
        <f>VLOOKUP(C1414,[1]REGIONAIS!H:K,4,FALSE)</f>
        <v>GRAZIANI BARRETO</v>
      </c>
    </row>
    <row r="1415" spans="1:17" x14ac:dyDescent="0.25">
      <c r="A1415" s="1" t="s">
        <v>4337</v>
      </c>
      <c r="B1415" s="5">
        <v>45788.51104759259</v>
      </c>
      <c r="C1415" t="s">
        <v>319</v>
      </c>
      <c r="D1415" t="s">
        <v>18</v>
      </c>
      <c r="E1415" t="s">
        <v>28</v>
      </c>
      <c r="F1415" t="s">
        <v>136</v>
      </c>
      <c r="G1415" s="4">
        <v>145.99</v>
      </c>
      <c r="H1415" s="31">
        <v>140</v>
      </c>
      <c r="I1415" s="31">
        <v>0</v>
      </c>
      <c r="J1415" s="31">
        <v>140</v>
      </c>
      <c r="K1415" s="30" t="s">
        <v>2824</v>
      </c>
      <c r="L1415" s="30" t="s">
        <v>17</v>
      </c>
      <c r="M1415" t="s">
        <v>1991</v>
      </c>
      <c r="N1415" t="s">
        <v>4338</v>
      </c>
      <c r="O1415" t="s">
        <v>122</v>
      </c>
      <c r="P1415" t="str">
        <f>VLOOKUP(C1415,[1]REGIONAIS!H:K,4,FALSE)</f>
        <v>GRAZIANI BARRETO</v>
      </c>
    </row>
    <row r="1416" spans="1:17" x14ac:dyDescent="0.25">
      <c r="A1416" s="1" t="s">
        <v>4339</v>
      </c>
      <c r="B1416" s="5">
        <v>45788.753260069447</v>
      </c>
      <c r="C1416" t="s">
        <v>261</v>
      </c>
      <c r="D1416" t="s">
        <v>1926</v>
      </c>
      <c r="E1416" t="s">
        <v>1927</v>
      </c>
      <c r="F1416" t="s">
        <v>1928</v>
      </c>
      <c r="G1416" s="4">
        <v>47.39</v>
      </c>
      <c r="H1416" s="31">
        <v>56.4</v>
      </c>
      <c r="I1416" s="31">
        <v>0</v>
      </c>
      <c r="J1416" s="31">
        <v>56.4</v>
      </c>
      <c r="K1416" s="30" t="s">
        <v>2824</v>
      </c>
      <c r="L1416" s="30" t="s">
        <v>17</v>
      </c>
      <c r="M1416" t="s">
        <v>1991</v>
      </c>
      <c r="N1416" t="s">
        <v>4340</v>
      </c>
      <c r="O1416" t="s">
        <v>1929</v>
      </c>
      <c r="P1416" t="str">
        <f>VLOOKUP(C1416,[1]REGIONAIS!H:K,4,FALSE)</f>
        <v>GRAZIANI BARRETO</v>
      </c>
    </row>
    <row r="1417" spans="1:17" x14ac:dyDescent="0.25">
      <c r="A1417" s="1" t="s">
        <v>4341</v>
      </c>
      <c r="B1417" s="5">
        <v>45788.795852974537</v>
      </c>
      <c r="C1417" t="s">
        <v>299</v>
      </c>
      <c r="D1417" t="s">
        <v>18</v>
      </c>
      <c r="E1417" t="s">
        <v>28</v>
      </c>
      <c r="F1417" t="s">
        <v>136</v>
      </c>
      <c r="G1417" s="4">
        <v>153.99</v>
      </c>
      <c r="H1417" s="31">
        <v>146</v>
      </c>
      <c r="I1417" s="31">
        <v>0</v>
      </c>
      <c r="J1417" s="31">
        <v>146</v>
      </c>
      <c r="K1417" s="30" t="s">
        <v>2824</v>
      </c>
      <c r="L1417" s="30" t="s">
        <v>17</v>
      </c>
      <c r="M1417" t="s">
        <v>1991</v>
      </c>
      <c r="N1417" t="s">
        <v>4342</v>
      </c>
      <c r="O1417" t="s">
        <v>1957</v>
      </c>
      <c r="P1417" t="str">
        <f>VLOOKUP(C1417,[1]REGIONAIS!H:K,4,FALSE)</f>
        <v>KLEBER RIQUELME</v>
      </c>
    </row>
    <row r="1418" spans="1:17" x14ac:dyDescent="0.25">
      <c r="A1418" s="1" t="s">
        <v>3940</v>
      </c>
      <c r="B1418" s="5">
        <v>45788.783540254626</v>
      </c>
      <c r="C1418" t="s">
        <v>299</v>
      </c>
      <c r="D1418" t="s">
        <v>18</v>
      </c>
      <c r="E1418" t="s">
        <v>28</v>
      </c>
      <c r="F1418" t="s">
        <v>136</v>
      </c>
      <c r="G1418" s="4">
        <v>93.99</v>
      </c>
      <c r="H1418" s="31">
        <v>85</v>
      </c>
      <c r="I1418" s="31">
        <v>0</v>
      </c>
      <c r="J1418" s="31">
        <v>85</v>
      </c>
      <c r="K1418" s="30" t="s">
        <v>2824</v>
      </c>
      <c r="L1418" s="30" t="s">
        <v>17</v>
      </c>
      <c r="M1418" t="s">
        <v>1991</v>
      </c>
      <c r="N1418" t="s">
        <v>4343</v>
      </c>
      <c r="O1418" t="s">
        <v>1957</v>
      </c>
      <c r="P1418" t="str">
        <f>VLOOKUP(C1418,[1]REGIONAIS!H:K,4,FALSE)</f>
        <v>KLEBER RIQUELME</v>
      </c>
    </row>
    <row r="1419" spans="1:17" x14ac:dyDescent="0.25">
      <c r="A1419" s="1" t="s">
        <v>4344</v>
      </c>
      <c r="B1419" s="5">
        <v>45788.919096736114</v>
      </c>
      <c r="C1419" t="s">
        <v>208</v>
      </c>
      <c r="D1419" t="s">
        <v>19</v>
      </c>
      <c r="E1419" t="s">
        <v>226</v>
      </c>
      <c r="F1419" t="s">
        <v>20</v>
      </c>
      <c r="G1419" s="4">
        <v>190.98</v>
      </c>
      <c r="H1419" s="4">
        <v>168</v>
      </c>
      <c r="I1419" s="81">
        <v>135.66</v>
      </c>
      <c r="J1419" s="72">
        <f t="shared" ref="J1419:J1432" si="100">H1419-I1419</f>
        <v>32.340000000000003</v>
      </c>
      <c r="K1419" s="30" t="s">
        <v>10</v>
      </c>
      <c r="L1419" s="30" t="s">
        <v>10</v>
      </c>
      <c r="M1419" t="s">
        <v>1991</v>
      </c>
      <c r="N1419" t="s">
        <v>4345</v>
      </c>
      <c r="O1419" t="s">
        <v>1957</v>
      </c>
      <c r="P1419" t="str">
        <f>VLOOKUP(C1419,[1]REGIONAIS!H:K,4,FALSE)</f>
        <v>KLEBER RIQUELME</v>
      </c>
    </row>
    <row r="1420" spans="1:17" x14ac:dyDescent="0.25">
      <c r="A1420" s="1" t="s">
        <v>4346</v>
      </c>
      <c r="B1420" s="5">
        <v>45788.476410972224</v>
      </c>
      <c r="C1420" t="s">
        <v>208</v>
      </c>
      <c r="D1420" t="s">
        <v>19</v>
      </c>
      <c r="E1420" t="s">
        <v>4347</v>
      </c>
      <c r="F1420" t="s">
        <v>20</v>
      </c>
      <c r="G1420" s="4">
        <v>91.98</v>
      </c>
      <c r="H1420" s="4">
        <v>81</v>
      </c>
      <c r="I1420" s="81">
        <v>65.41</v>
      </c>
      <c r="J1420" s="72">
        <f t="shared" si="100"/>
        <v>15.590000000000003</v>
      </c>
      <c r="K1420" s="30" t="s">
        <v>10</v>
      </c>
      <c r="L1420" s="30" t="s">
        <v>10</v>
      </c>
      <c r="M1420" t="s">
        <v>1991</v>
      </c>
      <c r="N1420" t="s">
        <v>4348</v>
      </c>
      <c r="O1420" t="s">
        <v>122</v>
      </c>
      <c r="P1420" t="str">
        <f>VLOOKUP(C1420,[1]REGIONAIS!H:K,4,FALSE)</f>
        <v>KLEBER RIQUELME</v>
      </c>
    </row>
    <row r="1421" spans="1:17" x14ac:dyDescent="0.25">
      <c r="A1421" s="1" t="s">
        <v>4349</v>
      </c>
      <c r="B1421" s="5">
        <v>45788.800547071762</v>
      </c>
      <c r="C1421" t="s">
        <v>315</v>
      </c>
      <c r="D1421" t="s">
        <v>23</v>
      </c>
      <c r="E1421" t="s">
        <v>139</v>
      </c>
      <c r="F1421" t="s">
        <v>20</v>
      </c>
      <c r="G1421" s="4">
        <v>61.99</v>
      </c>
      <c r="H1421" s="4">
        <v>65</v>
      </c>
      <c r="I1421" s="81">
        <v>48.45</v>
      </c>
      <c r="J1421" s="72">
        <f t="shared" si="100"/>
        <v>16.549999999999997</v>
      </c>
      <c r="K1421" s="30" t="s">
        <v>10</v>
      </c>
      <c r="L1421" s="30" t="s">
        <v>10</v>
      </c>
      <c r="M1421" t="s">
        <v>1991</v>
      </c>
      <c r="N1421" t="s">
        <v>4350</v>
      </c>
      <c r="O1421" t="s">
        <v>123</v>
      </c>
      <c r="P1421" t="str">
        <f>VLOOKUP(C1421,[1]REGIONAIS!H:K,4,FALSE)</f>
        <v>ANDRE TREVISANI</v>
      </c>
    </row>
    <row r="1422" spans="1:17" x14ac:dyDescent="0.25">
      <c r="A1422" s="1" t="s">
        <v>4351</v>
      </c>
      <c r="B1422" s="5">
        <v>45788.801962106481</v>
      </c>
      <c r="C1422" t="s">
        <v>74</v>
      </c>
      <c r="D1422" t="s">
        <v>23</v>
      </c>
      <c r="E1422" t="s">
        <v>24</v>
      </c>
      <c r="F1422" t="s">
        <v>20</v>
      </c>
      <c r="G1422" s="4">
        <v>61.99</v>
      </c>
      <c r="H1422" s="4">
        <v>65</v>
      </c>
      <c r="I1422" s="81">
        <v>54.44</v>
      </c>
      <c r="J1422" s="72">
        <f t="shared" si="100"/>
        <v>10.560000000000002</v>
      </c>
      <c r="K1422" s="30" t="s">
        <v>10</v>
      </c>
      <c r="L1422" s="30" t="s">
        <v>10</v>
      </c>
      <c r="M1422" t="s">
        <v>1991</v>
      </c>
      <c r="N1422" t="s">
        <v>4352</v>
      </c>
      <c r="O1422" t="s">
        <v>156</v>
      </c>
      <c r="P1422" t="str">
        <f>VLOOKUP(C1422,[1]REGIONAIS!H:K,4,FALSE)</f>
        <v>KLEBER RIQUELME</v>
      </c>
    </row>
    <row r="1423" spans="1:17" x14ac:dyDescent="0.25">
      <c r="A1423" s="1">
        <v>9358</v>
      </c>
      <c r="B1423" s="5">
        <v>45785.800037430556</v>
      </c>
      <c r="C1423" t="s">
        <v>235</v>
      </c>
      <c r="D1423" t="s">
        <v>23</v>
      </c>
      <c r="E1423" t="s">
        <v>31</v>
      </c>
      <c r="F1423" t="s">
        <v>116</v>
      </c>
      <c r="G1423" s="4">
        <v>71.98</v>
      </c>
      <c r="H1423" s="4">
        <v>68</v>
      </c>
      <c r="I1423" s="81">
        <v>54.91</v>
      </c>
      <c r="J1423" s="72">
        <f t="shared" si="100"/>
        <v>13.090000000000003</v>
      </c>
      <c r="K1423" s="30" t="s">
        <v>10</v>
      </c>
      <c r="L1423" s="30" t="s">
        <v>10</v>
      </c>
      <c r="M1423" t="s">
        <v>1991</v>
      </c>
      <c r="N1423" t="s">
        <v>4353</v>
      </c>
      <c r="O1423" t="s">
        <v>132</v>
      </c>
      <c r="P1423" t="s">
        <v>183</v>
      </c>
    </row>
    <row r="1424" spans="1:17" x14ac:dyDescent="0.25">
      <c r="A1424" s="1" t="s">
        <v>4354</v>
      </c>
      <c r="B1424" s="5">
        <v>45788.835430277781</v>
      </c>
      <c r="C1424" t="s">
        <v>310</v>
      </c>
      <c r="D1424" t="s">
        <v>23</v>
      </c>
      <c r="E1424" t="s">
        <v>24</v>
      </c>
      <c r="F1424" t="s">
        <v>20</v>
      </c>
      <c r="G1424" s="4">
        <v>146.99</v>
      </c>
      <c r="H1424" s="4">
        <v>127</v>
      </c>
      <c r="I1424" s="81">
        <v>106.36</v>
      </c>
      <c r="J1424" s="72">
        <f t="shared" si="100"/>
        <v>20.64</v>
      </c>
      <c r="K1424" s="30" t="s">
        <v>10</v>
      </c>
      <c r="L1424" s="30" t="s">
        <v>10</v>
      </c>
      <c r="M1424" t="s">
        <v>1991</v>
      </c>
      <c r="N1424" t="s">
        <v>4355</v>
      </c>
      <c r="O1424" t="s">
        <v>1955</v>
      </c>
      <c r="P1424" t="str">
        <f>VLOOKUP(C1424,[1]REGIONAIS!H:K,4,FALSE)</f>
        <v>GRAZIANI BARRETO</v>
      </c>
    </row>
    <row r="1425" spans="1:17" x14ac:dyDescent="0.25">
      <c r="A1425" s="1" t="s">
        <v>4356</v>
      </c>
      <c r="B1425" s="5">
        <v>45788.711772858798</v>
      </c>
      <c r="C1425" t="s">
        <v>310</v>
      </c>
      <c r="D1425" t="s">
        <v>23</v>
      </c>
      <c r="E1425" t="s">
        <v>31</v>
      </c>
      <c r="F1425" t="s">
        <v>1941</v>
      </c>
      <c r="G1425" s="4">
        <v>176.99</v>
      </c>
      <c r="H1425" s="4">
        <v>168</v>
      </c>
      <c r="I1425" s="81">
        <v>135.61000000000001</v>
      </c>
      <c r="J1425" s="72">
        <f t="shared" si="100"/>
        <v>32.389999999999986</v>
      </c>
      <c r="K1425" s="30" t="s">
        <v>10</v>
      </c>
      <c r="L1425" s="30" t="s">
        <v>10</v>
      </c>
      <c r="M1425" t="s">
        <v>1991</v>
      </c>
      <c r="N1425" t="s">
        <v>4357</v>
      </c>
      <c r="O1425" t="s">
        <v>1930</v>
      </c>
      <c r="P1425" t="str">
        <f>VLOOKUP(C1425,[1]REGIONAIS!H:K,4,FALSE)</f>
        <v>GRAZIANI BARRETO</v>
      </c>
    </row>
    <row r="1426" spans="1:17" x14ac:dyDescent="0.25">
      <c r="A1426" s="1" t="s">
        <v>4358</v>
      </c>
      <c r="B1426" s="5">
        <v>45788.798411481483</v>
      </c>
      <c r="C1426" t="s">
        <v>217</v>
      </c>
      <c r="D1426" t="s">
        <v>19</v>
      </c>
      <c r="E1426" t="s">
        <v>39</v>
      </c>
      <c r="F1426" t="s">
        <v>20</v>
      </c>
      <c r="G1426" s="4">
        <v>153</v>
      </c>
      <c r="H1426" s="4">
        <v>153</v>
      </c>
      <c r="I1426" s="81">
        <v>123.55</v>
      </c>
      <c r="J1426" s="72">
        <f t="shared" si="100"/>
        <v>29.450000000000003</v>
      </c>
      <c r="K1426" s="30" t="s">
        <v>10</v>
      </c>
      <c r="L1426" s="30" t="s">
        <v>10</v>
      </c>
      <c r="M1426" t="s">
        <v>1991</v>
      </c>
      <c r="N1426" t="s">
        <v>4359</v>
      </c>
      <c r="O1426" t="s">
        <v>132</v>
      </c>
      <c r="P1426" t="str">
        <f>VLOOKUP(C1426,[1]REGIONAIS!H:K,4,FALSE)</f>
        <v>KLEBER RIQUELME</v>
      </c>
    </row>
    <row r="1427" spans="1:17" x14ac:dyDescent="0.25">
      <c r="A1427" s="1" t="s">
        <v>4360</v>
      </c>
      <c r="B1427" s="5">
        <v>45788.57056133102</v>
      </c>
      <c r="C1427" t="s">
        <v>763</v>
      </c>
      <c r="D1427" t="s">
        <v>19</v>
      </c>
      <c r="E1427" t="s">
        <v>226</v>
      </c>
      <c r="F1427" t="s">
        <v>20</v>
      </c>
      <c r="G1427" s="4">
        <v>84</v>
      </c>
      <c r="H1427" s="4">
        <v>84</v>
      </c>
      <c r="I1427" s="81">
        <v>67.83</v>
      </c>
      <c r="J1427" s="72">
        <f t="shared" si="100"/>
        <v>16.170000000000002</v>
      </c>
      <c r="K1427" s="30" t="s">
        <v>10</v>
      </c>
      <c r="L1427" s="30" t="s">
        <v>10</v>
      </c>
      <c r="M1427" t="s">
        <v>1991</v>
      </c>
      <c r="N1427" t="s">
        <v>4361</v>
      </c>
      <c r="O1427" t="s">
        <v>122</v>
      </c>
      <c r="P1427" t="str">
        <f>VLOOKUP(C1427,[1]REGIONAIS!H:K,4,FALSE)</f>
        <v>GRAZIANI BARRETO</v>
      </c>
    </row>
    <row r="1428" spans="1:17" x14ac:dyDescent="0.25">
      <c r="A1428" s="1" t="s">
        <v>4362</v>
      </c>
      <c r="B1428" s="5">
        <v>45788.824503020835</v>
      </c>
      <c r="C1428" t="s">
        <v>55</v>
      </c>
      <c r="D1428" t="s">
        <v>23</v>
      </c>
      <c r="E1428" t="s">
        <v>24</v>
      </c>
      <c r="F1428" t="s">
        <v>20</v>
      </c>
      <c r="G1428" s="4">
        <v>151.99</v>
      </c>
      <c r="H1428" s="4">
        <v>131</v>
      </c>
      <c r="I1428" s="81">
        <v>105.78</v>
      </c>
      <c r="J1428" s="72">
        <f t="shared" si="100"/>
        <v>25.22</v>
      </c>
      <c r="K1428" s="30" t="s">
        <v>10</v>
      </c>
      <c r="L1428" s="30" t="s">
        <v>10</v>
      </c>
      <c r="M1428" t="s">
        <v>1991</v>
      </c>
      <c r="N1428" t="s">
        <v>4363</v>
      </c>
      <c r="O1428" t="s">
        <v>122</v>
      </c>
      <c r="P1428" t="str">
        <f>VLOOKUP(C1428,[1]REGIONAIS!H:K,4,FALSE)</f>
        <v>GRAZIANI BARRETO</v>
      </c>
    </row>
    <row r="1429" spans="1:17" x14ac:dyDescent="0.25">
      <c r="A1429" s="1" t="s">
        <v>4364</v>
      </c>
      <c r="B1429" s="5">
        <v>45788.802852002314</v>
      </c>
      <c r="C1429" t="s">
        <v>55</v>
      </c>
      <c r="D1429" t="s">
        <v>19</v>
      </c>
      <c r="E1429" t="s">
        <v>1946</v>
      </c>
      <c r="F1429" t="s">
        <v>20</v>
      </c>
      <c r="G1429" s="4">
        <v>240.99</v>
      </c>
      <c r="H1429" s="4">
        <v>222</v>
      </c>
      <c r="I1429" s="81">
        <v>179.26</v>
      </c>
      <c r="J1429" s="72">
        <f t="shared" si="100"/>
        <v>42.740000000000009</v>
      </c>
      <c r="K1429" s="30" t="s">
        <v>10</v>
      </c>
      <c r="L1429" s="30" t="s">
        <v>10</v>
      </c>
      <c r="M1429" t="s">
        <v>1991</v>
      </c>
      <c r="N1429" t="s">
        <v>4365</v>
      </c>
      <c r="O1429" t="s">
        <v>122</v>
      </c>
      <c r="P1429" t="str">
        <f>VLOOKUP(C1429,[1]REGIONAIS!H:K,4,FALSE)</f>
        <v>GRAZIANI BARRETO</v>
      </c>
    </row>
    <row r="1430" spans="1:17" x14ac:dyDescent="0.25">
      <c r="A1430" s="1" t="s">
        <v>4366</v>
      </c>
      <c r="B1430" s="5">
        <v>45788.761588090281</v>
      </c>
      <c r="C1430" t="s">
        <v>55</v>
      </c>
      <c r="D1430" t="s">
        <v>23</v>
      </c>
      <c r="E1430" t="s">
        <v>31</v>
      </c>
      <c r="F1430" t="s">
        <v>1941</v>
      </c>
      <c r="G1430" s="4">
        <v>192.99</v>
      </c>
      <c r="H1430" s="4">
        <v>168</v>
      </c>
      <c r="I1430" s="81">
        <v>135.66</v>
      </c>
      <c r="J1430" s="72">
        <f t="shared" si="100"/>
        <v>32.340000000000003</v>
      </c>
      <c r="K1430" s="30" t="s">
        <v>10</v>
      </c>
      <c r="L1430" s="30" t="s">
        <v>10</v>
      </c>
      <c r="M1430" t="s">
        <v>1991</v>
      </c>
      <c r="N1430" t="s">
        <v>4367</v>
      </c>
      <c r="O1430" t="s">
        <v>132</v>
      </c>
      <c r="P1430" t="str">
        <f>VLOOKUP(C1430,[1]REGIONAIS!H:K,4,FALSE)</f>
        <v>GRAZIANI BARRETO</v>
      </c>
    </row>
    <row r="1431" spans="1:17" x14ac:dyDescent="0.25">
      <c r="A1431" s="1" t="s">
        <v>4368</v>
      </c>
      <c r="B1431" s="5">
        <v>45788.852981724536</v>
      </c>
      <c r="C1431" t="s">
        <v>833</v>
      </c>
      <c r="D1431" t="s">
        <v>23</v>
      </c>
      <c r="E1431" t="s">
        <v>24</v>
      </c>
      <c r="F1431" t="s">
        <v>20</v>
      </c>
      <c r="G1431" s="4">
        <v>77.989999999999995</v>
      </c>
      <c r="H1431" s="4">
        <v>74</v>
      </c>
      <c r="I1431" s="81">
        <v>59.76</v>
      </c>
      <c r="J1431" s="72">
        <f t="shared" si="100"/>
        <v>14.240000000000002</v>
      </c>
      <c r="K1431" s="30" t="s">
        <v>10</v>
      </c>
      <c r="L1431" s="30" t="s">
        <v>10</v>
      </c>
      <c r="M1431" t="s">
        <v>1991</v>
      </c>
      <c r="N1431" t="s">
        <v>4369</v>
      </c>
      <c r="O1431" t="s">
        <v>131</v>
      </c>
      <c r="P1431" t="str">
        <f>VLOOKUP(C1431,[1]REGIONAIS!H:K,4,FALSE)</f>
        <v>BREINER PENA</v>
      </c>
    </row>
    <row r="1432" spans="1:17" x14ac:dyDescent="0.25">
      <c r="A1432" s="1" t="s">
        <v>4370</v>
      </c>
      <c r="B1432" s="5">
        <v>45788.58789840278</v>
      </c>
      <c r="C1432" t="s">
        <v>144</v>
      </c>
      <c r="D1432" t="s">
        <v>19</v>
      </c>
      <c r="E1432" t="s">
        <v>41</v>
      </c>
      <c r="F1432" t="s">
        <v>20</v>
      </c>
      <c r="G1432" s="4">
        <v>85.99</v>
      </c>
      <c r="H1432" s="4">
        <v>78</v>
      </c>
      <c r="I1432" s="81">
        <v>62.98</v>
      </c>
      <c r="J1432" s="72">
        <f t="shared" si="100"/>
        <v>15.020000000000003</v>
      </c>
      <c r="K1432" s="30" t="s">
        <v>10</v>
      </c>
      <c r="L1432" s="30" t="s">
        <v>10</v>
      </c>
      <c r="M1432" t="s">
        <v>1991</v>
      </c>
      <c r="N1432" t="s">
        <v>4371</v>
      </c>
      <c r="O1432" t="s">
        <v>122</v>
      </c>
      <c r="P1432" t="str">
        <f>VLOOKUP(C1432,[1]REGIONAIS!H:K,4,FALSE)</f>
        <v>GRAZIANI BARRETO</v>
      </c>
    </row>
    <row r="1433" spans="1:17" x14ac:dyDescent="0.25">
      <c r="A1433" s="75">
        <v>286</v>
      </c>
      <c r="B1433" s="76">
        <v>45785.912473576391</v>
      </c>
      <c r="C1433" s="77" t="s">
        <v>1948</v>
      </c>
      <c r="D1433" s="77" t="s">
        <v>19</v>
      </c>
      <c r="E1433" s="77" t="s">
        <v>129</v>
      </c>
      <c r="F1433" s="77" t="s">
        <v>116</v>
      </c>
      <c r="G1433" s="31">
        <v>136.99</v>
      </c>
      <c r="H1433" s="31">
        <v>126</v>
      </c>
      <c r="I1433" s="31">
        <v>0</v>
      </c>
      <c r="J1433" s="73">
        <v>126</v>
      </c>
      <c r="K1433" s="78" t="s">
        <v>1000</v>
      </c>
      <c r="L1433" s="78" t="s">
        <v>2825</v>
      </c>
      <c r="M1433" s="77" t="s">
        <v>1991</v>
      </c>
      <c r="N1433" s="77" t="s">
        <v>4372</v>
      </c>
      <c r="O1433" s="77" t="s">
        <v>122</v>
      </c>
      <c r="P1433" t="s">
        <v>179</v>
      </c>
      <c r="Q1433" s="79"/>
    </row>
    <row r="1434" spans="1:17" x14ac:dyDescent="0.25">
      <c r="A1434" s="1" t="s">
        <v>4373</v>
      </c>
      <c r="B1434" s="5">
        <v>45788.785901782408</v>
      </c>
      <c r="C1434" t="s">
        <v>316</v>
      </c>
      <c r="D1434" t="s">
        <v>23</v>
      </c>
      <c r="E1434" t="s">
        <v>24</v>
      </c>
      <c r="F1434" t="s">
        <v>20</v>
      </c>
      <c r="G1434" s="4">
        <v>169.98</v>
      </c>
      <c r="H1434" s="4">
        <v>172</v>
      </c>
      <c r="I1434" s="81">
        <v>138.88999999999999</v>
      </c>
      <c r="J1434" s="72">
        <f>H1434-I1434</f>
        <v>33.110000000000014</v>
      </c>
      <c r="K1434" s="30" t="s">
        <v>10</v>
      </c>
      <c r="L1434" s="30" t="s">
        <v>10</v>
      </c>
      <c r="M1434" t="s">
        <v>1991</v>
      </c>
      <c r="N1434" t="s">
        <v>4374</v>
      </c>
      <c r="O1434" t="s">
        <v>2679</v>
      </c>
      <c r="P1434" t="str">
        <f>VLOOKUP(C1434,[1]REGIONAIS!H:K,4,FALSE)</f>
        <v>GUSTAVO DIREITO</v>
      </c>
    </row>
    <row r="1435" spans="1:17" x14ac:dyDescent="0.25">
      <c r="A1435" s="1" t="s">
        <v>4375</v>
      </c>
      <c r="B1435" s="5">
        <v>45788.719531377312</v>
      </c>
      <c r="C1435" t="s">
        <v>225</v>
      </c>
      <c r="D1435" t="s">
        <v>23</v>
      </c>
      <c r="E1435" t="s">
        <v>31</v>
      </c>
      <c r="F1435" t="s">
        <v>1941</v>
      </c>
      <c r="G1435" s="4">
        <v>75.98</v>
      </c>
      <c r="H1435" s="4">
        <v>66</v>
      </c>
      <c r="I1435" s="81">
        <v>53.3</v>
      </c>
      <c r="J1435" s="72">
        <f>H1435-I1435</f>
        <v>12.700000000000003</v>
      </c>
      <c r="K1435" s="30" t="s">
        <v>10</v>
      </c>
      <c r="L1435" s="30" t="s">
        <v>10</v>
      </c>
      <c r="M1435" t="s">
        <v>1991</v>
      </c>
      <c r="N1435" t="s">
        <v>4376</v>
      </c>
      <c r="O1435" t="s">
        <v>124</v>
      </c>
      <c r="P1435" t="str">
        <f>VLOOKUP(C1435,[1]REGIONAIS!H:K,4,FALSE)</f>
        <v>GRAZIANI BARRETO</v>
      </c>
    </row>
    <row r="1436" spans="1:17" x14ac:dyDescent="0.25">
      <c r="A1436" s="1" t="s">
        <v>4377</v>
      </c>
      <c r="B1436" s="5">
        <v>45788.874584282406</v>
      </c>
      <c r="C1436" t="s">
        <v>902</v>
      </c>
      <c r="D1436" t="s">
        <v>19</v>
      </c>
      <c r="E1436" t="s">
        <v>41</v>
      </c>
      <c r="F1436" t="s">
        <v>20</v>
      </c>
      <c r="G1436" s="4">
        <v>48.98</v>
      </c>
      <c r="H1436" s="4">
        <v>53</v>
      </c>
      <c r="I1436" s="81">
        <v>42.8</v>
      </c>
      <c r="J1436" s="72">
        <f>H1436-I1436</f>
        <v>10.200000000000003</v>
      </c>
      <c r="K1436" s="30" t="s">
        <v>10</v>
      </c>
      <c r="L1436" s="30" t="s">
        <v>10</v>
      </c>
      <c r="M1436" t="s">
        <v>1991</v>
      </c>
      <c r="N1436" t="s">
        <v>4378</v>
      </c>
      <c r="O1436" t="s">
        <v>131</v>
      </c>
      <c r="P1436" t="str">
        <f>VLOOKUP(C1436,[1]REGIONAIS!H:K,4,FALSE)</f>
        <v>GUSTAVO DIREITO</v>
      </c>
    </row>
    <row r="1437" spans="1:17" x14ac:dyDescent="0.25">
      <c r="A1437" s="1" t="s">
        <v>4379</v>
      </c>
      <c r="B1437" s="5">
        <v>45788.859700868059</v>
      </c>
      <c r="C1437" t="s">
        <v>160</v>
      </c>
      <c r="D1437" t="s">
        <v>27</v>
      </c>
      <c r="E1437" t="s">
        <v>28</v>
      </c>
      <c r="F1437" t="s">
        <v>136</v>
      </c>
      <c r="G1437" s="4">
        <v>33.369999999999997</v>
      </c>
      <c r="H1437" s="31">
        <v>29.85</v>
      </c>
      <c r="I1437" s="31">
        <v>0</v>
      </c>
      <c r="J1437" s="31">
        <v>29.85</v>
      </c>
      <c r="K1437" s="30" t="s">
        <v>2824</v>
      </c>
      <c r="L1437" s="30" t="s">
        <v>17</v>
      </c>
      <c r="M1437" t="s">
        <v>1991</v>
      </c>
      <c r="N1437" t="s">
        <v>4380</v>
      </c>
      <c r="O1437" t="s">
        <v>124</v>
      </c>
      <c r="P1437" t="str">
        <f>VLOOKUP(C1437,[1]REGIONAIS!H:K,4,FALSE)</f>
        <v>GUSTAVO DIREITO</v>
      </c>
    </row>
    <row r="1438" spans="1:17" x14ac:dyDescent="0.25">
      <c r="A1438" s="75">
        <v>2382</v>
      </c>
      <c r="B1438" s="76">
        <v>45787.782132499997</v>
      </c>
      <c r="C1438" s="77" t="s">
        <v>2832</v>
      </c>
      <c r="D1438" s="77" t="s">
        <v>23</v>
      </c>
      <c r="E1438" s="77" t="s">
        <v>30</v>
      </c>
      <c r="F1438" s="77" t="s">
        <v>116</v>
      </c>
      <c r="G1438" s="31">
        <v>55.99</v>
      </c>
      <c r="H1438" s="31">
        <v>44</v>
      </c>
      <c r="I1438" s="80">
        <v>0</v>
      </c>
      <c r="J1438" s="73">
        <v>44</v>
      </c>
      <c r="K1438" s="78" t="s">
        <v>1000</v>
      </c>
      <c r="L1438" s="78" t="s">
        <v>2825</v>
      </c>
      <c r="M1438" s="77" t="s">
        <v>1991</v>
      </c>
      <c r="N1438" s="77" t="s">
        <v>4381</v>
      </c>
      <c r="O1438" s="77" t="s">
        <v>123</v>
      </c>
      <c r="P1438" t="s">
        <v>181</v>
      </c>
      <c r="Q1438" s="79">
        <v>53073142</v>
      </c>
    </row>
    <row r="1439" spans="1:17" x14ac:dyDescent="0.25">
      <c r="A1439" s="1" t="s">
        <v>4382</v>
      </c>
      <c r="B1439" s="5">
        <v>45788.915553692132</v>
      </c>
      <c r="C1439" t="s">
        <v>2172</v>
      </c>
      <c r="D1439" t="s">
        <v>23</v>
      </c>
      <c r="E1439" t="s">
        <v>30</v>
      </c>
      <c r="F1439" t="s">
        <v>1941</v>
      </c>
      <c r="G1439" s="4">
        <v>68.989999999999995</v>
      </c>
      <c r="H1439" s="4">
        <v>84</v>
      </c>
      <c r="I1439" s="81">
        <v>6.9</v>
      </c>
      <c r="J1439" s="72">
        <f t="shared" ref="J1439:J1454" si="101">H1439-I1439</f>
        <v>77.099999999999994</v>
      </c>
      <c r="K1439" s="30" t="s">
        <v>10</v>
      </c>
      <c r="L1439" s="30" t="s">
        <v>10</v>
      </c>
      <c r="M1439" t="s">
        <v>1991</v>
      </c>
      <c r="N1439" t="s">
        <v>4383</v>
      </c>
      <c r="O1439" t="s">
        <v>1961</v>
      </c>
      <c r="P1439" t="str">
        <f>VLOOKUP(C1439,[1]REGIONAIS!H:K,4,FALSE)</f>
        <v>GRAZIANI BARRETO</v>
      </c>
    </row>
    <row r="1440" spans="1:17" x14ac:dyDescent="0.25">
      <c r="A1440" s="1" t="s">
        <v>4384</v>
      </c>
      <c r="B1440" s="5">
        <v>45788.734974976855</v>
      </c>
      <c r="C1440" t="s">
        <v>2172</v>
      </c>
      <c r="D1440" t="s">
        <v>19</v>
      </c>
      <c r="E1440" t="s">
        <v>33</v>
      </c>
      <c r="F1440" t="s">
        <v>20</v>
      </c>
      <c r="G1440" s="4">
        <v>61.99</v>
      </c>
      <c r="H1440" s="4">
        <v>66</v>
      </c>
      <c r="I1440" s="81">
        <v>53.3</v>
      </c>
      <c r="J1440" s="72">
        <f t="shared" si="101"/>
        <v>12.700000000000003</v>
      </c>
      <c r="K1440" s="30" t="s">
        <v>10</v>
      </c>
      <c r="L1440" s="30" t="s">
        <v>10</v>
      </c>
      <c r="M1440" t="s">
        <v>1991</v>
      </c>
      <c r="N1440" t="s">
        <v>4385</v>
      </c>
      <c r="O1440" t="s">
        <v>132</v>
      </c>
      <c r="P1440" t="str">
        <f>VLOOKUP(C1440,[1]REGIONAIS!H:K,4,FALSE)</f>
        <v>GRAZIANI BARRETO</v>
      </c>
    </row>
    <row r="1441" spans="1:16" x14ac:dyDescent="0.25">
      <c r="A1441" s="1" t="s">
        <v>4386</v>
      </c>
      <c r="B1441" s="5">
        <v>45788.505646423611</v>
      </c>
      <c r="C1441" t="s">
        <v>2093</v>
      </c>
      <c r="D1441" t="s">
        <v>23</v>
      </c>
      <c r="E1441" t="s">
        <v>24</v>
      </c>
      <c r="F1441" t="s">
        <v>20</v>
      </c>
      <c r="G1441" s="4">
        <v>69.989999999999995</v>
      </c>
      <c r="H1441" s="4">
        <v>73</v>
      </c>
      <c r="I1441" s="81">
        <v>58.95</v>
      </c>
      <c r="J1441" s="72">
        <f t="shared" si="101"/>
        <v>14.049999999999997</v>
      </c>
      <c r="K1441" s="30" t="s">
        <v>10</v>
      </c>
      <c r="L1441" s="30" t="s">
        <v>10</v>
      </c>
      <c r="M1441" t="s">
        <v>1991</v>
      </c>
      <c r="N1441" t="s">
        <v>4387</v>
      </c>
      <c r="O1441" t="s">
        <v>123</v>
      </c>
      <c r="P1441" t="str">
        <f>VLOOKUP(C1441,[1]REGIONAIS!H:K,4,FALSE)</f>
        <v>GRAZIANI BARRETO</v>
      </c>
    </row>
    <row r="1442" spans="1:16" x14ac:dyDescent="0.25">
      <c r="A1442" s="1" t="s">
        <v>4388</v>
      </c>
      <c r="B1442" s="5">
        <v>45788.50529695602</v>
      </c>
      <c r="C1442" t="s">
        <v>2093</v>
      </c>
      <c r="D1442" t="s">
        <v>23</v>
      </c>
      <c r="E1442" t="s">
        <v>24</v>
      </c>
      <c r="F1442" t="s">
        <v>20</v>
      </c>
      <c r="G1442" s="4">
        <v>61.99</v>
      </c>
      <c r="H1442" s="4">
        <v>65</v>
      </c>
      <c r="I1442" s="81">
        <v>52.49</v>
      </c>
      <c r="J1442" s="72">
        <f t="shared" si="101"/>
        <v>12.509999999999998</v>
      </c>
      <c r="K1442" s="30" t="s">
        <v>10</v>
      </c>
      <c r="L1442" s="30" t="s">
        <v>10</v>
      </c>
      <c r="M1442" t="s">
        <v>1991</v>
      </c>
      <c r="N1442" t="s">
        <v>4389</v>
      </c>
      <c r="O1442" t="s">
        <v>1957</v>
      </c>
      <c r="P1442" t="str">
        <f>VLOOKUP(C1442,[1]REGIONAIS!H:K,4,FALSE)</f>
        <v>GRAZIANI BARRETO</v>
      </c>
    </row>
    <row r="1443" spans="1:16" x14ac:dyDescent="0.25">
      <c r="A1443" s="1" t="s">
        <v>4390</v>
      </c>
      <c r="B1443" s="5">
        <v>45788.600378518517</v>
      </c>
      <c r="C1443" t="s">
        <v>172</v>
      </c>
      <c r="D1443" t="s">
        <v>23</v>
      </c>
      <c r="E1443" t="s">
        <v>31</v>
      </c>
      <c r="F1443" t="s">
        <v>1941</v>
      </c>
      <c r="G1443" s="4">
        <v>83.99</v>
      </c>
      <c r="H1443" s="4">
        <v>84</v>
      </c>
      <c r="I1443" s="81">
        <v>67.83</v>
      </c>
      <c r="J1443" s="72">
        <f t="shared" si="101"/>
        <v>16.170000000000002</v>
      </c>
      <c r="K1443" s="30" t="s">
        <v>10</v>
      </c>
      <c r="L1443" s="30" t="s">
        <v>10</v>
      </c>
      <c r="M1443" t="s">
        <v>1991</v>
      </c>
      <c r="N1443" t="s">
        <v>4391</v>
      </c>
      <c r="O1443" t="s">
        <v>140</v>
      </c>
      <c r="P1443" t="str">
        <f>VLOOKUP(C1443,[1]REGIONAIS!H:K,4,FALSE)</f>
        <v>GUSTAVO DIREITO</v>
      </c>
    </row>
    <row r="1444" spans="1:16" x14ac:dyDescent="0.25">
      <c r="A1444" s="1" t="s">
        <v>2196</v>
      </c>
      <c r="B1444" s="5">
        <v>45788.869472418985</v>
      </c>
      <c r="C1444" t="s">
        <v>477</v>
      </c>
      <c r="D1444" t="s">
        <v>19</v>
      </c>
      <c r="E1444" t="s">
        <v>41</v>
      </c>
      <c r="F1444" t="s">
        <v>20</v>
      </c>
      <c r="G1444" s="4">
        <v>85.99</v>
      </c>
      <c r="H1444" s="4">
        <v>74</v>
      </c>
      <c r="I1444" s="81">
        <v>59.76</v>
      </c>
      <c r="J1444" s="72">
        <f t="shared" si="101"/>
        <v>14.240000000000002</v>
      </c>
      <c r="K1444" s="30" t="s">
        <v>10</v>
      </c>
      <c r="L1444" s="30" t="s">
        <v>10</v>
      </c>
      <c r="M1444" t="s">
        <v>1991</v>
      </c>
      <c r="N1444" t="s">
        <v>4392</v>
      </c>
      <c r="O1444" t="s">
        <v>122</v>
      </c>
      <c r="P1444" t="str">
        <f>VLOOKUP(C1444,[1]REGIONAIS!H:K,4,FALSE)</f>
        <v>ANDRE TREVISANI</v>
      </c>
    </row>
    <row r="1445" spans="1:16" x14ac:dyDescent="0.25">
      <c r="A1445" s="1" t="s">
        <v>4393</v>
      </c>
      <c r="B1445" s="5">
        <v>45788.492345405095</v>
      </c>
      <c r="C1445" t="s">
        <v>2024</v>
      </c>
      <c r="D1445" t="s">
        <v>23</v>
      </c>
      <c r="E1445" t="s">
        <v>24</v>
      </c>
      <c r="F1445" t="s">
        <v>20</v>
      </c>
      <c r="G1445" s="4">
        <v>56.24</v>
      </c>
      <c r="H1445" s="4">
        <v>63</v>
      </c>
      <c r="I1445" s="81">
        <v>52.76</v>
      </c>
      <c r="J1445" s="72">
        <f t="shared" si="101"/>
        <v>10.240000000000002</v>
      </c>
      <c r="K1445" s="30" t="s">
        <v>10</v>
      </c>
      <c r="L1445" s="30" t="s">
        <v>10</v>
      </c>
      <c r="M1445" t="s">
        <v>1991</v>
      </c>
      <c r="N1445" t="s">
        <v>4394</v>
      </c>
      <c r="O1445" t="s">
        <v>156</v>
      </c>
      <c r="P1445" t="str">
        <f>VLOOKUP(C1445,[1]REGIONAIS!H:K,4,FALSE)</f>
        <v>GRAZIANI BARRETO</v>
      </c>
    </row>
    <row r="1446" spans="1:16" x14ac:dyDescent="0.25">
      <c r="A1446" s="1" t="s">
        <v>4395</v>
      </c>
      <c r="B1446" s="5">
        <v>45788.851185196756</v>
      </c>
      <c r="C1446" t="s">
        <v>304</v>
      </c>
      <c r="D1446" t="s">
        <v>19</v>
      </c>
      <c r="E1446" t="s">
        <v>41</v>
      </c>
      <c r="F1446" t="s">
        <v>20</v>
      </c>
      <c r="G1446" s="4">
        <v>113</v>
      </c>
      <c r="H1446" s="4">
        <v>113</v>
      </c>
      <c r="I1446" s="81">
        <v>94.64</v>
      </c>
      <c r="J1446" s="72">
        <f t="shared" si="101"/>
        <v>18.36</v>
      </c>
      <c r="K1446" s="30" t="s">
        <v>10</v>
      </c>
      <c r="L1446" s="30" t="s">
        <v>10</v>
      </c>
      <c r="M1446" t="s">
        <v>1991</v>
      </c>
      <c r="N1446" t="s">
        <v>4396</v>
      </c>
      <c r="O1446" t="s">
        <v>156</v>
      </c>
      <c r="P1446" t="str">
        <f>VLOOKUP(C1446,[1]REGIONAIS!H:K,4,FALSE)</f>
        <v>GRAZIANI BARRETO</v>
      </c>
    </row>
    <row r="1447" spans="1:16" x14ac:dyDescent="0.25">
      <c r="A1447" s="1" t="s">
        <v>4397</v>
      </c>
      <c r="B1447" s="5">
        <v>45788.850110474537</v>
      </c>
      <c r="C1447" t="s">
        <v>304</v>
      </c>
      <c r="D1447" t="s">
        <v>19</v>
      </c>
      <c r="E1447" t="s">
        <v>41</v>
      </c>
      <c r="F1447" t="s">
        <v>20</v>
      </c>
      <c r="G1447" s="4">
        <v>116.99</v>
      </c>
      <c r="H1447" s="4">
        <v>105</v>
      </c>
      <c r="I1447" s="81">
        <v>84.79</v>
      </c>
      <c r="J1447" s="72">
        <f t="shared" si="101"/>
        <v>20.209999999999994</v>
      </c>
      <c r="K1447" s="30" t="s">
        <v>10</v>
      </c>
      <c r="L1447" s="30" t="s">
        <v>10</v>
      </c>
      <c r="M1447" t="s">
        <v>1991</v>
      </c>
      <c r="N1447" t="s">
        <v>4398</v>
      </c>
      <c r="O1447" t="s">
        <v>124</v>
      </c>
      <c r="P1447" t="str">
        <f>VLOOKUP(C1447,[1]REGIONAIS!H:K,4,FALSE)</f>
        <v>GRAZIANI BARRETO</v>
      </c>
    </row>
    <row r="1448" spans="1:16" x14ac:dyDescent="0.25">
      <c r="A1448" s="1" t="s">
        <v>4399</v>
      </c>
      <c r="B1448" s="5">
        <v>45788.736413449071</v>
      </c>
      <c r="C1448" t="s">
        <v>227</v>
      </c>
      <c r="D1448" t="s">
        <v>23</v>
      </c>
      <c r="E1448" t="s">
        <v>24</v>
      </c>
      <c r="F1448" t="s">
        <v>20</v>
      </c>
      <c r="G1448" s="4">
        <v>176.99</v>
      </c>
      <c r="H1448" s="4">
        <v>162</v>
      </c>
      <c r="I1448" s="81">
        <v>130.82</v>
      </c>
      <c r="J1448" s="72">
        <f t="shared" si="101"/>
        <v>31.180000000000007</v>
      </c>
      <c r="K1448" s="30" t="s">
        <v>10</v>
      </c>
      <c r="L1448" s="30" t="s">
        <v>10</v>
      </c>
      <c r="M1448" t="s">
        <v>1991</v>
      </c>
      <c r="N1448" t="s">
        <v>4400</v>
      </c>
      <c r="O1448" t="s">
        <v>122</v>
      </c>
      <c r="P1448" t="str">
        <f>VLOOKUP(C1448,[1]REGIONAIS!H:K,4,FALSE)</f>
        <v>KLEBER RIQUELME</v>
      </c>
    </row>
    <row r="1449" spans="1:16" x14ac:dyDescent="0.25">
      <c r="A1449" s="1" t="s">
        <v>4401</v>
      </c>
      <c r="B1449" s="5">
        <v>45788.804331932872</v>
      </c>
      <c r="C1449" t="s">
        <v>171</v>
      </c>
      <c r="D1449" t="s">
        <v>19</v>
      </c>
      <c r="E1449" t="s">
        <v>1967</v>
      </c>
      <c r="F1449" t="s">
        <v>20</v>
      </c>
      <c r="G1449" s="4">
        <v>150.99</v>
      </c>
      <c r="H1449" s="4">
        <v>152</v>
      </c>
      <c r="I1449" s="81">
        <v>122.74</v>
      </c>
      <c r="J1449" s="72">
        <f t="shared" si="101"/>
        <v>29.260000000000005</v>
      </c>
      <c r="K1449" s="30" t="s">
        <v>10</v>
      </c>
      <c r="L1449" s="30" t="s">
        <v>10</v>
      </c>
      <c r="M1449" t="s">
        <v>1991</v>
      </c>
      <c r="N1449" t="s">
        <v>4402</v>
      </c>
      <c r="O1449" t="s">
        <v>122</v>
      </c>
      <c r="P1449" t="str">
        <f>VLOOKUP(C1449,[1]REGIONAIS!H:K,4,FALSE)</f>
        <v>KLEBER RIQUELME</v>
      </c>
    </row>
    <row r="1450" spans="1:16" x14ac:dyDescent="0.25">
      <c r="A1450" s="1">
        <v>1</v>
      </c>
      <c r="B1450" s="5">
        <v>45786.816214687497</v>
      </c>
      <c r="C1450" t="s">
        <v>2080</v>
      </c>
      <c r="D1450" t="s">
        <v>23</v>
      </c>
      <c r="E1450" t="s">
        <v>30</v>
      </c>
      <c r="F1450" t="s">
        <v>116</v>
      </c>
      <c r="G1450" s="4">
        <v>254.39</v>
      </c>
      <c r="H1450" s="4">
        <v>245.4</v>
      </c>
      <c r="I1450" s="81">
        <v>198.16</v>
      </c>
      <c r="J1450" s="72">
        <f t="shared" si="101"/>
        <v>47.240000000000009</v>
      </c>
      <c r="K1450" s="30" t="s">
        <v>10</v>
      </c>
      <c r="L1450" s="30" t="s">
        <v>10</v>
      </c>
      <c r="M1450" t="s">
        <v>1991</v>
      </c>
      <c r="N1450" t="s">
        <v>4403</v>
      </c>
      <c r="O1450" t="s">
        <v>1957</v>
      </c>
      <c r="P1450" t="s">
        <v>181</v>
      </c>
    </row>
    <row r="1451" spans="1:16" x14ac:dyDescent="0.25">
      <c r="A1451" s="1" t="s">
        <v>4404</v>
      </c>
      <c r="B1451" s="5">
        <v>45788.872141446758</v>
      </c>
      <c r="C1451" t="s">
        <v>146</v>
      </c>
      <c r="D1451" t="s">
        <v>23</v>
      </c>
      <c r="E1451" t="s">
        <v>24</v>
      </c>
      <c r="F1451" t="s">
        <v>20</v>
      </c>
      <c r="G1451" s="4">
        <v>146.99</v>
      </c>
      <c r="H1451" s="4">
        <v>146</v>
      </c>
      <c r="I1451" s="81">
        <v>117.9</v>
      </c>
      <c r="J1451" s="72">
        <f t="shared" si="101"/>
        <v>28.099999999999994</v>
      </c>
      <c r="K1451" s="30" t="s">
        <v>10</v>
      </c>
      <c r="L1451" s="30" t="s">
        <v>10</v>
      </c>
      <c r="M1451" t="s">
        <v>1991</v>
      </c>
      <c r="N1451" t="s">
        <v>4405</v>
      </c>
      <c r="O1451" t="s">
        <v>123</v>
      </c>
      <c r="P1451" t="str">
        <f>VLOOKUP(C1451,[1]REGIONAIS!H:K,4,FALSE)</f>
        <v>GUSTAVO DIREITO</v>
      </c>
    </row>
    <row r="1452" spans="1:16" x14ac:dyDescent="0.25">
      <c r="A1452" s="1" t="s">
        <v>4406</v>
      </c>
      <c r="B1452" s="5">
        <v>45788.492539027779</v>
      </c>
      <c r="C1452" t="s">
        <v>250</v>
      </c>
      <c r="D1452" t="s">
        <v>23</v>
      </c>
      <c r="E1452" t="s">
        <v>31</v>
      </c>
      <c r="F1452" t="s">
        <v>1941</v>
      </c>
      <c r="G1452" s="4">
        <v>84</v>
      </c>
      <c r="H1452" s="4">
        <v>84</v>
      </c>
      <c r="I1452" s="81">
        <v>67.83</v>
      </c>
      <c r="J1452" s="72">
        <f t="shared" si="101"/>
        <v>16.170000000000002</v>
      </c>
      <c r="K1452" s="30" t="s">
        <v>10</v>
      </c>
      <c r="L1452" s="30" t="s">
        <v>10</v>
      </c>
      <c r="M1452" t="s">
        <v>1991</v>
      </c>
      <c r="N1452" t="s">
        <v>4407</v>
      </c>
      <c r="O1452" t="s">
        <v>123</v>
      </c>
      <c r="P1452" t="str">
        <f>VLOOKUP(C1452,[1]REGIONAIS!H:K,4,FALSE)</f>
        <v>ANDRE TREVISANI</v>
      </c>
    </row>
    <row r="1453" spans="1:16" x14ac:dyDescent="0.25">
      <c r="A1453" s="1" t="s">
        <v>4408</v>
      </c>
      <c r="B1453" s="5">
        <v>45788.560836342593</v>
      </c>
      <c r="C1453" t="s">
        <v>298</v>
      </c>
      <c r="D1453" t="s">
        <v>19</v>
      </c>
      <c r="E1453" t="s">
        <v>33</v>
      </c>
      <c r="F1453" t="s">
        <v>20</v>
      </c>
      <c r="G1453" s="4">
        <v>73.98</v>
      </c>
      <c r="H1453" s="4">
        <v>76</v>
      </c>
      <c r="I1453" s="81">
        <v>61.37</v>
      </c>
      <c r="J1453" s="72">
        <f t="shared" si="101"/>
        <v>14.630000000000003</v>
      </c>
      <c r="K1453" s="30" t="s">
        <v>10</v>
      </c>
      <c r="L1453" s="30" t="s">
        <v>10</v>
      </c>
      <c r="M1453" t="s">
        <v>1991</v>
      </c>
      <c r="N1453" t="s">
        <v>4409</v>
      </c>
      <c r="O1453" t="s">
        <v>2228</v>
      </c>
      <c r="P1453" t="str">
        <f>VLOOKUP(C1453,[1]REGIONAIS!H:K,4,FALSE)</f>
        <v>ANDRE TREVISANI</v>
      </c>
    </row>
    <row r="1454" spans="1:16" x14ac:dyDescent="0.25">
      <c r="A1454" s="1">
        <v>9154</v>
      </c>
      <c r="B1454" s="5">
        <v>45785.824554467596</v>
      </c>
      <c r="C1454" t="s">
        <v>1982</v>
      </c>
      <c r="D1454" t="s">
        <v>23</v>
      </c>
      <c r="E1454" t="s">
        <v>30</v>
      </c>
      <c r="F1454" t="s">
        <v>116</v>
      </c>
      <c r="G1454" s="4">
        <v>45.59</v>
      </c>
      <c r="H1454" s="4">
        <v>45.6</v>
      </c>
      <c r="I1454" s="81">
        <v>36.82</v>
      </c>
      <c r="J1454" s="72">
        <f t="shared" si="101"/>
        <v>8.7800000000000011</v>
      </c>
      <c r="K1454" s="30" t="s">
        <v>10</v>
      </c>
      <c r="L1454" s="30" t="s">
        <v>10</v>
      </c>
      <c r="M1454" t="s">
        <v>1991</v>
      </c>
      <c r="N1454" t="s">
        <v>4410</v>
      </c>
      <c r="O1454" t="s">
        <v>131</v>
      </c>
      <c r="P1454" t="s">
        <v>181</v>
      </c>
    </row>
    <row r="1455" spans="1:16" x14ac:dyDescent="0.25">
      <c r="A1455" s="1" t="s">
        <v>4411</v>
      </c>
      <c r="B1455" s="5">
        <v>45788.694951006946</v>
      </c>
      <c r="C1455" t="s">
        <v>158</v>
      </c>
      <c r="D1455" t="s">
        <v>18</v>
      </c>
      <c r="E1455" t="s">
        <v>42</v>
      </c>
      <c r="F1455" t="s">
        <v>29</v>
      </c>
      <c r="G1455" s="4">
        <v>252.98</v>
      </c>
      <c r="H1455" s="31">
        <v>254</v>
      </c>
      <c r="I1455" s="31">
        <v>0</v>
      </c>
      <c r="J1455" s="31">
        <v>254</v>
      </c>
      <c r="K1455" s="30" t="s">
        <v>2824</v>
      </c>
      <c r="L1455" s="30" t="s">
        <v>17</v>
      </c>
      <c r="M1455" t="s">
        <v>1991</v>
      </c>
      <c r="N1455" t="s">
        <v>4412</v>
      </c>
      <c r="O1455" t="s">
        <v>122</v>
      </c>
      <c r="P1455" t="str">
        <f>VLOOKUP(C1455,[1]REGIONAIS!H:K,4,FALSE)</f>
        <v>BREINER PENA</v>
      </c>
    </row>
    <row r="1456" spans="1:16" x14ac:dyDescent="0.25">
      <c r="A1456" s="1" t="s">
        <v>4413</v>
      </c>
      <c r="B1456" s="5">
        <v>45788.681781956016</v>
      </c>
      <c r="C1456" t="s">
        <v>951</v>
      </c>
      <c r="D1456" t="s">
        <v>19</v>
      </c>
      <c r="E1456" t="s">
        <v>33</v>
      </c>
      <c r="F1456" t="s">
        <v>20</v>
      </c>
      <c r="G1456" s="4">
        <v>124.98</v>
      </c>
      <c r="H1456" s="4">
        <v>115</v>
      </c>
      <c r="I1456" s="81">
        <v>92.86</v>
      </c>
      <c r="J1456" s="72">
        <f t="shared" ref="J1456:J1461" si="102">H1456-I1456</f>
        <v>22.14</v>
      </c>
      <c r="K1456" s="30" t="s">
        <v>10</v>
      </c>
      <c r="L1456" s="30" t="s">
        <v>10</v>
      </c>
      <c r="M1456" t="s">
        <v>1991</v>
      </c>
      <c r="N1456" t="s">
        <v>4414</v>
      </c>
      <c r="O1456" t="s">
        <v>132</v>
      </c>
      <c r="P1456" t="str">
        <f>VLOOKUP(C1456,[1]REGIONAIS!H:K,4,FALSE)</f>
        <v>GRAZIANI BARRETO</v>
      </c>
    </row>
    <row r="1457" spans="1:17" x14ac:dyDescent="0.25">
      <c r="A1457" s="1" t="s">
        <v>4415</v>
      </c>
      <c r="B1457" s="5">
        <v>45788.858822071757</v>
      </c>
      <c r="C1457" t="s">
        <v>272</v>
      </c>
      <c r="D1457" t="s">
        <v>19</v>
      </c>
      <c r="E1457" t="s">
        <v>1967</v>
      </c>
      <c r="F1457" t="s">
        <v>20</v>
      </c>
      <c r="G1457" s="4">
        <v>88.99</v>
      </c>
      <c r="H1457" s="4">
        <v>78</v>
      </c>
      <c r="I1457" s="81">
        <v>62.98</v>
      </c>
      <c r="J1457" s="72">
        <f t="shared" si="102"/>
        <v>15.020000000000003</v>
      </c>
      <c r="K1457" s="30" t="s">
        <v>10</v>
      </c>
      <c r="L1457" s="30" t="s">
        <v>10</v>
      </c>
      <c r="M1457" t="s">
        <v>1991</v>
      </c>
      <c r="N1457" t="s">
        <v>4416</v>
      </c>
      <c r="O1457" t="s">
        <v>122</v>
      </c>
      <c r="P1457" t="str">
        <f>VLOOKUP(C1457,[1]REGIONAIS!H:K,4,FALSE)</f>
        <v>ANDRE TREVISANI</v>
      </c>
    </row>
    <row r="1458" spans="1:17" x14ac:dyDescent="0.25">
      <c r="A1458" s="1" t="s">
        <v>4417</v>
      </c>
      <c r="B1458" s="5">
        <v>45788.797090844906</v>
      </c>
      <c r="C1458" t="s">
        <v>206</v>
      </c>
      <c r="D1458" t="s">
        <v>23</v>
      </c>
      <c r="E1458" t="s">
        <v>24</v>
      </c>
      <c r="F1458" t="s">
        <v>20</v>
      </c>
      <c r="G1458" s="4">
        <v>129.99</v>
      </c>
      <c r="H1458" s="4">
        <v>124</v>
      </c>
      <c r="I1458" s="81">
        <v>100.13</v>
      </c>
      <c r="J1458" s="72">
        <f t="shared" si="102"/>
        <v>23.870000000000005</v>
      </c>
      <c r="K1458" s="30" t="s">
        <v>10</v>
      </c>
      <c r="L1458" s="30" t="s">
        <v>10</v>
      </c>
      <c r="M1458" t="s">
        <v>1991</v>
      </c>
      <c r="N1458" t="s">
        <v>4418</v>
      </c>
      <c r="O1458" t="s">
        <v>132</v>
      </c>
      <c r="P1458" t="str">
        <f>VLOOKUP(C1458,[1]REGIONAIS!H:K,4,FALSE)</f>
        <v>GRAZIANI BARRETO</v>
      </c>
    </row>
    <row r="1459" spans="1:17" x14ac:dyDescent="0.25">
      <c r="A1459" s="1" t="s">
        <v>4419</v>
      </c>
      <c r="B1459" s="5">
        <v>45788.73263672454</v>
      </c>
      <c r="C1459" t="s">
        <v>206</v>
      </c>
      <c r="D1459" t="s">
        <v>19</v>
      </c>
      <c r="E1459" t="s">
        <v>39</v>
      </c>
      <c r="F1459" t="s">
        <v>20</v>
      </c>
      <c r="G1459" s="4">
        <v>67.989999999999995</v>
      </c>
      <c r="H1459" s="4">
        <v>60</v>
      </c>
      <c r="I1459" s="81">
        <v>40.450000000000003</v>
      </c>
      <c r="J1459" s="72">
        <f t="shared" si="102"/>
        <v>19.549999999999997</v>
      </c>
      <c r="K1459" s="30" t="s">
        <v>10</v>
      </c>
      <c r="L1459" s="30" t="s">
        <v>10</v>
      </c>
      <c r="M1459" t="s">
        <v>1991</v>
      </c>
      <c r="N1459" t="s">
        <v>4420</v>
      </c>
      <c r="O1459" t="s">
        <v>122</v>
      </c>
      <c r="P1459" t="str">
        <f>VLOOKUP(C1459,[1]REGIONAIS!H:K,4,FALSE)</f>
        <v>GRAZIANI BARRETO</v>
      </c>
    </row>
    <row r="1460" spans="1:17" x14ac:dyDescent="0.25">
      <c r="A1460" s="1" t="s">
        <v>4421</v>
      </c>
      <c r="B1460" s="5">
        <v>45788.604333703704</v>
      </c>
      <c r="C1460" t="s">
        <v>206</v>
      </c>
      <c r="D1460" t="s">
        <v>23</v>
      </c>
      <c r="E1460" t="s">
        <v>24</v>
      </c>
      <c r="F1460" t="s">
        <v>20</v>
      </c>
      <c r="G1460" s="4">
        <v>453.99</v>
      </c>
      <c r="H1460" s="4">
        <v>440</v>
      </c>
      <c r="I1460" s="81">
        <v>355.3</v>
      </c>
      <c r="J1460" s="72">
        <f t="shared" si="102"/>
        <v>84.699999999999989</v>
      </c>
      <c r="K1460" s="30" t="s">
        <v>10</v>
      </c>
      <c r="L1460" s="30" t="s">
        <v>10</v>
      </c>
      <c r="M1460" t="s">
        <v>1991</v>
      </c>
      <c r="N1460" t="s">
        <v>4422</v>
      </c>
      <c r="O1460" t="s">
        <v>123</v>
      </c>
      <c r="P1460" t="str">
        <f>VLOOKUP(C1460,[1]REGIONAIS!H:K,4,FALSE)</f>
        <v>GRAZIANI BARRETO</v>
      </c>
    </row>
    <row r="1461" spans="1:17" x14ac:dyDescent="0.25">
      <c r="A1461" s="1" t="s">
        <v>4423</v>
      </c>
      <c r="B1461" s="5">
        <v>45788.795194618055</v>
      </c>
      <c r="C1461" t="s">
        <v>198</v>
      </c>
      <c r="D1461" t="s">
        <v>23</v>
      </c>
      <c r="E1461" t="s">
        <v>26</v>
      </c>
      <c r="F1461" t="s">
        <v>20</v>
      </c>
      <c r="G1461" s="4">
        <v>160.99</v>
      </c>
      <c r="H1461" s="4">
        <v>148</v>
      </c>
      <c r="I1461" s="81">
        <v>119.51</v>
      </c>
      <c r="J1461" s="72">
        <f t="shared" si="102"/>
        <v>28.489999999999995</v>
      </c>
      <c r="K1461" s="30" t="s">
        <v>10</v>
      </c>
      <c r="L1461" s="30" t="s">
        <v>10</v>
      </c>
      <c r="M1461" t="s">
        <v>1991</v>
      </c>
      <c r="N1461" t="s">
        <v>4424</v>
      </c>
      <c r="O1461" t="s">
        <v>140</v>
      </c>
      <c r="P1461" t="str">
        <f>VLOOKUP(C1461,[1]REGIONAIS!H:K,4,FALSE)</f>
        <v>GRAZIANI BARRETO</v>
      </c>
    </row>
    <row r="1462" spans="1:17" x14ac:dyDescent="0.25">
      <c r="A1462" s="1" t="s">
        <v>4425</v>
      </c>
      <c r="B1462" s="5">
        <v>45788.743557152775</v>
      </c>
      <c r="C1462" t="s">
        <v>228</v>
      </c>
      <c r="D1462" t="s">
        <v>18</v>
      </c>
      <c r="E1462" t="s">
        <v>28</v>
      </c>
      <c r="F1462" t="s">
        <v>136</v>
      </c>
      <c r="G1462" s="4">
        <v>102.99</v>
      </c>
      <c r="H1462" s="31">
        <v>95</v>
      </c>
      <c r="I1462" s="31">
        <v>0</v>
      </c>
      <c r="J1462" s="31">
        <v>95</v>
      </c>
      <c r="K1462" s="30" t="s">
        <v>2824</v>
      </c>
      <c r="L1462" s="30" t="s">
        <v>17</v>
      </c>
      <c r="M1462" t="s">
        <v>1991</v>
      </c>
      <c r="N1462" t="s">
        <v>4426</v>
      </c>
      <c r="O1462" t="s">
        <v>1961</v>
      </c>
      <c r="P1462" t="str">
        <f>VLOOKUP(C1462,[1]REGIONAIS!H:K,4,FALSE)</f>
        <v>GRAZIANI BARRETO</v>
      </c>
    </row>
    <row r="1463" spans="1:17" x14ac:dyDescent="0.25">
      <c r="A1463" s="1" t="s">
        <v>4427</v>
      </c>
      <c r="B1463" s="5">
        <v>45788.530060509256</v>
      </c>
      <c r="C1463" t="s">
        <v>228</v>
      </c>
      <c r="D1463" t="s">
        <v>18</v>
      </c>
      <c r="E1463" t="s">
        <v>28</v>
      </c>
      <c r="F1463" t="s">
        <v>136</v>
      </c>
      <c r="G1463" s="4">
        <v>196.99</v>
      </c>
      <c r="H1463" s="31">
        <v>189</v>
      </c>
      <c r="I1463" s="31">
        <v>0</v>
      </c>
      <c r="J1463" s="31">
        <v>189</v>
      </c>
      <c r="K1463" s="30" t="s">
        <v>2824</v>
      </c>
      <c r="L1463" s="30" t="s">
        <v>17</v>
      </c>
      <c r="M1463" t="s">
        <v>1991</v>
      </c>
      <c r="N1463" t="s">
        <v>4428</v>
      </c>
      <c r="O1463" t="s">
        <v>122</v>
      </c>
      <c r="P1463" t="str">
        <f>VLOOKUP(C1463,[1]REGIONAIS!H:K,4,FALSE)</f>
        <v>GRAZIANI BARRETO</v>
      </c>
    </row>
    <row r="1464" spans="1:17" x14ac:dyDescent="0.25">
      <c r="A1464" s="1" t="s">
        <v>4429</v>
      </c>
      <c r="B1464" s="5">
        <v>45788.788507673613</v>
      </c>
      <c r="C1464" t="s">
        <v>169</v>
      </c>
      <c r="D1464" t="s">
        <v>19</v>
      </c>
      <c r="E1464" t="s">
        <v>33</v>
      </c>
      <c r="F1464" t="s">
        <v>20</v>
      </c>
      <c r="G1464" s="4">
        <v>247.99</v>
      </c>
      <c r="H1464" s="4">
        <v>236</v>
      </c>
      <c r="I1464" s="81">
        <v>190.57</v>
      </c>
      <c r="J1464" s="72">
        <f>H1464-I1464</f>
        <v>45.430000000000007</v>
      </c>
      <c r="K1464" s="30" t="s">
        <v>10</v>
      </c>
      <c r="L1464" s="30" t="s">
        <v>10</v>
      </c>
      <c r="M1464" t="s">
        <v>1991</v>
      </c>
      <c r="N1464" t="s">
        <v>4430</v>
      </c>
      <c r="O1464" t="s">
        <v>132</v>
      </c>
      <c r="P1464" t="str">
        <f>VLOOKUP(C1464,[1]REGIONAIS!H:K,4,FALSE)</f>
        <v>BREINER PENA</v>
      </c>
    </row>
    <row r="1465" spans="1:17" x14ac:dyDescent="0.25">
      <c r="A1465" s="1" t="s">
        <v>3957</v>
      </c>
      <c r="B1465" s="5">
        <v>45788.856235810184</v>
      </c>
      <c r="C1465" t="s">
        <v>1954</v>
      </c>
      <c r="D1465" t="s">
        <v>19</v>
      </c>
      <c r="E1465" t="s">
        <v>41</v>
      </c>
      <c r="F1465" t="s">
        <v>20</v>
      </c>
      <c r="G1465" s="4">
        <v>191.99</v>
      </c>
      <c r="H1465" s="4">
        <v>168</v>
      </c>
      <c r="I1465" s="81">
        <v>135.66</v>
      </c>
      <c r="J1465" s="72">
        <f>H1465-I1465</f>
        <v>32.340000000000003</v>
      </c>
      <c r="K1465" s="30" t="s">
        <v>10</v>
      </c>
      <c r="L1465" s="30" t="s">
        <v>10</v>
      </c>
      <c r="M1465" t="s">
        <v>1991</v>
      </c>
      <c r="N1465" t="s">
        <v>4431</v>
      </c>
      <c r="O1465" t="s">
        <v>122</v>
      </c>
      <c r="P1465" t="str">
        <f>VLOOKUP(C1465,[1]REGIONAIS!H:K,4,FALSE)</f>
        <v>KLEBER RIQUELME</v>
      </c>
    </row>
    <row r="1466" spans="1:17" x14ac:dyDescent="0.25">
      <c r="A1466" s="1" t="s">
        <v>4432</v>
      </c>
      <c r="B1466" s="5">
        <v>45788.590612233798</v>
      </c>
      <c r="C1466" t="s">
        <v>2172</v>
      </c>
      <c r="D1466" t="s">
        <v>27</v>
      </c>
      <c r="E1466" t="s">
        <v>28</v>
      </c>
      <c r="F1466" t="s">
        <v>136</v>
      </c>
      <c r="G1466" s="4">
        <v>111.99</v>
      </c>
      <c r="H1466" s="31">
        <v>102</v>
      </c>
      <c r="I1466" s="31">
        <v>0</v>
      </c>
      <c r="J1466" s="31">
        <v>102</v>
      </c>
      <c r="K1466" s="30" t="s">
        <v>2824</v>
      </c>
      <c r="L1466" s="30" t="s">
        <v>17</v>
      </c>
      <c r="M1466" t="s">
        <v>1991</v>
      </c>
      <c r="N1466" t="s">
        <v>4433</v>
      </c>
      <c r="O1466" t="s">
        <v>131</v>
      </c>
      <c r="P1466" t="str">
        <f>VLOOKUP(C1466,[1]REGIONAIS!H:K,4,FALSE)</f>
        <v>GRAZIANI BARRETO</v>
      </c>
    </row>
    <row r="1467" spans="1:17" x14ac:dyDescent="0.25">
      <c r="A1467" s="1">
        <v>5611</v>
      </c>
      <c r="B1467" s="5">
        <v>45785.817958715277</v>
      </c>
      <c r="C1467" t="s">
        <v>1982</v>
      </c>
      <c r="D1467" t="s">
        <v>23</v>
      </c>
      <c r="E1467" t="s">
        <v>30</v>
      </c>
      <c r="F1467" t="s">
        <v>116</v>
      </c>
      <c r="G1467" s="4">
        <v>52.99</v>
      </c>
      <c r="H1467" s="4">
        <v>53</v>
      </c>
      <c r="I1467" s="81">
        <v>42.8</v>
      </c>
      <c r="J1467" s="72">
        <f>H1467-I1467</f>
        <v>10.200000000000003</v>
      </c>
      <c r="K1467" s="30" t="s">
        <v>10</v>
      </c>
      <c r="L1467" s="30" t="s">
        <v>10</v>
      </c>
      <c r="M1467" t="s">
        <v>1991</v>
      </c>
      <c r="N1467" t="s">
        <v>4434</v>
      </c>
      <c r="O1467" t="s">
        <v>132</v>
      </c>
      <c r="P1467" t="s">
        <v>181</v>
      </c>
    </row>
    <row r="1468" spans="1:17" x14ac:dyDescent="0.25">
      <c r="A1468" s="75">
        <v>2052</v>
      </c>
      <c r="B1468" s="76">
        <v>45787.817374027778</v>
      </c>
      <c r="C1468" s="77" t="s">
        <v>1982</v>
      </c>
      <c r="D1468" s="77" t="s">
        <v>23</v>
      </c>
      <c r="E1468" s="77" t="s">
        <v>30</v>
      </c>
      <c r="F1468" s="77" t="s">
        <v>116</v>
      </c>
      <c r="G1468" s="31">
        <v>81.8</v>
      </c>
      <c r="H1468" s="31">
        <v>81.8</v>
      </c>
      <c r="I1468" s="80">
        <v>0</v>
      </c>
      <c r="J1468" s="73">
        <v>81.8</v>
      </c>
      <c r="K1468" s="78" t="s">
        <v>1000</v>
      </c>
      <c r="L1468" s="78" t="s">
        <v>2825</v>
      </c>
      <c r="M1468" s="77" t="s">
        <v>1991</v>
      </c>
      <c r="N1468" s="77" t="s">
        <v>4435</v>
      </c>
      <c r="O1468" s="77" t="s">
        <v>4436</v>
      </c>
      <c r="P1468" t="s">
        <v>181</v>
      </c>
      <c r="Q1468" s="79"/>
    </row>
    <row r="1469" spans="1:17" x14ac:dyDescent="0.25">
      <c r="A1469" s="75">
        <v>5738</v>
      </c>
      <c r="B1469" s="76">
        <v>45786.544910983794</v>
      </c>
      <c r="C1469" s="77" t="s">
        <v>1977</v>
      </c>
      <c r="D1469" s="77" t="s">
        <v>23</v>
      </c>
      <c r="E1469" s="77" t="s">
        <v>31</v>
      </c>
      <c r="F1469" s="77" t="s">
        <v>116</v>
      </c>
      <c r="G1469" s="31">
        <v>117.99</v>
      </c>
      <c r="H1469" s="31">
        <v>106</v>
      </c>
      <c r="I1469" s="31">
        <v>0</v>
      </c>
      <c r="J1469" s="73">
        <v>106</v>
      </c>
      <c r="K1469" s="78" t="s">
        <v>1000</v>
      </c>
      <c r="L1469" s="78" t="s">
        <v>2825</v>
      </c>
      <c r="M1469" s="77" t="s">
        <v>1991</v>
      </c>
      <c r="N1469" s="77" t="s">
        <v>4437</v>
      </c>
      <c r="O1469" s="77" t="s">
        <v>122</v>
      </c>
      <c r="P1469" t="s">
        <v>180</v>
      </c>
      <c r="Q1469" s="79"/>
    </row>
    <row r="1470" spans="1:17" x14ac:dyDescent="0.25">
      <c r="A1470" s="1" t="s">
        <v>4438</v>
      </c>
      <c r="B1470" s="5">
        <v>45788.498460682873</v>
      </c>
      <c r="C1470" t="s">
        <v>166</v>
      </c>
      <c r="D1470" t="s">
        <v>18</v>
      </c>
      <c r="E1470" t="s">
        <v>1939</v>
      </c>
      <c r="F1470" t="s">
        <v>29</v>
      </c>
      <c r="G1470" s="4">
        <v>178.98</v>
      </c>
      <c r="H1470" s="31">
        <v>165</v>
      </c>
      <c r="I1470" s="31">
        <v>0</v>
      </c>
      <c r="J1470" s="31">
        <v>165</v>
      </c>
      <c r="K1470" s="30" t="s">
        <v>2824</v>
      </c>
      <c r="L1470" s="30" t="s">
        <v>17</v>
      </c>
      <c r="M1470" t="s">
        <v>1991</v>
      </c>
      <c r="N1470" t="s">
        <v>4439</v>
      </c>
      <c r="O1470" t="s">
        <v>1957</v>
      </c>
      <c r="P1470" t="str">
        <f>VLOOKUP(C1470,[1]REGIONAIS!H:K,4,FALSE)</f>
        <v>BREINER PENA</v>
      </c>
    </row>
    <row r="1471" spans="1:17" x14ac:dyDescent="0.25">
      <c r="A1471" s="1" t="s">
        <v>4440</v>
      </c>
      <c r="B1471" s="5">
        <v>45788.812654490743</v>
      </c>
      <c r="C1471" t="s">
        <v>200</v>
      </c>
      <c r="D1471" t="s">
        <v>18</v>
      </c>
      <c r="E1471" t="s">
        <v>28</v>
      </c>
      <c r="F1471" t="s">
        <v>136</v>
      </c>
      <c r="G1471" s="4">
        <v>28.71</v>
      </c>
      <c r="H1471" s="31">
        <v>34.299999999999997</v>
      </c>
      <c r="I1471" s="31">
        <v>0</v>
      </c>
      <c r="J1471" s="31">
        <v>34.299999999999997</v>
      </c>
      <c r="K1471" s="30" t="s">
        <v>2824</v>
      </c>
      <c r="L1471" s="30" t="s">
        <v>17</v>
      </c>
      <c r="M1471" t="s">
        <v>1991</v>
      </c>
      <c r="N1471" t="s">
        <v>4441</v>
      </c>
      <c r="O1471" t="s">
        <v>122</v>
      </c>
      <c r="P1471" t="str">
        <f>VLOOKUP(C1471,[1]REGIONAIS!H:K,4,FALSE)</f>
        <v>KLEBER RIQUELME</v>
      </c>
    </row>
    <row r="1472" spans="1:17" x14ac:dyDescent="0.25">
      <c r="A1472" s="1" t="s">
        <v>4442</v>
      </c>
      <c r="B1472" s="5">
        <v>45788.832249317129</v>
      </c>
      <c r="C1472" t="s">
        <v>1980</v>
      </c>
      <c r="D1472" t="s">
        <v>153</v>
      </c>
      <c r="E1472" t="s">
        <v>24</v>
      </c>
      <c r="F1472" t="s">
        <v>20</v>
      </c>
      <c r="G1472" s="4">
        <v>157</v>
      </c>
      <c r="H1472" s="4">
        <v>157</v>
      </c>
      <c r="I1472" s="81">
        <v>126.78</v>
      </c>
      <c r="J1472" s="72">
        <f>H1472-I1472</f>
        <v>30.22</v>
      </c>
      <c r="K1472" s="30" t="s">
        <v>10</v>
      </c>
      <c r="L1472" s="30" t="s">
        <v>10</v>
      </c>
      <c r="M1472" t="s">
        <v>1991</v>
      </c>
      <c r="N1472" t="s">
        <v>4443</v>
      </c>
      <c r="O1472" t="s">
        <v>123</v>
      </c>
      <c r="P1472" t="str">
        <f>VLOOKUP(C1472,[1]REGIONAIS!H:K,4,FALSE)</f>
        <v>GUSTAVO DIREITO</v>
      </c>
    </row>
    <row r="1473" spans="1:17" x14ac:dyDescent="0.25">
      <c r="A1473" s="1" t="s">
        <v>4444</v>
      </c>
      <c r="B1473" s="5">
        <v>45788.832002881943</v>
      </c>
      <c r="C1473" t="s">
        <v>228</v>
      </c>
      <c r="D1473" t="s">
        <v>23</v>
      </c>
      <c r="E1473" t="s">
        <v>24</v>
      </c>
      <c r="F1473" t="s">
        <v>20</v>
      </c>
      <c r="G1473" s="4">
        <v>95</v>
      </c>
      <c r="H1473" s="4">
        <v>95</v>
      </c>
      <c r="I1473" s="81">
        <v>76.709999999999994</v>
      </c>
      <c r="J1473" s="72">
        <f>H1473-I1473</f>
        <v>18.290000000000006</v>
      </c>
      <c r="K1473" s="30" t="s">
        <v>10</v>
      </c>
      <c r="L1473" s="30" t="s">
        <v>10</v>
      </c>
      <c r="M1473" t="s">
        <v>1991</v>
      </c>
      <c r="N1473" t="s">
        <v>4445</v>
      </c>
      <c r="O1473" t="s">
        <v>124</v>
      </c>
      <c r="P1473" t="str">
        <f>VLOOKUP(C1473,[1]REGIONAIS!H:K,4,FALSE)</f>
        <v>GRAZIANI BARRETO</v>
      </c>
    </row>
    <row r="1474" spans="1:17" x14ac:dyDescent="0.25">
      <c r="A1474" s="1" t="s">
        <v>4446</v>
      </c>
      <c r="B1474" s="5">
        <v>45788.827320034725</v>
      </c>
      <c r="C1474" t="s">
        <v>228</v>
      </c>
      <c r="D1474" t="s">
        <v>23</v>
      </c>
      <c r="E1474" t="s">
        <v>24</v>
      </c>
      <c r="F1474" t="s">
        <v>20</v>
      </c>
      <c r="G1474" s="4">
        <v>83.99</v>
      </c>
      <c r="H1474" s="4">
        <v>74</v>
      </c>
      <c r="I1474" s="81">
        <v>59.76</v>
      </c>
      <c r="J1474" s="72">
        <f>H1474-I1474</f>
        <v>14.240000000000002</v>
      </c>
      <c r="K1474" s="30" t="s">
        <v>10</v>
      </c>
      <c r="L1474" s="30" t="s">
        <v>10</v>
      </c>
      <c r="M1474" t="s">
        <v>1991</v>
      </c>
      <c r="N1474" t="s">
        <v>4447</v>
      </c>
      <c r="O1474" t="s">
        <v>122</v>
      </c>
      <c r="P1474" t="str">
        <f>VLOOKUP(C1474,[1]REGIONAIS!H:K,4,FALSE)</f>
        <v>GRAZIANI BARRETO</v>
      </c>
    </row>
    <row r="1475" spans="1:17" x14ac:dyDescent="0.25">
      <c r="A1475" s="1" t="s">
        <v>4448</v>
      </c>
      <c r="B1475" s="5">
        <v>45788.902327152777</v>
      </c>
      <c r="C1475" t="s">
        <v>285</v>
      </c>
      <c r="D1475" t="s">
        <v>18</v>
      </c>
      <c r="E1475" t="s">
        <v>28</v>
      </c>
      <c r="F1475" t="s">
        <v>1940</v>
      </c>
      <c r="G1475" s="4">
        <v>308.99</v>
      </c>
      <c r="H1475" s="31">
        <v>299</v>
      </c>
      <c r="I1475" s="31">
        <v>0</v>
      </c>
      <c r="J1475" s="31">
        <v>299</v>
      </c>
      <c r="K1475" s="30" t="s">
        <v>2824</v>
      </c>
      <c r="L1475" s="30" t="s">
        <v>17</v>
      </c>
      <c r="M1475" t="s">
        <v>1991</v>
      </c>
      <c r="N1475" t="s">
        <v>4449</v>
      </c>
      <c r="O1475" t="s">
        <v>122</v>
      </c>
      <c r="P1475" t="str">
        <f>VLOOKUP(C1475,[1]REGIONAIS!H:K,4,FALSE)</f>
        <v>GUSTAVO DIREITO</v>
      </c>
    </row>
    <row r="1476" spans="1:17" x14ac:dyDescent="0.25">
      <c r="A1476" s="1" t="s">
        <v>4450</v>
      </c>
      <c r="B1476" s="5">
        <v>45788.875477442132</v>
      </c>
      <c r="C1476" t="s">
        <v>167</v>
      </c>
      <c r="D1476" t="s">
        <v>23</v>
      </c>
      <c r="E1476" t="s">
        <v>26</v>
      </c>
      <c r="F1476" t="s">
        <v>20</v>
      </c>
      <c r="G1476" s="4">
        <v>90.98</v>
      </c>
      <c r="H1476" s="4">
        <v>84</v>
      </c>
      <c r="I1476" s="81">
        <v>67.83</v>
      </c>
      <c r="J1476" s="72">
        <f>H1476-I1476</f>
        <v>16.170000000000002</v>
      </c>
      <c r="K1476" s="30" t="s">
        <v>10</v>
      </c>
      <c r="L1476" s="30" t="s">
        <v>10</v>
      </c>
      <c r="M1476" t="s">
        <v>1991</v>
      </c>
      <c r="N1476" t="s">
        <v>4451</v>
      </c>
      <c r="O1476" t="s">
        <v>131</v>
      </c>
      <c r="P1476" t="str">
        <f>VLOOKUP(C1476,[1]REGIONAIS!H:K,4,FALSE)</f>
        <v>KLEBER RIQUELME</v>
      </c>
    </row>
    <row r="1477" spans="1:17" x14ac:dyDescent="0.25">
      <c r="A1477" s="1" t="s">
        <v>4452</v>
      </c>
      <c r="B1477" s="5">
        <v>45788.899681354167</v>
      </c>
      <c r="C1477" t="s">
        <v>274</v>
      </c>
      <c r="D1477" t="s">
        <v>19</v>
      </c>
      <c r="E1477" t="s">
        <v>41</v>
      </c>
      <c r="F1477" t="s">
        <v>20</v>
      </c>
      <c r="G1477" s="4">
        <v>179.98</v>
      </c>
      <c r="H1477" s="4">
        <v>154</v>
      </c>
      <c r="I1477" s="81">
        <v>124.36</v>
      </c>
      <c r="J1477" s="72">
        <f>H1477-I1477</f>
        <v>29.64</v>
      </c>
      <c r="K1477" s="30" t="s">
        <v>10</v>
      </c>
      <c r="L1477" s="30" t="s">
        <v>10</v>
      </c>
      <c r="M1477" t="s">
        <v>1991</v>
      </c>
      <c r="N1477" t="s">
        <v>4453</v>
      </c>
      <c r="O1477" t="s">
        <v>122</v>
      </c>
      <c r="P1477" t="str">
        <f>VLOOKUP(C1477,[1]REGIONAIS!H:K,4,FALSE)</f>
        <v>ANDRE TREVISANI</v>
      </c>
    </row>
    <row r="1478" spans="1:17" x14ac:dyDescent="0.25">
      <c r="A1478" s="1" t="s">
        <v>4454</v>
      </c>
      <c r="B1478" s="5">
        <v>45788.789874108799</v>
      </c>
      <c r="C1478" t="s">
        <v>274</v>
      </c>
      <c r="D1478" t="s">
        <v>23</v>
      </c>
      <c r="E1478" t="s">
        <v>26</v>
      </c>
      <c r="F1478" t="s">
        <v>20</v>
      </c>
      <c r="G1478" s="4">
        <v>165.98</v>
      </c>
      <c r="H1478" s="4">
        <v>157</v>
      </c>
      <c r="I1478" s="81">
        <v>126.78</v>
      </c>
      <c r="J1478" s="72">
        <f>H1478-I1478</f>
        <v>30.22</v>
      </c>
      <c r="K1478" s="30" t="s">
        <v>10</v>
      </c>
      <c r="L1478" s="30" t="s">
        <v>10</v>
      </c>
      <c r="M1478" t="s">
        <v>1991</v>
      </c>
      <c r="N1478" t="s">
        <v>4455</v>
      </c>
      <c r="O1478" t="s">
        <v>132</v>
      </c>
      <c r="P1478" t="str">
        <f>VLOOKUP(C1478,[1]REGIONAIS!H:K,4,FALSE)</f>
        <v>ANDRE TREVISANI</v>
      </c>
    </row>
    <row r="1479" spans="1:17" x14ac:dyDescent="0.25">
      <c r="A1479" s="1">
        <v>8257</v>
      </c>
      <c r="B1479" s="5">
        <v>45788.948367777775</v>
      </c>
      <c r="C1479" t="s">
        <v>4198</v>
      </c>
      <c r="D1479" t="s">
        <v>19</v>
      </c>
      <c r="E1479" t="s">
        <v>129</v>
      </c>
      <c r="F1479" t="s">
        <v>116</v>
      </c>
      <c r="G1479" s="4">
        <v>63.39</v>
      </c>
      <c r="H1479" s="4">
        <v>62.4</v>
      </c>
      <c r="I1479" s="81">
        <v>50.39</v>
      </c>
      <c r="J1479" s="72">
        <f>H1479-I1479</f>
        <v>12.009999999999998</v>
      </c>
      <c r="K1479" s="30" t="s">
        <v>10</v>
      </c>
      <c r="L1479" s="30" t="s">
        <v>10</v>
      </c>
      <c r="M1479" t="s">
        <v>1991</v>
      </c>
      <c r="N1479" t="s">
        <v>4456</v>
      </c>
      <c r="O1479" t="s">
        <v>124</v>
      </c>
      <c r="P1479" t="str">
        <f>VLOOKUP(C1479,[1]REGIONAIS!H:K,4,FALSE)</f>
        <v>ANDRE TREVISANI</v>
      </c>
    </row>
    <row r="1480" spans="1:17" x14ac:dyDescent="0.25">
      <c r="A1480" s="1" t="s">
        <v>4457</v>
      </c>
      <c r="B1480" s="5">
        <v>45788.800049814818</v>
      </c>
      <c r="C1480" t="s">
        <v>165</v>
      </c>
      <c r="D1480" t="s">
        <v>19</v>
      </c>
      <c r="E1480" t="s">
        <v>39</v>
      </c>
      <c r="F1480" t="s">
        <v>20</v>
      </c>
      <c r="G1480" s="4">
        <v>79.989999999999995</v>
      </c>
      <c r="H1480" s="4">
        <v>74</v>
      </c>
      <c r="I1480" s="81">
        <v>59.76</v>
      </c>
      <c r="J1480" s="72">
        <f>H1480-I1480</f>
        <v>14.240000000000002</v>
      </c>
      <c r="K1480" s="30" t="s">
        <v>10</v>
      </c>
      <c r="L1480" s="30" t="s">
        <v>10</v>
      </c>
      <c r="M1480" t="s">
        <v>1991</v>
      </c>
      <c r="N1480" t="s">
        <v>4458</v>
      </c>
      <c r="O1480" t="s">
        <v>132</v>
      </c>
      <c r="P1480" t="str">
        <f>VLOOKUP(C1480,[1]REGIONAIS!H:K,4,FALSE)</f>
        <v>KLEBER RIQUELME</v>
      </c>
    </row>
    <row r="1481" spans="1:17" x14ac:dyDescent="0.25">
      <c r="A1481" s="75">
        <v>1286</v>
      </c>
      <c r="B1481" s="76">
        <v>45786.598202349538</v>
      </c>
      <c r="C1481" s="77" t="s">
        <v>1330</v>
      </c>
      <c r="D1481" s="77" t="s">
        <v>23</v>
      </c>
      <c r="E1481" s="77" t="s">
        <v>30</v>
      </c>
      <c r="F1481" s="77" t="s">
        <v>116</v>
      </c>
      <c r="G1481" s="31">
        <v>18.59</v>
      </c>
      <c r="H1481" s="31">
        <v>27.6</v>
      </c>
      <c r="I1481" s="31">
        <v>0</v>
      </c>
      <c r="J1481" s="73">
        <v>27.6</v>
      </c>
      <c r="K1481" s="78" t="s">
        <v>1000</v>
      </c>
      <c r="L1481" s="78" t="s">
        <v>2825</v>
      </c>
      <c r="M1481" s="77" t="s">
        <v>1991</v>
      </c>
      <c r="N1481" s="77" t="s">
        <v>4459</v>
      </c>
      <c r="O1481" s="77" t="s">
        <v>122</v>
      </c>
      <c r="P1481" t="s">
        <v>182</v>
      </c>
      <c r="Q1481" s="79"/>
    </row>
    <row r="1482" spans="1:17" x14ac:dyDescent="0.25">
      <c r="A1482" s="75">
        <v>5208</v>
      </c>
      <c r="B1482" s="76">
        <v>45787.907740868053</v>
      </c>
      <c r="C1482" s="77" t="s">
        <v>1838</v>
      </c>
      <c r="D1482" s="77" t="s">
        <v>23</v>
      </c>
      <c r="E1482" s="77" t="s">
        <v>30</v>
      </c>
      <c r="F1482" s="77" t="s">
        <v>116</v>
      </c>
      <c r="G1482" s="31">
        <v>82.8</v>
      </c>
      <c r="H1482" s="31">
        <v>82.8</v>
      </c>
      <c r="I1482" s="80">
        <v>0</v>
      </c>
      <c r="J1482" s="73">
        <v>82.8</v>
      </c>
      <c r="K1482" s="78" t="s">
        <v>1000</v>
      </c>
      <c r="L1482" s="78" t="s">
        <v>2825</v>
      </c>
      <c r="M1482" s="77" t="s">
        <v>1991</v>
      </c>
      <c r="N1482" s="77" t="s">
        <v>4460</v>
      </c>
      <c r="O1482" s="77" t="s">
        <v>132</v>
      </c>
      <c r="P1482" t="s">
        <v>180</v>
      </c>
      <c r="Q1482" s="79"/>
    </row>
    <row r="1483" spans="1:17" x14ac:dyDescent="0.25">
      <c r="A1483" s="1" t="s">
        <v>4461</v>
      </c>
      <c r="B1483" s="5">
        <v>45788.675055069441</v>
      </c>
      <c r="C1483" t="s">
        <v>1944</v>
      </c>
      <c r="D1483" t="s">
        <v>23</v>
      </c>
      <c r="E1483" t="s">
        <v>24</v>
      </c>
      <c r="F1483" t="s">
        <v>20</v>
      </c>
      <c r="G1483" s="4">
        <v>339.39</v>
      </c>
      <c r="H1483" s="4">
        <v>318.39999999999998</v>
      </c>
      <c r="I1483" s="81">
        <v>257.11</v>
      </c>
      <c r="J1483" s="72">
        <f>H1483-I1483</f>
        <v>61.289999999999964</v>
      </c>
      <c r="K1483" s="30" t="s">
        <v>10</v>
      </c>
      <c r="L1483" s="30" t="s">
        <v>10</v>
      </c>
      <c r="M1483" t="s">
        <v>1991</v>
      </c>
      <c r="N1483" t="s">
        <v>4462</v>
      </c>
      <c r="O1483" t="s">
        <v>123</v>
      </c>
      <c r="P1483" t="str">
        <f>VLOOKUP(C1483,[1]REGIONAIS!H:K,4,FALSE)</f>
        <v>KLEBER RIQUELME</v>
      </c>
    </row>
    <row r="1484" spans="1:17" x14ac:dyDescent="0.25">
      <c r="A1484" s="75">
        <v>6749</v>
      </c>
      <c r="B1484" s="76">
        <v>45787.876484918983</v>
      </c>
      <c r="C1484" s="77" t="s">
        <v>1310</v>
      </c>
      <c r="D1484" s="77" t="s">
        <v>19</v>
      </c>
      <c r="E1484" s="77" t="s">
        <v>42</v>
      </c>
      <c r="F1484" s="77" t="s">
        <v>116</v>
      </c>
      <c r="G1484" s="31">
        <v>38.380000000000003</v>
      </c>
      <c r="H1484" s="31">
        <v>41.4</v>
      </c>
      <c r="I1484" s="80">
        <v>0</v>
      </c>
      <c r="J1484" s="73">
        <v>41.4</v>
      </c>
      <c r="K1484" s="78" t="s">
        <v>1000</v>
      </c>
      <c r="L1484" s="78" t="s">
        <v>2825</v>
      </c>
      <c r="M1484" s="77" t="s">
        <v>1991</v>
      </c>
      <c r="N1484" s="77" t="s">
        <v>4463</v>
      </c>
      <c r="O1484" s="77" t="s">
        <v>132</v>
      </c>
      <c r="P1484" t="s">
        <v>181</v>
      </c>
      <c r="Q1484" s="79"/>
    </row>
    <row r="1485" spans="1:17" x14ac:dyDescent="0.25">
      <c r="A1485" s="1" t="s">
        <v>3401</v>
      </c>
      <c r="B1485" s="5">
        <v>45788.815519270836</v>
      </c>
      <c r="C1485" t="s">
        <v>2832</v>
      </c>
      <c r="D1485" t="s">
        <v>23</v>
      </c>
      <c r="E1485" t="s">
        <v>24</v>
      </c>
      <c r="F1485" t="s">
        <v>20</v>
      </c>
      <c r="G1485" s="4">
        <v>75.39</v>
      </c>
      <c r="H1485" s="4">
        <v>80.400000000000006</v>
      </c>
      <c r="I1485" s="81">
        <v>64.930000000000007</v>
      </c>
      <c r="J1485" s="72">
        <f t="shared" ref="J1485:J1488" si="103">H1485-I1485</f>
        <v>15.469999999999999</v>
      </c>
      <c r="K1485" s="30" t="s">
        <v>10</v>
      </c>
      <c r="L1485" s="30" t="s">
        <v>10</v>
      </c>
      <c r="M1485" t="s">
        <v>1991</v>
      </c>
      <c r="N1485" t="s">
        <v>4464</v>
      </c>
      <c r="O1485" t="s">
        <v>123</v>
      </c>
      <c r="P1485" t="str">
        <f>VLOOKUP(C1485,[1]REGIONAIS!H:K,4,FALSE)</f>
        <v>BREINER PENA</v>
      </c>
    </row>
    <row r="1486" spans="1:17" x14ac:dyDescent="0.25">
      <c r="A1486" s="1" t="s">
        <v>3415</v>
      </c>
      <c r="B1486" s="5">
        <v>45788.798500046294</v>
      </c>
      <c r="C1486" t="s">
        <v>2832</v>
      </c>
      <c r="D1486" t="s">
        <v>19</v>
      </c>
      <c r="E1486" t="s">
        <v>41</v>
      </c>
      <c r="F1486" t="s">
        <v>20</v>
      </c>
      <c r="G1486" s="4">
        <v>71.39</v>
      </c>
      <c r="H1486" s="4">
        <v>62.4</v>
      </c>
      <c r="I1486" s="81">
        <v>50.39</v>
      </c>
      <c r="J1486" s="72">
        <f t="shared" si="103"/>
        <v>12.009999999999998</v>
      </c>
      <c r="K1486" s="30" t="s">
        <v>10</v>
      </c>
      <c r="L1486" s="30" t="s">
        <v>10</v>
      </c>
      <c r="M1486" t="s">
        <v>1991</v>
      </c>
      <c r="N1486" t="s">
        <v>4465</v>
      </c>
      <c r="O1486" t="s">
        <v>1957</v>
      </c>
      <c r="P1486" t="str">
        <f>VLOOKUP(C1486,[1]REGIONAIS!H:K,4,FALSE)</f>
        <v>BREINER PENA</v>
      </c>
    </row>
    <row r="1487" spans="1:17" x14ac:dyDescent="0.25">
      <c r="A1487" s="1" t="s">
        <v>4466</v>
      </c>
      <c r="B1487" s="5">
        <v>45788.90496320602</v>
      </c>
      <c r="C1487" t="s">
        <v>989</v>
      </c>
      <c r="D1487" t="s">
        <v>19</v>
      </c>
      <c r="E1487" t="s">
        <v>1946</v>
      </c>
      <c r="F1487" t="s">
        <v>20</v>
      </c>
      <c r="G1487" s="4">
        <v>71.930000000000007</v>
      </c>
      <c r="H1487" s="4">
        <v>53.95</v>
      </c>
      <c r="I1487" s="81">
        <v>43.56</v>
      </c>
      <c r="J1487" s="72">
        <f t="shared" si="103"/>
        <v>10.39</v>
      </c>
      <c r="K1487" s="30" t="s">
        <v>10</v>
      </c>
      <c r="L1487" s="30" t="s">
        <v>10</v>
      </c>
      <c r="M1487" t="s">
        <v>1991</v>
      </c>
      <c r="N1487" t="s">
        <v>4467</v>
      </c>
      <c r="O1487" t="s">
        <v>123</v>
      </c>
      <c r="P1487" t="str">
        <f>VLOOKUP(C1487,[1]REGIONAIS!H:K,4,FALSE)</f>
        <v>ANDRE TREVISANI</v>
      </c>
    </row>
    <row r="1488" spans="1:17" x14ac:dyDescent="0.25">
      <c r="A1488" s="1">
        <v>9630</v>
      </c>
      <c r="B1488" s="5">
        <v>45788.917796550923</v>
      </c>
      <c r="C1488" t="s">
        <v>1370</v>
      </c>
      <c r="D1488" t="s">
        <v>23</v>
      </c>
      <c r="E1488" t="s">
        <v>30</v>
      </c>
      <c r="F1488" t="s">
        <v>116</v>
      </c>
      <c r="G1488" s="4">
        <v>65.989999999999995</v>
      </c>
      <c r="H1488" s="4">
        <v>60</v>
      </c>
      <c r="I1488" s="81">
        <v>48.45</v>
      </c>
      <c r="J1488" s="72">
        <f t="shared" si="103"/>
        <v>11.549999999999997</v>
      </c>
      <c r="K1488" s="30" t="s">
        <v>10</v>
      </c>
      <c r="L1488" s="30" t="s">
        <v>10</v>
      </c>
      <c r="M1488" t="s">
        <v>1991</v>
      </c>
      <c r="N1488" t="s">
        <v>4468</v>
      </c>
      <c r="O1488" t="s">
        <v>122</v>
      </c>
      <c r="P1488" t="str">
        <f>VLOOKUP(C1488,[1]REGIONAIS!H:K,4,FALSE)</f>
        <v>BREINER PENA</v>
      </c>
    </row>
    <row r="1489" spans="1:17" x14ac:dyDescent="0.25">
      <c r="A1489" s="1" t="s">
        <v>4469</v>
      </c>
      <c r="B1489" s="5">
        <v>45788.641100787034</v>
      </c>
      <c r="C1489" t="s">
        <v>1525</v>
      </c>
      <c r="D1489" t="s">
        <v>18</v>
      </c>
      <c r="E1489" t="s">
        <v>28</v>
      </c>
      <c r="F1489" t="s">
        <v>1940</v>
      </c>
      <c r="G1489" s="4">
        <v>154.99</v>
      </c>
      <c r="H1489" s="31">
        <v>146</v>
      </c>
      <c r="I1489" s="31">
        <v>0</v>
      </c>
      <c r="J1489" s="31">
        <v>146</v>
      </c>
      <c r="K1489" s="30" t="s">
        <v>2824</v>
      </c>
      <c r="L1489" s="30" t="s">
        <v>17</v>
      </c>
      <c r="M1489" t="s">
        <v>1991</v>
      </c>
      <c r="N1489" t="s">
        <v>4470</v>
      </c>
      <c r="O1489" t="s">
        <v>122</v>
      </c>
      <c r="P1489" t="str">
        <f>VLOOKUP(C1489,[1]REGIONAIS!H:K,4,FALSE)</f>
        <v>GRAZIANI BARRETO</v>
      </c>
    </row>
    <row r="1490" spans="1:17" x14ac:dyDescent="0.25">
      <c r="A1490" s="1" t="s">
        <v>4471</v>
      </c>
      <c r="B1490" s="5">
        <v>45788.488260486112</v>
      </c>
      <c r="C1490" t="s">
        <v>4472</v>
      </c>
      <c r="D1490" t="s">
        <v>19</v>
      </c>
      <c r="E1490" t="s">
        <v>1967</v>
      </c>
      <c r="F1490" t="s">
        <v>20</v>
      </c>
      <c r="G1490" s="4">
        <v>85.79</v>
      </c>
      <c r="H1490" s="4">
        <v>71.8</v>
      </c>
      <c r="I1490" s="81">
        <v>57.98</v>
      </c>
      <c r="J1490" s="72">
        <f>H1490-I1490</f>
        <v>13.82</v>
      </c>
      <c r="K1490" s="30" t="s">
        <v>10</v>
      </c>
      <c r="L1490" s="30" t="s">
        <v>10</v>
      </c>
      <c r="M1490" t="s">
        <v>1991</v>
      </c>
      <c r="N1490" t="s">
        <v>4473</v>
      </c>
      <c r="O1490" t="s">
        <v>132</v>
      </c>
      <c r="P1490" t="str">
        <f>VLOOKUP(C1490,[1]REGIONAIS!H:K,4,FALSE)</f>
        <v>BREINER PENA</v>
      </c>
    </row>
    <row r="1491" spans="1:17" x14ac:dyDescent="0.25">
      <c r="A1491" s="1" t="s">
        <v>4474</v>
      </c>
      <c r="B1491" s="5">
        <v>45788.892315011573</v>
      </c>
      <c r="C1491" t="s">
        <v>850</v>
      </c>
      <c r="D1491" t="s">
        <v>18</v>
      </c>
      <c r="E1491" t="s">
        <v>4475</v>
      </c>
      <c r="F1491" t="s">
        <v>29</v>
      </c>
      <c r="G1491" s="4">
        <v>90.98</v>
      </c>
      <c r="H1491" s="31">
        <v>85</v>
      </c>
      <c r="I1491" s="31">
        <v>0</v>
      </c>
      <c r="J1491" s="31">
        <v>85</v>
      </c>
      <c r="K1491" s="30" t="s">
        <v>2824</v>
      </c>
      <c r="L1491" s="30" t="s">
        <v>17</v>
      </c>
      <c r="M1491" t="s">
        <v>1991</v>
      </c>
      <c r="N1491" t="s">
        <v>4476</v>
      </c>
      <c r="O1491" t="s">
        <v>132</v>
      </c>
      <c r="P1491" t="str">
        <f>VLOOKUP(C1491,[1]REGIONAIS!H:K,4,FALSE)</f>
        <v>ANDRE TREVISANI</v>
      </c>
    </row>
    <row r="1492" spans="1:17" x14ac:dyDescent="0.25">
      <c r="A1492" s="1" t="s">
        <v>4477</v>
      </c>
      <c r="B1492" s="5">
        <v>45788.772329791667</v>
      </c>
      <c r="C1492" t="s">
        <v>850</v>
      </c>
      <c r="D1492" t="s">
        <v>18</v>
      </c>
      <c r="E1492" t="s">
        <v>1939</v>
      </c>
      <c r="F1492" t="s">
        <v>29</v>
      </c>
      <c r="G1492" s="4">
        <v>120.98</v>
      </c>
      <c r="H1492" s="31">
        <v>106</v>
      </c>
      <c r="I1492" s="31">
        <v>0</v>
      </c>
      <c r="J1492" s="31">
        <v>106</v>
      </c>
      <c r="K1492" s="30" t="s">
        <v>2824</v>
      </c>
      <c r="L1492" s="30" t="s">
        <v>17</v>
      </c>
      <c r="M1492" t="s">
        <v>1991</v>
      </c>
      <c r="N1492" t="s">
        <v>4478</v>
      </c>
      <c r="O1492" t="s">
        <v>1957</v>
      </c>
      <c r="P1492" t="str">
        <f>VLOOKUP(C1492,[1]REGIONAIS!H:K,4,FALSE)</f>
        <v>ANDRE TREVISANI</v>
      </c>
    </row>
    <row r="1493" spans="1:17" x14ac:dyDescent="0.25">
      <c r="A1493" s="1" t="s">
        <v>4479</v>
      </c>
      <c r="B1493" s="5">
        <v>45788.768506493056</v>
      </c>
      <c r="C1493" t="s">
        <v>850</v>
      </c>
      <c r="D1493" t="s">
        <v>18</v>
      </c>
      <c r="E1493" t="s">
        <v>1939</v>
      </c>
      <c r="F1493" t="s">
        <v>29</v>
      </c>
      <c r="G1493" s="4">
        <v>84.99</v>
      </c>
      <c r="H1493" s="31">
        <v>77</v>
      </c>
      <c r="I1493" s="31">
        <v>0</v>
      </c>
      <c r="J1493" s="31">
        <v>77</v>
      </c>
      <c r="K1493" s="30" t="s">
        <v>2824</v>
      </c>
      <c r="L1493" s="30" t="s">
        <v>17</v>
      </c>
      <c r="M1493" t="s">
        <v>1991</v>
      </c>
      <c r="N1493" t="s">
        <v>4480</v>
      </c>
      <c r="O1493" t="s">
        <v>140</v>
      </c>
      <c r="P1493" t="str">
        <f>VLOOKUP(C1493,[1]REGIONAIS!H:K,4,FALSE)</f>
        <v>ANDRE TREVISANI</v>
      </c>
    </row>
    <row r="1494" spans="1:17" x14ac:dyDescent="0.25">
      <c r="A1494" s="75">
        <v>6912</v>
      </c>
      <c r="B1494" s="76">
        <v>45786.848663321762</v>
      </c>
      <c r="C1494" s="77" t="s">
        <v>1429</v>
      </c>
      <c r="D1494" s="77" t="s">
        <v>23</v>
      </c>
      <c r="E1494" s="77" t="s">
        <v>30</v>
      </c>
      <c r="F1494" s="77" t="s">
        <v>116</v>
      </c>
      <c r="G1494" s="31">
        <v>61.19</v>
      </c>
      <c r="H1494" s="31">
        <v>55.2</v>
      </c>
      <c r="I1494" s="31">
        <v>0</v>
      </c>
      <c r="J1494" s="73">
        <v>55.2</v>
      </c>
      <c r="K1494" s="78" t="s">
        <v>1000</v>
      </c>
      <c r="L1494" s="78" t="s">
        <v>2825</v>
      </c>
      <c r="M1494" s="77" t="s">
        <v>1991</v>
      </c>
      <c r="N1494" s="77" t="s">
        <v>4481</v>
      </c>
      <c r="O1494" s="77" t="s">
        <v>123</v>
      </c>
      <c r="P1494" t="s">
        <v>183</v>
      </c>
      <c r="Q1494" s="79"/>
    </row>
    <row r="1495" spans="1:17" x14ac:dyDescent="0.25">
      <c r="A1495" s="1" t="s">
        <v>4482</v>
      </c>
      <c r="B1495" s="5">
        <v>45788.786866504626</v>
      </c>
      <c r="C1495" t="s">
        <v>4483</v>
      </c>
      <c r="D1495" t="s">
        <v>23</v>
      </c>
      <c r="E1495" t="s">
        <v>24</v>
      </c>
      <c r="F1495" t="s">
        <v>20</v>
      </c>
      <c r="G1495" s="4">
        <v>54</v>
      </c>
      <c r="H1495" s="4">
        <v>53.01</v>
      </c>
      <c r="I1495" s="81">
        <v>42.81</v>
      </c>
      <c r="J1495" s="72">
        <f>H1495-I1495</f>
        <v>10.199999999999996</v>
      </c>
      <c r="K1495" s="30" t="s">
        <v>10</v>
      </c>
      <c r="L1495" s="30" t="s">
        <v>10</v>
      </c>
      <c r="M1495" t="s">
        <v>1991</v>
      </c>
      <c r="N1495" t="s">
        <v>4484</v>
      </c>
      <c r="O1495" t="s">
        <v>140</v>
      </c>
      <c r="P1495" t="str">
        <f>VLOOKUP(C1495,[1]REGIONAIS!H:K,4,FALSE)</f>
        <v>GUSTAVO DIREITO</v>
      </c>
    </row>
    <row r="1496" spans="1:17" x14ac:dyDescent="0.25">
      <c r="A1496" s="1" t="s">
        <v>4485</v>
      </c>
      <c r="B1496" s="5">
        <v>45789.885136701392</v>
      </c>
      <c r="C1496" t="s">
        <v>230</v>
      </c>
      <c r="D1496" t="s">
        <v>18</v>
      </c>
      <c r="E1496" t="s">
        <v>28</v>
      </c>
      <c r="F1496" t="s">
        <v>136</v>
      </c>
      <c r="G1496" s="4">
        <v>20.49</v>
      </c>
      <c r="H1496" s="31">
        <v>26</v>
      </c>
      <c r="I1496" s="31">
        <v>0</v>
      </c>
      <c r="J1496" s="31">
        <v>26</v>
      </c>
      <c r="K1496" s="30" t="s">
        <v>2824</v>
      </c>
      <c r="L1496" s="30" t="s">
        <v>17</v>
      </c>
      <c r="M1496" t="s">
        <v>1991</v>
      </c>
      <c r="N1496" t="s">
        <v>4486</v>
      </c>
      <c r="O1496" t="s">
        <v>131</v>
      </c>
      <c r="P1496" t="s">
        <v>181</v>
      </c>
    </row>
    <row r="1497" spans="1:17" x14ac:dyDescent="0.25">
      <c r="A1497" s="1" t="s">
        <v>4487</v>
      </c>
      <c r="B1497" s="5">
        <v>45789.813749606481</v>
      </c>
      <c r="C1497" t="s">
        <v>230</v>
      </c>
      <c r="D1497" t="s">
        <v>18</v>
      </c>
      <c r="E1497" t="s">
        <v>28</v>
      </c>
      <c r="F1497" t="s">
        <v>136</v>
      </c>
      <c r="G1497" s="4">
        <v>53.78</v>
      </c>
      <c r="H1497" s="31">
        <v>40.799999999999997</v>
      </c>
      <c r="I1497" s="31">
        <v>0</v>
      </c>
      <c r="J1497" s="31">
        <v>40.799999999999997</v>
      </c>
      <c r="K1497" s="30" t="s">
        <v>2824</v>
      </c>
      <c r="L1497" s="30" t="s">
        <v>17</v>
      </c>
      <c r="M1497" t="s">
        <v>1991</v>
      </c>
      <c r="N1497" t="s">
        <v>4488</v>
      </c>
      <c r="O1497" t="s">
        <v>122</v>
      </c>
      <c r="P1497" t="s">
        <v>181</v>
      </c>
    </row>
    <row r="1498" spans="1:17" x14ac:dyDescent="0.25">
      <c r="A1498" s="1" t="s">
        <v>2168</v>
      </c>
      <c r="B1498" s="5">
        <v>45789.736681863425</v>
      </c>
      <c r="C1498" t="s">
        <v>269</v>
      </c>
      <c r="D1498" t="s">
        <v>27</v>
      </c>
      <c r="E1498" t="s">
        <v>28</v>
      </c>
      <c r="F1498" t="s">
        <v>136</v>
      </c>
      <c r="G1498" s="4">
        <v>114.99</v>
      </c>
      <c r="H1498" s="31">
        <v>112.01</v>
      </c>
      <c r="I1498" s="31">
        <v>0</v>
      </c>
      <c r="J1498" s="31">
        <v>112.01</v>
      </c>
      <c r="K1498" s="30" t="s">
        <v>2824</v>
      </c>
      <c r="L1498" s="30" t="s">
        <v>17</v>
      </c>
      <c r="M1498" t="s">
        <v>1991</v>
      </c>
      <c r="N1498" t="s">
        <v>4489</v>
      </c>
      <c r="O1498" t="s">
        <v>131</v>
      </c>
      <c r="P1498" t="s">
        <v>181</v>
      </c>
    </row>
    <row r="1499" spans="1:17" x14ac:dyDescent="0.25">
      <c r="A1499" s="1" t="s">
        <v>4490</v>
      </c>
      <c r="B1499" s="5">
        <v>45789.938581493057</v>
      </c>
      <c r="C1499" t="s">
        <v>162</v>
      </c>
      <c r="D1499" t="s">
        <v>27</v>
      </c>
      <c r="E1499" t="s">
        <v>1945</v>
      </c>
      <c r="F1499" t="s">
        <v>20</v>
      </c>
      <c r="G1499" s="4">
        <v>19.89</v>
      </c>
      <c r="H1499" s="4">
        <v>25.2</v>
      </c>
      <c r="I1499" s="57">
        <v>18.350000000000001</v>
      </c>
      <c r="J1499" s="72">
        <v>6.8499999999999979</v>
      </c>
      <c r="K1499" s="30" t="s">
        <v>10</v>
      </c>
      <c r="L1499" s="30" t="s">
        <v>10</v>
      </c>
      <c r="M1499" t="s">
        <v>1991</v>
      </c>
      <c r="N1499" t="s">
        <v>4491</v>
      </c>
      <c r="O1499" t="s">
        <v>131</v>
      </c>
      <c r="P1499" t="s">
        <v>179</v>
      </c>
    </row>
    <row r="1500" spans="1:17" x14ac:dyDescent="0.25">
      <c r="A1500" s="1">
        <v>9948</v>
      </c>
      <c r="B1500" s="5">
        <v>45791.132701319446</v>
      </c>
      <c r="C1500" t="s">
        <v>981</v>
      </c>
      <c r="D1500" t="s">
        <v>19</v>
      </c>
      <c r="E1500" t="s">
        <v>129</v>
      </c>
      <c r="F1500" t="s">
        <v>116</v>
      </c>
      <c r="G1500" s="4">
        <v>187.04</v>
      </c>
      <c r="H1500" s="4">
        <v>196.05</v>
      </c>
      <c r="I1500" s="57">
        <v>158.31</v>
      </c>
      <c r="J1500" s="72">
        <v>37.740000000000009</v>
      </c>
      <c r="K1500" s="30" t="s">
        <v>10</v>
      </c>
      <c r="L1500" s="30" t="s">
        <v>10</v>
      </c>
      <c r="M1500" t="s">
        <v>1991</v>
      </c>
      <c r="N1500" t="s">
        <v>4492</v>
      </c>
      <c r="O1500" t="s">
        <v>132</v>
      </c>
      <c r="P1500" t="s">
        <v>182</v>
      </c>
    </row>
    <row r="1501" spans="1:17" x14ac:dyDescent="0.25">
      <c r="A1501" s="1" t="s">
        <v>4493</v>
      </c>
      <c r="B1501" s="5">
        <v>45789.863502534725</v>
      </c>
      <c r="C1501" t="s">
        <v>642</v>
      </c>
      <c r="D1501" t="s">
        <v>19</v>
      </c>
      <c r="E1501" t="s">
        <v>2527</v>
      </c>
      <c r="F1501" t="s">
        <v>20</v>
      </c>
      <c r="G1501" s="4">
        <v>33.380000000000003</v>
      </c>
      <c r="H1501" s="4">
        <v>31.2</v>
      </c>
      <c r="I1501" s="57">
        <v>25.19</v>
      </c>
      <c r="J1501" s="72">
        <v>6.009999999999998</v>
      </c>
      <c r="K1501" s="30" t="s">
        <v>10</v>
      </c>
      <c r="L1501" s="30" t="s">
        <v>10</v>
      </c>
      <c r="M1501" t="s">
        <v>1991</v>
      </c>
      <c r="N1501" t="s">
        <v>4494</v>
      </c>
      <c r="O1501" t="s">
        <v>132</v>
      </c>
      <c r="P1501" t="s">
        <v>179</v>
      </c>
    </row>
    <row r="1502" spans="1:17" x14ac:dyDescent="0.25">
      <c r="A1502" s="1" t="s">
        <v>4495</v>
      </c>
      <c r="B1502" s="5">
        <v>45789.890758553243</v>
      </c>
      <c r="C1502" t="s">
        <v>159</v>
      </c>
      <c r="D1502" t="s">
        <v>23</v>
      </c>
      <c r="E1502" t="s">
        <v>4496</v>
      </c>
      <c r="F1502" t="s">
        <v>20</v>
      </c>
      <c r="G1502" s="4">
        <v>75.2</v>
      </c>
      <c r="H1502" s="4">
        <v>85.2</v>
      </c>
      <c r="I1502" s="57">
        <v>65.31</v>
      </c>
      <c r="J1502" s="72">
        <v>19.89</v>
      </c>
      <c r="K1502" s="30" t="s">
        <v>10</v>
      </c>
      <c r="L1502" s="30" t="s">
        <v>10</v>
      </c>
      <c r="M1502" t="s">
        <v>1991</v>
      </c>
      <c r="N1502" t="s">
        <v>4497</v>
      </c>
      <c r="O1502" t="s">
        <v>123</v>
      </c>
      <c r="P1502" t="s">
        <v>182</v>
      </c>
    </row>
    <row r="1503" spans="1:17" x14ac:dyDescent="0.25">
      <c r="A1503" s="1" t="s">
        <v>4498</v>
      </c>
      <c r="B1503" s="5">
        <v>45789.826103807871</v>
      </c>
      <c r="C1503" t="s">
        <v>2024</v>
      </c>
      <c r="D1503" t="s">
        <v>27</v>
      </c>
      <c r="E1503" t="s">
        <v>1939</v>
      </c>
      <c r="F1503" t="s">
        <v>29</v>
      </c>
      <c r="G1503" s="4">
        <v>55.99</v>
      </c>
      <c r="H1503" s="31">
        <v>53</v>
      </c>
      <c r="I1503" s="31">
        <v>0</v>
      </c>
      <c r="J1503" s="31">
        <v>53</v>
      </c>
      <c r="K1503" s="30" t="s">
        <v>2824</v>
      </c>
      <c r="L1503" s="30" t="s">
        <v>17</v>
      </c>
      <c r="M1503" t="s">
        <v>1991</v>
      </c>
      <c r="N1503" t="s">
        <v>4499</v>
      </c>
      <c r="O1503" t="s">
        <v>132</v>
      </c>
      <c r="P1503" t="s">
        <v>183</v>
      </c>
    </row>
    <row r="1504" spans="1:17" x14ac:dyDescent="0.25">
      <c r="A1504" s="1" t="s">
        <v>4500</v>
      </c>
      <c r="B1504" s="5">
        <v>45789.511331215275</v>
      </c>
      <c r="C1504" t="s">
        <v>167</v>
      </c>
      <c r="D1504" t="s">
        <v>18</v>
      </c>
      <c r="E1504" t="s">
        <v>28</v>
      </c>
      <c r="F1504" t="s">
        <v>136</v>
      </c>
      <c r="G1504" s="4">
        <v>534.98</v>
      </c>
      <c r="H1504" s="31">
        <v>526</v>
      </c>
      <c r="I1504" s="31">
        <v>0</v>
      </c>
      <c r="J1504" s="31">
        <v>526</v>
      </c>
      <c r="K1504" s="30" t="s">
        <v>2824</v>
      </c>
      <c r="L1504" s="30" t="s">
        <v>17</v>
      </c>
      <c r="M1504" t="s">
        <v>1991</v>
      </c>
      <c r="N1504" t="s">
        <v>4501</v>
      </c>
      <c r="O1504" t="s">
        <v>132</v>
      </c>
      <c r="P1504" t="s">
        <v>182</v>
      </c>
    </row>
    <row r="1505" spans="1:16" x14ac:dyDescent="0.25">
      <c r="A1505" s="1" t="s">
        <v>4502</v>
      </c>
      <c r="B1505" s="5">
        <v>45789.508711377312</v>
      </c>
      <c r="C1505" t="s">
        <v>167</v>
      </c>
      <c r="D1505" t="s">
        <v>18</v>
      </c>
      <c r="E1505" t="s">
        <v>28</v>
      </c>
      <c r="F1505" t="s">
        <v>136</v>
      </c>
      <c r="G1505" s="4">
        <v>74.989999999999995</v>
      </c>
      <c r="H1505" s="31">
        <v>74</v>
      </c>
      <c r="I1505" s="31">
        <v>0</v>
      </c>
      <c r="J1505" s="31">
        <v>74</v>
      </c>
      <c r="K1505" s="30" t="s">
        <v>2824</v>
      </c>
      <c r="L1505" s="30" t="s">
        <v>17</v>
      </c>
      <c r="M1505" t="s">
        <v>1991</v>
      </c>
      <c r="N1505" t="s">
        <v>4503</v>
      </c>
      <c r="O1505" t="s">
        <v>1936</v>
      </c>
      <c r="P1505" t="s">
        <v>182</v>
      </c>
    </row>
    <row r="1506" spans="1:16" x14ac:dyDescent="0.25">
      <c r="A1506" s="75" t="s">
        <v>4504</v>
      </c>
      <c r="B1506" s="76">
        <v>45790.155428310187</v>
      </c>
      <c r="C1506" s="77" t="s">
        <v>4505</v>
      </c>
      <c r="D1506" s="77" t="s">
        <v>19</v>
      </c>
      <c r="E1506" s="77" t="s">
        <v>129</v>
      </c>
      <c r="F1506" s="77" t="s">
        <v>116</v>
      </c>
      <c r="G1506" s="31">
        <v>34.28</v>
      </c>
      <c r="H1506" s="31">
        <v>32.4</v>
      </c>
      <c r="I1506" s="80">
        <v>0</v>
      </c>
      <c r="J1506" s="73">
        <v>32.4</v>
      </c>
      <c r="K1506" s="78" t="s">
        <v>1000</v>
      </c>
      <c r="L1506" s="78" t="s">
        <v>2825</v>
      </c>
      <c r="M1506" s="77" t="s">
        <v>1991</v>
      </c>
      <c r="N1506" s="77" t="s">
        <v>4506</v>
      </c>
      <c r="O1506" s="77" t="s">
        <v>132</v>
      </c>
      <c r="P1506" t="s">
        <v>181</v>
      </c>
    </row>
    <row r="1507" spans="1:16" x14ac:dyDescent="0.25">
      <c r="A1507" s="1" t="s">
        <v>4507</v>
      </c>
      <c r="B1507" s="5">
        <v>45790.136533333331</v>
      </c>
      <c r="C1507" t="s">
        <v>1560</v>
      </c>
      <c r="D1507" t="s">
        <v>23</v>
      </c>
      <c r="E1507" t="s">
        <v>24</v>
      </c>
      <c r="F1507" t="s">
        <v>20</v>
      </c>
      <c r="G1507" s="4">
        <v>95.04</v>
      </c>
      <c r="H1507" s="4">
        <v>94.05</v>
      </c>
      <c r="I1507" s="57">
        <v>75.95</v>
      </c>
      <c r="J1507" s="72">
        <v>18.099999999999994</v>
      </c>
      <c r="K1507" s="30" t="s">
        <v>10</v>
      </c>
      <c r="L1507" s="30" t="s">
        <v>10</v>
      </c>
      <c r="M1507" t="s">
        <v>1991</v>
      </c>
      <c r="N1507" t="s">
        <v>4508</v>
      </c>
      <c r="O1507" t="s">
        <v>2679</v>
      </c>
      <c r="P1507" t="s">
        <v>180</v>
      </c>
    </row>
    <row r="1508" spans="1:16" x14ac:dyDescent="0.25">
      <c r="A1508" s="1" t="s">
        <v>3519</v>
      </c>
      <c r="B1508" s="5">
        <v>45789.495072453705</v>
      </c>
      <c r="C1508" t="s">
        <v>1838</v>
      </c>
      <c r="D1508" t="s">
        <v>18</v>
      </c>
      <c r="E1508" t="s">
        <v>28</v>
      </c>
      <c r="F1508" t="s">
        <v>136</v>
      </c>
      <c r="G1508" s="4">
        <v>35.979999999999997</v>
      </c>
      <c r="H1508" s="31">
        <v>30</v>
      </c>
      <c r="I1508" s="31">
        <v>0</v>
      </c>
      <c r="J1508" s="31">
        <v>30</v>
      </c>
      <c r="K1508" s="30" t="s">
        <v>2824</v>
      </c>
      <c r="L1508" s="30" t="s">
        <v>17</v>
      </c>
      <c r="M1508" t="s">
        <v>1991</v>
      </c>
      <c r="N1508" t="s">
        <v>4509</v>
      </c>
      <c r="O1508" t="s">
        <v>132</v>
      </c>
      <c r="P1508" t="s">
        <v>180</v>
      </c>
    </row>
    <row r="1509" spans="1:16" x14ac:dyDescent="0.25">
      <c r="A1509" s="1" t="s">
        <v>3535</v>
      </c>
      <c r="B1509" s="5">
        <v>45789.808159444445</v>
      </c>
      <c r="C1509" t="s">
        <v>245</v>
      </c>
      <c r="D1509" t="s">
        <v>23</v>
      </c>
      <c r="E1509" t="s">
        <v>24</v>
      </c>
      <c r="F1509" t="s">
        <v>20</v>
      </c>
      <c r="G1509" s="4">
        <v>50.39</v>
      </c>
      <c r="H1509" s="4">
        <v>41.4</v>
      </c>
      <c r="I1509" s="57">
        <v>33.43</v>
      </c>
      <c r="J1509" s="72">
        <v>7.9699999999999989</v>
      </c>
      <c r="K1509" s="30" t="s">
        <v>10</v>
      </c>
      <c r="L1509" s="30" t="s">
        <v>10</v>
      </c>
      <c r="M1509" t="s">
        <v>1991</v>
      </c>
      <c r="N1509" t="s">
        <v>4510</v>
      </c>
      <c r="O1509" t="s">
        <v>132</v>
      </c>
      <c r="P1509" t="s">
        <v>179</v>
      </c>
    </row>
    <row r="1510" spans="1:16" x14ac:dyDescent="0.25">
      <c r="A1510" s="1" t="s">
        <v>4511</v>
      </c>
      <c r="B1510" s="5">
        <v>45789.49223773148</v>
      </c>
      <c r="C1510" t="s">
        <v>1521</v>
      </c>
      <c r="D1510" t="s">
        <v>18</v>
      </c>
      <c r="E1510" t="s">
        <v>1939</v>
      </c>
      <c r="F1510" t="s">
        <v>29</v>
      </c>
      <c r="G1510" s="4">
        <v>485.98</v>
      </c>
      <c r="H1510" s="31">
        <v>488</v>
      </c>
      <c r="I1510" s="31">
        <v>0</v>
      </c>
      <c r="J1510" s="31">
        <v>488</v>
      </c>
      <c r="K1510" s="30" t="s">
        <v>2824</v>
      </c>
      <c r="L1510" s="30" t="s">
        <v>17</v>
      </c>
      <c r="M1510" t="s">
        <v>1991</v>
      </c>
      <c r="N1510" t="s">
        <v>4512</v>
      </c>
      <c r="O1510" t="s">
        <v>132</v>
      </c>
      <c r="P1510" t="s">
        <v>182</v>
      </c>
    </row>
    <row r="1511" spans="1:16" x14ac:dyDescent="0.25">
      <c r="A1511" s="1" t="s">
        <v>3804</v>
      </c>
      <c r="B1511" s="5">
        <v>45789.604748136575</v>
      </c>
      <c r="C1511" t="s">
        <v>207</v>
      </c>
      <c r="D1511" t="s">
        <v>23</v>
      </c>
      <c r="E1511" t="s">
        <v>24</v>
      </c>
      <c r="F1511" t="s">
        <v>20</v>
      </c>
      <c r="G1511" s="4">
        <v>25.29</v>
      </c>
      <c r="H1511" s="4">
        <v>32.4</v>
      </c>
      <c r="I1511" s="57">
        <v>24.18</v>
      </c>
      <c r="J1511" s="72">
        <v>8.2199999999999989</v>
      </c>
      <c r="K1511" s="30" t="s">
        <v>10</v>
      </c>
      <c r="L1511" s="30" t="s">
        <v>10</v>
      </c>
      <c r="M1511" t="s">
        <v>1991</v>
      </c>
      <c r="N1511" t="s">
        <v>4513</v>
      </c>
      <c r="O1511" t="s">
        <v>123</v>
      </c>
      <c r="P1511" t="s">
        <v>179</v>
      </c>
    </row>
    <row r="1512" spans="1:16" x14ac:dyDescent="0.25">
      <c r="A1512" s="1">
        <v>8299</v>
      </c>
      <c r="B1512" s="5">
        <v>45791.912098749999</v>
      </c>
      <c r="C1512" t="s">
        <v>162</v>
      </c>
      <c r="D1512" t="s">
        <v>23</v>
      </c>
      <c r="E1512" t="s">
        <v>30</v>
      </c>
      <c r="F1512" t="s">
        <v>116</v>
      </c>
      <c r="G1512" s="4">
        <v>54.99</v>
      </c>
      <c r="H1512" s="4">
        <v>51</v>
      </c>
      <c r="I1512" s="57">
        <v>41.18</v>
      </c>
      <c r="J1512" s="72">
        <v>9.82</v>
      </c>
      <c r="K1512" s="30" t="s">
        <v>10</v>
      </c>
      <c r="L1512" s="30" t="s">
        <v>10</v>
      </c>
      <c r="M1512" t="s">
        <v>1991</v>
      </c>
      <c r="N1512" t="s">
        <v>4514</v>
      </c>
      <c r="O1512" t="s">
        <v>131</v>
      </c>
      <c r="P1512" t="s">
        <v>179</v>
      </c>
    </row>
    <row r="1513" spans="1:16" x14ac:dyDescent="0.25">
      <c r="A1513" s="75" t="s">
        <v>4515</v>
      </c>
      <c r="B1513" s="76">
        <v>45789.922442326388</v>
      </c>
      <c r="C1513" s="77" t="s">
        <v>138</v>
      </c>
      <c r="D1513" s="77" t="s">
        <v>23</v>
      </c>
      <c r="E1513" s="77" t="s">
        <v>30</v>
      </c>
      <c r="F1513" s="77" t="s">
        <v>116</v>
      </c>
      <c r="G1513" s="31">
        <v>35.79</v>
      </c>
      <c r="H1513" s="31">
        <v>34.799999999999997</v>
      </c>
      <c r="I1513" s="80">
        <v>0</v>
      </c>
      <c r="J1513" s="73">
        <v>34.799999999999997</v>
      </c>
      <c r="K1513" s="78" t="s">
        <v>1000</v>
      </c>
      <c r="L1513" s="78" t="s">
        <v>2825</v>
      </c>
      <c r="M1513" s="77" t="s">
        <v>1991</v>
      </c>
      <c r="N1513" s="77" t="s">
        <v>4516</v>
      </c>
      <c r="O1513" s="77" t="s">
        <v>131</v>
      </c>
      <c r="P1513" t="s">
        <v>183</v>
      </c>
    </row>
    <row r="1514" spans="1:16" x14ac:dyDescent="0.25">
      <c r="A1514" s="1" t="s">
        <v>4042</v>
      </c>
      <c r="B1514" s="5">
        <v>45789.581572175928</v>
      </c>
      <c r="C1514" t="s">
        <v>152</v>
      </c>
      <c r="D1514" t="s">
        <v>19</v>
      </c>
      <c r="E1514" t="s">
        <v>33</v>
      </c>
      <c r="F1514" t="s">
        <v>20</v>
      </c>
      <c r="G1514" s="4">
        <v>114.19</v>
      </c>
      <c r="H1514" s="4">
        <v>103.2</v>
      </c>
      <c r="I1514" s="57">
        <v>83.33</v>
      </c>
      <c r="J1514" s="72">
        <v>19.870000000000005</v>
      </c>
      <c r="K1514" s="30" t="s">
        <v>10</v>
      </c>
      <c r="L1514" s="30" t="s">
        <v>10</v>
      </c>
      <c r="M1514" t="s">
        <v>1991</v>
      </c>
      <c r="N1514" t="s">
        <v>4517</v>
      </c>
      <c r="O1514" t="s">
        <v>124</v>
      </c>
      <c r="P1514" t="s">
        <v>179</v>
      </c>
    </row>
    <row r="1515" spans="1:16" x14ac:dyDescent="0.25">
      <c r="A1515" s="75" t="s">
        <v>4518</v>
      </c>
      <c r="B1515" s="76">
        <v>45789.533851157408</v>
      </c>
      <c r="C1515" s="77" t="s">
        <v>138</v>
      </c>
      <c r="D1515" s="77" t="s">
        <v>18</v>
      </c>
      <c r="E1515" s="77" t="s">
        <v>2507</v>
      </c>
      <c r="F1515" s="77" t="s">
        <v>116</v>
      </c>
      <c r="G1515" s="31">
        <v>117.99</v>
      </c>
      <c r="H1515" s="31">
        <v>108</v>
      </c>
      <c r="I1515" s="80">
        <v>0</v>
      </c>
      <c r="J1515" s="73">
        <v>108</v>
      </c>
      <c r="K1515" s="78" t="s">
        <v>1000</v>
      </c>
      <c r="L1515" s="78" t="s">
        <v>2825</v>
      </c>
      <c r="M1515" s="77" t="s">
        <v>1991</v>
      </c>
      <c r="N1515" s="77" t="s">
        <v>4519</v>
      </c>
      <c r="O1515" s="77" t="s">
        <v>122</v>
      </c>
      <c r="P1515" t="s">
        <v>183</v>
      </c>
    </row>
    <row r="1516" spans="1:16" x14ac:dyDescent="0.25">
      <c r="A1516" s="75" t="s">
        <v>4520</v>
      </c>
      <c r="B1516" s="76">
        <v>45790.499483657404</v>
      </c>
      <c r="C1516" s="77" t="s">
        <v>175</v>
      </c>
      <c r="D1516" s="77" t="s">
        <v>23</v>
      </c>
      <c r="E1516" s="77" t="s">
        <v>30</v>
      </c>
      <c r="F1516" s="77" t="s">
        <v>116</v>
      </c>
      <c r="G1516" s="31">
        <v>31.18</v>
      </c>
      <c r="H1516" s="31">
        <v>33.6</v>
      </c>
      <c r="I1516" s="80">
        <v>0</v>
      </c>
      <c r="J1516" s="73">
        <v>33.6</v>
      </c>
      <c r="K1516" s="78" t="s">
        <v>1000</v>
      </c>
      <c r="L1516" s="78" t="s">
        <v>2825</v>
      </c>
      <c r="M1516" s="77" t="s">
        <v>1991</v>
      </c>
      <c r="N1516" s="77" t="s">
        <v>4521</v>
      </c>
      <c r="O1516" s="77" t="s">
        <v>140</v>
      </c>
      <c r="P1516" t="s">
        <v>180</v>
      </c>
    </row>
    <row r="1517" spans="1:16" x14ac:dyDescent="0.25">
      <c r="A1517" s="1" t="s">
        <v>4522</v>
      </c>
      <c r="B1517" s="5">
        <v>45789.51421361111</v>
      </c>
      <c r="C1517" t="s">
        <v>151</v>
      </c>
      <c r="D1517" t="s">
        <v>23</v>
      </c>
      <c r="E1517" t="s">
        <v>31</v>
      </c>
      <c r="F1517" t="s">
        <v>1934</v>
      </c>
      <c r="G1517" s="4">
        <v>20.49</v>
      </c>
      <c r="H1517" s="4">
        <v>26</v>
      </c>
      <c r="I1517" s="57">
        <v>17.010000000000002</v>
      </c>
      <c r="J1517" s="72">
        <v>8.9899999999999984</v>
      </c>
      <c r="K1517" s="30" t="s">
        <v>10</v>
      </c>
      <c r="L1517" s="30" t="s">
        <v>10</v>
      </c>
      <c r="M1517" t="s">
        <v>1991</v>
      </c>
      <c r="N1517" t="s">
        <v>4523</v>
      </c>
      <c r="O1517" t="s">
        <v>1936</v>
      </c>
      <c r="P1517" t="s">
        <v>181</v>
      </c>
    </row>
    <row r="1518" spans="1:16" x14ac:dyDescent="0.25">
      <c r="A1518" s="1" t="s">
        <v>4524</v>
      </c>
      <c r="B1518" s="5">
        <v>45789.781832303241</v>
      </c>
      <c r="C1518" t="s">
        <v>246</v>
      </c>
      <c r="D1518" t="s">
        <v>18</v>
      </c>
      <c r="E1518" t="s">
        <v>28</v>
      </c>
      <c r="F1518" t="s">
        <v>136</v>
      </c>
      <c r="G1518" s="4">
        <v>158</v>
      </c>
      <c r="H1518" s="31">
        <v>158</v>
      </c>
      <c r="I1518" s="31">
        <v>0</v>
      </c>
      <c r="J1518" s="31">
        <v>158</v>
      </c>
      <c r="K1518" s="30" t="s">
        <v>2824</v>
      </c>
      <c r="L1518" s="30" t="s">
        <v>17</v>
      </c>
      <c r="M1518" t="s">
        <v>1991</v>
      </c>
      <c r="N1518" t="s">
        <v>4525</v>
      </c>
      <c r="O1518" t="s">
        <v>131</v>
      </c>
      <c r="P1518" t="s">
        <v>182</v>
      </c>
    </row>
    <row r="1519" spans="1:16" x14ac:dyDescent="0.25">
      <c r="A1519" s="1" t="s">
        <v>3343</v>
      </c>
      <c r="B1519" s="5">
        <v>45789.49259021991</v>
      </c>
      <c r="C1519" t="s">
        <v>1421</v>
      </c>
      <c r="D1519" t="s">
        <v>18</v>
      </c>
      <c r="E1519" t="s">
        <v>28</v>
      </c>
      <c r="F1519" t="s">
        <v>136</v>
      </c>
      <c r="G1519" s="4">
        <v>29.48</v>
      </c>
      <c r="H1519" s="31">
        <v>30</v>
      </c>
      <c r="I1519" s="31">
        <v>0</v>
      </c>
      <c r="J1519" s="31">
        <v>30</v>
      </c>
      <c r="K1519" s="30" t="s">
        <v>2824</v>
      </c>
      <c r="L1519" s="30" t="s">
        <v>17</v>
      </c>
      <c r="M1519" t="s">
        <v>1991</v>
      </c>
      <c r="N1519" t="s">
        <v>4526</v>
      </c>
      <c r="O1519" t="s">
        <v>122</v>
      </c>
      <c r="P1519" t="s">
        <v>183</v>
      </c>
    </row>
    <row r="1520" spans="1:16" x14ac:dyDescent="0.25">
      <c r="A1520" s="1" t="s">
        <v>4527</v>
      </c>
      <c r="B1520" s="5">
        <v>45789.503799305552</v>
      </c>
      <c r="C1520" t="s">
        <v>152</v>
      </c>
      <c r="D1520" t="s">
        <v>23</v>
      </c>
      <c r="E1520" t="s">
        <v>26</v>
      </c>
      <c r="F1520" t="s">
        <v>20</v>
      </c>
      <c r="G1520" s="4">
        <v>33.99</v>
      </c>
      <c r="H1520" s="4">
        <v>36</v>
      </c>
      <c r="I1520" s="57">
        <v>29.07</v>
      </c>
      <c r="J1520" s="72">
        <v>6.93</v>
      </c>
      <c r="K1520" s="30" t="s">
        <v>10</v>
      </c>
      <c r="L1520" s="30" t="s">
        <v>10</v>
      </c>
      <c r="M1520" t="s">
        <v>1991</v>
      </c>
      <c r="N1520" t="s">
        <v>4528</v>
      </c>
      <c r="O1520" t="s">
        <v>131</v>
      </c>
      <c r="P1520" t="s">
        <v>179</v>
      </c>
    </row>
    <row r="1521" spans="1:16" x14ac:dyDescent="0.25">
      <c r="A1521" s="1" t="s">
        <v>4529</v>
      </c>
      <c r="B1521" s="5">
        <v>45789.502212766201</v>
      </c>
      <c r="C1521" t="s">
        <v>152</v>
      </c>
      <c r="D1521" t="s">
        <v>23</v>
      </c>
      <c r="E1521" t="s">
        <v>26</v>
      </c>
      <c r="F1521" t="s">
        <v>20</v>
      </c>
      <c r="G1521" s="4">
        <v>32.6</v>
      </c>
      <c r="H1521" s="4">
        <v>42.6</v>
      </c>
      <c r="I1521" s="57">
        <v>30.91</v>
      </c>
      <c r="J1521" s="72">
        <v>11.690000000000001</v>
      </c>
      <c r="K1521" s="30" t="s">
        <v>10</v>
      </c>
      <c r="L1521" s="30" t="s">
        <v>10</v>
      </c>
      <c r="M1521" t="s">
        <v>1991</v>
      </c>
      <c r="N1521" t="s">
        <v>4530</v>
      </c>
      <c r="O1521" t="s">
        <v>124</v>
      </c>
      <c r="P1521" t="s">
        <v>179</v>
      </c>
    </row>
    <row r="1522" spans="1:16" x14ac:dyDescent="0.25">
      <c r="A1522" s="1" t="s">
        <v>4531</v>
      </c>
      <c r="B1522" s="5">
        <v>45789.879227152778</v>
      </c>
      <c r="C1522" t="s">
        <v>313</v>
      </c>
      <c r="D1522" t="s">
        <v>23</v>
      </c>
      <c r="E1522" t="s">
        <v>24</v>
      </c>
      <c r="F1522" t="s">
        <v>20</v>
      </c>
      <c r="G1522" s="4">
        <v>54.23</v>
      </c>
      <c r="H1522" s="4">
        <v>47.25</v>
      </c>
      <c r="I1522" s="57">
        <v>38.15</v>
      </c>
      <c r="J1522" s="72">
        <v>9.1000000000000014</v>
      </c>
      <c r="K1522" s="30" t="s">
        <v>10</v>
      </c>
      <c r="L1522" s="30" t="s">
        <v>10</v>
      </c>
      <c r="M1522" t="s">
        <v>1991</v>
      </c>
      <c r="N1522" t="s">
        <v>4532</v>
      </c>
      <c r="O1522" t="s">
        <v>2679</v>
      </c>
      <c r="P1522" t="s">
        <v>179</v>
      </c>
    </row>
    <row r="1523" spans="1:16" x14ac:dyDescent="0.25">
      <c r="A1523" s="1" t="s">
        <v>4533</v>
      </c>
      <c r="B1523" s="5">
        <v>45789.77300966435</v>
      </c>
      <c r="C1523" t="s">
        <v>296</v>
      </c>
      <c r="D1523" t="s">
        <v>27</v>
      </c>
      <c r="E1523" t="s">
        <v>28</v>
      </c>
      <c r="F1523" t="s">
        <v>136</v>
      </c>
      <c r="G1523" s="4">
        <v>77.78</v>
      </c>
      <c r="H1523" s="31">
        <v>70.8</v>
      </c>
      <c r="I1523" s="31">
        <v>0</v>
      </c>
      <c r="J1523" s="31">
        <v>70.8</v>
      </c>
      <c r="K1523" s="30" t="s">
        <v>2824</v>
      </c>
      <c r="L1523" s="30" t="s">
        <v>17</v>
      </c>
      <c r="M1523" t="s">
        <v>1991</v>
      </c>
      <c r="N1523" t="s">
        <v>4534</v>
      </c>
      <c r="O1523" t="s">
        <v>124</v>
      </c>
      <c r="P1523" t="s">
        <v>179</v>
      </c>
    </row>
    <row r="1524" spans="1:16" x14ac:dyDescent="0.25">
      <c r="A1524" s="1" t="s">
        <v>4535</v>
      </c>
      <c r="B1524" s="5">
        <v>45789.772839837962</v>
      </c>
      <c r="C1524" t="s">
        <v>189</v>
      </c>
      <c r="D1524" t="s">
        <v>19</v>
      </c>
      <c r="E1524" t="s">
        <v>41</v>
      </c>
      <c r="F1524" t="s">
        <v>20</v>
      </c>
      <c r="G1524" s="4">
        <v>77.790000000000006</v>
      </c>
      <c r="H1524" s="4">
        <v>76.8</v>
      </c>
      <c r="I1524" s="57">
        <v>62.02</v>
      </c>
      <c r="J1524" s="72">
        <v>14.779999999999994</v>
      </c>
      <c r="K1524" s="30" t="s">
        <v>10</v>
      </c>
      <c r="L1524" s="30" t="s">
        <v>10</v>
      </c>
      <c r="M1524" t="s">
        <v>1991</v>
      </c>
      <c r="N1524" t="s">
        <v>4536</v>
      </c>
      <c r="O1524" t="s">
        <v>1976</v>
      </c>
      <c r="P1524" t="s">
        <v>179</v>
      </c>
    </row>
    <row r="1525" spans="1:16" x14ac:dyDescent="0.25">
      <c r="A1525" s="1" t="s">
        <v>4537</v>
      </c>
      <c r="B1525" s="5">
        <v>45789.600369525462</v>
      </c>
      <c r="C1525" t="s">
        <v>160</v>
      </c>
      <c r="D1525" t="s">
        <v>19</v>
      </c>
      <c r="E1525" t="s">
        <v>33</v>
      </c>
      <c r="F1525" t="s">
        <v>20</v>
      </c>
      <c r="G1525" s="4">
        <v>86.39</v>
      </c>
      <c r="H1525" s="4">
        <v>77.400000000000006</v>
      </c>
      <c r="I1525" s="57">
        <v>62.5</v>
      </c>
      <c r="J1525" s="72">
        <v>14.900000000000006</v>
      </c>
      <c r="K1525" s="30" t="s">
        <v>10</v>
      </c>
      <c r="L1525" s="30" t="s">
        <v>10</v>
      </c>
      <c r="M1525" t="s">
        <v>1991</v>
      </c>
      <c r="N1525" t="s">
        <v>4538</v>
      </c>
      <c r="O1525" t="s">
        <v>122</v>
      </c>
      <c r="P1525" t="s">
        <v>179</v>
      </c>
    </row>
    <row r="1526" spans="1:16" x14ac:dyDescent="0.25">
      <c r="A1526" s="1" t="s">
        <v>4539</v>
      </c>
      <c r="B1526" s="5">
        <v>45789.771046469905</v>
      </c>
      <c r="C1526" t="s">
        <v>3879</v>
      </c>
      <c r="D1526" t="s">
        <v>23</v>
      </c>
      <c r="E1526" t="s">
        <v>24</v>
      </c>
      <c r="F1526" t="s">
        <v>20</v>
      </c>
      <c r="G1526" s="4">
        <v>127.18</v>
      </c>
      <c r="H1526" s="4">
        <v>118.2</v>
      </c>
      <c r="I1526" s="57">
        <v>95.44</v>
      </c>
      <c r="J1526" s="72">
        <v>22.760000000000005</v>
      </c>
      <c r="K1526" s="30" t="s">
        <v>10</v>
      </c>
      <c r="L1526" s="30" t="s">
        <v>10</v>
      </c>
      <c r="M1526" t="s">
        <v>1991</v>
      </c>
      <c r="N1526" t="s">
        <v>4540</v>
      </c>
      <c r="O1526" t="s">
        <v>131</v>
      </c>
      <c r="P1526" t="s">
        <v>180</v>
      </c>
    </row>
    <row r="1527" spans="1:16" x14ac:dyDescent="0.25">
      <c r="A1527" s="1" t="s">
        <v>4541</v>
      </c>
      <c r="B1527" s="5">
        <v>45789.871286423608</v>
      </c>
      <c r="C1527" t="s">
        <v>323</v>
      </c>
      <c r="D1527" t="s">
        <v>19</v>
      </c>
      <c r="E1527" t="s">
        <v>33</v>
      </c>
      <c r="F1527" t="s">
        <v>20</v>
      </c>
      <c r="G1527" s="4">
        <v>103.99</v>
      </c>
      <c r="H1527" s="4">
        <v>88</v>
      </c>
      <c r="I1527" s="57">
        <v>71.06</v>
      </c>
      <c r="J1527" s="72">
        <v>16.939999999999998</v>
      </c>
      <c r="K1527" s="30" t="s">
        <v>10</v>
      </c>
      <c r="L1527" s="30" t="s">
        <v>10</v>
      </c>
      <c r="M1527" t="s">
        <v>1991</v>
      </c>
      <c r="N1527" t="s">
        <v>4542</v>
      </c>
      <c r="O1527" t="s">
        <v>122</v>
      </c>
      <c r="P1527" t="s">
        <v>181</v>
      </c>
    </row>
    <row r="1528" spans="1:16" x14ac:dyDescent="0.25">
      <c r="A1528" s="75" t="s">
        <v>4543</v>
      </c>
      <c r="B1528" s="76">
        <v>45790.8041925</v>
      </c>
      <c r="C1528" s="77" t="s">
        <v>279</v>
      </c>
      <c r="D1528" s="77" t="s">
        <v>23</v>
      </c>
      <c r="E1528" s="77" t="s">
        <v>30</v>
      </c>
      <c r="F1528" s="77" t="s">
        <v>116</v>
      </c>
      <c r="G1528" s="31">
        <v>132.97999999999999</v>
      </c>
      <c r="H1528" s="31">
        <v>126</v>
      </c>
      <c r="I1528" s="80">
        <v>0</v>
      </c>
      <c r="J1528" s="73">
        <v>126</v>
      </c>
      <c r="K1528" s="78" t="s">
        <v>1000</v>
      </c>
      <c r="L1528" s="78" t="s">
        <v>2825</v>
      </c>
      <c r="M1528" s="77" t="s">
        <v>1991</v>
      </c>
      <c r="N1528" s="77" t="s">
        <v>4544</v>
      </c>
      <c r="O1528" s="77" t="s">
        <v>122</v>
      </c>
      <c r="P1528" t="s">
        <v>181</v>
      </c>
    </row>
    <row r="1529" spans="1:16" x14ac:dyDescent="0.25">
      <c r="A1529" s="1" t="s">
        <v>4545</v>
      </c>
      <c r="B1529" s="5">
        <v>45789.83686048611</v>
      </c>
      <c r="C1529" t="s">
        <v>1931</v>
      </c>
      <c r="D1529" t="s">
        <v>23</v>
      </c>
      <c r="E1529" t="s">
        <v>24</v>
      </c>
      <c r="F1529" t="s">
        <v>20</v>
      </c>
      <c r="G1529" s="4">
        <v>42.98</v>
      </c>
      <c r="H1529" s="4">
        <v>44</v>
      </c>
      <c r="I1529" s="57">
        <v>35.53</v>
      </c>
      <c r="J1529" s="72">
        <v>8.4699999999999989</v>
      </c>
      <c r="K1529" s="30" t="s">
        <v>10</v>
      </c>
      <c r="L1529" s="30" t="s">
        <v>10</v>
      </c>
      <c r="M1529" t="s">
        <v>1991</v>
      </c>
      <c r="N1529" t="s">
        <v>4546</v>
      </c>
      <c r="O1529" t="s">
        <v>2679</v>
      </c>
      <c r="P1529" t="s">
        <v>180</v>
      </c>
    </row>
    <row r="1530" spans="1:16" x14ac:dyDescent="0.25">
      <c r="A1530" s="1" t="s">
        <v>4547</v>
      </c>
      <c r="B1530" s="5">
        <v>45789.83226625</v>
      </c>
      <c r="C1530" t="s">
        <v>1931</v>
      </c>
      <c r="D1530" t="s">
        <v>23</v>
      </c>
      <c r="E1530" t="s">
        <v>24</v>
      </c>
      <c r="F1530" t="s">
        <v>20</v>
      </c>
      <c r="G1530" s="4">
        <v>56.63</v>
      </c>
      <c r="H1530" s="4">
        <v>46.65</v>
      </c>
      <c r="I1530" s="57">
        <v>39.1</v>
      </c>
      <c r="J1530" s="72">
        <v>7.5499999999999972</v>
      </c>
      <c r="K1530" s="30" t="s">
        <v>10</v>
      </c>
      <c r="L1530" s="30" t="s">
        <v>10</v>
      </c>
      <c r="M1530" t="s">
        <v>1991</v>
      </c>
      <c r="N1530" t="s">
        <v>4548</v>
      </c>
      <c r="O1530" t="s">
        <v>1961</v>
      </c>
      <c r="P1530" t="s">
        <v>180</v>
      </c>
    </row>
    <row r="1531" spans="1:16" x14ac:dyDescent="0.25">
      <c r="A1531" s="1" t="s">
        <v>4549</v>
      </c>
      <c r="B1531" s="5">
        <v>45789.575730196761</v>
      </c>
      <c r="C1531" t="s">
        <v>680</v>
      </c>
      <c r="D1531" t="s">
        <v>19</v>
      </c>
      <c r="E1531" t="s">
        <v>226</v>
      </c>
      <c r="F1531" t="s">
        <v>20</v>
      </c>
      <c r="G1531" s="4">
        <v>30.38</v>
      </c>
      <c r="H1531" s="4">
        <v>31.2</v>
      </c>
      <c r="I1531" s="57">
        <v>25.19</v>
      </c>
      <c r="J1531" s="72">
        <v>6.009999999999998</v>
      </c>
      <c r="K1531" s="30" t="s">
        <v>10</v>
      </c>
      <c r="L1531" s="30" t="s">
        <v>10</v>
      </c>
      <c r="M1531" t="s">
        <v>1991</v>
      </c>
      <c r="N1531" t="s">
        <v>4550</v>
      </c>
      <c r="O1531" t="s">
        <v>124</v>
      </c>
      <c r="P1531" t="s">
        <v>179</v>
      </c>
    </row>
    <row r="1532" spans="1:16" x14ac:dyDescent="0.25">
      <c r="A1532" s="1" t="s">
        <v>4551</v>
      </c>
      <c r="B1532" s="5">
        <v>45789.524626168983</v>
      </c>
      <c r="C1532" t="s">
        <v>301</v>
      </c>
      <c r="D1532" t="s">
        <v>18</v>
      </c>
      <c r="E1532" t="s">
        <v>28</v>
      </c>
      <c r="F1532" t="s">
        <v>136</v>
      </c>
      <c r="G1532" s="4">
        <v>61.99</v>
      </c>
      <c r="H1532" s="31">
        <v>52</v>
      </c>
      <c r="I1532" s="31">
        <v>0</v>
      </c>
      <c r="J1532" s="31">
        <v>52</v>
      </c>
      <c r="K1532" s="30" t="s">
        <v>2824</v>
      </c>
      <c r="L1532" s="30" t="s">
        <v>17</v>
      </c>
      <c r="M1532" t="s">
        <v>1991</v>
      </c>
      <c r="N1532" t="s">
        <v>4552</v>
      </c>
      <c r="O1532" t="s">
        <v>124</v>
      </c>
      <c r="P1532" t="s">
        <v>181</v>
      </c>
    </row>
    <row r="1533" spans="1:16" x14ac:dyDescent="0.25">
      <c r="A1533" s="1" t="s">
        <v>2540</v>
      </c>
      <c r="B1533" s="5">
        <v>45789.498707500003</v>
      </c>
      <c r="C1533" t="s">
        <v>280</v>
      </c>
      <c r="D1533" t="s">
        <v>1926</v>
      </c>
      <c r="E1533" t="s">
        <v>1927</v>
      </c>
      <c r="F1533" t="s">
        <v>1928</v>
      </c>
      <c r="G1533" s="4">
        <v>36.28</v>
      </c>
      <c r="H1533" s="31">
        <v>32.4</v>
      </c>
      <c r="I1533" s="31">
        <v>0</v>
      </c>
      <c r="J1533" s="31">
        <v>32.4</v>
      </c>
      <c r="K1533" s="30" t="s">
        <v>2824</v>
      </c>
      <c r="L1533" s="30" t="s">
        <v>17</v>
      </c>
      <c r="M1533" t="s">
        <v>1991</v>
      </c>
      <c r="N1533" t="s">
        <v>4553</v>
      </c>
      <c r="O1533" t="s">
        <v>1929</v>
      </c>
      <c r="P1533" t="s">
        <v>180</v>
      </c>
    </row>
    <row r="1534" spans="1:16" x14ac:dyDescent="0.25">
      <c r="A1534" s="1" t="s">
        <v>4554</v>
      </c>
      <c r="B1534" s="5">
        <v>45789.497120162036</v>
      </c>
      <c r="C1534" t="s">
        <v>1968</v>
      </c>
      <c r="D1534" t="s">
        <v>23</v>
      </c>
      <c r="E1534" t="s">
        <v>31</v>
      </c>
      <c r="F1534" t="s">
        <v>1941</v>
      </c>
      <c r="G1534" s="4">
        <v>34</v>
      </c>
      <c r="H1534" s="4">
        <v>44</v>
      </c>
      <c r="I1534" s="57">
        <v>35.53</v>
      </c>
      <c r="J1534" s="72">
        <v>8.4699999999999989</v>
      </c>
      <c r="K1534" s="30" t="s">
        <v>10</v>
      </c>
      <c r="L1534" s="30" t="s">
        <v>10</v>
      </c>
      <c r="M1534" t="s">
        <v>1991</v>
      </c>
      <c r="N1534" t="s">
        <v>4555</v>
      </c>
      <c r="O1534" t="s">
        <v>124</v>
      </c>
      <c r="P1534" t="s">
        <v>180</v>
      </c>
    </row>
    <row r="1535" spans="1:16" x14ac:dyDescent="0.25">
      <c r="A1535" s="1" t="s">
        <v>4395</v>
      </c>
      <c r="B1535" s="5">
        <v>45789.679795497686</v>
      </c>
      <c r="C1535" t="s">
        <v>642</v>
      </c>
      <c r="D1535" t="s">
        <v>23</v>
      </c>
      <c r="E1535" t="s">
        <v>31</v>
      </c>
      <c r="F1535" t="s">
        <v>116</v>
      </c>
      <c r="G1535" s="4">
        <v>27.98</v>
      </c>
      <c r="H1535" s="4">
        <v>24</v>
      </c>
      <c r="I1535" s="57">
        <v>20.13</v>
      </c>
      <c r="J1535" s="72">
        <v>3.870000000000001</v>
      </c>
      <c r="K1535" s="30" t="s">
        <v>10</v>
      </c>
      <c r="L1535" s="30" t="s">
        <v>10</v>
      </c>
      <c r="M1535" t="s">
        <v>1991</v>
      </c>
      <c r="N1535" t="s">
        <v>4556</v>
      </c>
      <c r="O1535" t="s">
        <v>1961</v>
      </c>
      <c r="P1535" t="s">
        <v>179</v>
      </c>
    </row>
    <row r="1536" spans="1:16" x14ac:dyDescent="0.25">
      <c r="A1536" s="1" t="s">
        <v>4557</v>
      </c>
      <c r="B1536" s="5">
        <v>45789.936611851852</v>
      </c>
      <c r="C1536" t="s">
        <v>141</v>
      </c>
      <c r="D1536" t="s">
        <v>23</v>
      </c>
      <c r="E1536" t="s">
        <v>139</v>
      </c>
      <c r="F1536" t="s">
        <v>1941</v>
      </c>
      <c r="G1536" s="4">
        <v>168</v>
      </c>
      <c r="H1536" s="4">
        <v>168</v>
      </c>
      <c r="I1536" s="57">
        <v>133.66999999999999</v>
      </c>
      <c r="J1536" s="72">
        <v>34.330000000000013</v>
      </c>
      <c r="K1536" s="30" t="s">
        <v>10</v>
      </c>
      <c r="L1536" s="30" t="s">
        <v>10</v>
      </c>
      <c r="M1536" t="s">
        <v>1991</v>
      </c>
      <c r="N1536" t="s">
        <v>4558</v>
      </c>
      <c r="O1536" t="s">
        <v>122</v>
      </c>
      <c r="P1536" t="s">
        <v>183</v>
      </c>
    </row>
    <row r="1537" spans="1:16" x14ac:dyDescent="0.25">
      <c r="A1537" s="1" t="s">
        <v>4559</v>
      </c>
      <c r="B1537" s="5">
        <v>45789.712266099537</v>
      </c>
      <c r="C1537" t="s">
        <v>1297</v>
      </c>
      <c r="D1537" t="s">
        <v>18</v>
      </c>
      <c r="E1537" t="s">
        <v>28</v>
      </c>
      <c r="F1537" t="s">
        <v>136</v>
      </c>
      <c r="G1537" s="4">
        <v>23.49</v>
      </c>
      <c r="H1537" s="31">
        <v>30</v>
      </c>
      <c r="I1537" s="31">
        <v>0</v>
      </c>
      <c r="J1537" s="31">
        <v>30</v>
      </c>
      <c r="K1537" s="30" t="s">
        <v>2824</v>
      </c>
      <c r="L1537" s="30" t="s">
        <v>17</v>
      </c>
      <c r="M1537" t="s">
        <v>1991</v>
      </c>
      <c r="N1537" t="s">
        <v>4560</v>
      </c>
      <c r="O1537" t="s">
        <v>132</v>
      </c>
      <c r="P1537" t="s">
        <v>180</v>
      </c>
    </row>
    <row r="1538" spans="1:16" x14ac:dyDescent="0.25">
      <c r="A1538" s="75" t="s">
        <v>4561</v>
      </c>
      <c r="B1538" s="76">
        <v>45790.66973736111</v>
      </c>
      <c r="C1538" s="77" t="s">
        <v>284</v>
      </c>
      <c r="D1538" s="77" t="s">
        <v>23</v>
      </c>
      <c r="E1538" s="77" t="s">
        <v>30</v>
      </c>
      <c r="F1538" s="77" t="s">
        <v>116</v>
      </c>
      <c r="G1538" s="31">
        <v>24.39</v>
      </c>
      <c r="H1538" s="31">
        <v>31.2</v>
      </c>
      <c r="I1538" s="80">
        <v>0</v>
      </c>
      <c r="J1538" s="73">
        <v>31.2</v>
      </c>
      <c r="K1538" s="78" t="s">
        <v>1000</v>
      </c>
      <c r="L1538" s="78" t="s">
        <v>2825</v>
      </c>
      <c r="M1538" s="77" t="s">
        <v>1991</v>
      </c>
      <c r="N1538" s="77" t="s">
        <v>4562</v>
      </c>
      <c r="O1538" s="77" t="s">
        <v>132</v>
      </c>
      <c r="P1538" t="s">
        <v>182</v>
      </c>
    </row>
    <row r="1539" spans="1:16" x14ac:dyDescent="0.25">
      <c r="A1539" s="1" t="s">
        <v>4563</v>
      </c>
      <c r="B1539" s="5">
        <v>45789.539365590281</v>
      </c>
      <c r="C1539" t="s">
        <v>1974</v>
      </c>
      <c r="D1539" t="s">
        <v>19</v>
      </c>
      <c r="E1539" t="s">
        <v>1953</v>
      </c>
      <c r="F1539" t="s">
        <v>20</v>
      </c>
      <c r="G1539" s="4">
        <v>114.98</v>
      </c>
      <c r="H1539" s="4">
        <v>93</v>
      </c>
      <c r="I1539" s="57">
        <v>75.099999999999994</v>
      </c>
      <c r="J1539" s="72">
        <v>17.900000000000006</v>
      </c>
      <c r="K1539" s="30" t="s">
        <v>10</v>
      </c>
      <c r="L1539" s="30" t="s">
        <v>10</v>
      </c>
      <c r="M1539" t="s">
        <v>1991</v>
      </c>
      <c r="N1539" t="s">
        <v>4564</v>
      </c>
      <c r="O1539" t="s">
        <v>1956</v>
      </c>
      <c r="P1539" t="s">
        <v>182</v>
      </c>
    </row>
    <row r="1540" spans="1:16" x14ac:dyDescent="0.25">
      <c r="A1540" s="1" t="s">
        <v>4565</v>
      </c>
      <c r="B1540" s="5">
        <v>45789.945852800927</v>
      </c>
      <c r="C1540" t="s">
        <v>155</v>
      </c>
      <c r="D1540" t="s">
        <v>19</v>
      </c>
      <c r="E1540" t="s">
        <v>39</v>
      </c>
      <c r="F1540" t="s">
        <v>20</v>
      </c>
      <c r="G1540" s="4">
        <v>102.99</v>
      </c>
      <c r="H1540" s="4">
        <v>108</v>
      </c>
      <c r="I1540" s="57">
        <v>87.21</v>
      </c>
      <c r="J1540" s="72">
        <v>20.790000000000006</v>
      </c>
      <c r="K1540" s="30" t="s">
        <v>10</v>
      </c>
      <c r="L1540" s="30" t="s">
        <v>10</v>
      </c>
      <c r="M1540" t="s">
        <v>1991</v>
      </c>
      <c r="N1540" t="s">
        <v>4566</v>
      </c>
      <c r="O1540" t="s">
        <v>2228</v>
      </c>
      <c r="P1540" t="s">
        <v>182</v>
      </c>
    </row>
    <row r="1541" spans="1:16" x14ac:dyDescent="0.25">
      <c r="A1541" s="1">
        <v>4417</v>
      </c>
      <c r="B1541" s="5">
        <v>45791.806432893522</v>
      </c>
      <c r="C1541" t="s">
        <v>675</v>
      </c>
      <c r="D1541" t="s">
        <v>23</v>
      </c>
      <c r="E1541" t="s">
        <v>30</v>
      </c>
      <c r="F1541" t="s">
        <v>116</v>
      </c>
      <c r="G1541" s="4">
        <v>42.59</v>
      </c>
      <c r="H1541" s="4">
        <v>51.6</v>
      </c>
      <c r="I1541" s="57">
        <v>14.54</v>
      </c>
      <c r="J1541" s="72">
        <v>37.06</v>
      </c>
      <c r="K1541" s="30" t="s">
        <v>10</v>
      </c>
      <c r="L1541" s="30" t="s">
        <v>10</v>
      </c>
      <c r="M1541" t="s">
        <v>1991</v>
      </c>
      <c r="N1541" t="s">
        <v>4567</v>
      </c>
      <c r="O1541" t="s">
        <v>131</v>
      </c>
      <c r="P1541" t="s">
        <v>180</v>
      </c>
    </row>
    <row r="1542" spans="1:16" x14ac:dyDescent="0.25">
      <c r="A1542" s="75" t="s">
        <v>4568</v>
      </c>
      <c r="B1542" s="76">
        <v>45789.922694062501</v>
      </c>
      <c r="C1542" s="77" t="s">
        <v>152</v>
      </c>
      <c r="D1542" s="77" t="s">
        <v>23</v>
      </c>
      <c r="E1542" s="77" t="s">
        <v>31</v>
      </c>
      <c r="F1542" s="77" t="s">
        <v>116</v>
      </c>
      <c r="G1542" s="31">
        <v>67.790000000000006</v>
      </c>
      <c r="H1542" s="31">
        <v>52.8</v>
      </c>
      <c r="I1542" s="80">
        <v>0</v>
      </c>
      <c r="J1542" s="73">
        <v>52.8</v>
      </c>
      <c r="K1542" s="78" t="s">
        <v>1000</v>
      </c>
      <c r="L1542" s="78" t="s">
        <v>2825</v>
      </c>
      <c r="M1542" s="77" t="s">
        <v>1991</v>
      </c>
      <c r="N1542" s="77" t="s">
        <v>4569</v>
      </c>
      <c r="O1542" s="77" t="s">
        <v>122</v>
      </c>
      <c r="P1542" t="s">
        <v>179</v>
      </c>
    </row>
    <row r="1543" spans="1:16" x14ac:dyDescent="0.25">
      <c r="A1543" s="1" t="s">
        <v>4570</v>
      </c>
      <c r="B1543" s="5">
        <v>45789.780350497684</v>
      </c>
      <c r="C1543" t="s">
        <v>259</v>
      </c>
      <c r="D1543" t="s">
        <v>23</v>
      </c>
      <c r="E1543" t="s">
        <v>24</v>
      </c>
      <c r="F1543" t="s">
        <v>20</v>
      </c>
      <c r="G1543" s="4">
        <v>145.01</v>
      </c>
      <c r="H1543" s="4">
        <v>145.01</v>
      </c>
      <c r="I1543" s="57">
        <v>117.18</v>
      </c>
      <c r="J1543" s="72">
        <v>27.829999999999984</v>
      </c>
      <c r="K1543" s="30" t="s">
        <v>10</v>
      </c>
      <c r="L1543" s="30" t="s">
        <v>10</v>
      </c>
      <c r="M1543" t="s">
        <v>1991</v>
      </c>
      <c r="N1543" t="s">
        <v>4571</v>
      </c>
      <c r="O1543" t="s">
        <v>132</v>
      </c>
      <c r="P1543" t="s">
        <v>182</v>
      </c>
    </row>
    <row r="1544" spans="1:16" x14ac:dyDescent="0.25">
      <c r="A1544" s="1" t="s">
        <v>3757</v>
      </c>
      <c r="B1544" s="5">
        <v>45789.600333738425</v>
      </c>
      <c r="C1544" t="s">
        <v>55</v>
      </c>
      <c r="D1544" t="s">
        <v>19</v>
      </c>
      <c r="E1544" t="s">
        <v>33</v>
      </c>
      <c r="F1544" t="s">
        <v>20</v>
      </c>
      <c r="G1544" s="4">
        <v>106</v>
      </c>
      <c r="H1544" s="4">
        <v>106</v>
      </c>
      <c r="I1544" s="57">
        <v>85.6</v>
      </c>
      <c r="J1544" s="72">
        <v>20.400000000000006</v>
      </c>
      <c r="K1544" s="30" t="s">
        <v>10</v>
      </c>
      <c r="L1544" s="30" t="s">
        <v>10</v>
      </c>
      <c r="M1544" t="s">
        <v>1991</v>
      </c>
      <c r="N1544" t="s">
        <v>4572</v>
      </c>
      <c r="O1544" t="s">
        <v>122</v>
      </c>
      <c r="P1544" t="s">
        <v>183</v>
      </c>
    </row>
    <row r="1545" spans="1:16" x14ac:dyDescent="0.25">
      <c r="A1545" s="1" t="s">
        <v>4573</v>
      </c>
      <c r="B1545" s="5">
        <v>45789.544095949073</v>
      </c>
      <c r="C1545" t="s">
        <v>2543</v>
      </c>
      <c r="D1545" t="s">
        <v>19</v>
      </c>
      <c r="E1545" t="s">
        <v>33</v>
      </c>
      <c r="F1545" t="s">
        <v>20</v>
      </c>
      <c r="G1545" s="4">
        <v>77.989999999999995</v>
      </c>
      <c r="H1545" s="4">
        <v>81</v>
      </c>
      <c r="I1545" s="57">
        <v>65.41</v>
      </c>
      <c r="J1545" s="72">
        <v>15.590000000000003</v>
      </c>
      <c r="K1545" s="30" t="s">
        <v>10</v>
      </c>
      <c r="L1545" s="30" t="s">
        <v>10</v>
      </c>
      <c r="M1545" t="s">
        <v>1991</v>
      </c>
      <c r="N1545" t="s">
        <v>4574</v>
      </c>
      <c r="O1545" t="s">
        <v>2228</v>
      </c>
      <c r="P1545" t="s">
        <v>181</v>
      </c>
    </row>
    <row r="1546" spans="1:16" x14ac:dyDescent="0.25">
      <c r="A1546" s="1" t="s">
        <v>4575</v>
      </c>
      <c r="B1546" s="5">
        <v>45789.89498488426</v>
      </c>
      <c r="C1546" t="s">
        <v>146</v>
      </c>
      <c r="D1546" t="s">
        <v>23</v>
      </c>
      <c r="E1546" t="s">
        <v>24</v>
      </c>
      <c r="F1546" t="s">
        <v>20</v>
      </c>
      <c r="G1546" s="4">
        <v>116.99</v>
      </c>
      <c r="H1546" s="4">
        <v>126</v>
      </c>
      <c r="I1546" s="57">
        <v>99.75</v>
      </c>
      <c r="J1546" s="72">
        <v>26.25</v>
      </c>
      <c r="K1546" s="30" t="s">
        <v>10</v>
      </c>
      <c r="L1546" s="30" t="s">
        <v>10</v>
      </c>
      <c r="M1546" t="s">
        <v>1991</v>
      </c>
      <c r="N1546" t="s">
        <v>4576</v>
      </c>
      <c r="O1546" t="s">
        <v>132</v>
      </c>
      <c r="P1546" t="s">
        <v>179</v>
      </c>
    </row>
    <row r="1547" spans="1:16" x14ac:dyDescent="0.25">
      <c r="A1547" s="1" t="s">
        <v>4577</v>
      </c>
      <c r="B1547" s="5">
        <v>45789.810450324076</v>
      </c>
      <c r="C1547" t="s">
        <v>152</v>
      </c>
      <c r="D1547" t="s">
        <v>23</v>
      </c>
      <c r="E1547" t="s">
        <v>30</v>
      </c>
      <c r="F1547" t="s">
        <v>116</v>
      </c>
      <c r="G1547" s="4">
        <v>26.19</v>
      </c>
      <c r="H1547" s="4">
        <v>25.2</v>
      </c>
      <c r="I1547" s="57">
        <v>17.350000000000001</v>
      </c>
      <c r="J1547" s="72">
        <v>7.8499999999999979</v>
      </c>
      <c r="K1547" s="30" t="s">
        <v>10</v>
      </c>
      <c r="L1547" s="30" t="s">
        <v>10</v>
      </c>
      <c r="M1547" t="s">
        <v>1991</v>
      </c>
      <c r="N1547" t="s">
        <v>4578</v>
      </c>
      <c r="O1547" t="s">
        <v>1983</v>
      </c>
      <c r="P1547" t="s">
        <v>179</v>
      </c>
    </row>
    <row r="1548" spans="1:16" x14ac:dyDescent="0.25">
      <c r="A1548" s="1" t="s">
        <v>4579</v>
      </c>
      <c r="B1548" s="5">
        <v>45789.830412939817</v>
      </c>
      <c r="C1548" t="s">
        <v>1949</v>
      </c>
      <c r="D1548" t="s">
        <v>27</v>
      </c>
      <c r="E1548" t="s">
        <v>42</v>
      </c>
      <c r="F1548" t="s">
        <v>29</v>
      </c>
      <c r="G1548" s="4">
        <v>51.39</v>
      </c>
      <c r="H1548" s="31">
        <v>50.4</v>
      </c>
      <c r="I1548" s="31">
        <v>0</v>
      </c>
      <c r="J1548" s="31">
        <v>50.4</v>
      </c>
      <c r="K1548" s="30" t="s">
        <v>2824</v>
      </c>
      <c r="L1548" s="30" t="s">
        <v>17</v>
      </c>
      <c r="M1548" t="s">
        <v>1991</v>
      </c>
      <c r="N1548" t="s">
        <v>4580</v>
      </c>
      <c r="O1548" t="s">
        <v>124</v>
      </c>
      <c r="P1548" t="s">
        <v>183</v>
      </c>
    </row>
    <row r="1549" spans="1:16" x14ac:dyDescent="0.25">
      <c r="A1549" s="1" t="s">
        <v>4581</v>
      </c>
      <c r="B1549" s="5">
        <v>45789.827457002313</v>
      </c>
      <c r="C1549" t="s">
        <v>1949</v>
      </c>
      <c r="D1549" t="s">
        <v>27</v>
      </c>
      <c r="E1549" t="s">
        <v>42</v>
      </c>
      <c r="F1549" t="s">
        <v>29</v>
      </c>
      <c r="G1549" s="4">
        <v>56.54</v>
      </c>
      <c r="H1549" s="31">
        <v>43.55</v>
      </c>
      <c r="I1549" s="31">
        <v>0</v>
      </c>
      <c r="J1549" s="31">
        <v>43.55</v>
      </c>
      <c r="K1549" s="30" t="s">
        <v>2824</v>
      </c>
      <c r="L1549" s="30" t="s">
        <v>17</v>
      </c>
      <c r="M1549" t="s">
        <v>1991</v>
      </c>
      <c r="N1549" t="s">
        <v>4582</v>
      </c>
      <c r="O1549" t="s">
        <v>1956</v>
      </c>
      <c r="P1549" t="s">
        <v>183</v>
      </c>
    </row>
    <row r="1550" spans="1:16" x14ac:dyDescent="0.25">
      <c r="A1550" s="1">
        <v>5363</v>
      </c>
      <c r="B1550" s="5">
        <v>45791.847211574073</v>
      </c>
      <c r="C1550" t="s">
        <v>164</v>
      </c>
      <c r="D1550" t="s">
        <v>23</v>
      </c>
      <c r="E1550" t="s">
        <v>30</v>
      </c>
      <c r="F1550" t="s">
        <v>116</v>
      </c>
      <c r="G1550" s="4">
        <v>55.34</v>
      </c>
      <c r="H1550" s="4">
        <v>48.35</v>
      </c>
      <c r="I1550" s="57">
        <v>39.04</v>
      </c>
      <c r="J1550" s="72">
        <v>9.3100000000000023</v>
      </c>
      <c r="K1550" s="30" t="s">
        <v>10</v>
      </c>
      <c r="L1550" s="30" t="s">
        <v>10</v>
      </c>
      <c r="M1550" t="s">
        <v>1991</v>
      </c>
      <c r="N1550" t="s">
        <v>4583</v>
      </c>
      <c r="O1550" t="s">
        <v>132</v>
      </c>
      <c r="P1550" t="s">
        <v>182</v>
      </c>
    </row>
    <row r="1551" spans="1:16" x14ac:dyDescent="0.25">
      <c r="A1551" s="75" t="s">
        <v>4584</v>
      </c>
      <c r="B1551" s="76">
        <v>45790.850337453703</v>
      </c>
      <c r="C1551" s="77" t="s">
        <v>261</v>
      </c>
      <c r="D1551" s="77" t="s">
        <v>23</v>
      </c>
      <c r="E1551" s="77" t="s">
        <v>30</v>
      </c>
      <c r="F1551" s="77" t="s">
        <v>116</v>
      </c>
      <c r="G1551" s="31">
        <v>60.59</v>
      </c>
      <c r="H1551" s="31">
        <v>69.599999999999994</v>
      </c>
      <c r="I1551" s="80">
        <v>0</v>
      </c>
      <c r="J1551" s="73">
        <v>69.599999999999994</v>
      </c>
      <c r="K1551" s="78" t="s">
        <v>1000</v>
      </c>
      <c r="L1551" s="78" t="s">
        <v>2825</v>
      </c>
      <c r="M1551" s="77" t="s">
        <v>1991</v>
      </c>
      <c r="N1551" s="77" t="s">
        <v>4585</v>
      </c>
      <c r="O1551" s="77" t="s">
        <v>131</v>
      </c>
      <c r="P1551" t="s">
        <v>183</v>
      </c>
    </row>
    <row r="1552" spans="1:16" x14ac:dyDescent="0.25">
      <c r="A1552" s="1" t="s">
        <v>4586</v>
      </c>
      <c r="B1552" s="5">
        <v>45789.850105185185</v>
      </c>
      <c r="C1552" t="s">
        <v>2172</v>
      </c>
      <c r="D1552" t="s">
        <v>27</v>
      </c>
      <c r="E1552" t="s">
        <v>28</v>
      </c>
      <c r="F1552" t="s">
        <v>136</v>
      </c>
      <c r="G1552" s="4">
        <v>154.99</v>
      </c>
      <c r="H1552" s="31">
        <v>151</v>
      </c>
      <c r="I1552" s="31">
        <v>0</v>
      </c>
      <c r="J1552" s="31">
        <v>151</v>
      </c>
      <c r="K1552" s="30" t="s">
        <v>2824</v>
      </c>
      <c r="L1552" s="30" t="s">
        <v>17</v>
      </c>
      <c r="M1552" t="s">
        <v>1991</v>
      </c>
      <c r="N1552" t="s">
        <v>4587</v>
      </c>
      <c r="O1552" t="s">
        <v>131</v>
      </c>
      <c r="P1552" t="s">
        <v>183</v>
      </c>
    </row>
    <row r="1553" spans="1:17" x14ac:dyDescent="0.25">
      <c r="A1553" s="1" t="s">
        <v>4588</v>
      </c>
      <c r="B1553" s="5">
        <v>45789.828219097224</v>
      </c>
      <c r="C1553" t="s">
        <v>166</v>
      </c>
      <c r="D1553" t="s">
        <v>18</v>
      </c>
      <c r="E1553" t="s">
        <v>28</v>
      </c>
      <c r="F1553" t="s">
        <v>136</v>
      </c>
      <c r="G1553" s="4">
        <v>381.99</v>
      </c>
      <c r="H1553" s="31">
        <v>356.01</v>
      </c>
      <c r="I1553" s="31">
        <v>0</v>
      </c>
      <c r="J1553" s="31">
        <v>356.01</v>
      </c>
      <c r="K1553" s="30" t="s">
        <v>2824</v>
      </c>
      <c r="L1553" s="30" t="s">
        <v>17</v>
      </c>
      <c r="M1553" t="s">
        <v>1991</v>
      </c>
      <c r="N1553" t="s">
        <v>4589</v>
      </c>
      <c r="O1553" t="s">
        <v>131</v>
      </c>
      <c r="P1553" t="s">
        <v>181</v>
      </c>
    </row>
    <row r="1554" spans="1:17" x14ac:dyDescent="0.25">
      <c r="A1554" s="1" t="s">
        <v>4590</v>
      </c>
      <c r="B1554" s="5">
        <v>45789.878932291664</v>
      </c>
      <c r="C1554" t="s">
        <v>198</v>
      </c>
      <c r="D1554" t="s">
        <v>23</v>
      </c>
      <c r="E1554" t="s">
        <v>24</v>
      </c>
      <c r="F1554" t="s">
        <v>20</v>
      </c>
      <c r="G1554" s="4">
        <v>99.99</v>
      </c>
      <c r="H1554" s="4">
        <v>86</v>
      </c>
      <c r="I1554" s="57">
        <v>69.44</v>
      </c>
      <c r="J1554" s="72">
        <v>16.560000000000002</v>
      </c>
      <c r="K1554" s="30" t="s">
        <v>10</v>
      </c>
      <c r="L1554" s="30" t="s">
        <v>10</v>
      </c>
      <c r="M1554" t="s">
        <v>1991</v>
      </c>
      <c r="N1554" t="s">
        <v>4591</v>
      </c>
      <c r="O1554" t="s">
        <v>131</v>
      </c>
      <c r="P1554" t="s">
        <v>183</v>
      </c>
    </row>
    <row r="1555" spans="1:17" x14ac:dyDescent="0.25">
      <c r="A1555" s="1" t="s">
        <v>4592</v>
      </c>
      <c r="B1555" s="5">
        <v>45789.690698599537</v>
      </c>
      <c r="C1555" t="s">
        <v>1012</v>
      </c>
      <c r="D1555" t="s">
        <v>18</v>
      </c>
      <c r="E1555" t="s">
        <v>28</v>
      </c>
      <c r="F1555" t="s">
        <v>136</v>
      </c>
      <c r="G1555" s="4">
        <v>13</v>
      </c>
      <c r="H1555" s="31">
        <v>43</v>
      </c>
      <c r="I1555" s="31">
        <v>0</v>
      </c>
      <c r="J1555" s="31">
        <v>43</v>
      </c>
      <c r="K1555" s="30" t="s">
        <v>2824</v>
      </c>
      <c r="L1555" s="30" t="s">
        <v>17</v>
      </c>
      <c r="M1555" t="s">
        <v>1991</v>
      </c>
      <c r="N1555" t="s">
        <v>4593</v>
      </c>
      <c r="O1555" t="s">
        <v>132</v>
      </c>
      <c r="P1555" t="s">
        <v>179</v>
      </c>
    </row>
    <row r="1556" spans="1:17" x14ac:dyDescent="0.25">
      <c r="A1556" s="1" t="s">
        <v>4594</v>
      </c>
      <c r="B1556" s="5">
        <v>45789.592511284725</v>
      </c>
      <c r="C1556" t="s">
        <v>205</v>
      </c>
      <c r="D1556" t="s">
        <v>23</v>
      </c>
      <c r="E1556" t="s">
        <v>31</v>
      </c>
      <c r="F1556" t="s">
        <v>1941</v>
      </c>
      <c r="G1556" s="4">
        <v>84.99</v>
      </c>
      <c r="H1556" s="4">
        <v>81</v>
      </c>
      <c r="I1556" s="57">
        <v>65.41</v>
      </c>
      <c r="J1556" s="72">
        <v>15.590000000000003</v>
      </c>
      <c r="K1556" s="30" t="s">
        <v>10</v>
      </c>
      <c r="L1556" s="30" t="s">
        <v>10</v>
      </c>
      <c r="M1556" t="s">
        <v>1991</v>
      </c>
      <c r="N1556" t="s">
        <v>4595</v>
      </c>
      <c r="O1556" t="s">
        <v>132</v>
      </c>
      <c r="P1556" t="s">
        <v>182</v>
      </c>
    </row>
    <row r="1557" spans="1:17" x14ac:dyDescent="0.25">
      <c r="A1557" s="1" t="s">
        <v>4596</v>
      </c>
      <c r="B1557" s="5">
        <v>45789.772144907409</v>
      </c>
      <c r="C1557" t="s">
        <v>173</v>
      </c>
      <c r="D1557" t="s">
        <v>19</v>
      </c>
      <c r="E1557" t="s">
        <v>33</v>
      </c>
      <c r="F1557" t="s">
        <v>20</v>
      </c>
      <c r="G1557" s="4">
        <v>64</v>
      </c>
      <c r="H1557" s="4">
        <v>64</v>
      </c>
      <c r="I1557" s="57">
        <v>51.68</v>
      </c>
      <c r="J1557" s="72">
        <v>12.32</v>
      </c>
      <c r="K1557" s="30" t="s">
        <v>10</v>
      </c>
      <c r="L1557" s="30" t="s">
        <v>10</v>
      </c>
      <c r="M1557" t="s">
        <v>1991</v>
      </c>
      <c r="N1557" t="s">
        <v>4597</v>
      </c>
      <c r="O1557" t="s">
        <v>124</v>
      </c>
      <c r="P1557" t="s">
        <v>179</v>
      </c>
    </row>
    <row r="1558" spans="1:17" x14ac:dyDescent="0.25">
      <c r="A1558" s="1" t="s">
        <v>4598</v>
      </c>
      <c r="B1558" s="5">
        <v>45789.527590717589</v>
      </c>
      <c r="C1558" t="s">
        <v>235</v>
      </c>
      <c r="D1558" t="s">
        <v>19</v>
      </c>
      <c r="E1558" t="s">
        <v>1946</v>
      </c>
      <c r="F1558" t="s">
        <v>20</v>
      </c>
      <c r="G1558" s="4">
        <v>81.98</v>
      </c>
      <c r="H1558" s="4">
        <v>70</v>
      </c>
      <c r="I1558" s="57">
        <v>56.52</v>
      </c>
      <c r="J1558" s="72">
        <v>13.479999999999997</v>
      </c>
      <c r="K1558" s="30" t="s">
        <v>10</v>
      </c>
      <c r="L1558" s="30" t="s">
        <v>10</v>
      </c>
      <c r="M1558" t="s">
        <v>1991</v>
      </c>
      <c r="N1558" t="s">
        <v>4599</v>
      </c>
      <c r="O1558" t="s">
        <v>1960</v>
      </c>
      <c r="P1558" t="s">
        <v>183</v>
      </c>
    </row>
    <row r="1559" spans="1:17" x14ac:dyDescent="0.25">
      <c r="A1559" s="1" t="s">
        <v>4600</v>
      </c>
      <c r="B1559" s="5">
        <v>45789.643013449073</v>
      </c>
      <c r="C1559" t="s">
        <v>1948</v>
      </c>
      <c r="D1559" t="s">
        <v>19</v>
      </c>
      <c r="E1559" t="s">
        <v>226</v>
      </c>
      <c r="F1559" t="s">
        <v>20</v>
      </c>
      <c r="G1559" s="4">
        <v>211.99</v>
      </c>
      <c r="H1559" s="4">
        <v>189</v>
      </c>
      <c r="I1559" s="57">
        <v>152.62</v>
      </c>
      <c r="J1559" s="72">
        <v>36.379999999999995</v>
      </c>
      <c r="K1559" s="30" t="s">
        <v>10</v>
      </c>
      <c r="L1559" s="30" t="s">
        <v>10</v>
      </c>
      <c r="M1559" t="s">
        <v>1991</v>
      </c>
      <c r="N1559" t="s">
        <v>4601</v>
      </c>
      <c r="O1559" t="s">
        <v>122</v>
      </c>
      <c r="P1559" t="s">
        <v>179</v>
      </c>
    </row>
    <row r="1560" spans="1:17" x14ac:dyDescent="0.25">
      <c r="A1560" s="1" t="s">
        <v>4602</v>
      </c>
      <c r="B1560" s="5">
        <v>45789.84731344907</v>
      </c>
      <c r="C1560" t="s">
        <v>2831</v>
      </c>
      <c r="D1560" t="s">
        <v>23</v>
      </c>
      <c r="E1560" t="s">
        <v>24</v>
      </c>
      <c r="F1560" t="s">
        <v>20</v>
      </c>
      <c r="G1560" s="4">
        <v>380.98</v>
      </c>
      <c r="H1560" s="4">
        <v>379</v>
      </c>
      <c r="I1560" s="57">
        <v>306.04000000000002</v>
      </c>
      <c r="J1560" s="72">
        <v>72.95999999999998</v>
      </c>
      <c r="K1560" s="30" t="s">
        <v>10</v>
      </c>
      <c r="L1560" s="30" t="s">
        <v>10</v>
      </c>
      <c r="M1560" t="s">
        <v>1991</v>
      </c>
      <c r="N1560" t="s">
        <v>4603</v>
      </c>
      <c r="O1560" t="s">
        <v>132</v>
      </c>
      <c r="P1560" t="s">
        <v>180</v>
      </c>
    </row>
    <row r="1561" spans="1:17" x14ac:dyDescent="0.25">
      <c r="A1561" s="1" t="s">
        <v>4604</v>
      </c>
      <c r="B1561" s="5">
        <v>45789.89972912037</v>
      </c>
      <c r="C1561" t="s">
        <v>4605</v>
      </c>
      <c r="D1561" t="s">
        <v>23</v>
      </c>
      <c r="E1561" t="s">
        <v>24</v>
      </c>
      <c r="F1561" t="s">
        <v>20</v>
      </c>
      <c r="G1561" s="4">
        <v>113.98</v>
      </c>
      <c r="H1561" s="4">
        <v>101</v>
      </c>
      <c r="I1561" s="57">
        <v>81.56</v>
      </c>
      <c r="J1561" s="72">
        <v>19.439999999999998</v>
      </c>
      <c r="K1561" s="30" t="s">
        <v>10</v>
      </c>
      <c r="L1561" s="30" t="s">
        <v>10</v>
      </c>
      <c r="M1561" t="s">
        <v>1991</v>
      </c>
      <c r="N1561" t="s">
        <v>4606</v>
      </c>
      <c r="O1561" t="s">
        <v>122</v>
      </c>
      <c r="P1561" t="s">
        <v>179</v>
      </c>
    </row>
    <row r="1562" spans="1:17" x14ac:dyDescent="0.25">
      <c r="A1562" s="1" t="s">
        <v>4607</v>
      </c>
      <c r="B1562" s="5">
        <v>45789.942280416668</v>
      </c>
      <c r="C1562" t="s">
        <v>4198</v>
      </c>
      <c r="D1562" t="s">
        <v>19</v>
      </c>
      <c r="E1562" t="s">
        <v>33</v>
      </c>
      <c r="F1562" t="s">
        <v>20</v>
      </c>
      <c r="G1562" s="4">
        <v>139.79</v>
      </c>
      <c r="H1562" s="4">
        <v>148.80000000000001</v>
      </c>
      <c r="I1562" s="57">
        <v>116.12</v>
      </c>
      <c r="J1562" s="72">
        <v>32.680000000000007</v>
      </c>
      <c r="K1562" s="30" t="s">
        <v>10</v>
      </c>
      <c r="L1562" s="30" t="s">
        <v>10</v>
      </c>
      <c r="M1562" t="s">
        <v>1991</v>
      </c>
      <c r="N1562" t="s">
        <v>4608</v>
      </c>
      <c r="O1562" t="s">
        <v>131</v>
      </c>
      <c r="P1562" t="s">
        <v>180</v>
      </c>
    </row>
    <row r="1563" spans="1:17" x14ac:dyDescent="0.25">
      <c r="A1563" s="1" t="s">
        <v>4609</v>
      </c>
      <c r="B1563" s="5">
        <v>45789.484763275461</v>
      </c>
      <c r="C1563" t="s">
        <v>4610</v>
      </c>
      <c r="D1563" t="s">
        <v>27</v>
      </c>
      <c r="E1563" t="s">
        <v>1945</v>
      </c>
      <c r="F1563" t="s">
        <v>20</v>
      </c>
      <c r="G1563" s="4">
        <v>195.99</v>
      </c>
      <c r="H1563" s="4">
        <v>185</v>
      </c>
      <c r="I1563" s="57">
        <v>144.38999999999999</v>
      </c>
      <c r="J1563" s="72">
        <v>40.610000000000014</v>
      </c>
      <c r="K1563" s="30" t="s">
        <v>10</v>
      </c>
      <c r="L1563" s="30" t="s">
        <v>10</v>
      </c>
      <c r="M1563" t="s">
        <v>1991</v>
      </c>
      <c r="N1563" t="s">
        <v>4611</v>
      </c>
      <c r="O1563" t="s">
        <v>122</v>
      </c>
      <c r="P1563" t="s">
        <v>180</v>
      </c>
    </row>
    <row r="1564" spans="1:17" x14ac:dyDescent="0.25">
      <c r="A1564" s="1" t="s">
        <v>4612</v>
      </c>
      <c r="B1564" s="5">
        <v>45789.528786099538</v>
      </c>
      <c r="C1564" t="s">
        <v>1288</v>
      </c>
      <c r="D1564" t="s">
        <v>19</v>
      </c>
      <c r="E1564" t="s">
        <v>1953</v>
      </c>
      <c r="F1564" t="s">
        <v>20</v>
      </c>
      <c r="G1564" s="4">
        <v>117.88</v>
      </c>
      <c r="H1564" s="4">
        <v>113.9</v>
      </c>
      <c r="I1564" s="57">
        <v>77.430000000000007</v>
      </c>
      <c r="J1564" s="72">
        <v>36.47</v>
      </c>
      <c r="K1564" s="30" t="s">
        <v>10</v>
      </c>
      <c r="L1564" s="30" t="s">
        <v>10</v>
      </c>
      <c r="M1564" t="s">
        <v>1991</v>
      </c>
      <c r="N1564" t="s">
        <v>4613</v>
      </c>
      <c r="O1564" t="s">
        <v>156</v>
      </c>
      <c r="P1564" t="s">
        <v>182</v>
      </c>
    </row>
    <row r="1565" spans="1:17" x14ac:dyDescent="0.25">
      <c r="A1565" s="1">
        <v>6078</v>
      </c>
      <c r="B1565" s="5">
        <v>45791.772012326386</v>
      </c>
      <c r="C1565" t="s">
        <v>296</v>
      </c>
      <c r="D1565" t="s">
        <v>23</v>
      </c>
      <c r="E1565" t="s">
        <v>30</v>
      </c>
      <c r="F1565" t="s">
        <v>116</v>
      </c>
      <c r="G1565" s="4">
        <v>87.69</v>
      </c>
      <c r="H1565" s="4">
        <v>96.7</v>
      </c>
      <c r="I1565" s="29">
        <v>0</v>
      </c>
      <c r="J1565" s="72">
        <v>96.7</v>
      </c>
      <c r="K1565" s="30" t="s">
        <v>1000</v>
      </c>
      <c r="L1565" s="30" t="s">
        <v>2825</v>
      </c>
      <c r="M1565" t="s">
        <v>1991</v>
      </c>
      <c r="N1565" t="s">
        <v>4614</v>
      </c>
      <c r="O1565" t="s">
        <v>1992</v>
      </c>
      <c r="P1565" t="s">
        <v>179</v>
      </c>
    </row>
    <row r="1566" spans="1:17" x14ac:dyDescent="0.25">
      <c r="A1566" s="1" t="s">
        <v>4615</v>
      </c>
      <c r="B1566" s="5">
        <v>45789.889359872686</v>
      </c>
      <c r="C1566" t="s">
        <v>48</v>
      </c>
      <c r="D1566" t="s">
        <v>23</v>
      </c>
      <c r="E1566" t="s">
        <v>30</v>
      </c>
      <c r="F1566" t="s">
        <v>116</v>
      </c>
      <c r="G1566" s="4">
        <v>34.979999999999997</v>
      </c>
      <c r="H1566" s="4">
        <v>36</v>
      </c>
      <c r="I1566" s="57">
        <v>29.07</v>
      </c>
      <c r="J1566" s="72">
        <v>6.93</v>
      </c>
      <c r="K1566" s="30" t="s">
        <v>10</v>
      </c>
      <c r="L1566" s="30" t="s">
        <v>10</v>
      </c>
      <c r="M1566" t="s">
        <v>1991</v>
      </c>
      <c r="N1566" t="s">
        <v>4616</v>
      </c>
      <c r="O1566" t="s">
        <v>122</v>
      </c>
      <c r="P1566" t="s">
        <v>180</v>
      </c>
    </row>
    <row r="1567" spans="1:17" x14ac:dyDescent="0.25">
      <c r="A1567" s="75" t="s">
        <v>2545</v>
      </c>
      <c r="B1567" s="76">
        <v>45789.846731018515</v>
      </c>
      <c r="C1567" s="77" t="s">
        <v>652</v>
      </c>
      <c r="D1567" s="77" t="s">
        <v>19</v>
      </c>
      <c r="E1567" s="77" t="s">
        <v>129</v>
      </c>
      <c r="F1567" s="77" t="s">
        <v>116</v>
      </c>
      <c r="G1567" s="31">
        <v>67.44</v>
      </c>
      <c r="H1567" s="31">
        <v>69.45</v>
      </c>
      <c r="I1567" s="80">
        <v>0</v>
      </c>
      <c r="J1567" s="73">
        <v>69.45</v>
      </c>
      <c r="K1567" s="78" t="s">
        <v>1000</v>
      </c>
      <c r="L1567" s="78" t="s">
        <v>2825</v>
      </c>
      <c r="M1567" s="77" t="s">
        <v>1991</v>
      </c>
      <c r="N1567" s="77" t="s">
        <v>4617</v>
      </c>
      <c r="O1567" s="77" t="s">
        <v>131</v>
      </c>
      <c r="P1567" t="s">
        <v>179</v>
      </c>
      <c r="Q1567" s="79">
        <v>53095306</v>
      </c>
    </row>
    <row r="1568" spans="1:17" x14ac:dyDescent="0.25">
      <c r="A1568" s="1">
        <v>8391</v>
      </c>
      <c r="B1568" s="5">
        <v>45791.494532175922</v>
      </c>
      <c r="C1568" t="s">
        <v>64</v>
      </c>
      <c r="D1568" t="s">
        <v>23</v>
      </c>
      <c r="E1568" t="s">
        <v>30</v>
      </c>
      <c r="F1568" t="s">
        <v>116</v>
      </c>
      <c r="G1568" s="4">
        <v>20.49</v>
      </c>
      <c r="H1568" s="4">
        <v>26</v>
      </c>
      <c r="I1568" s="57">
        <v>19.010000000000002</v>
      </c>
      <c r="J1568" s="72">
        <v>6.9899999999999984</v>
      </c>
      <c r="K1568" s="30" t="s">
        <v>10</v>
      </c>
      <c r="L1568" s="30" t="s">
        <v>10</v>
      </c>
      <c r="M1568" t="s">
        <v>1991</v>
      </c>
      <c r="N1568" t="s">
        <v>4618</v>
      </c>
      <c r="O1568" t="s">
        <v>140</v>
      </c>
      <c r="P1568" t="s">
        <v>179</v>
      </c>
    </row>
    <row r="1569" spans="1:16" x14ac:dyDescent="0.25">
      <c r="A1569" s="1" t="s">
        <v>4619</v>
      </c>
      <c r="B1569" s="5">
        <v>45790.169235914349</v>
      </c>
      <c r="C1569" t="s">
        <v>1537</v>
      </c>
      <c r="D1569" t="s">
        <v>23</v>
      </c>
      <c r="E1569" t="s">
        <v>24</v>
      </c>
      <c r="F1569" t="s">
        <v>20</v>
      </c>
      <c r="G1569" s="4">
        <v>24.39</v>
      </c>
      <c r="H1569" s="4">
        <v>31.2</v>
      </c>
      <c r="I1569" s="57">
        <v>25.19</v>
      </c>
      <c r="J1569" s="72">
        <v>6.009999999999998</v>
      </c>
      <c r="K1569" s="30" t="s">
        <v>10</v>
      </c>
      <c r="L1569" s="30" t="s">
        <v>10</v>
      </c>
      <c r="M1569" t="s">
        <v>1991</v>
      </c>
      <c r="N1569" t="s">
        <v>4620</v>
      </c>
      <c r="O1569" t="s">
        <v>122</v>
      </c>
      <c r="P1569" t="s">
        <v>182</v>
      </c>
    </row>
    <row r="1570" spans="1:16" x14ac:dyDescent="0.25">
      <c r="A1570" s="1" t="s">
        <v>4621</v>
      </c>
      <c r="B1570" s="5">
        <v>45790.782882662039</v>
      </c>
      <c r="C1570" t="s">
        <v>151</v>
      </c>
      <c r="D1570" t="s">
        <v>19</v>
      </c>
      <c r="E1570" t="s">
        <v>33</v>
      </c>
      <c r="F1570" t="s">
        <v>20</v>
      </c>
      <c r="G1570" s="4">
        <v>38.08</v>
      </c>
      <c r="H1570" s="4">
        <v>34.799999999999997</v>
      </c>
      <c r="I1570" s="57">
        <v>28.1</v>
      </c>
      <c r="J1570" s="72">
        <v>6.6999999999999957</v>
      </c>
      <c r="K1570" s="30" t="s">
        <v>10</v>
      </c>
      <c r="L1570" s="30" t="s">
        <v>10</v>
      </c>
      <c r="M1570" t="s">
        <v>1991</v>
      </c>
      <c r="N1570" t="s">
        <v>4622</v>
      </c>
      <c r="O1570" t="s">
        <v>131</v>
      </c>
      <c r="P1570" t="s">
        <v>181</v>
      </c>
    </row>
    <row r="1571" spans="1:16" x14ac:dyDescent="0.25">
      <c r="A1571" s="1" t="s">
        <v>4623</v>
      </c>
      <c r="B1571" s="5">
        <v>45791.863541990744</v>
      </c>
      <c r="C1571" t="s">
        <v>1971</v>
      </c>
      <c r="D1571" t="s">
        <v>19</v>
      </c>
      <c r="E1571" t="s">
        <v>33</v>
      </c>
      <c r="F1571" t="s">
        <v>20</v>
      </c>
      <c r="G1571" s="4">
        <v>0.99</v>
      </c>
      <c r="H1571" s="4">
        <v>15.6</v>
      </c>
      <c r="I1571" s="57">
        <v>0.57999999999999996</v>
      </c>
      <c r="J1571" s="72">
        <v>15.02</v>
      </c>
      <c r="K1571" s="30" t="s">
        <v>10</v>
      </c>
      <c r="L1571" s="30" t="s">
        <v>10</v>
      </c>
      <c r="M1571" t="s">
        <v>1991</v>
      </c>
      <c r="N1571" t="s">
        <v>4624</v>
      </c>
      <c r="O1571" t="s">
        <v>122</v>
      </c>
      <c r="P1571" t="s">
        <v>179</v>
      </c>
    </row>
    <row r="1572" spans="1:16" x14ac:dyDescent="0.25">
      <c r="A1572" s="1" t="s">
        <v>4625</v>
      </c>
      <c r="B1572" s="5">
        <v>45790.780982013886</v>
      </c>
      <c r="C1572" t="s">
        <v>302</v>
      </c>
      <c r="D1572" t="s">
        <v>19</v>
      </c>
      <c r="E1572" t="s">
        <v>226</v>
      </c>
      <c r="F1572" t="s">
        <v>20</v>
      </c>
      <c r="G1572" s="4">
        <v>40.18</v>
      </c>
      <c r="H1572" s="4">
        <v>43.2</v>
      </c>
      <c r="I1572" s="57">
        <v>34.880000000000003</v>
      </c>
      <c r="J1572" s="72">
        <v>8.32</v>
      </c>
      <c r="K1572" s="30" t="s">
        <v>10</v>
      </c>
      <c r="L1572" s="30" t="s">
        <v>10</v>
      </c>
      <c r="M1572" t="s">
        <v>1991</v>
      </c>
      <c r="N1572" t="s">
        <v>4626</v>
      </c>
      <c r="O1572" t="s">
        <v>122</v>
      </c>
      <c r="P1572" t="s">
        <v>181</v>
      </c>
    </row>
    <row r="1573" spans="1:16" x14ac:dyDescent="0.25">
      <c r="A1573" s="1" t="s">
        <v>4627</v>
      </c>
      <c r="B1573" s="5">
        <v>45791.837297893515</v>
      </c>
      <c r="C1573" t="s">
        <v>151</v>
      </c>
      <c r="D1573" t="s">
        <v>19</v>
      </c>
      <c r="E1573" t="s">
        <v>33</v>
      </c>
      <c r="F1573" t="s">
        <v>20</v>
      </c>
      <c r="G1573" s="4">
        <v>75.39</v>
      </c>
      <c r="H1573" s="4">
        <v>74.400000000000006</v>
      </c>
      <c r="I1573" s="57">
        <v>60.08</v>
      </c>
      <c r="J1573" s="72">
        <v>14.320000000000007</v>
      </c>
      <c r="K1573" s="30" t="s">
        <v>10</v>
      </c>
      <c r="L1573" s="30" t="s">
        <v>10</v>
      </c>
      <c r="M1573" t="s">
        <v>1991</v>
      </c>
      <c r="N1573" t="s">
        <v>4628</v>
      </c>
      <c r="O1573" t="s">
        <v>122</v>
      </c>
      <c r="P1573" t="s">
        <v>181</v>
      </c>
    </row>
    <row r="1574" spans="1:16" x14ac:dyDescent="0.25">
      <c r="A1574" s="1" t="s">
        <v>4629</v>
      </c>
      <c r="B1574" s="5">
        <v>45791.804366875003</v>
      </c>
      <c r="C1574" t="s">
        <v>279</v>
      </c>
      <c r="D1574" t="s">
        <v>19</v>
      </c>
      <c r="E1574" t="s">
        <v>33</v>
      </c>
      <c r="F1574" t="s">
        <v>20</v>
      </c>
      <c r="G1574" s="4">
        <v>139.59</v>
      </c>
      <c r="H1574" s="4">
        <v>138.6</v>
      </c>
      <c r="I1574" s="57">
        <v>111.92</v>
      </c>
      <c r="J1574" s="72">
        <v>26.679999999999993</v>
      </c>
      <c r="K1574" s="30" t="s">
        <v>10</v>
      </c>
      <c r="L1574" s="30" t="s">
        <v>10</v>
      </c>
      <c r="M1574" t="s">
        <v>1991</v>
      </c>
      <c r="N1574" t="s">
        <v>4630</v>
      </c>
      <c r="O1574" t="s">
        <v>122</v>
      </c>
      <c r="P1574" t="s">
        <v>181</v>
      </c>
    </row>
    <row r="1575" spans="1:16" x14ac:dyDescent="0.25">
      <c r="A1575" s="1" t="s">
        <v>4631</v>
      </c>
      <c r="B1575" s="5">
        <v>45791.553486979166</v>
      </c>
      <c r="C1575" t="s">
        <v>185</v>
      </c>
      <c r="D1575" t="s">
        <v>19</v>
      </c>
      <c r="E1575" t="s">
        <v>1967</v>
      </c>
      <c r="F1575" t="s">
        <v>20</v>
      </c>
      <c r="G1575" s="4">
        <v>50.79</v>
      </c>
      <c r="H1575" s="4">
        <v>46.8</v>
      </c>
      <c r="I1575" s="57">
        <v>37.799999999999997</v>
      </c>
      <c r="J1575" s="72">
        <v>9</v>
      </c>
      <c r="K1575" s="30" t="s">
        <v>10</v>
      </c>
      <c r="L1575" s="30" t="s">
        <v>10</v>
      </c>
      <c r="M1575" t="s">
        <v>1991</v>
      </c>
      <c r="N1575" t="s">
        <v>4632</v>
      </c>
      <c r="O1575" t="s">
        <v>122</v>
      </c>
      <c r="P1575" t="s">
        <v>182</v>
      </c>
    </row>
    <row r="1576" spans="1:16" x14ac:dyDescent="0.25">
      <c r="A1576" s="1" t="s">
        <v>4633</v>
      </c>
      <c r="B1576" s="5">
        <v>45791.806194687502</v>
      </c>
      <c r="C1576" t="s">
        <v>164</v>
      </c>
      <c r="D1576" t="s">
        <v>19</v>
      </c>
      <c r="E1576" t="s">
        <v>226</v>
      </c>
      <c r="F1576" t="s">
        <v>20</v>
      </c>
      <c r="G1576" s="4">
        <v>93.2</v>
      </c>
      <c r="H1576" s="4">
        <v>103.2</v>
      </c>
      <c r="I1576" s="57">
        <v>81.34</v>
      </c>
      <c r="J1576" s="72">
        <v>21.86</v>
      </c>
      <c r="K1576" s="30" t="s">
        <v>10</v>
      </c>
      <c r="L1576" s="30" t="s">
        <v>10</v>
      </c>
      <c r="M1576" t="s">
        <v>1991</v>
      </c>
      <c r="N1576" t="s">
        <v>4634</v>
      </c>
      <c r="O1576" t="s">
        <v>124</v>
      </c>
      <c r="P1576" t="s">
        <v>182</v>
      </c>
    </row>
    <row r="1577" spans="1:16" x14ac:dyDescent="0.25">
      <c r="A1577" s="1" t="s">
        <v>4635</v>
      </c>
      <c r="B1577" s="5">
        <v>45791.469997141205</v>
      </c>
      <c r="C1577" t="s">
        <v>1968</v>
      </c>
      <c r="D1577" t="s">
        <v>18</v>
      </c>
      <c r="E1577" t="s">
        <v>1939</v>
      </c>
      <c r="F1577" t="s">
        <v>29</v>
      </c>
      <c r="G1577" s="4">
        <v>62.98</v>
      </c>
      <c r="H1577" s="31">
        <v>56</v>
      </c>
      <c r="I1577" s="31">
        <v>0</v>
      </c>
      <c r="J1577" s="31">
        <v>56</v>
      </c>
      <c r="K1577" s="30" t="s">
        <v>2824</v>
      </c>
      <c r="L1577" s="30" t="s">
        <v>17</v>
      </c>
      <c r="M1577" t="s">
        <v>1991</v>
      </c>
      <c r="N1577" t="s">
        <v>4636</v>
      </c>
      <c r="O1577" t="s">
        <v>1961</v>
      </c>
      <c r="P1577" t="s">
        <v>180</v>
      </c>
    </row>
    <row r="1578" spans="1:16" x14ac:dyDescent="0.25">
      <c r="A1578" s="1" t="s">
        <v>4637</v>
      </c>
      <c r="B1578" s="5">
        <v>45790.507145150463</v>
      </c>
      <c r="C1578" t="s">
        <v>1968</v>
      </c>
      <c r="D1578" t="s">
        <v>18</v>
      </c>
      <c r="E1578" t="s">
        <v>28</v>
      </c>
      <c r="F1578" t="s">
        <v>136</v>
      </c>
      <c r="G1578" s="4">
        <v>215.78</v>
      </c>
      <c r="H1578" s="31">
        <v>192.8</v>
      </c>
      <c r="I1578" s="31">
        <v>0</v>
      </c>
      <c r="J1578" s="31">
        <v>192.8</v>
      </c>
      <c r="K1578" s="30" t="s">
        <v>2824</v>
      </c>
      <c r="L1578" s="30" t="s">
        <v>17</v>
      </c>
      <c r="M1578" t="s">
        <v>1991</v>
      </c>
      <c r="N1578" t="s">
        <v>4638</v>
      </c>
      <c r="O1578" t="s">
        <v>131</v>
      </c>
      <c r="P1578" t="s">
        <v>180</v>
      </c>
    </row>
    <row r="1579" spans="1:16" x14ac:dyDescent="0.25">
      <c r="A1579" s="1" t="s">
        <v>4639</v>
      </c>
      <c r="B1579" s="5">
        <v>45791.793873113427</v>
      </c>
      <c r="C1579" t="s">
        <v>47</v>
      </c>
      <c r="D1579" t="s">
        <v>23</v>
      </c>
      <c r="E1579" t="s">
        <v>24</v>
      </c>
      <c r="F1579" t="s">
        <v>20</v>
      </c>
      <c r="G1579" s="4">
        <v>86.19</v>
      </c>
      <c r="H1579" s="4">
        <v>85.2</v>
      </c>
      <c r="I1579" s="57">
        <v>68.8</v>
      </c>
      <c r="J1579" s="72">
        <v>16.400000000000006</v>
      </c>
      <c r="K1579" s="30" t="s">
        <v>10</v>
      </c>
      <c r="L1579" s="30" t="s">
        <v>10</v>
      </c>
      <c r="M1579" t="s">
        <v>1991</v>
      </c>
      <c r="N1579" t="s">
        <v>4640</v>
      </c>
      <c r="O1579" t="s">
        <v>132</v>
      </c>
      <c r="P1579" t="s">
        <v>180</v>
      </c>
    </row>
    <row r="1580" spans="1:16" x14ac:dyDescent="0.25">
      <c r="A1580" s="1" t="s">
        <v>4641</v>
      </c>
      <c r="B1580" s="5">
        <v>45791.547752152779</v>
      </c>
      <c r="C1580" t="s">
        <v>700</v>
      </c>
      <c r="D1580" t="s">
        <v>19</v>
      </c>
      <c r="E1580" t="s">
        <v>41</v>
      </c>
      <c r="F1580" t="s">
        <v>20</v>
      </c>
      <c r="G1580" s="4">
        <v>29.68</v>
      </c>
      <c r="H1580" s="4">
        <v>38.25</v>
      </c>
      <c r="I1580" s="57">
        <v>27.39</v>
      </c>
      <c r="J1580" s="72">
        <v>10.86</v>
      </c>
      <c r="K1580" s="30" t="s">
        <v>10</v>
      </c>
      <c r="L1580" s="30" t="s">
        <v>10</v>
      </c>
      <c r="M1580" t="s">
        <v>1991</v>
      </c>
      <c r="N1580" t="s">
        <v>4642</v>
      </c>
      <c r="O1580" t="s">
        <v>132</v>
      </c>
      <c r="P1580" t="s">
        <v>180</v>
      </c>
    </row>
    <row r="1581" spans="1:16" x14ac:dyDescent="0.25">
      <c r="A1581" s="1" t="s">
        <v>4643</v>
      </c>
      <c r="B1581" s="5">
        <v>45790.834053379629</v>
      </c>
      <c r="C1581" t="s">
        <v>2520</v>
      </c>
      <c r="D1581" t="s">
        <v>19</v>
      </c>
      <c r="E1581" t="s">
        <v>226</v>
      </c>
      <c r="F1581" t="s">
        <v>20</v>
      </c>
      <c r="G1581" s="4">
        <v>154.33000000000001</v>
      </c>
      <c r="H1581" s="4">
        <v>142.35</v>
      </c>
      <c r="I1581" s="57">
        <v>114.95</v>
      </c>
      <c r="J1581" s="72">
        <v>27.399999999999991</v>
      </c>
      <c r="K1581" s="30" t="s">
        <v>10</v>
      </c>
      <c r="L1581" s="30" t="s">
        <v>10</v>
      </c>
      <c r="M1581" t="s">
        <v>1991</v>
      </c>
      <c r="N1581" t="s">
        <v>4644</v>
      </c>
      <c r="O1581" t="s">
        <v>122</v>
      </c>
      <c r="P1581" t="s">
        <v>180</v>
      </c>
    </row>
    <row r="1582" spans="1:16" x14ac:dyDescent="0.25">
      <c r="A1582" s="1" t="s">
        <v>4645</v>
      </c>
      <c r="B1582" s="5">
        <v>45791.571330567131</v>
      </c>
      <c r="C1582" t="s">
        <v>152</v>
      </c>
      <c r="D1582" t="s">
        <v>23</v>
      </c>
      <c r="E1582" t="s">
        <v>24</v>
      </c>
      <c r="F1582" t="s">
        <v>20</v>
      </c>
      <c r="G1582" s="4">
        <v>43.8</v>
      </c>
      <c r="H1582" s="4">
        <v>43.8</v>
      </c>
      <c r="I1582" s="57">
        <v>31.38</v>
      </c>
      <c r="J1582" s="72">
        <v>12.419999999999998</v>
      </c>
      <c r="K1582" s="30" t="s">
        <v>10</v>
      </c>
      <c r="L1582" s="30" t="s">
        <v>10</v>
      </c>
      <c r="M1582" t="s">
        <v>1991</v>
      </c>
      <c r="N1582" t="s">
        <v>4646</v>
      </c>
      <c r="O1582" t="s">
        <v>131</v>
      </c>
      <c r="P1582" t="s">
        <v>179</v>
      </c>
    </row>
    <row r="1583" spans="1:16" x14ac:dyDescent="0.25">
      <c r="A1583" s="1" t="s">
        <v>4262</v>
      </c>
      <c r="B1583" s="5">
        <v>45790.781147604168</v>
      </c>
      <c r="C1583" t="s">
        <v>2520</v>
      </c>
      <c r="D1583" t="s">
        <v>19</v>
      </c>
      <c r="E1583" t="s">
        <v>41</v>
      </c>
      <c r="F1583" t="s">
        <v>20</v>
      </c>
      <c r="G1583" s="4">
        <v>54.99</v>
      </c>
      <c r="H1583" s="4">
        <v>54</v>
      </c>
      <c r="I1583" s="57">
        <v>40.61</v>
      </c>
      <c r="J1583" s="72">
        <v>13.39</v>
      </c>
      <c r="K1583" s="30" t="s">
        <v>10</v>
      </c>
      <c r="L1583" s="30" t="s">
        <v>10</v>
      </c>
      <c r="M1583" t="s">
        <v>1991</v>
      </c>
      <c r="N1583" t="s">
        <v>4647</v>
      </c>
      <c r="O1583" t="s">
        <v>123</v>
      </c>
      <c r="P1583" t="s">
        <v>180</v>
      </c>
    </row>
    <row r="1584" spans="1:16" x14ac:dyDescent="0.25">
      <c r="A1584" s="1" t="s">
        <v>4648</v>
      </c>
      <c r="B1584" s="5">
        <v>45790.473999594906</v>
      </c>
      <c r="C1584" t="s">
        <v>2520</v>
      </c>
      <c r="D1584" t="s">
        <v>19</v>
      </c>
      <c r="E1584" t="s">
        <v>41</v>
      </c>
      <c r="F1584" t="s">
        <v>20</v>
      </c>
      <c r="G1584" s="4">
        <v>81.7</v>
      </c>
      <c r="H1584" s="4">
        <v>81.7</v>
      </c>
      <c r="I1584" s="57">
        <v>65.97</v>
      </c>
      <c r="J1584" s="72">
        <v>15.730000000000004</v>
      </c>
      <c r="K1584" s="30" t="s">
        <v>10</v>
      </c>
      <c r="L1584" s="30" t="s">
        <v>10</v>
      </c>
      <c r="M1584" t="s">
        <v>1991</v>
      </c>
      <c r="N1584" t="s">
        <v>4649</v>
      </c>
      <c r="O1584" t="s">
        <v>132</v>
      </c>
      <c r="P1584" t="s">
        <v>180</v>
      </c>
    </row>
    <row r="1585" spans="1:17" x14ac:dyDescent="0.25">
      <c r="A1585" s="1" t="s">
        <v>4650</v>
      </c>
      <c r="B1585" s="5">
        <v>45790.518412314814</v>
      </c>
      <c r="C1585" t="s">
        <v>152</v>
      </c>
      <c r="D1585" t="s">
        <v>23</v>
      </c>
      <c r="E1585" t="s">
        <v>24</v>
      </c>
      <c r="F1585" t="s">
        <v>20</v>
      </c>
      <c r="G1585" s="4">
        <v>32.99</v>
      </c>
      <c r="H1585" s="4">
        <v>36</v>
      </c>
      <c r="I1585" s="57">
        <v>29.07</v>
      </c>
      <c r="J1585" s="72">
        <v>6.93</v>
      </c>
      <c r="K1585" s="30" t="s">
        <v>10</v>
      </c>
      <c r="L1585" s="30" t="s">
        <v>10</v>
      </c>
      <c r="M1585" t="s">
        <v>1991</v>
      </c>
      <c r="N1585" t="s">
        <v>4651</v>
      </c>
      <c r="O1585" t="s">
        <v>2228</v>
      </c>
      <c r="P1585" t="s">
        <v>179</v>
      </c>
    </row>
    <row r="1586" spans="1:17" x14ac:dyDescent="0.25">
      <c r="A1586" s="1" t="s">
        <v>4652</v>
      </c>
      <c r="B1586" s="5">
        <v>45791.619305451386</v>
      </c>
      <c r="C1586" t="s">
        <v>48</v>
      </c>
      <c r="D1586" t="s">
        <v>19</v>
      </c>
      <c r="E1586" t="s">
        <v>1967</v>
      </c>
      <c r="F1586" t="s">
        <v>20</v>
      </c>
      <c r="G1586" s="4">
        <v>116.19</v>
      </c>
      <c r="H1586" s="4">
        <v>115.2</v>
      </c>
      <c r="I1586" s="57">
        <v>93.02</v>
      </c>
      <c r="J1586" s="72">
        <v>22.180000000000007</v>
      </c>
      <c r="K1586" s="30" t="s">
        <v>10</v>
      </c>
      <c r="L1586" s="30" t="s">
        <v>10</v>
      </c>
      <c r="M1586" t="s">
        <v>1991</v>
      </c>
      <c r="N1586" t="s">
        <v>4653</v>
      </c>
      <c r="O1586" t="s">
        <v>124</v>
      </c>
      <c r="P1586" t="s">
        <v>180</v>
      </c>
    </row>
    <row r="1587" spans="1:17" x14ac:dyDescent="0.25">
      <c r="A1587" s="1" t="s">
        <v>4654</v>
      </c>
      <c r="B1587" s="5">
        <v>45791.819220787038</v>
      </c>
      <c r="C1587" t="s">
        <v>1952</v>
      </c>
      <c r="D1587" t="s">
        <v>19</v>
      </c>
      <c r="E1587" t="s">
        <v>1953</v>
      </c>
      <c r="F1587" t="s">
        <v>20</v>
      </c>
      <c r="G1587" s="4">
        <v>236.59</v>
      </c>
      <c r="H1587" s="4">
        <v>228.6</v>
      </c>
      <c r="I1587" s="57">
        <v>184.59</v>
      </c>
      <c r="J1587" s="72">
        <v>44.009999999999991</v>
      </c>
      <c r="K1587" s="30" t="s">
        <v>10</v>
      </c>
      <c r="L1587" s="30" t="s">
        <v>10</v>
      </c>
      <c r="M1587" t="s">
        <v>1991</v>
      </c>
      <c r="N1587" t="s">
        <v>4655</v>
      </c>
      <c r="O1587" t="s">
        <v>132</v>
      </c>
      <c r="P1587" t="s">
        <v>182</v>
      </c>
    </row>
    <row r="1588" spans="1:17" x14ac:dyDescent="0.25">
      <c r="A1588" s="1" t="s">
        <v>4656</v>
      </c>
      <c r="B1588" s="5">
        <v>45791.466960266203</v>
      </c>
      <c r="C1588" t="s">
        <v>257</v>
      </c>
      <c r="D1588" t="s">
        <v>23</v>
      </c>
      <c r="E1588" t="s">
        <v>31</v>
      </c>
      <c r="F1588" t="s">
        <v>1941</v>
      </c>
      <c r="G1588" s="4">
        <v>33.799999999999997</v>
      </c>
      <c r="H1588" s="4">
        <v>43.8</v>
      </c>
      <c r="I1588" s="57">
        <v>35.369999999999997</v>
      </c>
      <c r="J1588" s="72">
        <v>8.43</v>
      </c>
      <c r="K1588" s="30" t="s">
        <v>10</v>
      </c>
      <c r="L1588" s="30" t="s">
        <v>10</v>
      </c>
      <c r="M1588" t="s">
        <v>1991</v>
      </c>
      <c r="N1588" t="s">
        <v>4657</v>
      </c>
      <c r="O1588" t="s">
        <v>131</v>
      </c>
      <c r="P1588" t="s">
        <v>182</v>
      </c>
    </row>
    <row r="1589" spans="1:17" x14ac:dyDescent="0.25">
      <c r="A1589" s="75" t="s">
        <v>4658</v>
      </c>
      <c r="B1589" s="76">
        <v>45789.489661840278</v>
      </c>
      <c r="C1589" s="77" t="s">
        <v>685</v>
      </c>
      <c r="D1589" s="77" t="s">
        <v>23</v>
      </c>
      <c r="E1589" s="77" t="s">
        <v>30</v>
      </c>
      <c r="F1589" s="77" t="s">
        <v>116</v>
      </c>
      <c r="G1589" s="31">
        <v>57.58</v>
      </c>
      <c r="H1589" s="31">
        <v>42.6</v>
      </c>
      <c r="I1589" s="80">
        <v>0</v>
      </c>
      <c r="J1589" s="73">
        <v>42.6</v>
      </c>
      <c r="K1589" s="78" t="s">
        <v>1000</v>
      </c>
      <c r="L1589" s="78" t="s">
        <v>2825</v>
      </c>
      <c r="M1589" s="77" t="s">
        <v>1991</v>
      </c>
      <c r="N1589" s="77" t="s">
        <v>4659</v>
      </c>
      <c r="O1589" s="77" t="s">
        <v>1961</v>
      </c>
      <c r="P1589" t="s">
        <v>180</v>
      </c>
      <c r="Q1589" s="79"/>
    </row>
    <row r="1590" spans="1:17" x14ac:dyDescent="0.25">
      <c r="A1590" s="1" t="s">
        <v>4660</v>
      </c>
      <c r="B1590" s="5">
        <v>45790.774462476853</v>
      </c>
      <c r="C1590" t="s">
        <v>980</v>
      </c>
      <c r="D1590" t="s">
        <v>19</v>
      </c>
      <c r="E1590" t="s">
        <v>42</v>
      </c>
      <c r="F1590" t="s">
        <v>116</v>
      </c>
      <c r="G1590" s="4">
        <v>76.69</v>
      </c>
      <c r="H1590" s="4">
        <v>65.7</v>
      </c>
      <c r="I1590" s="57">
        <v>53.05</v>
      </c>
      <c r="J1590" s="72">
        <v>12.650000000000006</v>
      </c>
      <c r="K1590" s="30" t="s">
        <v>10</v>
      </c>
      <c r="L1590" s="30" t="s">
        <v>10</v>
      </c>
      <c r="M1590" t="s">
        <v>1991</v>
      </c>
      <c r="N1590" t="s">
        <v>4661</v>
      </c>
      <c r="O1590" t="s">
        <v>131</v>
      </c>
      <c r="P1590" t="s">
        <v>179</v>
      </c>
    </row>
    <row r="1591" spans="1:17" x14ac:dyDescent="0.25">
      <c r="A1591" s="1" t="s">
        <v>4662</v>
      </c>
      <c r="B1591" s="5">
        <v>45790.885619305554</v>
      </c>
      <c r="C1591" t="s">
        <v>270</v>
      </c>
      <c r="D1591" t="s">
        <v>23</v>
      </c>
      <c r="E1591" t="s">
        <v>31</v>
      </c>
      <c r="F1591" t="s">
        <v>116</v>
      </c>
      <c r="G1591" s="4">
        <v>40.58</v>
      </c>
      <c r="H1591" s="4">
        <v>33.6</v>
      </c>
      <c r="I1591" s="57">
        <v>27.13</v>
      </c>
      <c r="J1591" s="72">
        <v>6.4700000000000024</v>
      </c>
      <c r="K1591" s="30" t="s">
        <v>10</v>
      </c>
      <c r="L1591" s="30" t="s">
        <v>10</v>
      </c>
      <c r="M1591" t="s">
        <v>1991</v>
      </c>
      <c r="N1591" t="s">
        <v>4663</v>
      </c>
      <c r="O1591" t="s">
        <v>123</v>
      </c>
      <c r="P1591" t="s">
        <v>180</v>
      </c>
    </row>
    <row r="1592" spans="1:17" x14ac:dyDescent="0.25">
      <c r="A1592" s="1" t="s">
        <v>4664</v>
      </c>
      <c r="B1592" s="5">
        <v>45791.613523101849</v>
      </c>
      <c r="C1592" t="s">
        <v>321</v>
      </c>
      <c r="D1592" t="s">
        <v>23</v>
      </c>
      <c r="E1592" t="s">
        <v>31</v>
      </c>
      <c r="F1592" t="s">
        <v>1941</v>
      </c>
      <c r="G1592" s="4">
        <v>43.2</v>
      </c>
      <c r="H1592" s="4">
        <v>43.2</v>
      </c>
      <c r="I1592" s="57">
        <v>33.4</v>
      </c>
      <c r="J1592" s="72">
        <v>9.8000000000000043</v>
      </c>
      <c r="K1592" s="30" t="s">
        <v>10</v>
      </c>
      <c r="L1592" s="30" t="s">
        <v>10</v>
      </c>
      <c r="M1592" t="s">
        <v>1991</v>
      </c>
      <c r="N1592" t="s">
        <v>4665</v>
      </c>
      <c r="O1592" t="s">
        <v>122</v>
      </c>
      <c r="P1592" t="s">
        <v>179</v>
      </c>
    </row>
    <row r="1593" spans="1:17" x14ac:dyDescent="0.25">
      <c r="A1593" s="1" t="s">
        <v>4666</v>
      </c>
      <c r="B1593" s="5">
        <v>45790.854931585651</v>
      </c>
      <c r="C1593" t="s">
        <v>222</v>
      </c>
      <c r="D1593" t="s">
        <v>18</v>
      </c>
      <c r="E1593" t="s">
        <v>28</v>
      </c>
      <c r="F1593" t="s">
        <v>1940</v>
      </c>
      <c r="G1593" s="4">
        <v>47.98</v>
      </c>
      <c r="H1593" s="31">
        <v>30</v>
      </c>
      <c r="I1593" s="31">
        <v>0</v>
      </c>
      <c r="J1593" s="31">
        <v>30</v>
      </c>
      <c r="K1593" s="30" t="s">
        <v>2824</v>
      </c>
      <c r="L1593" s="30" t="s">
        <v>17</v>
      </c>
      <c r="M1593" t="s">
        <v>1991</v>
      </c>
      <c r="N1593" t="s">
        <v>4667</v>
      </c>
      <c r="O1593" t="s">
        <v>122</v>
      </c>
      <c r="P1593" t="s">
        <v>181</v>
      </c>
    </row>
    <row r="1594" spans="1:17" x14ac:dyDescent="0.25">
      <c r="A1594" s="1" t="s">
        <v>4668</v>
      </c>
      <c r="B1594" s="5">
        <v>45791.594646030091</v>
      </c>
      <c r="C1594" t="s">
        <v>96</v>
      </c>
      <c r="D1594" t="s">
        <v>19</v>
      </c>
      <c r="E1594" t="s">
        <v>33</v>
      </c>
      <c r="F1594" t="s">
        <v>20</v>
      </c>
      <c r="G1594" s="4">
        <v>55.79</v>
      </c>
      <c r="H1594" s="4">
        <v>43.8</v>
      </c>
      <c r="I1594" s="57">
        <v>35.369999999999997</v>
      </c>
      <c r="J1594" s="72">
        <v>8.43</v>
      </c>
      <c r="K1594" s="30" t="s">
        <v>10</v>
      </c>
      <c r="L1594" s="30" t="s">
        <v>10</v>
      </c>
      <c r="M1594" t="s">
        <v>1991</v>
      </c>
      <c r="N1594" t="s">
        <v>4669</v>
      </c>
      <c r="O1594" t="s">
        <v>132</v>
      </c>
      <c r="P1594" t="s">
        <v>181</v>
      </c>
    </row>
    <row r="1595" spans="1:17" x14ac:dyDescent="0.25">
      <c r="A1595" s="1" t="s">
        <v>4670</v>
      </c>
      <c r="B1595" s="5">
        <v>45791.740253101852</v>
      </c>
      <c r="C1595" t="s">
        <v>3879</v>
      </c>
      <c r="D1595" t="s">
        <v>153</v>
      </c>
      <c r="E1595" t="s">
        <v>24</v>
      </c>
      <c r="F1595" t="s">
        <v>20</v>
      </c>
      <c r="G1595" s="4">
        <v>69.78</v>
      </c>
      <c r="H1595" s="4">
        <v>72.8</v>
      </c>
      <c r="I1595" s="57">
        <v>58.79</v>
      </c>
      <c r="J1595" s="72">
        <v>14.009999999999998</v>
      </c>
      <c r="K1595" s="30" t="s">
        <v>10</v>
      </c>
      <c r="L1595" s="30" t="s">
        <v>10</v>
      </c>
      <c r="M1595" t="s">
        <v>1991</v>
      </c>
      <c r="N1595" t="s">
        <v>4671</v>
      </c>
      <c r="O1595" t="s">
        <v>2431</v>
      </c>
      <c r="P1595" t="s">
        <v>180</v>
      </c>
    </row>
    <row r="1596" spans="1:17" x14ac:dyDescent="0.25">
      <c r="A1596" s="1" t="s">
        <v>4672</v>
      </c>
      <c r="B1596" s="5">
        <v>45791.518677083332</v>
      </c>
      <c r="C1596" t="s">
        <v>1984</v>
      </c>
      <c r="D1596" t="s">
        <v>19</v>
      </c>
      <c r="E1596" t="s">
        <v>41</v>
      </c>
      <c r="F1596" t="s">
        <v>20</v>
      </c>
      <c r="G1596" s="4">
        <v>78.58</v>
      </c>
      <c r="H1596" s="4">
        <v>63.6</v>
      </c>
      <c r="I1596" s="57">
        <v>51.35</v>
      </c>
      <c r="J1596" s="72">
        <v>12.25</v>
      </c>
      <c r="K1596" s="30" t="s">
        <v>10</v>
      </c>
      <c r="L1596" s="30" t="s">
        <v>10</v>
      </c>
      <c r="M1596" t="s">
        <v>1991</v>
      </c>
      <c r="N1596" t="s">
        <v>4673</v>
      </c>
      <c r="O1596" t="s">
        <v>122</v>
      </c>
      <c r="P1596" t="s">
        <v>182</v>
      </c>
    </row>
    <row r="1597" spans="1:17" x14ac:dyDescent="0.25">
      <c r="A1597" s="1" t="s">
        <v>4674</v>
      </c>
      <c r="B1597" s="5">
        <v>45791.51314800926</v>
      </c>
      <c r="C1597" t="s">
        <v>1984</v>
      </c>
      <c r="D1597" t="s">
        <v>19</v>
      </c>
      <c r="E1597" t="s">
        <v>41</v>
      </c>
      <c r="F1597" t="s">
        <v>20</v>
      </c>
      <c r="G1597" s="4">
        <v>72.58</v>
      </c>
      <c r="H1597" s="4">
        <v>69.599999999999994</v>
      </c>
      <c r="I1597" s="57">
        <v>56.2</v>
      </c>
      <c r="J1597" s="72">
        <v>13.399999999999991</v>
      </c>
      <c r="K1597" s="30" t="s">
        <v>10</v>
      </c>
      <c r="L1597" s="30" t="s">
        <v>10</v>
      </c>
      <c r="M1597" t="s">
        <v>1991</v>
      </c>
      <c r="N1597" t="s">
        <v>4675</v>
      </c>
      <c r="O1597" t="s">
        <v>122</v>
      </c>
      <c r="P1597" t="s">
        <v>182</v>
      </c>
    </row>
    <row r="1598" spans="1:17" x14ac:dyDescent="0.25">
      <c r="A1598" s="1" t="s">
        <v>4676</v>
      </c>
      <c r="B1598" s="5">
        <v>45791.482627488425</v>
      </c>
      <c r="C1598" t="s">
        <v>1947</v>
      </c>
      <c r="D1598" t="s">
        <v>23</v>
      </c>
      <c r="E1598" t="s">
        <v>31</v>
      </c>
      <c r="F1598" t="s">
        <v>1941</v>
      </c>
      <c r="G1598" s="4">
        <v>54.99</v>
      </c>
      <c r="H1598" s="4">
        <v>48</v>
      </c>
      <c r="I1598" s="57">
        <v>38.76</v>
      </c>
      <c r="J1598" s="72">
        <v>9.240000000000002</v>
      </c>
      <c r="K1598" s="30" t="s">
        <v>10</v>
      </c>
      <c r="L1598" s="30" t="s">
        <v>10</v>
      </c>
      <c r="M1598" t="s">
        <v>1991</v>
      </c>
      <c r="N1598" t="s">
        <v>4677</v>
      </c>
      <c r="O1598" t="s">
        <v>124</v>
      </c>
      <c r="P1598" t="s">
        <v>181</v>
      </c>
    </row>
    <row r="1599" spans="1:17" x14ac:dyDescent="0.25">
      <c r="A1599" s="1" t="s">
        <v>3034</v>
      </c>
      <c r="B1599" s="5">
        <v>45790.514839953707</v>
      </c>
      <c r="C1599" t="s">
        <v>152</v>
      </c>
      <c r="D1599" t="s">
        <v>23</v>
      </c>
      <c r="E1599" t="s">
        <v>24</v>
      </c>
      <c r="F1599" t="s">
        <v>20</v>
      </c>
      <c r="G1599" s="4">
        <v>110</v>
      </c>
      <c r="H1599" s="4">
        <v>120</v>
      </c>
      <c r="I1599" s="57">
        <v>92.91</v>
      </c>
      <c r="J1599" s="72">
        <v>27.090000000000003</v>
      </c>
      <c r="K1599" s="30" t="s">
        <v>10</v>
      </c>
      <c r="L1599" s="30" t="s">
        <v>10</v>
      </c>
      <c r="M1599" t="s">
        <v>1991</v>
      </c>
      <c r="N1599" t="s">
        <v>4678</v>
      </c>
      <c r="O1599" t="s">
        <v>140</v>
      </c>
      <c r="P1599" t="s">
        <v>179</v>
      </c>
    </row>
    <row r="1600" spans="1:17" x14ac:dyDescent="0.25">
      <c r="A1600" s="1" t="s">
        <v>4679</v>
      </c>
      <c r="B1600" s="5">
        <v>45791.810025590275</v>
      </c>
      <c r="C1600" t="s">
        <v>157</v>
      </c>
      <c r="D1600" t="s">
        <v>18</v>
      </c>
      <c r="E1600" t="s">
        <v>2507</v>
      </c>
      <c r="F1600" t="s">
        <v>1940</v>
      </c>
      <c r="G1600" s="4">
        <v>160.97999999999999</v>
      </c>
      <c r="H1600" s="31">
        <v>153</v>
      </c>
      <c r="I1600" s="31">
        <v>0</v>
      </c>
      <c r="J1600" s="73">
        <v>153</v>
      </c>
      <c r="K1600" s="30" t="s">
        <v>2824</v>
      </c>
      <c r="L1600" s="30" t="s">
        <v>17</v>
      </c>
      <c r="M1600" t="s">
        <v>1991</v>
      </c>
      <c r="N1600" t="s">
        <v>4680</v>
      </c>
      <c r="O1600" t="s">
        <v>132</v>
      </c>
      <c r="P1600" t="s">
        <v>180</v>
      </c>
    </row>
    <row r="1601" spans="1:17" x14ac:dyDescent="0.25">
      <c r="A1601" s="1" t="s">
        <v>4681</v>
      </c>
      <c r="B1601" s="5">
        <v>45791.531235983799</v>
      </c>
      <c r="C1601" t="s">
        <v>1838</v>
      </c>
      <c r="D1601" t="s">
        <v>18</v>
      </c>
      <c r="E1601" t="s">
        <v>28</v>
      </c>
      <c r="F1601" t="s">
        <v>136</v>
      </c>
      <c r="G1601" s="4">
        <v>20.49</v>
      </c>
      <c r="H1601" s="31">
        <v>26</v>
      </c>
      <c r="I1601" s="31">
        <v>0</v>
      </c>
      <c r="J1601" s="31">
        <v>26</v>
      </c>
      <c r="K1601" s="30" t="s">
        <v>2824</v>
      </c>
      <c r="L1601" s="30" t="s">
        <v>17</v>
      </c>
      <c r="M1601" t="s">
        <v>1991</v>
      </c>
      <c r="N1601" t="s">
        <v>4682</v>
      </c>
      <c r="O1601" t="s">
        <v>140</v>
      </c>
      <c r="P1601" t="s">
        <v>180</v>
      </c>
    </row>
    <row r="1602" spans="1:17" x14ac:dyDescent="0.25">
      <c r="A1602" s="1" t="s">
        <v>4683</v>
      </c>
      <c r="B1602" s="5">
        <v>45791.555128425927</v>
      </c>
      <c r="C1602" t="s">
        <v>138</v>
      </c>
      <c r="D1602" t="s">
        <v>18</v>
      </c>
      <c r="E1602" t="s">
        <v>28</v>
      </c>
      <c r="F1602" t="s">
        <v>136</v>
      </c>
      <c r="G1602" s="4">
        <v>50.99</v>
      </c>
      <c r="H1602" s="31">
        <v>52</v>
      </c>
      <c r="I1602" s="31">
        <v>0</v>
      </c>
      <c r="J1602" s="31">
        <v>52</v>
      </c>
      <c r="K1602" s="30" t="s">
        <v>2824</v>
      </c>
      <c r="L1602" s="30" t="s">
        <v>17</v>
      </c>
      <c r="M1602" t="s">
        <v>1991</v>
      </c>
      <c r="N1602" t="s">
        <v>4684</v>
      </c>
      <c r="O1602" t="s">
        <v>132</v>
      </c>
      <c r="P1602" t="s">
        <v>183</v>
      </c>
    </row>
    <row r="1603" spans="1:17" x14ac:dyDescent="0.25">
      <c r="A1603" s="1" t="s">
        <v>4685</v>
      </c>
      <c r="B1603" s="5">
        <v>45790.920585451386</v>
      </c>
      <c r="C1603" t="s">
        <v>1917</v>
      </c>
      <c r="D1603" t="s">
        <v>23</v>
      </c>
      <c r="E1603" t="s">
        <v>24</v>
      </c>
      <c r="F1603" t="s">
        <v>20</v>
      </c>
      <c r="G1603" s="4">
        <v>46.4</v>
      </c>
      <c r="H1603" s="4">
        <v>56.4</v>
      </c>
      <c r="I1603" s="57">
        <v>39.56</v>
      </c>
      <c r="J1603" s="72">
        <v>16.839999999999996</v>
      </c>
      <c r="K1603" s="30" t="s">
        <v>10</v>
      </c>
      <c r="L1603" s="30" t="s">
        <v>10</v>
      </c>
      <c r="M1603" t="s">
        <v>1991</v>
      </c>
      <c r="N1603" t="s">
        <v>4686</v>
      </c>
      <c r="O1603" t="s">
        <v>123</v>
      </c>
      <c r="P1603" t="s">
        <v>179</v>
      </c>
    </row>
    <row r="1604" spans="1:17" x14ac:dyDescent="0.25">
      <c r="A1604" s="1" t="s">
        <v>4687</v>
      </c>
      <c r="B1604" s="5">
        <v>45791.90684152778</v>
      </c>
      <c r="C1604" t="s">
        <v>283</v>
      </c>
      <c r="D1604" t="s">
        <v>19</v>
      </c>
      <c r="E1604" t="s">
        <v>39</v>
      </c>
      <c r="F1604" t="s">
        <v>20</v>
      </c>
      <c r="G1604" s="4">
        <v>96.98</v>
      </c>
      <c r="H1604" s="4">
        <v>88</v>
      </c>
      <c r="I1604" s="57">
        <v>71.06</v>
      </c>
      <c r="J1604" s="72">
        <v>16.939999999999998</v>
      </c>
      <c r="K1604" s="30" t="s">
        <v>10</v>
      </c>
      <c r="L1604" s="30" t="s">
        <v>10</v>
      </c>
      <c r="M1604" t="s">
        <v>1991</v>
      </c>
      <c r="N1604" t="s">
        <v>4688</v>
      </c>
      <c r="O1604" t="s">
        <v>132</v>
      </c>
      <c r="P1604" t="s">
        <v>180</v>
      </c>
    </row>
    <row r="1605" spans="1:17" x14ac:dyDescent="0.25">
      <c r="A1605" s="1" t="s">
        <v>4689</v>
      </c>
      <c r="B1605" s="5">
        <v>45791.882947743055</v>
      </c>
      <c r="C1605" t="s">
        <v>288</v>
      </c>
      <c r="D1605" t="s">
        <v>19</v>
      </c>
      <c r="E1605" t="s">
        <v>226</v>
      </c>
      <c r="F1605" t="s">
        <v>20</v>
      </c>
      <c r="G1605" s="4">
        <v>90.99</v>
      </c>
      <c r="H1605" s="4">
        <v>77</v>
      </c>
      <c r="I1605" s="57">
        <v>62.19</v>
      </c>
      <c r="J1605" s="72">
        <v>14.810000000000002</v>
      </c>
      <c r="K1605" s="30" t="s">
        <v>10</v>
      </c>
      <c r="L1605" s="30" t="s">
        <v>10</v>
      </c>
      <c r="M1605" t="s">
        <v>1991</v>
      </c>
      <c r="N1605" t="s">
        <v>4690</v>
      </c>
      <c r="O1605" t="s">
        <v>140</v>
      </c>
      <c r="P1605" t="s">
        <v>179</v>
      </c>
    </row>
    <row r="1606" spans="1:17" x14ac:dyDescent="0.25">
      <c r="A1606" s="1" t="s">
        <v>4691</v>
      </c>
      <c r="B1606" s="5">
        <v>45791.924490173609</v>
      </c>
      <c r="C1606" t="s">
        <v>141</v>
      </c>
      <c r="D1606" t="s">
        <v>19</v>
      </c>
      <c r="E1606" t="s">
        <v>1946</v>
      </c>
      <c r="F1606" t="s">
        <v>20</v>
      </c>
      <c r="G1606" s="4">
        <v>133.99</v>
      </c>
      <c r="H1606" s="4">
        <v>139</v>
      </c>
      <c r="I1606" s="57">
        <v>112.24</v>
      </c>
      <c r="J1606" s="72">
        <v>26.760000000000005</v>
      </c>
      <c r="K1606" s="30" t="s">
        <v>10</v>
      </c>
      <c r="L1606" s="30" t="s">
        <v>10</v>
      </c>
      <c r="M1606" t="s">
        <v>1991</v>
      </c>
      <c r="N1606" t="s">
        <v>4692</v>
      </c>
      <c r="O1606" t="s">
        <v>132</v>
      </c>
      <c r="P1606" t="s">
        <v>183</v>
      </c>
    </row>
    <row r="1607" spans="1:17" x14ac:dyDescent="0.25">
      <c r="A1607" s="1" t="s">
        <v>4693</v>
      </c>
      <c r="B1607" s="5">
        <v>45791.65055726852</v>
      </c>
      <c r="C1607" t="s">
        <v>141</v>
      </c>
      <c r="D1607" t="s">
        <v>19</v>
      </c>
      <c r="E1607" t="s">
        <v>226</v>
      </c>
      <c r="F1607" t="s">
        <v>20</v>
      </c>
      <c r="G1607" s="4">
        <v>111.99</v>
      </c>
      <c r="H1607" s="4">
        <v>94</v>
      </c>
      <c r="I1607" s="57">
        <v>75.900000000000006</v>
      </c>
      <c r="J1607" s="72">
        <v>18.099999999999994</v>
      </c>
      <c r="K1607" s="30" t="s">
        <v>10</v>
      </c>
      <c r="L1607" s="30" t="s">
        <v>10</v>
      </c>
      <c r="M1607" t="s">
        <v>1991</v>
      </c>
      <c r="N1607" t="s">
        <v>4694</v>
      </c>
      <c r="O1607" t="s">
        <v>122</v>
      </c>
      <c r="P1607" t="s">
        <v>183</v>
      </c>
    </row>
    <row r="1608" spans="1:17" x14ac:dyDescent="0.25">
      <c r="A1608" s="1" t="s">
        <v>2045</v>
      </c>
      <c r="B1608" s="5">
        <v>45790.690349641205</v>
      </c>
      <c r="C1608" t="s">
        <v>273</v>
      </c>
      <c r="D1608" t="s">
        <v>27</v>
      </c>
      <c r="E1608" t="s">
        <v>28</v>
      </c>
      <c r="F1608" t="s">
        <v>136</v>
      </c>
      <c r="G1608" s="4">
        <v>368.99</v>
      </c>
      <c r="H1608" s="31">
        <v>348</v>
      </c>
      <c r="I1608" s="31">
        <v>0</v>
      </c>
      <c r="J1608" s="31">
        <v>348</v>
      </c>
      <c r="K1608" s="30" t="s">
        <v>2824</v>
      </c>
      <c r="L1608" s="30" t="s">
        <v>17</v>
      </c>
      <c r="M1608" t="s">
        <v>1991</v>
      </c>
      <c r="N1608" t="s">
        <v>4695</v>
      </c>
      <c r="O1608" t="s">
        <v>124</v>
      </c>
      <c r="P1608" t="s">
        <v>179</v>
      </c>
    </row>
    <row r="1609" spans="1:17" x14ac:dyDescent="0.25">
      <c r="A1609" s="75" t="s">
        <v>4696</v>
      </c>
      <c r="B1609" s="76">
        <v>45789.87831122685</v>
      </c>
      <c r="C1609" s="77" t="s">
        <v>96</v>
      </c>
      <c r="D1609" s="77" t="s">
        <v>23</v>
      </c>
      <c r="E1609" s="77" t="s">
        <v>30</v>
      </c>
      <c r="F1609" s="77" t="s">
        <v>116</v>
      </c>
      <c r="G1609" s="31">
        <v>88.59</v>
      </c>
      <c r="H1609" s="31">
        <v>87.6</v>
      </c>
      <c r="I1609" s="80">
        <v>0</v>
      </c>
      <c r="J1609" s="73">
        <v>87.6</v>
      </c>
      <c r="K1609" s="78" t="s">
        <v>1000</v>
      </c>
      <c r="L1609" s="78" t="s">
        <v>2825</v>
      </c>
      <c r="M1609" s="77" t="s">
        <v>1991</v>
      </c>
      <c r="N1609" s="77" t="s">
        <v>4697</v>
      </c>
      <c r="O1609" s="77" t="s">
        <v>156</v>
      </c>
      <c r="P1609" t="s">
        <v>181</v>
      </c>
      <c r="Q1609" s="79"/>
    </row>
    <row r="1610" spans="1:17" x14ac:dyDescent="0.25">
      <c r="A1610" s="1" t="s">
        <v>4698</v>
      </c>
      <c r="B1610" s="5">
        <v>45791.478795173614</v>
      </c>
      <c r="C1610" t="s">
        <v>1974</v>
      </c>
      <c r="D1610" t="s">
        <v>23</v>
      </c>
      <c r="E1610" t="s">
        <v>24</v>
      </c>
      <c r="F1610" t="s">
        <v>20</v>
      </c>
      <c r="G1610" s="4">
        <v>83.98</v>
      </c>
      <c r="H1610" s="4">
        <v>78</v>
      </c>
      <c r="I1610" s="57">
        <v>58.95</v>
      </c>
      <c r="J1610" s="72">
        <v>19.049999999999997</v>
      </c>
      <c r="K1610" s="30" t="s">
        <v>10</v>
      </c>
      <c r="L1610" s="30" t="s">
        <v>10</v>
      </c>
      <c r="M1610" t="s">
        <v>1991</v>
      </c>
      <c r="N1610" t="s">
        <v>4699</v>
      </c>
      <c r="O1610" t="s">
        <v>132</v>
      </c>
      <c r="P1610" t="s">
        <v>182</v>
      </c>
    </row>
    <row r="1611" spans="1:17" x14ac:dyDescent="0.25">
      <c r="A1611" s="1" t="s">
        <v>4700</v>
      </c>
      <c r="B1611" s="5">
        <v>45790.820035486111</v>
      </c>
      <c r="C1611" t="s">
        <v>96</v>
      </c>
      <c r="D1611" t="s">
        <v>23</v>
      </c>
      <c r="E1611" t="s">
        <v>30</v>
      </c>
      <c r="F1611" t="s">
        <v>116</v>
      </c>
      <c r="G1611" s="4">
        <v>28.25</v>
      </c>
      <c r="H1611" s="4">
        <v>36.35</v>
      </c>
      <c r="I1611" s="57">
        <v>29.35</v>
      </c>
      <c r="J1611" s="72">
        <v>7</v>
      </c>
      <c r="K1611" s="30" t="s">
        <v>10</v>
      </c>
      <c r="L1611" s="30" t="s">
        <v>10</v>
      </c>
      <c r="M1611" t="s">
        <v>1991</v>
      </c>
      <c r="N1611" t="s">
        <v>4701</v>
      </c>
      <c r="O1611" t="s">
        <v>1957</v>
      </c>
      <c r="P1611" t="s">
        <v>181</v>
      </c>
    </row>
    <row r="1612" spans="1:17" x14ac:dyDescent="0.25">
      <c r="A1612" s="1" t="s">
        <v>4702</v>
      </c>
      <c r="B1612" s="5">
        <v>45790.74738148148</v>
      </c>
      <c r="C1612" t="s">
        <v>980</v>
      </c>
      <c r="D1612" t="s">
        <v>27</v>
      </c>
      <c r="E1612" t="s">
        <v>28</v>
      </c>
      <c r="F1612" t="s">
        <v>136</v>
      </c>
      <c r="G1612" s="4">
        <v>44.79</v>
      </c>
      <c r="H1612" s="31">
        <v>46.8</v>
      </c>
      <c r="I1612" s="31">
        <v>0</v>
      </c>
      <c r="J1612" s="31">
        <v>46.8</v>
      </c>
      <c r="K1612" s="30" t="s">
        <v>2824</v>
      </c>
      <c r="L1612" s="30" t="s">
        <v>17</v>
      </c>
      <c r="M1612" t="s">
        <v>1991</v>
      </c>
      <c r="N1612" t="s">
        <v>4703</v>
      </c>
      <c r="O1612" t="s">
        <v>122</v>
      </c>
      <c r="P1612" t="s">
        <v>179</v>
      </c>
    </row>
    <row r="1613" spans="1:17" x14ac:dyDescent="0.25">
      <c r="A1613" s="1" t="s">
        <v>3255</v>
      </c>
      <c r="B1613" s="5">
        <v>45791.849318796296</v>
      </c>
      <c r="C1613" t="s">
        <v>252</v>
      </c>
      <c r="D1613" t="s">
        <v>23</v>
      </c>
      <c r="E1613" t="s">
        <v>31</v>
      </c>
      <c r="F1613" t="s">
        <v>1941</v>
      </c>
      <c r="G1613" s="4">
        <v>38.479999999999997</v>
      </c>
      <c r="H1613" s="4">
        <v>30</v>
      </c>
      <c r="I1613" s="57">
        <v>24.22</v>
      </c>
      <c r="J1613" s="72">
        <v>5.7800000000000011</v>
      </c>
      <c r="K1613" s="30" t="s">
        <v>10</v>
      </c>
      <c r="L1613" s="30" t="s">
        <v>10</v>
      </c>
      <c r="M1613" t="s">
        <v>1991</v>
      </c>
      <c r="N1613" t="s">
        <v>4704</v>
      </c>
      <c r="O1613" t="s">
        <v>131</v>
      </c>
      <c r="P1613" t="s">
        <v>179</v>
      </c>
    </row>
    <row r="1614" spans="1:17" x14ac:dyDescent="0.25">
      <c r="A1614" s="1" t="s">
        <v>4705</v>
      </c>
      <c r="B1614" s="5">
        <v>45791.721317268515</v>
      </c>
      <c r="C1614" t="s">
        <v>246</v>
      </c>
      <c r="D1614" t="s">
        <v>18</v>
      </c>
      <c r="E1614" t="s">
        <v>1939</v>
      </c>
      <c r="F1614" t="s">
        <v>29</v>
      </c>
      <c r="G1614" s="4">
        <v>102.99</v>
      </c>
      <c r="H1614" s="31">
        <v>109</v>
      </c>
      <c r="I1614" s="31">
        <v>0</v>
      </c>
      <c r="J1614" s="31">
        <v>109</v>
      </c>
      <c r="K1614" s="30" t="s">
        <v>2824</v>
      </c>
      <c r="L1614" s="30" t="s">
        <v>17</v>
      </c>
      <c r="M1614" t="s">
        <v>1991</v>
      </c>
      <c r="N1614" t="s">
        <v>4706</v>
      </c>
      <c r="O1614" t="s">
        <v>123</v>
      </c>
      <c r="P1614" t="s">
        <v>182</v>
      </c>
    </row>
    <row r="1615" spans="1:17" x14ac:dyDescent="0.25">
      <c r="A1615" s="1" t="s">
        <v>4707</v>
      </c>
      <c r="B1615" s="5">
        <v>45791.811951099538</v>
      </c>
      <c r="C1615" t="s">
        <v>1986</v>
      </c>
      <c r="D1615" t="s">
        <v>19</v>
      </c>
      <c r="E1615" t="s">
        <v>42</v>
      </c>
      <c r="F1615" t="s">
        <v>1940</v>
      </c>
      <c r="G1615" s="4">
        <v>59.99</v>
      </c>
      <c r="H1615" s="4">
        <v>64</v>
      </c>
      <c r="I1615" s="57">
        <v>41.69</v>
      </c>
      <c r="J1615" s="72">
        <v>22.310000000000002</v>
      </c>
      <c r="K1615" s="30" t="s">
        <v>10</v>
      </c>
      <c r="L1615" s="30" t="s">
        <v>10</v>
      </c>
      <c r="M1615" t="s">
        <v>1991</v>
      </c>
      <c r="N1615" t="s">
        <v>4708</v>
      </c>
      <c r="O1615" t="s">
        <v>122</v>
      </c>
      <c r="P1615" t="s">
        <v>180</v>
      </c>
    </row>
    <row r="1616" spans="1:17" x14ac:dyDescent="0.25">
      <c r="A1616" s="1" t="s">
        <v>4709</v>
      </c>
      <c r="B1616" s="5">
        <v>45790.845816539353</v>
      </c>
      <c r="C1616" t="s">
        <v>2538</v>
      </c>
      <c r="D1616" t="s">
        <v>19</v>
      </c>
      <c r="E1616" t="s">
        <v>33</v>
      </c>
      <c r="F1616" t="s">
        <v>20</v>
      </c>
      <c r="G1616" s="4">
        <v>66.14</v>
      </c>
      <c r="H1616" s="4">
        <v>65.150000000000006</v>
      </c>
      <c r="I1616" s="57">
        <v>52.61</v>
      </c>
      <c r="J1616" s="72">
        <v>12.540000000000006</v>
      </c>
      <c r="K1616" s="30" t="s">
        <v>10</v>
      </c>
      <c r="L1616" s="30" t="s">
        <v>10</v>
      </c>
      <c r="M1616" t="s">
        <v>1991</v>
      </c>
      <c r="N1616" t="s">
        <v>4710</v>
      </c>
      <c r="O1616" t="s">
        <v>1960</v>
      </c>
      <c r="P1616" t="s">
        <v>183</v>
      </c>
    </row>
    <row r="1617" spans="1:17" x14ac:dyDescent="0.25">
      <c r="A1617" s="1" t="s">
        <v>4711</v>
      </c>
      <c r="B1617" s="5">
        <v>45790.572394270836</v>
      </c>
      <c r="C1617" t="s">
        <v>187</v>
      </c>
      <c r="D1617" t="s">
        <v>23</v>
      </c>
      <c r="E1617" t="s">
        <v>31</v>
      </c>
      <c r="F1617" t="s">
        <v>1941</v>
      </c>
      <c r="G1617" s="4">
        <v>51.43</v>
      </c>
      <c r="H1617" s="4">
        <v>48.45</v>
      </c>
      <c r="I1617" s="57">
        <v>39.119999999999997</v>
      </c>
      <c r="J1617" s="72">
        <v>9.3300000000000054</v>
      </c>
      <c r="K1617" s="30" t="s">
        <v>10</v>
      </c>
      <c r="L1617" s="30" t="s">
        <v>10</v>
      </c>
      <c r="M1617" t="s">
        <v>1991</v>
      </c>
      <c r="N1617" t="s">
        <v>4712</v>
      </c>
      <c r="O1617" t="s">
        <v>1992</v>
      </c>
      <c r="P1617" t="s">
        <v>181</v>
      </c>
    </row>
    <row r="1618" spans="1:17" x14ac:dyDescent="0.25">
      <c r="A1618" s="1" t="s">
        <v>4713</v>
      </c>
      <c r="B1618" s="5">
        <v>45790.520337152775</v>
      </c>
      <c r="C1618" t="s">
        <v>1952</v>
      </c>
      <c r="D1618" t="s">
        <v>153</v>
      </c>
      <c r="E1618" t="s">
        <v>24</v>
      </c>
      <c r="F1618" t="s">
        <v>20</v>
      </c>
      <c r="G1618" s="4">
        <v>63</v>
      </c>
      <c r="H1618" s="4">
        <v>63</v>
      </c>
      <c r="I1618" s="57">
        <v>50.87</v>
      </c>
      <c r="J1618" s="72">
        <v>12.130000000000003</v>
      </c>
      <c r="K1618" s="30" t="s">
        <v>10</v>
      </c>
      <c r="L1618" s="30" t="s">
        <v>10</v>
      </c>
      <c r="M1618" t="s">
        <v>1991</v>
      </c>
      <c r="N1618" t="s">
        <v>4714</v>
      </c>
      <c r="O1618" t="s">
        <v>1956</v>
      </c>
      <c r="P1618" t="s">
        <v>182</v>
      </c>
    </row>
    <row r="1619" spans="1:17" x14ac:dyDescent="0.25">
      <c r="A1619" s="1" t="s">
        <v>4715</v>
      </c>
      <c r="B1619" s="5">
        <v>45790.800595381945</v>
      </c>
      <c r="C1619" t="s">
        <v>230</v>
      </c>
      <c r="D1619" t="s">
        <v>19</v>
      </c>
      <c r="E1619" t="s">
        <v>130</v>
      </c>
      <c r="F1619" t="s">
        <v>20</v>
      </c>
      <c r="G1619" s="4">
        <v>112.78</v>
      </c>
      <c r="H1619" s="4">
        <v>94.8</v>
      </c>
      <c r="I1619" s="57">
        <v>76.56</v>
      </c>
      <c r="J1619" s="72">
        <v>18.239999999999995</v>
      </c>
      <c r="K1619" s="30" t="s">
        <v>10</v>
      </c>
      <c r="L1619" s="30" t="s">
        <v>10</v>
      </c>
      <c r="M1619" t="s">
        <v>1991</v>
      </c>
      <c r="N1619" t="s">
        <v>4716</v>
      </c>
      <c r="O1619" t="s">
        <v>131</v>
      </c>
      <c r="P1619" t="s">
        <v>181</v>
      </c>
    </row>
    <row r="1620" spans="1:17" x14ac:dyDescent="0.25">
      <c r="A1620" s="1" t="s">
        <v>4717</v>
      </c>
      <c r="B1620" s="5">
        <v>45790.947380011574</v>
      </c>
      <c r="C1620" t="s">
        <v>1942</v>
      </c>
      <c r="D1620" t="s">
        <v>23</v>
      </c>
      <c r="E1620" t="s">
        <v>30</v>
      </c>
      <c r="F1620" t="s">
        <v>1941</v>
      </c>
      <c r="G1620" s="4">
        <v>67</v>
      </c>
      <c r="H1620" s="4">
        <v>67</v>
      </c>
      <c r="I1620" s="57">
        <v>54.1</v>
      </c>
      <c r="J1620" s="72">
        <v>12.899999999999999</v>
      </c>
      <c r="K1620" s="30" t="s">
        <v>10</v>
      </c>
      <c r="L1620" s="30" t="s">
        <v>10</v>
      </c>
      <c r="M1620" t="s">
        <v>1991</v>
      </c>
      <c r="N1620" t="s">
        <v>4718</v>
      </c>
      <c r="O1620" t="s">
        <v>123</v>
      </c>
      <c r="P1620" t="s">
        <v>182</v>
      </c>
    </row>
    <row r="1621" spans="1:17" x14ac:dyDescent="0.25">
      <c r="A1621" s="1" t="s">
        <v>4719</v>
      </c>
      <c r="B1621" s="5">
        <v>45790.849413159725</v>
      </c>
      <c r="C1621" t="s">
        <v>188</v>
      </c>
      <c r="D1621" t="s">
        <v>23</v>
      </c>
      <c r="E1621" t="s">
        <v>31</v>
      </c>
      <c r="F1621" t="s">
        <v>1941</v>
      </c>
      <c r="G1621" s="4">
        <v>41.19</v>
      </c>
      <c r="H1621" s="4">
        <v>43.2</v>
      </c>
      <c r="I1621" s="57">
        <v>34.880000000000003</v>
      </c>
      <c r="J1621" s="72">
        <v>8.32</v>
      </c>
      <c r="K1621" s="30" t="s">
        <v>10</v>
      </c>
      <c r="L1621" s="30" t="s">
        <v>10</v>
      </c>
      <c r="M1621" t="s">
        <v>1991</v>
      </c>
      <c r="N1621" t="s">
        <v>4720</v>
      </c>
      <c r="O1621" t="s">
        <v>1960</v>
      </c>
      <c r="P1621" t="s">
        <v>179</v>
      </c>
    </row>
    <row r="1622" spans="1:17" x14ac:dyDescent="0.25">
      <c r="A1622" s="1" t="s">
        <v>4721</v>
      </c>
      <c r="B1622" s="5">
        <v>45790.758990243055</v>
      </c>
      <c r="C1622" t="s">
        <v>186</v>
      </c>
      <c r="D1622" t="s">
        <v>19</v>
      </c>
      <c r="E1622" t="s">
        <v>33</v>
      </c>
      <c r="F1622" t="s">
        <v>20</v>
      </c>
      <c r="G1622" s="4">
        <v>92.99</v>
      </c>
      <c r="H1622" s="4">
        <v>92</v>
      </c>
      <c r="I1622" s="57">
        <v>74.290000000000006</v>
      </c>
      <c r="J1622" s="72">
        <v>17.709999999999994</v>
      </c>
      <c r="K1622" s="30" t="s">
        <v>10</v>
      </c>
      <c r="L1622" s="30" t="s">
        <v>10</v>
      </c>
      <c r="M1622" t="s">
        <v>1991</v>
      </c>
      <c r="N1622" t="s">
        <v>4722</v>
      </c>
      <c r="O1622" t="s">
        <v>124</v>
      </c>
      <c r="P1622" t="s">
        <v>182</v>
      </c>
    </row>
    <row r="1623" spans="1:17" x14ac:dyDescent="0.25">
      <c r="A1623" s="1" t="s">
        <v>4723</v>
      </c>
      <c r="B1623" s="5">
        <v>45791.852281215281</v>
      </c>
      <c r="C1623" t="s">
        <v>768</v>
      </c>
      <c r="D1623" t="s">
        <v>19</v>
      </c>
      <c r="E1623" t="s">
        <v>226</v>
      </c>
      <c r="F1623" t="s">
        <v>20</v>
      </c>
      <c r="G1623" s="4">
        <v>130.97999999999999</v>
      </c>
      <c r="H1623" s="4">
        <v>132</v>
      </c>
      <c r="I1623" s="57">
        <v>130.97999999999999</v>
      </c>
      <c r="J1623" s="72">
        <v>1.0200000000000102</v>
      </c>
      <c r="K1623" s="30" t="s">
        <v>10</v>
      </c>
      <c r="L1623" s="30" t="s">
        <v>10</v>
      </c>
      <c r="M1623" t="s">
        <v>1991</v>
      </c>
      <c r="N1623" t="s">
        <v>4724</v>
      </c>
      <c r="O1623" t="s">
        <v>123</v>
      </c>
      <c r="P1623" t="s">
        <v>179</v>
      </c>
    </row>
    <row r="1624" spans="1:17" x14ac:dyDescent="0.25">
      <c r="A1624" s="1" t="s">
        <v>2985</v>
      </c>
      <c r="B1624" s="5">
        <v>45791.799365833336</v>
      </c>
      <c r="C1624" t="s">
        <v>789</v>
      </c>
      <c r="D1624" t="s">
        <v>19</v>
      </c>
      <c r="E1624" t="s">
        <v>41</v>
      </c>
      <c r="F1624" t="s">
        <v>20</v>
      </c>
      <c r="G1624" s="4">
        <v>161.97999999999999</v>
      </c>
      <c r="H1624" s="4">
        <v>148</v>
      </c>
      <c r="I1624" s="57">
        <v>119.51</v>
      </c>
      <c r="J1624" s="72">
        <v>28.489999999999995</v>
      </c>
      <c r="K1624" s="30" t="s">
        <v>10</v>
      </c>
      <c r="L1624" s="30" t="s">
        <v>10</v>
      </c>
      <c r="M1624" t="s">
        <v>1991</v>
      </c>
      <c r="N1624" t="s">
        <v>4725</v>
      </c>
      <c r="O1624" t="s">
        <v>122</v>
      </c>
      <c r="P1624" t="s">
        <v>180</v>
      </c>
    </row>
    <row r="1625" spans="1:17" x14ac:dyDescent="0.25">
      <c r="A1625" s="1" t="s">
        <v>4726</v>
      </c>
      <c r="B1625" s="5">
        <v>45790.534730185187</v>
      </c>
      <c r="C1625" t="s">
        <v>186</v>
      </c>
      <c r="D1625" t="s">
        <v>19</v>
      </c>
      <c r="E1625" t="s">
        <v>33</v>
      </c>
      <c r="F1625" t="s">
        <v>20</v>
      </c>
      <c r="G1625" s="4">
        <v>69.989999999999995</v>
      </c>
      <c r="H1625" s="4">
        <v>79</v>
      </c>
      <c r="I1625" s="57">
        <v>63.79</v>
      </c>
      <c r="J1625" s="72">
        <v>15.21</v>
      </c>
      <c r="K1625" s="30" t="s">
        <v>10</v>
      </c>
      <c r="L1625" s="30" t="s">
        <v>10</v>
      </c>
      <c r="M1625" t="s">
        <v>1991</v>
      </c>
      <c r="N1625" t="s">
        <v>4727</v>
      </c>
      <c r="O1625" t="s">
        <v>131</v>
      </c>
      <c r="P1625" t="s">
        <v>182</v>
      </c>
    </row>
    <row r="1626" spans="1:17" x14ac:dyDescent="0.25">
      <c r="A1626" s="1" t="s">
        <v>3358</v>
      </c>
      <c r="B1626" s="5">
        <v>45789.484893333334</v>
      </c>
      <c r="C1626" t="s">
        <v>1947</v>
      </c>
      <c r="D1626" t="s">
        <v>23</v>
      </c>
      <c r="E1626" t="s">
        <v>31</v>
      </c>
      <c r="F1626" t="s">
        <v>116</v>
      </c>
      <c r="G1626" s="4">
        <v>37.68</v>
      </c>
      <c r="H1626" s="4">
        <v>33.700000000000003</v>
      </c>
      <c r="I1626" s="57">
        <v>27.21</v>
      </c>
      <c r="J1626" s="72">
        <v>6.490000000000002</v>
      </c>
      <c r="K1626" s="30" t="s">
        <v>10</v>
      </c>
      <c r="L1626" s="30" t="s">
        <v>10</v>
      </c>
      <c r="M1626" t="s">
        <v>1991</v>
      </c>
      <c r="N1626" t="s">
        <v>4728</v>
      </c>
      <c r="O1626" t="s">
        <v>122</v>
      </c>
      <c r="P1626" t="s">
        <v>181</v>
      </c>
      <c r="Q1626" s="79"/>
    </row>
    <row r="1627" spans="1:17" x14ac:dyDescent="0.25">
      <c r="A1627" s="1" t="s">
        <v>4729</v>
      </c>
      <c r="B1627" s="5">
        <v>45789.610713865739</v>
      </c>
      <c r="C1627" t="s">
        <v>3851</v>
      </c>
      <c r="D1627" t="s">
        <v>23</v>
      </c>
      <c r="E1627" t="s">
        <v>30</v>
      </c>
      <c r="F1627" t="s">
        <v>116</v>
      </c>
      <c r="G1627" s="4">
        <v>146.99</v>
      </c>
      <c r="H1627" s="4">
        <v>150</v>
      </c>
      <c r="I1627" s="57">
        <v>121.12</v>
      </c>
      <c r="J1627" s="72">
        <v>28.879999999999995</v>
      </c>
      <c r="K1627" s="30" t="s">
        <v>10</v>
      </c>
      <c r="L1627" s="30" t="s">
        <v>10</v>
      </c>
      <c r="M1627" t="s">
        <v>1991</v>
      </c>
      <c r="N1627" t="s">
        <v>4730</v>
      </c>
      <c r="O1627" t="s">
        <v>124</v>
      </c>
      <c r="P1627" t="s">
        <v>183</v>
      </c>
      <c r="Q1627" s="79"/>
    </row>
    <row r="1628" spans="1:17" x14ac:dyDescent="0.25">
      <c r="A1628" s="1" t="s">
        <v>4731</v>
      </c>
      <c r="B1628" s="5">
        <v>45791.55045318287</v>
      </c>
      <c r="C1628" t="s">
        <v>287</v>
      </c>
      <c r="D1628" t="s">
        <v>19</v>
      </c>
      <c r="E1628" t="s">
        <v>33</v>
      </c>
      <c r="F1628" t="s">
        <v>20</v>
      </c>
      <c r="G1628" s="4">
        <v>92.98</v>
      </c>
      <c r="H1628" s="4">
        <v>87</v>
      </c>
      <c r="I1628" s="57">
        <v>70.25</v>
      </c>
      <c r="J1628" s="72">
        <v>16.75</v>
      </c>
      <c r="K1628" s="30" t="s">
        <v>10</v>
      </c>
      <c r="L1628" s="30" t="s">
        <v>10</v>
      </c>
      <c r="M1628" t="s">
        <v>1991</v>
      </c>
      <c r="N1628" t="s">
        <v>4732</v>
      </c>
      <c r="O1628" t="s">
        <v>132</v>
      </c>
      <c r="P1628" t="s">
        <v>179</v>
      </c>
    </row>
    <row r="1629" spans="1:17" x14ac:dyDescent="0.25">
      <c r="A1629" s="1" t="s">
        <v>4733</v>
      </c>
      <c r="B1629" s="5">
        <v>45790.819884710647</v>
      </c>
      <c r="C1629" t="s">
        <v>199</v>
      </c>
      <c r="D1629" t="s">
        <v>19</v>
      </c>
      <c r="E1629" t="s">
        <v>2859</v>
      </c>
      <c r="F1629" t="s">
        <v>20</v>
      </c>
      <c r="G1629" s="4">
        <v>60.99</v>
      </c>
      <c r="H1629" s="4">
        <v>53</v>
      </c>
      <c r="I1629" s="57">
        <v>42.8</v>
      </c>
      <c r="J1629" s="72">
        <v>10.200000000000003</v>
      </c>
      <c r="K1629" s="30" t="s">
        <v>10</v>
      </c>
      <c r="L1629" s="30" t="s">
        <v>10</v>
      </c>
      <c r="M1629" t="s">
        <v>1991</v>
      </c>
      <c r="N1629" t="s">
        <v>4734</v>
      </c>
      <c r="O1629" t="s">
        <v>132</v>
      </c>
      <c r="P1629" t="s">
        <v>183</v>
      </c>
    </row>
    <row r="1630" spans="1:17" x14ac:dyDescent="0.25">
      <c r="A1630" s="1" t="s">
        <v>4735</v>
      </c>
      <c r="B1630" s="5">
        <v>45790.936363171299</v>
      </c>
      <c r="C1630" t="s">
        <v>216</v>
      </c>
      <c r="D1630" t="s">
        <v>19</v>
      </c>
      <c r="E1630" t="s">
        <v>33</v>
      </c>
      <c r="F1630" t="s">
        <v>20</v>
      </c>
      <c r="G1630" s="4">
        <v>86.98</v>
      </c>
      <c r="H1630" s="4">
        <v>74</v>
      </c>
      <c r="I1630" s="57">
        <v>59.76</v>
      </c>
      <c r="J1630" s="72">
        <v>14.240000000000002</v>
      </c>
      <c r="K1630" s="30" t="s">
        <v>10</v>
      </c>
      <c r="L1630" s="30" t="s">
        <v>10</v>
      </c>
      <c r="M1630" t="s">
        <v>1991</v>
      </c>
      <c r="N1630" t="s">
        <v>4736</v>
      </c>
      <c r="O1630" t="s">
        <v>1957</v>
      </c>
      <c r="P1630" t="s">
        <v>181</v>
      </c>
    </row>
    <row r="1631" spans="1:17" x14ac:dyDescent="0.25">
      <c r="A1631" s="1" t="s">
        <v>4737</v>
      </c>
      <c r="B1631" s="5">
        <v>45790.823461284723</v>
      </c>
      <c r="C1631" t="s">
        <v>114</v>
      </c>
      <c r="D1631" t="s">
        <v>19</v>
      </c>
      <c r="E1631" t="s">
        <v>41</v>
      </c>
      <c r="F1631" t="s">
        <v>20</v>
      </c>
      <c r="G1631" s="4">
        <v>180.98</v>
      </c>
      <c r="H1631" s="4">
        <v>172</v>
      </c>
      <c r="I1631" s="57">
        <v>134.85</v>
      </c>
      <c r="J1631" s="72">
        <v>37.150000000000006</v>
      </c>
      <c r="K1631" s="30" t="s">
        <v>10</v>
      </c>
      <c r="L1631" s="30" t="s">
        <v>10</v>
      </c>
      <c r="M1631" t="s">
        <v>1991</v>
      </c>
      <c r="N1631" t="s">
        <v>4738</v>
      </c>
      <c r="O1631" t="s">
        <v>1957</v>
      </c>
      <c r="P1631" t="s">
        <v>180</v>
      </c>
    </row>
    <row r="1632" spans="1:17" x14ac:dyDescent="0.25">
      <c r="A1632" s="75" t="s">
        <v>2956</v>
      </c>
      <c r="B1632" s="76">
        <v>45789.808025219907</v>
      </c>
      <c r="C1632" s="77" t="s">
        <v>1970</v>
      </c>
      <c r="D1632" s="77" t="s">
        <v>23</v>
      </c>
      <c r="E1632" s="77" t="s">
        <v>31</v>
      </c>
      <c r="F1632" s="77" t="s">
        <v>116</v>
      </c>
      <c r="G1632" s="31">
        <v>164.38</v>
      </c>
      <c r="H1632" s="31">
        <v>138.4</v>
      </c>
      <c r="I1632" s="80">
        <v>0</v>
      </c>
      <c r="J1632" s="73">
        <v>138.4</v>
      </c>
      <c r="K1632" s="78" t="s">
        <v>1000</v>
      </c>
      <c r="L1632" s="78" t="s">
        <v>2825</v>
      </c>
      <c r="M1632" s="77" t="s">
        <v>1991</v>
      </c>
      <c r="N1632" s="77" t="s">
        <v>4739</v>
      </c>
      <c r="O1632" s="77" t="s">
        <v>122</v>
      </c>
      <c r="P1632" t="s">
        <v>182</v>
      </c>
      <c r="Q1632" s="79"/>
    </row>
    <row r="1633" spans="1:16" x14ac:dyDescent="0.25">
      <c r="A1633" s="1" t="s">
        <v>4740</v>
      </c>
      <c r="B1633" s="5">
        <v>45791.817200196761</v>
      </c>
      <c r="C1633" t="s">
        <v>255</v>
      </c>
      <c r="D1633" t="s">
        <v>23</v>
      </c>
      <c r="E1633" t="s">
        <v>24</v>
      </c>
      <c r="F1633" t="s">
        <v>20</v>
      </c>
      <c r="G1633" s="4">
        <v>106.99</v>
      </c>
      <c r="H1633" s="4">
        <v>106</v>
      </c>
      <c r="I1633" s="57">
        <v>85.6</v>
      </c>
      <c r="J1633" s="72">
        <v>20.400000000000006</v>
      </c>
      <c r="K1633" s="30" t="s">
        <v>10</v>
      </c>
      <c r="L1633" s="30" t="s">
        <v>10</v>
      </c>
      <c r="M1633" t="s">
        <v>1991</v>
      </c>
      <c r="N1633" t="s">
        <v>4741</v>
      </c>
      <c r="O1633" t="s">
        <v>131</v>
      </c>
      <c r="P1633" t="s">
        <v>183</v>
      </c>
    </row>
    <row r="1634" spans="1:16" x14ac:dyDescent="0.25">
      <c r="A1634" s="1">
        <v>7261</v>
      </c>
      <c r="B1634" s="5">
        <v>45791.792131550923</v>
      </c>
      <c r="C1634" t="s">
        <v>201</v>
      </c>
      <c r="D1634" t="s">
        <v>23</v>
      </c>
      <c r="E1634" t="s">
        <v>30</v>
      </c>
      <c r="F1634" t="s">
        <v>116</v>
      </c>
      <c r="G1634" s="4">
        <v>94.59</v>
      </c>
      <c r="H1634" s="4">
        <v>87.6</v>
      </c>
      <c r="I1634" s="57">
        <v>70.73</v>
      </c>
      <c r="J1634" s="72">
        <v>16.86999999999999</v>
      </c>
      <c r="K1634" s="30" t="s">
        <v>10</v>
      </c>
      <c r="L1634" s="30" t="s">
        <v>10</v>
      </c>
      <c r="M1634" t="s">
        <v>1991</v>
      </c>
      <c r="N1634" t="s">
        <v>4742</v>
      </c>
      <c r="O1634" t="s">
        <v>122</v>
      </c>
      <c r="P1634" t="s">
        <v>179</v>
      </c>
    </row>
    <row r="1635" spans="1:16" x14ac:dyDescent="0.25">
      <c r="A1635" s="1">
        <v>1768</v>
      </c>
      <c r="B1635" s="5">
        <v>45791.798289641207</v>
      </c>
      <c r="C1635" t="s">
        <v>96</v>
      </c>
      <c r="D1635" t="s">
        <v>23</v>
      </c>
      <c r="E1635" t="s">
        <v>30</v>
      </c>
      <c r="F1635" t="s">
        <v>116</v>
      </c>
      <c r="G1635" s="4">
        <v>33.799999999999997</v>
      </c>
      <c r="H1635" s="4">
        <v>43.8</v>
      </c>
      <c r="I1635" s="57">
        <v>31.38</v>
      </c>
      <c r="J1635" s="72">
        <v>12.419999999999998</v>
      </c>
      <c r="K1635" s="30" t="s">
        <v>10</v>
      </c>
      <c r="L1635" s="30" t="s">
        <v>10</v>
      </c>
      <c r="M1635" t="s">
        <v>1991</v>
      </c>
      <c r="N1635" t="s">
        <v>4743</v>
      </c>
      <c r="O1635" t="s">
        <v>123</v>
      </c>
      <c r="P1635" t="s">
        <v>181</v>
      </c>
    </row>
    <row r="1636" spans="1:16" x14ac:dyDescent="0.25">
      <c r="A1636" s="75" t="s">
        <v>4744</v>
      </c>
      <c r="B1636" s="76">
        <v>45790.797888703702</v>
      </c>
      <c r="C1636" s="77" t="s">
        <v>2883</v>
      </c>
      <c r="D1636" s="77" t="s">
        <v>23</v>
      </c>
      <c r="E1636" s="77" t="s">
        <v>30</v>
      </c>
      <c r="F1636" s="77" t="s">
        <v>116</v>
      </c>
      <c r="G1636" s="31">
        <v>86.39</v>
      </c>
      <c r="H1636" s="31">
        <v>90.4</v>
      </c>
      <c r="I1636" s="80">
        <v>0</v>
      </c>
      <c r="J1636" s="73">
        <v>90.4</v>
      </c>
      <c r="K1636" s="78" t="s">
        <v>1000</v>
      </c>
      <c r="L1636" s="78" t="s">
        <v>2825</v>
      </c>
      <c r="M1636" s="77" t="s">
        <v>1991</v>
      </c>
      <c r="N1636" s="77" t="s">
        <v>4745</v>
      </c>
      <c r="O1636" s="77" t="s">
        <v>131</v>
      </c>
      <c r="P1636" t="s">
        <v>180</v>
      </c>
    </row>
    <row r="1637" spans="1:16" x14ac:dyDescent="0.25">
      <c r="A1637" s="1" t="s">
        <v>4746</v>
      </c>
      <c r="B1637" s="5">
        <v>45791.885963749999</v>
      </c>
      <c r="C1637" t="s">
        <v>225</v>
      </c>
      <c r="D1637" t="s">
        <v>23</v>
      </c>
      <c r="E1637" t="s">
        <v>24</v>
      </c>
      <c r="F1637" t="s">
        <v>20</v>
      </c>
      <c r="G1637" s="4">
        <v>98.99</v>
      </c>
      <c r="H1637" s="4">
        <v>74</v>
      </c>
      <c r="I1637" s="57">
        <v>59.76</v>
      </c>
      <c r="J1637" s="72">
        <v>14.240000000000002</v>
      </c>
      <c r="K1637" s="30" t="s">
        <v>10</v>
      </c>
      <c r="L1637" s="30" t="s">
        <v>10</v>
      </c>
      <c r="M1637" t="s">
        <v>1991</v>
      </c>
      <c r="N1637" t="s">
        <v>4747</v>
      </c>
      <c r="O1637" t="s">
        <v>132</v>
      </c>
      <c r="P1637" t="s">
        <v>183</v>
      </c>
    </row>
    <row r="1638" spans="1:16" x14ac:dyDescent="0.25">
      <c r="A1638" s="1" t="s">
        <v>4748</v>
      </c>
      <c r="B1638" s="5">
        <v>45791.83356997685</v>
      </c>
      <c r="C1638" t="s">
        <v>271</v>
      </c>
      <c r="D1638" t="s">
        <v>19</v>
      </c>
      <c r="E1638" t="s">
        <v>33</v>
      </c>
      <c r="F1638" t="s">
        <v>20</v>
      </c>
      <c r="G1638" s="4">
        <v>68.989999999999995</v>
      </c>
      <c r="H1638" s="4">
        <v>63</v>
      </c>
      <c r="I1638" s="57">
        <v>50.87</v>
      </c>
      <c r="J1638" s="72">
        <v>12.130000000000003</v>
      </c>
      <c r="K1638" s="30" t="s">
        <v>10</v>
      </c>
      <c r="L1638" s="30" t="s">
        <v>10</v>
      </c>
      <c r="M1638" t="s">
        <v>1991</v>
      </c>
      <c r="N1638" t="s">
        <v>4749</v>
      </c>
      <c r="O1638" t="s">
        <v>122</v>
      </c>
      <c r="P1638" t="s">
        <v>179</v>
      </c>
    </row>
    <row r="1639" spans="1:16" x14ac:dyDescent="0.25">
      <c r="A1639" s="1" t="s">
        <v>4750</v>
      </c>
      <c r="B1639" s="5">
        <v>45791.892454062501</v>
      </c>
      <c r="C1639" t="s">
        <v>354</v>
      </c>
      <c r="D1639" t="s">
        <v>19</v>
      </c>
      <c r="E1639" t="s">
        <v>41</v>
      </c>
      <c r="F1639" t="s">
        <v>20</v>
      </c>
      <c r="G1639" s="4">
        <v>99.99</v>
      </c>
      <c r="H1639" s="4">
        <v>91</v>
      </c>
      <c r="I1639" s="57">
        <v>73.48</v>
      </c>
      <c r="J1639" s="72">
        <v>17.519999999999996</v>
      </c>
      <c r="K1639" s="30" t="s">
        <v>10</v>
      </c>
      <c r="L1639" s="30" t="s">
        <v>10</v>
      </c>
      <c r="M1639" t="s">
        <v>1991</v>
      </c>
      <c r="N1639" t="s">
        <v>4751</v>
      </c>
      <c r="O1639" t="s">
        <v>122</v>
      </c>
      <c r="P1639" t="s">
        <v>179</v>
      </c>
    </row>
    <row r="1640" spans="1:16" x14ac:dyDescent="0.25">
      <c r="A1640" s="1" t="s">
        <v>4752</v>
      </c>
      <c r="B1640" s="5">
        <v>45791.781252407411</v>
      </c>
      <c r="C1640" t="s">
        <v>354</v>
      </c>
      <c r="D1640" t="s">
        <v>19</v>
      </c>
      <c r="E1640" t="s">
        <v>41</v>
      </c>
      <c r="F1640" t="s">
        <v>20</v>
      </c>
      <c r="G1640" s="4">
        <v>71.989999999999995</v>
      </c>
      <c r="H1640" s="4">
        <v>74</v>
      </c>
      <c r="I1640" s="57">
        <v>59.76</v>
      </c>
      <c r="J1640" s="72">
        <v>14.240000000000002</v>
      </c>
      <c r="K1640" s="30" t="s">
        <v>10</v>
      </c>
      <c r="L1640" s="30" t="s">
        <v>10</v>
      </c>
      <c r="M1640" t="s">
        <v>1991</v>
      </c>
      <c r="N1640" t="s">
        <v>4753</v>
      </c>
      <c r="O1640" t="s">
        <v>1960</v>
      </c>
      <c r="P1640" t="s">
        <v>179</v>
      </c>
    </row>
    <row r="1641" spans="1:16" x14ac:dyDescent="0.25">
      <c r="A1641" s="1" t="s">
        <v>2189</v>
      </c>
      <c r="B1641" s="5">
        <v>45791.778651701388</v>
      </c>
      <c r="C1641" t="s">
        <v>219</v>
      </c>
      <c r="D1641" t="s">
        <v>19</v>
      </c>
      <c r="E1641" t="s">
        <v>41</v>
      </c>
      <c r="F1641" t="s">
        <v>20</v>
      </c>
      <c r="G1641" s="4">
        <v>27.98</v>
      </c>
      <c r="H1641" s="4">
        <v>35</v>
      </c>
      <c r="I1641" s="57">
        <v>22.61</v>
      </c>
      <c r="J1641" s="72">
        <v>12.39</v>
      </c>
      <c r="K1641" s="30" t="s">
        <v>10</v>
      </c>
      <c r="L1641" s="30" t="s">
        <v>10</v>
      </c>
      <c r="M1641" t="s">
        <v>1991</v>
      </c>
      <c r="N1641" t="s">
        <v>4754</v>
      </c>
      <c r="O1641" t="s">
        <v>124</v>
      </c>
      <c r="P1641" t="s">
        <v>180</v>
      </c>
    </row>
    <row r="1642" spans="1:16" x14ac:dyDescent="0.25">
      <c r="A1642" s="1" t="s">
        <v>4755</v>
      </c>
      <c r="B1642" s="5">
        <v>45790.853879085647</v>
      </c>
      <c r="C1642" t="s">
        <v>252</v>
      </c>
      <c r="D1642" t="s">
        <v>19</v>
      </c>
      <c r="E1642" t="s">
        <v>39</v>
      </c>
      <c r="F1642" t="s">
        <v>20</v>
      </c>
      <c r="G1642" s="4">
        <v>198.99</v>
      </c>
      <c r="H1642" s="4">
        <v>184</v>
      </c>
      <c r="I1642" s="57">
        <v>154.1</v>
      </c>
      <c r="J1642" s="72">
        <v>29.900000000000006</v>
      </c>
      <c r="K1642" s="30" t="s">
        <v>10</v>
      </c>
      <c r="L1642" s="30" t="s">
        <v>10</v>
      </c>
      <c r="M1642" t="s">
        <v>1991</v>
      </c>
      <c r="N1642" t="s">
        <v>4756</v>
      </c>
      <c r="O1642" t="s">
        <v>156</v>
      </c>
      <c r="P1642" t="s">
        <v>179</v>
      </c>
    </row>
    <row r="1643" spans="1:16" x14ac:dyDescent="0.25">
      <c r="A1643" s="1" t="s">
        <v>4757</v>
      </c>
      <c r="B1643" s="5">
        <v>45791.768020219904</v>
      </c>
      <c r="C1643" t="s">
        <v>222</v>
      </c>
      <c r="D1643" t="s">
        <v>19</v>
      </c>
      <c r="E1643" t="s">
        <v>33</v>
      </c>
      <c r="F1643" t="s">
        <v>20</v>
      </c>
      <c r="G1643" s="4">
        <v>134.97999999999999</v>
      </c>
      <c r="H1643" s="4">
        <v>132</v>
      </c>
      <c r="I1643" s="57">
        <v>106.59</v>
      </c>
      <c r="J1643" s="72">
        <v>25.409999999999997</v>
      </c>
      <c r="K1643" s="30" t="s">
        <v>10</v>
      </c>
      <c r="L1643" s="30" t="s">
        <v>10</v>
      </c>
      <c r="M1643" t="s">
        <v>1991</v>
      </c>
      <c r="N1643" t="s">
        <v>4758</v>
      </c>
      <c r="O1643" t="s">
        <v>132</v>
      </c>
      <c r="P1643" t="s">
        <v>181</v>
      </c>
    </row>
    <row r="1644" spans="1:16" x14ac:dyDescent="0.25">
      <c r="A1644" s="1" t="s">
        <v>4759</v>
      </c>
      <c r="B1644" s="5">
        <v>45790.63621384259</v>
      </c>
      <c r="C1644" t="s">
        <v>768</v>
      </c>
      <c r="D1644" t="s">
        <v>19</v>
      </c>
      <c r="E1644" t="s">
        <v>33</v>
      </c>
      <c r="F1644" t="s">
        <v>20</v>
      </c>
      <c r="G1644" s="4">
        <v>65.989999999999995</v>
      </c>
      <c r="H1644" s="4">
        <v>65</v>
      </c>
      <c r="I1644" s="57">
        <v>52.49</v>
      </c>
      <c r="J1644" s="72">
        <v>12.509999999999998</v>
      </c>
      <c r="K1644" s="30" t="s">
        <v>10</v>
      </c>
      <c r="L1644" s="30" t="s">
        <v>10</v>
      </c>
      <c r="M1644" t="s">
        <v>1991</v>
      </c>
      <c r="N1644" t="s">
        <v>4760</v>
      </c>
      <c r="O1644" t="s">
        <v>124</v>
      </c>
      <c r="P1644" t="s">
        <v>179</v>
      </c>
    </row>
    <row r="1645" spans="1:16" x14ac:dyDescent="0.25">
      <c r="A1645" s="1" t="s">
        <v>4761</v>
      </c>
      <c r="B1645" s="5">
        <v>45790.479977511575</v>
      </c>
      <c r="C1645" t="s">
        <v>768</v>
      </c>
      <c r="D1645" t="s">
        <v>19</v>
      </c>
      <c r="E1645" t="s">
        <v>226</v>
      </c>
      <c r="F1645" t="s">
        <v>20</v>
      </c>
      <c r="G1645" s="4">
        <v>65.989999999999995</v>
      </c>
      <c r="H1645" s="4">
        <v>65</v>
      </c>
      <c r="I1645" s="57">
        <v>52.49</v>
      </c>
      <c r="J1645" s="72">
        <v>12.509999999999998</v>
      </c>
      <c r="K1645" s="30" t="s">
        <v>10</v>
      </c>
      <c r="L1645" s="30" t="s">
        <v>10</v>
      </c>
      <c r="M1645" t="s">
        <v>1991</v>
      </c>
      <c r="N1645" t="s">
        <v>4762</v>
      </c>
      <c r="O1645" t="s">
        <v>124</v>
      </c>
      <c r="P1645" t="s">
        <v>179</v>
      </c>
    </row>
    <row r="1646" spans="1:16" x14ac:dyDescent="0.25">
      <c r="A1646" s="1" t="s">
        <v>4763</v>
      </c>
      <c r="B1646" s="5">
        <v>45790.777259548609</v>
      </c>
      <c r="C1646" t="s">
        <v>789</v>
      </c>
      <c r="D1646" t="s">
        <v>19</v>
      </c>
      <c r="E1646" t="s">
        <v>41</v>
      </c>
      <c r="F1646" t="s">
        <v>20</v>
      </c>
      <c r="G1646" s="4">
        <v>283.98</v>
      </c>
      <c r="H1646" s="4">
        <v>270</v>
      </c>
      <c r="I1646" s="57">
        <v>218.02</v>
      </c>
      <c r="J1646" s="72">
        <v>51.97999999999999</v>
      </c>
      <c r="K1646" s="30" t="s">
        <v>10</v>
      </c>
      <c r="L1646" s="30" t="s">
        <v>10</v>
      </c>
      <c r="M1646" t="s">
        <v>1991</v>
      </c>
      <c r="N1646" t="s">
        <v>4764</v>
      </c>
      <c r="O1646" t="s">
        <v>122</v>
      </c>
      <c r="P1646" t="s">
        <v>180</v>
      </c>
    </row>
    <row r="1647" spans="1:16" x14ac:dyDescent="0.25">
      <c r="A1647" s="1" t="s">
        <v>4765</v>
      </c>
      <c r="B1647" s="5">
        <v>45791.486530173614</v>
      </c>
      <c r="C1647" t="s">
        <v>176</v>
      </c>
      <c r="D1647" t="s">
        <v>23</v>
      </c>
      <c r="E1647" t="s">
        <v>24</v>
      </c>
      <c r="F1647" t="s">
        <v>20</v>
      </c>
      <c r="G1647" s="4">
        <v>225.99</v>
      </c>
      <c r="H1647" s="4">
        <v>222</v>
      </c>
      <c r="I1647" s="57">
        <v>175.23</v>
      </c>
      <c r="J1647" s="72">
        <v>46.77000000000001</v>
      </c>
      <c r="K1647" s="30" t="s">
        <v>10</v>
      </c>
      <c r="L1647" s="30" t="s">
        <v>10</v>
      </c>
      <c r="M1647" t="s">
        <v>1991</v>
      </c>
      <c r="N1647" t="s">
        <v>4766</v>
      </c>
      <c r="O1647" t="s">
        <v>122</v>
      </c>
      <c r="P1647" t="s">
        <v>179</v>
      </c>
    </row>
    <row r="1648" spans="1:16" x14ac:dyDescent="0.25">
      <c r="A1648" s="1" t="s">
        <v>4767</v>
      </c>
      <c r="B1648" s="5">
        <v>45790.499653368053</v>
      </c>
      <c r="C1648" t="s">
        <v>279</v>
      </c>
      <c r="D1648" t="s">
        <v>18</v>
      </c>
      <c r="E1648" t="s">
        <v>28</v>
      </c>
      <c r="F1648" t="s">
        <v>136</v>
      </c>
      <c r="G1648" s="4">
        <v>44.59</v>
      </c>
      <c r="H1648" s="31">
        <v>45.6</v>
      </c>
      <c r="I1648" s="31">
        <v>0</v>
      </c>
      <c r="J1648" s="31">
        <v>45.6</v>
      </c>
      <c r="K1648" s="30" t="s">
        <v>2824</v>
      </c>
      <c r="L1648" s="30" t="s">
        <v>17</v>
      </c>
      <c r="M1648" t="s">
        <v>1991</v>
      </c>
      <c r="N1648" t="s">
        <v>4768</v>
      </c>
      <c r="O1648" t="s">
        <v>132</v>
      </c>
      <c r="P1648" t="s">
        <v>181</v>
      </c>
    </row>
    <row r="1649" spans="1:16" x14ac:dyDescent="0.25">
      <c r="A1649" s="1" t="s">
        <v>4769</v>
      </c>
      <c r="B1649" s="5">
        <v>45790.73930390046</v>
      </c>
      <c r="C1649" t="s">
        <v>200</v>
      </c>
      <c r="D1649" t="s">
        <v>19</v>
      </c>
      <c r="E1649" t="s">
        <v>226</v>
      </c>
      <c r="F1649" t="s">
        <v>20</v>
      </c>
      <c r="G1649" s="4">
        <v>279</v>
      </c>
      <c r="H1649" s="4">
        <v>289</v>
      </c>
      <c r="I1649" s="57">
        <v>237.05</v>
      </c>
      <c r="J1649" s="72">
        <v>51.949999999999989</v>
      </c>
      <c r="K1649" s="30" t="s">
        <v>10</v>
      </c>
      <c r="L1649" s="30" t="s">
        <v>10</v>
      </c>
      <c r="M1649" t="s">
        <v>1991</v>
      </c>
      <c r="N1649" t="s">
        <v>4770</v>
      </c>
      <c r="O1649" t="s">
        <v>1961</v>
      </c>
      <c r="P1649" t="s">
        <v>182</v>
      </c>
    </row>
    <row r="1650" spans="1:16" x14ac:dyDescent="0.25">
      <c r="A1650" s="1" t="s">
        <v>4771</v>
      </c>
      <c r="B1650" s="5">
        <v>45790.487088321759</v>
      </c>
      <c r="C1650" t="s">
        <v>200</v>
      </c>
      <c r="D1650" t="s">
        <v>23</v>
      </c>
      <c r="E1650" t="s">
        <v>31</v>
      </c>
      <c r="F1650" t="s">
        <v>1941</v>
      </c>
      <c r="G1650" s="4">
        <v>199.99</v>
      </c>
      <c r="H1650" s="4">
        <v>199</v>
      </c>
      <c r="I1650" s="57">
        <v>160.69</v>
      </c>
      <c r="J1650" s="72">
        <v>38.31</v>
      </c>
      <c r="K1650" s="30" t="s">
        <v>10</v>
      </c>
      <c r="L1650" s="30" t="s">
        <v>10</v>
      </c>
      <c r="M1650" t="s">
        <v>1991</v>
      </c>
      <c r="N1650" t="s">
        <v>4772</v>
      </c>
      <c r="O1650" t="s">
        <v>132</v>
      </c>
      <c r="P1650" t="s">
        <v>182</v>
      </c>
    </row>
    <row r="1651" spans="1:16" x14ac:dyDescent="0.25">
      <c r="A1651" s="1" t="s">
        <v>4773</v>
      </c>
      <c r="B1651" s="5">
        <v>45791.849368344905</v>
      </c>
      <c r="C1651" t="s">
        <v>297</v>
      </c>
      <c r="D1651" t="s">
        <v>153</v>
      </c>
      <c r="E1651" t="s">
        <v>24</v>
      </c>
      <c r="F1651" t="s">
        <v>20</v>
      </c>
      <c r="G1651" s="4">
        <v>152.99</v>
      </c>
      <c r="H1651" s="4">
        <v>162</v>
      </c>
      <c r="I1651" s="57">
        <v>130.82</v>
      </c>
      <c r="J1651" s="72">
        <v>31.180000000000007</v>
      </c>
      <c r="K1651" s="30" t="s">
        <v>10</v>
      </c>
      <c r="L1651" s="30" t="s">
        <v>10</v>
      </c>
      <c r="M1651" t="s">
        <v>1991</v>
      </c>
      <c r="N1651" t="s">
        <v>4774</v>
      </c>
      <c r="O1651" t="s">
        <v>1957</v>
      </c>
      <c r="P1651" t="s">
        <v>180</v>
      </c>
    </row>
    <row r="1652" spans="1:16" x14ac:dyDescent="0.25">
      <c r="A1652" s="1" t="s">
        <v>4775</v>
      </c>
      <c r="B1652" s="5">
        <v>45790.86140927083</v>
      </c>
      <c r="C1652" t="s">
        <v>281</v>
      </c>
      <c r="D1652" t="s">
        <v>23</v>
      </c>
      <c r="E1652" t="s">
        <v>30</v>
      </c>
      <c r="F1652" t="s">
        <v>116</v>
      </c>
      <c r="G1652" s="4">
        <v>106.99</v>
      </c>
      <c r="H1652" s="4">
        <v>101</v>
      </c>
      <c r="I1652" s="57">
        <v>81.56</v>
      </c>
      <c r="J1652" s="72">
        <v>19.439999999999998</v>
      </c>
      <c r="K1652" s="30" t="s">
        <v>10</v>
      </c>
      <c r="L1652" s="30" t="s">
        <v>10</v>
      </c>
      <c r="M1652" t="s">
        <v>1991</v>
      </c>
      <c r="N1652" t="s">
        <v>4776</v>
      </c>
      <c r="O1652" t="s">
        <v>131</v>
      </c>
      <c r="P1652" t="s">
        <v>179</v>
      </c>
    </row>
    <row r="1653" spans="1:16" x14ac:dyDescent="0.25">
      <c r="A1653" s="1" t="s">
        <v>4777</v>
      </c>
      <c r="B1653" s="5">
        <v>45791.598897187498</v>
      </c>
      <c r="C1653" t="s">
        <v>177</v>
      </c>
      <c r="D1653" t="s">
        <v>27</v>
      </c>
      <c r="E1653" t="s">
        <v>1945</v>
      </c>
      <c r="F1653" t="s">
        <v>20</v>
      </c>
      <c r="G1653" s="4">
        <v>52.98</v>
      </c>
      <c r="H1653" s="4">
        <v>53</v>
      </c>
      <c r="I1653" s="57">
        <v>42.8</v>
      </c>
      <c r="J1653" s="72">
        <v>10.200000000000003</v>
      </c>
      <c r="K1653" s="30" t="s">
        <v>10</v>
      </c>
      <c r="L1653" s="30" t="s">
        <v>10</v>
      </c>
      <c r="M1653" t="s">
        <v>1991</v>
      </c>
      <c r="N1653" t="s">
        <v>4778</v>
      </c>
      <c r="O1653" t="s">
        <v>2228</v>
      </c>
      <c r="P1653" t="s">
        <v>180</v>
      </c>
    </row>
    <row r="1654" spans="1:16" x14ac:dyDescent="0.25">
      <c r="A1654" s="1" t="s">
        <v>4779</v>
      </c>
      <c r="B1654" s="5">
        <v>45791.822481203701</v>
      </c>
      <c r="C1654" t="s">
        <v>1963</v>
      </c>
      <c r="D1654" t="s">
        <v>18</v>
      </c>
      <c r="E1654" t="s">
        <v>1939</v>
      </c>
      <c r="F1654" t="s">
        <v>29</v>
      </c>
      <c r="G1654" s="4">
        <v>116.44</v>
      </c>
      <c r="H1654" s="31">
        <v>115.45</v>
      </c>
      <c r="I1654" s="31">
        <v>0</v>
      </c>
      <c r="J1654" s="31">
        <v>115.45</v>
      </c>
      <c r="K1654" s="30" t="s">
        <v>2824</v>
      </c>
      <c r="L1654" s="30" t="s">
        <v>17</v>
      </c>
      <c r="M1654" t="s">
        <v>1991</v>
      </c>
      <c r="N1654" t="s">
        <v>4780</v>
      </c>
      <c r="O1654" t="s">
        <v>132</v>
      </c>
      <c r="P1654" t="s">
        <v>182</v>
      </c>
    </row>
    <row r="1655" spans="1:16" x14ac:dyDescent="0.25">
      <c r="A1655" s="1" t="s">
        <v>4781</v>
      </c>
      <c r="B1655" s="5">
        <v>45791.817896712964</v>
      </c>
      <c r="C1655" t="s">
        <v>1963</v>
      </c>
      <c r="D1655" t="s">
        <v>18</v>
      </c>
      <c r="E1655" t="s">
        <v>1939</v>
      </c>
      <c r="F1655" t="s">
        <v>29</v>
      </c>
      <c r="G1655" s="4">
        <v>116.44</v>
      </c>
      <c r="H1655" s="31">
        <v>115.45</v>
      </c>
      <c r="I1655" s="31">
        <v>0</v>
      </c>
      <c r="J1655" s="31">
        <v>115.45</v>
      </c>
      <c r="K1655" s="30" t="s">
        <v>2824</v>
      </c>
      <c r="L1655" s="30" t="s">
        <v>17</v>
      </c>
      <c r="M1655" t="s">
        <v>1991</v>
      </c>
      <c r="N1655" t="s">
        <v>4782</v>
      </c>
      <c r="O1655" t="s">
        <v>132</v>
      </c>
      <c r="P1655" t="s">
        <v>182</v>
      </c>
    </row>
    <row r="1656" spans="1:16" x14ac:dyDescent="0.25">
      <c r="A1656" s="1" t="s">
        <v>2183</v>
      </c>
      <c r="B1656" s="5">
        <v>45791.814539050923</v>
      </c>
      <c r="C1656" t="s">
        <v>1963</v>
      </c>
      <c r="D1656" t="s">
        <v>18</v>
      </c>
      <c r="E1656" t="s">
        <v>28</v>
      </c>
      <c r="F1656" t="s">
        <v>136</v>
      </c>
      <c r="G1656" s="4">
        <v>137.38</v>
      </c>
      <c r="H1656" s="31">
        <v>128.4</v>
      </c>
      <c r="I1656" s="31">
        <v>0</v>
      </c>
      <c r="J1656" s="31">
        <v>128.4</v>
      </c>
      <c r="K1656" s="30" t="s">
        <v>2824</v>
      </c>
      <c r="L1656" s="30" t="s">
        <v>17</v>
      </c>
      <c r="M1656" t="s">
        <v>1991</v>
      </c>
      <c r="N1656" t="s">
        <v>4783</v>
      </c>
      <c r="O1656" t="s">
        <v>132</v>
      </c>
      <c r="P1656" t="s">
        <v>182</v>
      </c>
    </row>
    <row r="1657" spans="1:16" x14ac:dyDescent="0.25">
      <c r="A1657" s="1" t="s">
        <v>4784</v>
      </c>
      <c r="B1657" s="5">
        <v>45791.798018055553</v>
      </c>
      <c r="C1657" t="s">
        <v>234</v>
      </c>
      <c r="D1657" t="s">
        <v>27</v>
      </c>
      <c r="E1657" t="s">
        <v>3287</v>
      </c>
      <c r="F1657" t="s">
        <v>29</v>
      </c>
      <c r="G1657" s="4">
        <v>91.99</v>
      </c>
      <c r="H1657" s="31">
        <v>91</v>
      </c>
      <c r="I1657" s="31">
        <v>0</v>
      </c>
      <c r="J1657" s="31">
        <v>91</v>
      </c>
      <c r="K1657" s="30" t="s">
        <v>2824</v>
      </c>
      <c r="L1657" s="30" t="s">
        <v>17</v>
      </c>
      <c r="M1657" t="s">
        <v>1991</v>
      </c>
      <c r="N1657" t="s">
        <v>4785</v>
      </c>
      <c r="O1657" t="s">
        <v>132</v>
      </c>
      <c r="P1657" t="s">
        <v>180</v>
      </c>
    </row>
    <row r="1658" spans="1:16" x14ac:dyDescent="0.25">
      <c r="A1658" s="1" t="s">
        <v>4786</v>
      </c>
      <c r="B1658" s="5">
        <v>45790.866464050923</v>
      </c>
      <c r="C1658" t="s">
        <v>2172</v>
      </c>
      <c r="D1658" t="s">
        <v>19</v>
      </c>
      <c r="E1658" t="s">
        <v>41</v>
      </c>
      <c r="F1658" t="s">
        <v>20</v>
      </c>
      <c r="G1658" s="4">
        <v>72.989999999999995</v>
      </c>
      <c r="H1658" s="4">
        <v>66</v>
      </c>
      <c r="I1658" s="57">
        <v>53.3</v>
      </c>
      <c r="J1658" s="72">
        <v>12.700000000000003</v>
      </c>
      <c r="K1658" s="30" t="s">
        <v>10</v>
      </c>
      <c r="L1658" s="30" t="s">
        <v>10</v>
      </c>
      <c r="M1658" t="s">
        <v>1991</v>
      </c>
      <c r="N1658" t="s">
        <v>4787</v>
      </c>
      <c r="O1658" t="s">
        <v>122</v>
      </c>
      <c r="P1658" t="s">
        <v>183</v>
      </c>
    </row>
    <row r="1659" spans="1:16" x14ac:dyDescent="0.25">
      <c r="A1659" s="1" t="s">
        <v>4788</v>
      </c>
      <c r="B1659" s="5">
        <v>45791.647337361108</v>
      </c>
      <c r="C1659" t="s">
        <v>146</v>
      </c>
      <c r="D1659" t="s">
        <v>19</v>
      </c>
      <c r="E1659" t="s">
        <v>39</v>
      </c>
      <c r="F1659" t="s">
        <v>20</v>
      </c>
      <c r="G1659" s="4">
        <v>99.99</v>
      </c>
      <c r="H1659" s="4">
        <v>91</v>
      </c>
      <c r="I1659" s="57">
        <v>73.48</v>
      </c>
      <c r="J1659" s="72">
        <v>17.519999999999996</v>
      </c>
      <c r="K1659" s="30" t="s">
        <v>10</v>
      </c>
      <c r="L1659" s="30" t="s">
        <v>10</v>
      </c>
      <c r="M1659" t="s">
        <v>1991</v>
      </c>
      <c r="N1659" t="s">
        <v>4789</v>
      </c>
      <c r="O1659" t="s">
        <v>1959</v>
      </c>
      <c r="P1659" t="s">
        <v>179</v>
      </c>
    </row>
    <row r="1660" spans="1:16" x14ac:dyDescent="0.25">
      <c r="A1660" s="1" t="s">
        <v>4790</v>
      </c>
      <c r="B1660" s="5">
        <v>45791.806079571761</v>
      </c>
      <c r="C1660" t="s">
        <v>760</v>
      </c>
      <c r="D1660" t="s">
        <v>19</v>
      </c>
      <c r="E1660" t="s">
        <v>41</v>
      </c>
      <c r="F1660" t="s">
        <v>20</v>
      </c>
      <c r="G1660" s="4">
        <v>210.98</v>
      </c>
      <c r="H1660" s="4">
        <v>203</v>
      </c>
      <c r="I1660" s="57">
        <v>163.92</v>
      </c>
      <c r="J1660" s="72">
        <v>39.080000000000013</v>
      </c>
      <c r="K1660" s="30" t="s">
        <v>10</v>
      </c>
      <c r="L1660" s="30" t="s">
        <v>10</v>
      </c>
      <c r="M1660" t="s">
        <v>1991</v>
      </c>
      <c r="N1660" t="s">
        <v>4791</v>
      </c>
      <c r="O1660" t="s">
        <v>122</v>
      </c>
      <c r="P1660" t="s">
        <v>179</v>
      </c>
    </row>
    <row r="1661" spans="1:16" x14ac:dyDescent="0.25">
      <c r="A1661" s="1" t="s">
        <v>3543</v>
      </c>
      <c r="B1661" s="5">
        <v>45790.903416631947</v>
      </c>
      <c r="C1661" t="s">
        <v>269</v>
      </c>
      <c r="D1661" t="s">
        <v>19</v>
      </c>
      <c r="E1661" t="s">
        <v>2527</v>
      </c>
      <c r="F1661" t="s">
        <v>20</v>
      </c>
      <c r="G1661" s="4">
        <v>83.99</v>
      </c>
      <c r="H1661" s="4">
        <v>64</v>
      </c>
      <c r="I1661" s="57">
        <v>51.68</v>
      </c>
      <c r="J1661" s="72">
        <v>12.32</v>
      </c>
      <c r="K1661" s="30" t="s">
        <v>10</v>
      </c>
      <c r="L1661" s="30" t="s">
        <v>10</v>
      </c>
      <c r="M1661" t="s">
        <v>1991</v>
      </c>
      <c r="N1661" t="s">
        <v>4792</v>
      </c>
      <c r="O1661" t="s">
        <v>122</v>
      </c>
      <c r="P1661" t="s">
        <v>181</v>
      </c>
    </row>
    <row r="1662" spans="1:16" x14ac:dyDescent="0.25">
      <c r="A1662" s="1" t="s">
        <v>4793</v>
      </c>
      <c r="B1662" s="5">
        <v>45790.820995393522</v>
      </c>
      <c r="C1662" t="s">
        <v>2024</v>
      </c>
      <c r="D1662" t="s">
        <v>23</v>
      </c>
      <c r="E1662" t="s">
        <v>30</v>
      </c>
      <c r="F1662" t="s">
        <v>1941</v>
      </c>
      <c r="G1662" s="4">
        <v>63.99</v>
      </c>
      <c r="H1662" s="4">
        <v>53</v>
      </c>
      <c r="I1662" s="57">
        <v>38.76</v>
      </c>
      <c r="J1662" s="72">
        <v>14.240000000000002</v>
      </c>
      <c r="K1662" s="30" t="s">
        <v>10</v>
      </c>
      <c r="L1662" s="30" t="s">
        <v>10</v>
      </c>
      <c r="M1662" t="s">
        <v>1991</v>
      </c>
      <c r="N1662" t="s">
        <v>4794</v>
      </c>
      <c r="O1662" t="s">
        <v>122</v>
      </c>
      <c r="P1662" t="s">
        <v>183</v>
      </c>
    </row>
    <row r="1663" spans="1:16" x14ac:dyDescent="0.25">
      <c r="A1663" s="1">
        <v>2250</v>
      </c>
      <c r="B1663" s="5">
        <v>45791.793968136575</v>
      </c>
      <c r="C1663" t="s">
        <v>2883</v>
      </c>
      <c r="D1663" t="s">
        <v>23</v>
      </c>
      <c r="E1663" t="s">
        <v>30</v>
      </c>
      <c r="F1663" t="s">
        <v>116</v>
      </c>
      <c r="G1663" s="4">
        <v>46.99</v>
      </c>
      <c r="H1663" s="4">
        <v>52</v>
      </c>
      <c r="I1663" s="57">
        <v>41.99</v>
      </c>
      <c r="J1663" s="72">
        <v>10.009999999999998</v>
      </c>
      <c r="K1663" s="30" t="s">
        <v>10</v>
      </c>
      <c r="L1663" s="30" t="s">
        <v>10</v>
      </c>
      <c r="M1663" t="s">
        <v>1991</v>
      </c>
      <c r="N1663" t="s">
        <v>4795</v>
      </c>
      <c r="O1663" t="s">
        <v>132</v>
      </c>
      <c r="P1663" t="s">
        <v>180</v>
      </c>
    </row>
    <row r="1664" spans="1:16" x14ac:dyDescent="0.25">
      <c r="A1664" s="1" t="s">
        <v>4184</v>
      </c>
      <c r="B1664" s="5">
        <v>45791.886022372688</v>
      </c>
      <c r="C1664" t="s">
        <v>354</v>
      </c>
      <c r="D1664" t="s">
        <v>18</v>
      </c>
      <c r="E1664" t="s">
        <v>2507</v>
      </c>
      <c r="F1664" t="s">
        <v>116</v>
      </c>
      <c r="G1664" s="4">
        <v>77.989999999999995</v>
      </c>
      <c r="H1664" s="31">
        <v>67</v>
      </c>
      <c r="I1664" s="31">
        <v>0</v>
      </c>
      <c r="J1664" s="73">
        <v>67</v>
      </c>
      <c r="K1664" s="30" t="s">
        <v>2824</v>
      </c>
      <c r="L1664" s="30" t="s">
        <v>17</v>
      </c>
      <c r="M1664" t="s">
        <v>1991</v>
      </c>
      <c r="N1664" t="s">
        <v>4796</v>
      </c>
      <c r="O1664" t="s">
        <v>132</v>
      </c>
      <c r="P1664" t="s">
        <v>179</v>
      </c>
    </row>
    <row r="1665" spans="1:16" x14ac:dyDescent="0.25">
      <c r="A1665" s="1" t="s">
        <v>4797</v>
      </c>
      <c r="B1665" s="5">
        <v>45791.485459872689</v>
      </c>
      <c r="C1665" t="s">
        <v>273</v>
      </c>
      <c r="D1665" t="s">
        <v>23</v>
      </c>
      <c r="E1665" t="s">
        <v>24</v>
      </c>
      <c r="F1665" t="s">
        <v>20</v>
      </c>
      <c r="G1665" s="4">
        <v>261</v>
      </c>
      <c r="H1665" s="4">
        <v>261</v>
      </c>
      <c r="I1665" s="57">
        <v>206.77</v>
      </c>
      <c r="J1665" s="72">
        <v>54.22999999999999</v>
      </c>
      <c r="K1665" s="30" t="s">
        <v>10</v>
      </c>
      <c r="L1665" s="30" t="s">
        <v>10</v>
      </c>
      <c r="M1665" t="s">
        <v>1991</v>
      </c>
      <c r="N1665" t="s">
        <v>4798</v>
      </c>
      <c r="O1665" t="s">
        <v>123</v>
      </c>
      <c r="P1665" t="s">
        <v>179</v>
      </c>
    </row>
    <row r="1666" spans="1:16" x14ac:dyDescent="0.25">
      <c r="A1666" s="1" t="s">
        <v>4799</v>
      </c>
      <c r="B1666" s="5">
        <v>45791.839722685188</v>
      </c>
      <c r="C1666" t="s">
        <v>235</v>
      </c>
      <c r="D1666" t="s">
        <v>1926</v>
      </c>
      <c r="E1666" t="s">
        <v>1927</v>
      </c>
      <c r="F1666" t="s">
        <v>1928</v>
      </c>
      <c r="G1666" s="4">
        <v>138.97999999999999</v>
      </c>
      <c r="H1666" s="31">
        <v>139</v>
      </c>
      <c r="I1666" s="31">
        <v>0</v>
      </c>
      <c r="J1666" s="31">
        <v>139</v>
      </c>
      <c r="K1666" s="30" t="s">
        <v>2824</v>
      </c>
      <c r="L1666" s="30" t="s">
        <v>17</v>
      </c>
      <c r="M1666" t="s">
        <v>1991</v>
      </c>
      <c r="N1666" t="s">
        <v>4800</v>
      </c>
      <c r="O1666" t="s">
        <v>1929</v>
      </c>
      <c r="P1666" t="s">
        <v>183</v>
      </c>
    </row>
    <row r="1667" spans="1:16" x14ac:dyDescent="0.25">
      <c r="A1667" s="1" t="s">
        <v>4801</v>
      </c>
      <c r="B1667" s="5">
        <v>45790.769902094908</v>
      </c>
      <c r="C1667" t="s">
        <v>171</v>
      </c>
      <c r="D1667" t="s">
        <v>23</v>
      </c>
      <c r="E1667" t="s">
        <v>24</v>
      </c>
      <c r="F1667" t="s">
        <v>20</v>
      </c>
      <c r="G1667" s="4">
        <v>62.99</v>
      </c>
      <c r="H1667" s="4">
        <v>53</v>
      </c>
      <c r="I1667" s="57">
        <v>42.8</v>
      </c>
      <c r="J1667" s="72">
        <v>10.200000000000003</v>
      </c>
      <c r="K1667" s="30" t="s">
        <v>10</v>
      </c>
      <c r="L1667" s="30" t="s">
        <v>10</v>
      </c>
      <c r="M1667" t="s">
        <v>1991</v>
      </c>
      <c r="N1667" t="s">
        <v>4802</v>
      </c>
      <c r="O1667" t="s">
        <v>1936</v>
      </c>
      <c r="P1667" t="s">
        <v>182</v>
      </c>
    </row>
    <row r="1668" spans="1:16" x14ac:dyDescent="0.25">
      <c r="A1668" s="1" t="s">
        <v>4803</v>
      </c>
      <c r="B1668" s="5">
        <v>45790.746313020834</v>
      </c>
      <c r="C1668" t="s">
        <v>250</v>
      </c>
      <c r="D1668" t="s">
        <v>23</v>
      </c>
      <c r="E1668" t="s">
        <v>24</v>
      </c>
      <c r="F1668" t="s">
        <v>20</v>
      </c>
      <c r="G1668" s="4">
        <v>251.99</v>
      </c>
      <c r="H1668" s="4">
        <v>251</v>
      </c>
      <c r="I1668" s="57">
        <v>185.69</v>
      </c>
      <c r="J1668" s="72">
        <v>65.31</v>
      </c>
      <c r="K1668" s="30" t="s">
        <v>10</v>
      </c>
      <c r="L1668" s="30" t="s">
        <v>10</v>
      </c>
      <c r="M1668" t="s">
        <v>1991</v>
      </c>
      <c r="N1668" t="s">
        <v>4804</v>
      </c>
      <c r="O1668" t="s">
        <v>131</v>
      </c>
      <c r="P1668" t="s">
        <v>180</v>
      </c>
    </row>
    <row r="1669" spans="1:16" x14ac:dyDescent="0.25">
      <c r="A1669" s="1">
        <v>1101</v>
      </c>
      <c r="B1669" s="5">
        <v>45791.497446724534</v>
      </c>
      <c r="C1669" t="s">
        <v>186</v>
      </c>
      <c r="D1669" t="s">
        <v>23</v>
      </c>
      <c r="E1669" t="s">
        <v>30</v>
      </c>
      <c r="F1669" t="s">
        <v>116</v>
      </c>
      <c r="G1669" s="4">
        <v>80.989999999999995</v>
      </c>
      <c r="H1669" s="4">
        <v>74</v>
      </c>
      <c r="I1669" s="57">
        <v>61.98</v>
      </c>
      <c r="J1669" s="72">
        <v>12.020000000000003</v>
      </c>
      <c r="K1669" s="30" t="s">
        <v>10</v>
      </c>
      <c r="L1669" s="30" t="s">
        <v>10</v>
      </c>
      <c r="M1669" t="s">
        <v>1991</v>
      </c>
      <c r="N1669" t="s">
        <v>4805</v>
      </c>
      <c r="O1669" t="s">
        <v>156</v>
      </c>
      <c r="P1669" t="s">
        <v>182</v>
      </c>
    </row>
    <row r="1670" spans="1:16" x14ac:dyDescent="0.25">
      <c r="A1670" s="1" t="s">
        <v>4806</v>
      </c>
      <c r="B1670" s="5">
        <v>45791.829091342595</v>
      </c>
      <c r="C1670" t="s">
        <v>163</v>
      </c>
      <c r="D1670" t="s">
        <v>23</v>
      </c>
      <c r="E1670" t="s">
        <v>24</v>
      </c>
      <c r="F1670" t="s">
        <v>20</v>
      </c>
      <c r="G1670" s="4">
        <v>131.97999999999999</v>
      </c>
      <c r="H1670" s="4">
        <v>139</v>
      </c>
      <c r="I1670" s="57">
        <v>104</v>
      </c>
      <c r="J1670" s="72">
        <v>35</v>
      </c>
      <c r="K1670" s="30" t="s">
        <v>10</v>
      </c>
      <c r="L1670" s="30" t="s">
        <v>10</v>
      </c>
      <c r="M1670" t="s">
        <v>1991</v>
      </c>
      <c r="N1670" t="s">
        <v>4807</v>
      </c>
      <c r="O1670" t="s">
        <v>122</v>
      </c>
      <c r="P1670" t="s">
        <v>183</v>
      </c>
    </row>
    <row r="1671" spans="1:16" x14ac:dyDescent="0.25">
      <c r="A1671" s="1" t="s">
        <v>4808</v>
      </c>
      <c r="B1671" s="5">
        <v>45790.509692083331</v>
      </c>
      <c r="C1671" t="s">
        <v>208</v>
      </c>
      <c r="D1671" t="s">
        <v>23</v>
      </c>
      <c r="E1671" t="s">
        <v>30</v>
      </c>
      <c r="F1671" t="s">
        <v>116</v>
      </c>
      <c r="G1671" s="4">
        <v>153.97999999999999</v>
      </c>
      <c r="H1671" s="4">
        <v>148</v>
      </c>
      <c r="I1671" s="57">
        <v>119.51</v>
      </c>
      <c r="J1671" s="72">
        <v>28.489999999999995</v>
      </c>
      <c r="K1671" s="30" t="s">
        <v>10</v>
      </c>
      <c r="L1671" s="30" t="s">
        <v>10</v>
      </c>
      <c r="M1671" t="s">
        <v>1991</v>
      </c>
      <c r="N1671" t="s">
        <v>4809</v>
      </c>
      <c r="O1671" t="s">
        <v>123</v>
      </c>
      <c r="P1671" t="s">
        <v>182</v>
      </c>
    </row>
    <row r="1672" spans="1:16" x14ac:dyDescent="0.25">
      <c r="A1672" s="1" t="s">
        <v>4810</v>
      </c>
      <c r="B1672" s="5">
        <v>45791.883495856484</v>
      </c>
      <c r="C1672" t="s">
        <v>300</v>
      </c>
      <c r="D1672" t="s">
        <v>19</v>
      </c>
      <c r="E1672" t="s">
        <v>41</v>
      </c>
      <c r="F1672" t="s">
        <v>20</v>
      </c>
      <c r="G1672" s="4">
        <v>116.99</v>
      </c>
      <c r="H1672" s="4">
        <v>119</v>
      </c>
      <c r="I1672" s="57">
        <v>104.17</v>
      </c>
      <c r="J1672" s="72">
        <v>14.829999999999998</v>
      </c>
      <c r="K1672" s="30" t="s">
        <v>10</v>
      </c>
      <c r="L1672" s="30" t="s">
        <v>10</v>
      </c>
      <c r="M1672" t="s">
        <v>1991</v>
      </c>
      <c r="N1672" t="s">
        <v>4811</v>
      </c>
      <c r="O1672" t="s">
        <v>1955</v>
      </c>
      <c r="P1672" t="s">
        <v>182</v>
      </c>
    </row>
    <row r="1673" spans="1:16" x14ac:dyDescent="0.25">
      <c r="A1673" s="1" t="s">
        <v>4812</v>
      </c>
      <c r="B1673" s="5">
        <v>45791.873741099538</v>
      </c>
      <c r="C1673" t="s">
        <v>272</v>
      </c>
      <c r="D1673" t="s">
        <v>19</v>
      </c>
      <c r="E1673" t="s">
        <v>1967</v>
      </c>
      <c r="F1673" t="s">
        <v>20</v>
      </c>
      <c r="G1673" s="4">
        <v>133.99</v>
      </c>
      <c r="H1673" s="4">
        <v>133</v>
      </c>
      <c r="I1673" s="57">
        <v>94.41</v>
      </c>
      <c r="J1673" s="72">
        <v>38.590000000000003</v>
      </c>
      <c r="K1673" s="30" t="s">
        <v>10</v>
      </c>
      <c r="L1673" s="30" t="s">
        <v>10</v>
      </c>
      <c r="M1673" t="s">
        <v>1991</v>
      </c>
      <c r="N1673" t="s">
        <v>4813</v>
      </c>
      <c r="O1673" t="s">
        <v>132</v>
      </c>
      <c r="P1673" t="s">
        <v>180</v>
      </c>
    </row>
    <row r="1674" spans="1:16" x14ac:dyDescent="0.25">
      <c r="A1674" s="1" t="s">
        <v>4814</v>
      </c>
      <c r="B1674" s="5">
        <v>45791.811776631941</v>
      </c>
      <c r="C1674" t="s">
        <v>272</v>
      </c>
      <c r="D1674" t="s">
        <v>19</v>
      </c>
      <c r="E1674" t="s">
        <v>1946</v>
      </c>
      <c r="F1674" t="s">
        <v>20</v>
      </c>
      <c r="G1674" s="4">
        <v>168.99</v>
      </c>
      <c r="H1674" s="4">
        <v>168</v>
      </c>
      <c r="I1674" s="57">
        <v>127.67</v>
      </c>
      <c r="J1674" s="72">
        <v>40.33</v>
      </c>
      <c r="K1674" s="30" t="s">
        <v>10</v>
      </c>
      <c r="L1674" s="30" t="s">
        <v>10</v>
      </c>
      <c r="M1674" t="s">
        <v>1991</v>
      </c>
      <c r="N1674" t="s">
        <v>4815</v>
      </c>
      <c r="O1674" t="s">
        <v>2228</v>
      </c>
      <c r="P1674" t="s">
        <v>180</v>
      </c>
    </row>
    <row r="1675" spans="1:16" x14ac:dyDescent="0.25">
      <c r="A1675" s="1" t="s">
        <v>4816</v>
      </c>
      <c r="B1675" s="5">
        <v>45790.742762141206</v>
      </c>
      <c r="C1675" t="s">
        <v>298</v>
      </c>
      <c r="D1675" t="s">
        <v>19</v>
      </c>
      <c r="E1675" t="s">
        <v>41</v>
      </c>
      <c r="F1675" t="s">
        <v>20</v>
      </c>
      <c r="G1675" s="4">
        <v>144.99</v>
      </c>
      <c r="H1675" s="4">
        <v>154</v>
      </c>
      <c r="I1675" s="57">
        <v>124.36</v>
      </c>
      <c r="J1675" s="72">
        <v>29.64</v>
      </c>
      <c r="K1675" s="30" t="s">
        <v>10</v>
      </c>
      <c r="L1675" s="30" t="s">
        <v>10</v>
      </c>
      <c r="M1675" t="s">
        <v>1991</v>
      </c>
      <c r="N1675" t="s">
        <v>4817</v>
      </c>
      <c r="O1675" t="s">
        <v>132</v>
      </c>
      <c r="P1675" t="s">
        <v>180</v>
      </c>
    </row>
    <row r="1676" spans="1:16" x14ac:dyDescent="0.25">
      <c r="A1676" s="1" t="s">
        <v>2541</v>
      </c>
      <c r="B1676" s="5">
        <v>45790.915777569448</v>
      </c>
      <c r="C1676" t="s">
        <v>300</v>
      </c>
      <c r="D1676" t="s">
        <v>23</v>
      </c>
      <c r="E1676" t="s">
        <v>24</v>
      </c>
      <c r="F1676" t="s">
        <v>20</v>
      </c>
      <c r="G1676" s="4">
        <v>94.99</v>
      </c>
      <c r="H1676" s="4">
        <v>89</v>
      </c>
      <c r="I1676" s="57">
        <v>71.87</v>
      </c>
      <c r="J1676" s="72">
        <v>17.129999999999995</v>
      </c>
      <c r="K1676" s="30" t="s">
        <v>10</v>
      </c>
      <c r="L1676" s="30" t="s">
        <v>10</v>
      </c>
      <c r="M1676" t="s">
        <v>1991</v>
      </c>
      <c r="N1676" t="s">
        <v>4818</v>
      </c>
      <c r="O1676" t="s">
        <v>1957</v>
      </c>
      <c r="P1676" t="s">
        <v>182</v>
      </c>
    </row>
    <row r="1677" spans="1:16" x14ac:dyDescent="0.25">
      <c r="A1677" s="1" t="s">
        <v>4819</v>
      </c>
      <c r="B1677" s="5">
        <v>45791.772838680554</v>
      </c>
      <c r="C1677" t="s">
        <v>913</v>
      </c>
      <c r="D1677" t="s">
        <v>19</v>
      </c>
      <c r="E1677" t="s">
        <v>33</v>
      </c>
      <c r="F1677" t="s">
        <v>20</v>
      </c>
      <c r="G1677" s="4">
        <v>67.989999999999995</v>
      </c>
      <c r="H1677" s="4">
        <v>75</v>
      </c>
      <c r="I1677" s="57">
        <v>54.1</v>
      </c>
      <c r="J1677" s="72">
        <v>20.9</v>
      </c>
      <c r="K1677" s="30" t="s">
        <v>10</v>
      </c>
      <c r="L1677" s="30" t="s">
        <v>10</v>
      </c>
      <c r="M1677" t="s">
        <v>1991</v>
      </c>
      <c r="N1677" t="s">
        <v>4820</v>
      </c>
      <c r="O1677" t="s">
        <v>131</v>
      </c>
      <c r="P1677" t="s">
        <v>183</v>
      </c>
    </row>
    <row r="1678" spans="1:16" x14ac:dyDescent="0.25">
      <c r="A1678" s="1">
        <v>1371</v>
      </c>
      <c r="B1678" s="5">
        <v>45791.73129585648</v>
      </c>
      <c r="C1678" t="s">
        <v>281</v>
      </c>
      <c r="D1678" t="s">
        <v>23</v>
      </c>
      <c r="E1678" t="s">
        <v>31</v>
      </c>
      <c r="F1678" t="s">
        <v>116</v>
      </c>
      <c r="G1678" s="4">
        <v>81</v>
      </c>
      <c r="H1678" s="4">
        <v>81</v>
      </c>
      <c r="I1678" s="29">
        <v>0</v>
      </c>
      <c r="J1678" s="72">
        <v>81</v>
      </c>
      <c r="K1678" s="30" t="s">
        <v>1000</v>
      </c>
      <c r="L1678" s="30" t="s">
        <v>2825</v>
      </c>
      <c r="M1678" t="s">
        <v>1991</v>
      </c>
      <c r="N1678" t="s">
        <v>4821</v>
      </c>
      <c r="O1678" t="s">
        <v>124</v>
      </c>
      <c r="P1678" t="s">
        <v>179</v>
      </c>
    </row>
    <row r="1679" spans="1:16" x14ac:dyDescent="0.25">
      <c r="A1679" s="1" t="s">
        <v>4822</v>
      </c>
      <c r="B1679" s="5">
        <v>45790.575704432871</v>
      </c>
      <c r="C1679" t="s">
        <v>219</v>
      </c>
      <c r="D1679" t="s">
        <v>18</v>
      </c>
      <c r="E1679" t="s">
        <v>1939</v>
      </c>
      <c r="F1679" t="s">
        <v>29</v>
      </c>
      <c r="G1679" s="4">
        <v>83</v>
      </c>
      <c r="H1679" s="31">
        <v>82.01</v>
      </c>
      <c r="I1679" s="31">
        <v>0</v>
      </c>
      <c r="J1679" s="31">
        <v>82.01</v>
      </c>
      <c r="K1679" s="30" t="s">
        <v>2824</v>
      </c>
      <c r="L1679" s="30" t="s">
        <v>17</v>
      </c>
      <c r="M1679" t="s">
        <v>1991</v>
      </c>
      <c r="N1679" t="s">
        <v>4823</v>
      </c>
      <c r="O1679" t="s">
        <v>1936</v>
      </c>
      <c r="P1679" t="s">
        <v>180</v>
      </c>
    </row>
    <row r="1680" spans="1:16" x14ac:dyDescent="0.25">
      <c r="A1680" s="1" t="s">
        <v>4824</v>
      </c>
      <c r="B1680" s="5">
        <v>45791.881156527779</v>
      </c>
      <c r="C1680" t="s">
        <v>167</v>
      </c>
      <c r="D1680" t="s">
        <v>23</v>
      </c>
      <c r="E1680" t="s">
        <v>26</v>
      </c>
      <c r="F1680" t="s">
        <v>20</v>
      </c>
      <c r="G1680" s="4">
        <v>67.98</v>
      </c>
      <c r="H1680" s="4">
        <v>60</v>
      </c>
      <c r="I1680" s="57">
        <v>48.45</v>
      </c>
      <c r="J1680" s="72">
        <v>11.549999999999997</v>
      </c>
      <c r="K1680" s="30" t="s">
        <v>10</v>
      </c>
      <c r="L1680" s="30" t="s">
        <v>10</v>
      </c>
      <c r="M1680" t="s">
        <v>1991</v>
      </c>
      <c r="N1680" t="s">
        <v>4825</v>
      </c>
      <c r="O1680" t="s">
        <v>131</v>
      </c>
      <c r="P1680" t="s">
        <v>182</v>
      </c>
    </row>
    <row r="1681" spans="1:16" x14ac:dyDescent="0.25">
      <c r="A1681" s="1" t="s">
        <v>4826</v>
      </c>
      <c r="B1681" s="5">
        <v>45791.814719849535</v>
      </c>
      <c r="C1681" t="s">
        <v>167</v>
      </c>
      <c r="D1681" t="s">
        <v>23</v>
      </c>
      <c r="E1681" t="s">
        <v>24</v>
      </c>
      <c r="F1681" t="s">
        <v>20</v>
      </c>
      <c r="G1681" s="4">
        <v>63</v>
      </c>
      <c r="H1681" s="4">
        <v>73</v>
      </c>
      <c r="I1681" s="57">
        <v>58.95</v>
      </c>
      <c r="J1681" s="72">
        <v>14.049999999999997</v>
      </c>
      <c r="K1681" s="30" t="s">
        <v>10</v>
      </c>
      <c r="L1681" s="30" t="s">
        <v>10</v>
      </c>
      <c r="M1681" t="s">
        <v>1991</v>
      </c>
      <c r="N1681" t="s">
        <v>4827</v>
      </c>
      <c r="O1681" t="s">
        <v>132</v>
      </c>
      <c r="P1681" t="s">
        <v>182</v>
      </c>
    </row>
    <row r="1682" spans="1:16" x14ac:dyDescent="0.25">
      <c r="A1682" s="1" t="s">
        <v>4828</v>
      </c>
      <c r="B1682" s="5">
        <v>45790.764421631946</v>
      </c>
      <c r="C1682" t="s">
        <v>206</v>
      </c>
      <c r="D1682" t="s">
        <v>19</v>
      </c>
      <c r="E1682" t="s">
        <v>41</v>
      </c>
      <c r="F1682" t="s">
        <v>20</v>
      </c>
      <c r="G1682" s="4">
        <v>57.99</v>
      </c>
      <c r="H1682" s="4">
        <v>53</v>
      </c>
      <c r="I1682" s="57">
        <v>42.8</v>
      </c>
      <c r="J1682" s="72">
        <v>10.200000000000003</v>
      </c>
      <c r="K1682" s="30" t="s">
        <v>10</v>
      </c>
      <c r="L1682" s="30" t="s">
        <v>10</v>
      </c>
      <c r="M1682" t="s">
        <v>1991</v>
      </c>
      <c r="N1682" t="s">
        <v>4829</v>
      </c>
      <c r="O1682" t="s">
        <v>122</v>
      </c>
      <c r="P1682" t="s">
        <v>183</v>
      </c>
    </row>
    <row r="1683" spans="1:16" x14ac:dyDescent="0.25">
      <c r="A1683" s="1" t="s">
        <v>4830</v>
      </c>
      <c r="B1683" s="5">
        <v>45791.867280266204</v>
      </c>
      <c r="C1683" t="s">
        <v>199</v>
      </c>
      <c r="D1683" t="s">
        <v>18</v>
      </c>
      <c r="E1683" t="s">
        <v>1950</v>
      </c>
      <c r="F1683" t="s">
        <v>1951</v>
      </c>
      <c r="G1683" s="4">
        <v>86.99</v>
      </c>
      <c r="H1683" s="31">
        <v>91</v>
      </c>
      <c r="I1683" s="31">
        <v>0</v>
      </c>
      <c r="J1683" s="31">
        <v>91</v>
      </c>
      <c r="K1683" s="30" t="s">
        <v>2824</v>
      </c>
      <c r="L1683" s="30" t="s">
        <v>17</v>
      </c>
      <c r="M1683" t="s">
        <v>1991</v>
      </c>
      <c r="N1683" t="s">
        <v>4831</v>
      </c>
      <c r="O1683" t="s">
        <v>1961</v>
      </c>
      <c r="P1683" t="s">
        <v>183</v>
      </c>
    </row>
    <row r="1684" spans="1:16" x14ac:dyDescent="0.25">
      <c r="A1684" s="1" t="s">
        <v>4832</v>
      </c>
      <c r="B1684" s="5">
        <v>45790.762738333331</v>
      </c>
      <c r="C1684" t="s">
        <v>206</v>
      </c>
      <c r="D1684" t="s">
        <v>19</v>
      </c>
      <c r="E1684" t="s">
        <v>41</v>
      </c>
      <c r="F1684" t="s">
        <v>20</v>
      </c>
      <c r="G1684" s="4">
        <v>136.99</v>
      </c>
      <c r="H1684" s="4">
        <v>129</v>
      </c>
      <c r="I1684" s="57">
        <v>184.17</v>
      </c>
      <c r="J1684" s="72">
        <v>-55.169999999999987</v>
      </c>
      <c r="K1684" s="30" t="s">
        <v>10</v>
      </c>
      <c r="L1684" s="30" t="s">
        <v>10</v>
      </c>
      <c r="M1684" t="s">
        <v>1991</v>
      </c>
      <c r="N1684" t="s">
        <v>4833</v>
      </c>
      <c r="O1684" t="s">
        <v>132</v>
      </c>
      <c r="P1684" t="s">
        <v>183</v>
      </c>
    </row>
    <row r="1685" spans="1:16" x14ac:dyDescent="0.25">
      <c r="A1685" s="1" t="s">
        <v>4834</v>
      </c>
      <c r="B1685" s="5">
        <v>45791.728980312502</v>
      </c>
      <c r="C1685" t="s">
        <v>158</v>
      </c>
      <c r="D1685" t="s">
        <v>18</v>
      </c>
      <c r="E1685" t="s">
        <v>28</v>
      </c>
      <c r="F1685" t="s">
        <v>136</v>
      </c>
      <c r="G1685" s="4">
        <v>70.989999999999995</v>
      </c>
      <c r="H1685" s="31">
        <v>70</v>
      </c>
      <c r="I1685" s="31">
        <v>0</v>
      </c>
      <c r="J1685" s="31">
        <v>70</v>
      </c>
      <c r="K1685" s="30" t="s">
        <v>2824</v>
      </c>
      <c r="L1685" s="30" t="s">
        <v>17</v>
      </c>
      <c r="M1685" t="s">
        <v>1991</v>
      </c>
      <c r="N1685" t="s">
        <v>4835</v>
      </c>
      <c r="O1685" t="s">
        <v>122</v>
      </c>
      <c r="P1685" t="s">
        <v>181</v>
      </c>
    </row>
    <row r="1686" spans="1:16" x14ac:dyDescent="0.25">
      <c r="A1686" s="1" t="s">
        <v>4836</v>
      </c>
      <c r="B1686" s="5">
        <v>45790.834342812501</v>
      </c>
      <c r="C1686" t="s">
        <v>205</v>
      </c>
      <c r="D1686" t="s">
        <v>23</v>
      </c>
      <c r="E1686" t="s">
        <v>24</v>
      </c>
      <c r="F1686" t="s">
        <v>20</v>
      </c>
      <c r="G1686" s="4">
        <v>155.99</v>
      </c>
      <c r="H1686" s="4">
        <v>148</v>
      </c>
      <c r="I1686" s="57">
        <v>119.51</v>
      </c>
      <c r="J1686" s="72">
        <v>28.489999999999995</v>
      </c>
      <c r="K1686" s="30" t="s">
        <v>10</v>
      </c>
      <c r="L1686" s="30" t="s">
        <v>10</v>
      </c>
      <c r="M1686" t="s">
        <v>1991</v>
      </c>
      <c r="N1686" t="s">
        <v>4837</v>
      </c>
      <c r="O1686" t="s">
        <v>132</v>
      </c>
      <c r="P1686" t="s">
        <v>182</v>
      </c>
    </row>
    <row r="1687" spans="1:16" x14ac:dyDescent="0.25">
      <c r="A1687" s="1" t="s">
        <v>4838</v>
      </c>
      <c r="B1687" s="5">
        <v>45790.751681261572</v>
      </c>
      <c r="C1687" t="s">
        <v>2883</v>
      </c>
      <c r="D1687" t="s">
        <v>18</v>
      </c>
      <c r="E1687" t="s">
        <v>1945</v>
      </c>
      <c r="F1687" t="s">
        <v>29</v>
      </c>
      <c r="G1687" s="4">
        <v>126.59</v>
      </c>
      <c r="H1687" s="31">
        <v>105.6</v>
      </c>
      <c r="I1687" s="31">
        <v>0</v>
      </c>
      <c r="J1687" s="31">
        <v>105.6</v>
      </c>
      <c r="K1687" s="30" t="s">
        <v>2824</v>
      </c>
      <c r="L1687" s="30" t="s">
        <v>17</v>
      </c>
      <c r="M1687" t="s">
        <v>1991</v>
      </c>
      <c r="N1687" t="s">
        <v>4839</v>
      </c>
      <c r="O1687" t="s">
        <v>2294</v>
      </c>
      <c r="P1687" t="s">
        <v>180</v>
      </c>
    </row>
    <row r="1688" spans="1:16" x14ac:dyDescent="0.25">
      <c r="A1688" s="1" t="s">
        <v>4840</v>
      </c>
      <c r="B1688" s="5">
        <v>45791.784618194448</v>
      </c>
      <c r="C1688" t="s">
        <v>265</v>
      </c>
      <c r="D1688" t="s">
        <v>18</v>
      </c>
      <c r="E1688" t="s">
        <v>28</v>
      </c>
      <c r="F1688" t="s">
        <v>136</v>
      </c>
      <c r="G1688" s="4">
        <v>42.99</v>
      </c>
      <c r="H1688" s="31">
        <v>42</v>
      </c>
      <c r="I1688" s="31">
        <v>0</v>
      </c>
      <c r="J1688" s="31">
        <v>42</v>
      </c>
      <c r="K1688" s="30" t="s">
        <v>2824</v>
      </c>
      <c r="L1688" s="30" t="s">
        <v>17</v>
      </c>
      <c r="M1688" t="s">
        <v>1991</v>
      </c>
      <c r="N1688" t="s">
        <v>4841</v>
      </c>
      <c r="O1688" t="s">
        <v>132</v>
      </c>
      <c r="P1688" t="s">
        <v>181</v>
      </c>
    </row>
    <row r="1689" spans="1:16" x14ac:dyDescent="0.25">
      <c r="A1689" s="1" t="s">
        <v>4842</v>
      </c>
      <c r="B1689" s="5">
        <v>45791.899755416664</v>
      </c>
      <c r="C1689" t="s">
        <v>1512</v>
      </c>
      <c r="D1689" t="s">
        <v>27</v>
      </c>
      <c r="E1689" t="s">
        <v>28</v>
      </c>
      <c r="F1689" t="s">
        <v>136</v>
      </c>
      <c r="G1689" s="4">
        <v>126.98</v>
      </c>
      <c r="H1689" s="31">
        <v>116</v>
      </c>
      <c r="I1689" s="31">
        <v>0</v>
      </c>
      <c r="J1689" s="31">
        <v>116</v>
      </c>
      <c r="K1689" s="30" t="s">
        <v>2824</v>
      </c>
      <c r="L1689" s="30" t="s">
        <v>17</v>
      </c>
      <c r="M1689" t="s">
        <v>1991</v>
      </c>
      <c r="N1689" t="s">
        <v>4843</v>
      </c>
      <c r="O1689" t="s">
        <v>131</v>
      </c>
      <c r="P1689" t="s">
        <v>183</v>
      </c>
    </row>
    <row r="1690" spans="1:16" x14ac:dyDescent="0.25">
      <c r="A1690" s="1" t="s">
        <v>4844</v>
      </c>
      <c r="B1690" s="5">
        <v>45790.78959803241</v>
      </c>
      <c r="C1690" t="s">
        <v>235</v>
      </c>
      <c r="D1690" t="s">
        <v>23</v>
      </c>
      <c r="E1690" t="s">
        <v>26</v>
      </c>
      <c r="F1690" t="s">
        <v>20</v>
      </c>
      <c r="G1690" s="4">
        <v>74.989999999999995</v>
      </c>
      <c r="H1690" s="4">
        <v>74</v>
      </c>
      <c r="I1690" s="57">
        <v>59.76</v>
      </c>
      <c r="J1690" s="72">
        <v>14.240000000000002</v>
      </c>
      <c r="K1690" s="30" t="s">
        <v>10</v>
      </c>
      <c r="L1690" s="30" t="s">
        <v>10</v>
      </c>
      <c r="M1690" t="s">
        <v>1991</v>
      </c>
      <c r="N1690" t="s">
        <v>4845</v>
      </c>
      <c r="O1690" t="s">
        <v>132</v>
      </c>
      <c r="P1690" t="s">
        <v>183</v>
      </c>
    </row>
    <row r="1691" spans="1:16" x14ac:dyDescent="0.25">
      <c r="A1691" s="1" t="s">
        <v>4846</v>
      </c>
      <c r="B1691" s="5">
        <v>45790.471558923608</v>
      </c>
      <c r="C1691" t="s">
        <v>2886</v>
      </c>
      <c r="D1691" t="s">
        <v>1926</v>
      </c>
      <c r="E1691" t="s">
        <v>1927</v>
      </c>
      <c r="F1691" t="s">
        <v>1928</v>
      </c>
      <c r="G1691" s="4">
        <v>37.99</v>
      </c>
      <c r="H1691" s="31">
        <v>50</v>
      </c>
      <c r="I1691" s="31">
        <v>0</v>
      </c>
      <c r="J1691" s="31">
        <v>50</v>
      </c>
      <c r="K1691" s="30" t="s">
        <v>2824</v>
      </c>
      <c r="L1691" s="30" t="s">
        <v>17</v>
      </c>
      <c r="M1691" t="s">
        <v>1991</v>
      </c>
      <c r="N1691" t="s">
        <v>4847</v>
      </c>
      <c r="O1691" t="s">
        <v>1929</v>
      </c>
      <c r="P1691" t="s">
        <v>180</v>
      </c>
    </row>
    <row r="1692" spans="1:16" x14ac:dyDescent="0.25">
      <c r="A1692" s="1" t="s">
        <v>4848</v>
      </c>
      <c r="B1692" s="5">
        <v>45790.842663645832</v>
      </c>
      <c r="C1692" t="s">
        <v>1948</v>
      </c>
      <c r="D1692" t="s">
        <v>19</v>
      </c>
      <c r="E1692" t="s">
        <v>33</v>
      </c>
      <c r="F1692" t="s">
        <v>20</v>
      </c>
      <c r="G1692" s="4">
        <v>60.99</v>
      </c>
      <c r="H1692" s="4">
        <v>65</v>
      </c>
      <c r="I1692" s="57">
        <v>48.45</v>
      </c>
      <c r="J1692" s="72">
        <v>16.549999999999997</v>
      </c>
      <c r="K1692" s="30" t="s">
        <v>10</v>
      </c>
      <c r="L1692" s="30" t="s">
        <v>10</v>
      </c>
      <c r="M1692" t="s">
        <v>1991</v>
      </c>
      <c r="N1692" t="s">
        <v>4849</v>
      </c>
      <c r="O1692" t="s">
        <v>2841</v>
      </c>
      <c r="P1692" t="s">
        <v>179</v>
      </c>
    </row>
    <row r="1693" spans="1:16" x14ac:dyDescent="0.25">
      <c r="A1693" s="1" t="s">
        <v>3419</v>
      </c>
      <c r="B1693" s="5">
        <v>45790.857295532405</v>
      </c>
      <c r="C1693" t="s">
        <v>1986</v>
      </c>
      <c r="D1693" t="s">
        <v>19</v>
      </c>
      <c r="E1693" t="s">
        <v>226</v>
      </c>
      <c r="F1693" t="s">
        <v>20</v>
      </c>
      <c r="G1693" s="4">
        <v>172.59</v>
      </c>
      <c r="H1693" s="4">
        <v>161.6</v>
      </c>
      <c r="I1693" s="57">
        <v>130.49</v>
      </c>
      <c r="J1693" s="72">
        <v>31.109999999999985</v>
      </c>
      <c r="K1693" s="30" t="s">
        <v>10</v>
      </c>
      <c r="L1693" s="30" t="s">
        <v>10</v>
      </c>
      <c r="M1693" t="s">
        <v>1991</v>
      </c>
      <c r="N1693" t="s">
        <v>4850</v>
      </c>
      <c r="O1693" t="s">
        <v>132</v>
      </c>
      <c r="P1693" t="s">
        <v>180</v>
      </c>
    </row>
    <row r="1694" spans="1:16" x14ac:dyDescent="0.25">
      <c r="A1694" s="1" t="s">
        <v>4851</v>
      </c>
      <c r="B1694" s="5">
        <v>45791.907240624998</v>
      </c>
      <c r="C1694" t="s">
        <v>1948</v>
      </c>
      <c r="D1694" t="s">
        <v>19</v>
      </c>
      <c r="E1694" t="s">
        <v>1953</v>
      </c>
      <c r="F1694" t="s">
        <v>20</v>
      </c>
      <c r="G1694" s="4">
        <v>178.99</v>
      </c>
      <c r="H1694" s="4">
        <v>166</v>
      </c>
      <c r="I1694" s="57">
        <v>134.04</v>
      </c>
      <c r="J1694" s="72">
        <v>31.960000000000008</v>
      </c>
      <c r="K1694" s="30" t="s">
        <v>10</v>
      </c>
      <c r="L1694" s="30" t="s">
        <v>10</v>
      </c>
      <c r="M1694" t="s">
        <v>1991</v>
      </c>
      <c r="N1694" t="s">
        <v>4852</v>
      </c>
      <c r="O1694" t="s">
        <v>123</v>
      </c>
      <c r="P1694" t="s">
        <v>179</v>
      </c>
    </row>
    <row r="1695" spans="1:16" x14ac:dyDescent="0.25">
      <c r="A1695" s="1" t="s">
        <v>4853</v>
      </c>
      <c r="B1695" s="5">
        <v>45791.893815451389</v>
      </c>
      <c r="C1695" t="s">
        <v>1948</v>
      </c>
      <c r="D1695" t="s">
        <v>23</v>
      </c>
      <c r="E1695" t="s">
        <v>24</v>
      </c>
      <c r="F1695" t="s">
        <v>20</v>
      </c>
      <c r="G1695" s="4">
        <v>69.989999999999995</v>
      </c>
      <c r="H1695" s="4">
        <v>53</v>
      </c>
      <c r="I1695" s="57">
        <v>42.8</v>
      </c>
      <c r="J1695" s="72">
        <v>10.200000000000003</v>
      </c>
      <c r="K1695" s="30" t="s">
        <v>10</v>
      </c>
      <c r="L1695" s="30" t="s">
        <v>10</v>
      </c>
      <c r="M1695" t="s">
        <v>1991</v>
      </c>
      <c r="N1695" t="s">
        <v>4854</v>
      </c>
      <c r="O1695" t="s">
        <v>132</v>
      </c>
      <c r="P1695" t="s">
        <v>179</v>
      </c>
    </row>
    <row r="1696" spans="1:16" x14ac:dyDescent="0.25">
      <c r="A1696" s="1" t="s">
        <v>4855</v>
      </c>
      <c r="B1696" s="5">
        <v>45790.834512928239</v>
      </c>
      <c r="C1696" t="s">
        <v>1986</v>
      </c>
      <c r="D1696" t="s">
        <v>19</v>
      </c>
      <c r="E1696" t="s">
        <v>41</v>
      </c>
      <c r="F1696" t="s">
        <v>20</v>
      </c>
      <c r="G1696" s="4">
        <v>95.25</v>
      </c>
      <c r="H1696" s="4">
        <v>105.25</v>
      </c>
      <c r="I1696" s="57">
        <v>81</v>
      </c>
      <c r="J1696" s="72">
        <v>24.25</v>
      </c>
      <c r="K1696" s="30" t="s">
        <v>10</v>
      </c>
      <c r="L1696" s="30" t="s">
        <v>10</v>
      </c>
      <c r="M1696" t="s">
        <v>1991</v>
      </c>
      <c r="N1696" t="s">
        <v>4856</v>
      </c>
      <c r="O1696" t="s">
        <v>122</v>
      </c>
      <c r="P1696" t="s">
        <v>180</v>
      </c>
    </row>
    <row r="1697" spans="1:17" x14ac:dyDescent="0.25">
      <c r="A1697" s="1" t="s">
        <v>4857</v>
      </c>
      <c r="B1697" s="5">
        <v>45790.621524421294</v>
      </c>
      <c r="C1697" t="s">
        <v>4858</v>
      </c>
      <c r="D1697" t="s">
        <v>18</v>
      </c>
      <c r="E1697" t="s">
        <v>28</v>
      </c>
      <c r="F1697" t="s">
        <v>136</v>
      </c>
      <c r="G1697" s="4">
        <v>255.49</v>
      </c>
      <c r="H1697" s="31">
        <v>245.5</v>
      </c>
      <c r="I1697" s="31">
        <v>0</v>
      </c>
      <c r="J1697" s="31">
        <v>245.5</v>
      </c>
      <c r="K1697" s="30" t="s">
        <v>2824</v>
      </c>
      <c r="L1697" s="30" t="s">
        <v>17</v>
      </c>
      <c r="M1697" t="s">
        <v>1991</v>
      </c>
      <c r="N1697" t="s">
        <v>4859</v>
      </c>
      <c r="O1697" t="s">
        <v>140</v>
      </c>
      <c r="P1697" t="s">
        <v>180</v>
      </c>
    </row>
    <row r="1698" spans="1:17" x14ac:dyDescent="0.25">
      <c r="A1698" s="75" t="s">
        <v>4860</v>
      </c>
      <c r="B1698" s="76">
        <v>45790.720576527776</v>
      </c>
      <c r="C1698" s="77" t="s">
        <v>232</v>
      </c>
      <c r="D1698" s="77" t="s">
        <v>23</v>
      </c>
      <c r="E1698" s="77" t="s">
        <v>31</v>
      </c>
      <c r="F1698" s="77" t="s">
        <v>116</v>
      </c>
      <c r="G1698" s="31">
        <v>53.99</v>
      </c>
      <c r="H1698" s="31">
        <v>63</v>
      </c>
      <c r="I1698" s="80">
        <v>0</v>
      </c>
      <c r="J1698" s="73">
        <v>63</v>
      </c>
      <c r="K1698" s="78" t="s">
        <v>1000</v>
      </c>
      <c r="L1698" s="78" t="s">
        <v>2825</v>
      </c>
      <c r="M1698" s="77" t="s">
        <v>1991</v>
      </c>
      <c r="N1698" s="77" t="s">
        <v>4861</v>
      </c>
      <c r="O1698" s="77" t="s">
        <v>1961</v>
      </c>
      <c r="P1698" t="s">
        <v>183</v>
      </c>
      <c r="Q1698" s="89">
        <v>53101615</v>
      </c>
    </row>
    <row r="1699" spans="1:17" x14ac:dyDescent="0.25">
      <c r="A1699" s="1" t="s">
        <v>4862</v>
      </c>
      <c r="B1699" s="5">
        <v>45791.861072106483</v>
      </c>
      <c r="C1699" t="s">
        <v>1948</v>
      </c>
      <c r="D1699" t="s">
        <v>23</v>
      </c>
      <c r="E1699" t="s">
        <v>24</v>
      </c>
      <c r="F1699" t="s">
        <v>20</v>
      </c>
      <c r="G1699" s="4">
        <v>115.99</v>
      </c>
      <c r="H1699" s="4">
        <v>106</v>
      </c>
      <c r="I1699" s="57">
        <v>85.6</v>
      </c>
      <c r="J1699" s="72">
        <v>20.400000000000006</v>
      </c>
      <c r="K1699" s="30" t="s">
        <v>10</v>
      </c>
      <c r="L1699" s="30" t="s">
        <v>10</v>
      </c>
      <c r="M1699" t="s">
        <v>1991</v>
      </c>
      <c r="N1699" t="s">
        <v>4863</v>
      </c>
      <c r="O1699" t="s">
        <v>122</v>
      </c>
      <c r="P1699" t="s">
        <v>179</v>
      </c>
    </row>
    <row r="1700" spans="1:17" x14ac:dyDescent="0.25">
      <c r="A1700" s="1" t="s">
        <v>4864</v>
      </c>
      <c r="B1700" s="5">
        <v>45791.572421770834</v>
      </c>
      <c r="C1700" t="s">
        <v>1948</v>
      </c>
      <c r="D1700" t="s">
        <v>19</v>
      </c>
      <c r="E1700" t="s">
        <v>2527</v>
      </c>
      <c r="F1700" t="s">
        <v>20</v>
      </c>
      <c r="G1700" s="4">
        <v>82.99</v>
      </c>
      <c r="H1700" s="4">
        <v>73</v>
      </c>
      <c r="I1700" s="57">
        <v>58.95</v>
      </c>
      <c r="J1700" s="72">
        <v>14.049999999999997</v>
      </c>
      <c r="K1700" s="30" t="s">
        <v>10</v>
      </c>
      <c r="L1700" s="30" t="s">
        <v>10</v>
      </c>
      <c r="M1700" t="s">
        <v>1991</v>
      </c>
      <c r="N1700" t="s">
        <v>4865</v>
      </c>
      <c r="O1700" t="s">
        <v>132</v>
      </c>
      <c r="P1700" t="s">
        <v>179</v>
      </c>
    </row>
    <row r="1701" spans="1:17" x14ac:dyDescent="0.25">
      <c r="A1701" s="1" t="s">
        <v>4866</v>
      </c>
      <c r="B1701" s="5">
        <v>45791.571552245368</v>
      </c>
      <c r="C1701" t="s">
        <v>1948</v>
      </c>
      <c r="D1701" t="s">
        <v>19</v>
      </c>
      <c r="E1701" t="s">
        <v>33</v>
      </c>
      <c r="F1701" t="s">
        <v>20</v>
      </c>
      <c r="G1701" s="4">
        <v>99.99</v>
      </c>
      <c r="H1701" s="4">
        <v>100</v>
      </c>
      <c r="I1701" s="57">
        <v>80.75</v>
      </c>
      <c r="J1701" s="72">
        <v>19.25</v>
      </c>
      <c r="K1701" s="30" t="s">
        <v>10</v>
      </c>
      <c r="L1701" s="30" t="s">
        <v>10</v>
      </c>
      <c r="M1701" t="s">
        <v>1991</v>
      </c>
      <c r="N1701" t="s">
        <v>4867</v>
      </c>
      <c r="O1701" t="s">
        <v>132</v>
      </c>
      <c r="P1701" t="s">
        <v>179</v>
      </c>
    </row>
    <row r="1702" spans="1:17" x14ac:dyDescent="0.25">
      <c r="A1702" s="1" t="s">
        <v>4868</v>
      </c>
      <c r="B1702" s="5">
        <v>45791.509665092592</v>
      </c>
      <c r="C1702" t="s">
        <v>1315</v>
      </c>
      <c r="D1702" t="s">
        <v>18</v>
      </c>
      <c r="E1702" t="s">
        <v>2507</v>
      </c>
      <c r="F1702" t="s">
        <v>116</v>
      </c>
      <c r="G1702" s="4">
        <v>23.49</v>
      </c>
      <c r="H1702" s="31">
        <v>30</v>
      </c>
      <c r="I1702" s="31">
        <v>0</v>
      </c>
      <c r="J1702" s="73">
        <v>30</v>
      </c>
      <c r="K1702" s="30" t="s">
        <v>2824</v>
      </c>
      <c r="L1702" s="30" t="s">
        <v>17</v>
      </c>
      <c r="M1702" t="s">
        <v>1991</v>
      </c>
      <c r="N1702" t="s">
        <v>4869</v>
      </c>
      <c r="O1702" t="s">
        <v>122</v>
      </c>
      <c r="P1702" t="s">
        <v>181</v>
      </c>
    </row>
    <row r="1703" spans="1:17" x14ac:dyDescent="0.25">
      <c r="A1703" s="1" t="s">
        <v>4870</v>
      </c>
      <c r="B1703" s="5">
        <v>45791.733068194444</v>
      </c>
      <c r="C1703" t="s">
        <v>942</v>
      </c>
      <c r="D1703" t="s">
        <v>19</v>
      </c>
      <c r="E1703" t="s">
        <v>1953</v>
      </c>
      <c r="F1703" t="s">
        <v>20</v>
      </c>
      <c r="G1703" s="4">
        <v>99.98</v>
      </c>
      <c r="H1703" s="4">
        <v>84</v>
      </c>
      <c r="I1703" s="57">
        <v>67.83</v>
      </c>
      <c r="J1703" s="72">
        <v>16.170000000000002</v>
      </c>
      <c r="K1703" s="30" t="s">
        <v>10</v>
      </c>
      <c r="L1703" s="30" t="s">
        <v>10</v>
      </c>
      <c r="M1703" t="s">
        <v>1991</v>
      </c>
      <c r="N1703" t="s">
        <v>4871</v>
      </c>
      <c r="O1703" t="s">
        <v>131</v>
      </c>
      <c r="P1703" t="s">
        <v>182</v>
      </c>
    </row>
    <row r="1704" spans="1:17" x14ac:dyDescent="0.25">
      <c r="A1704" s="1" t="s">
        <v>4872</v>
      </c>
      <c r="B1704" s="5">
        <v>45790.865193495367</v>
      </c>
      <c r="C1704" t="s">
        <v>1935</v>
      </c>
      <c r="D1704" t="s">
        <v>1926</v>
      </c>
      <c r="E1704" t="s">
        <v>1927</v>
      </c>
      <c r="F1704" t="s">
        <v>1928</v>
      </c>
      <c r="G1704" s="4">
        <v>121.99</v>
      </c>
      <c r="H1704" s="31">
        <v>120</v>
      </c>
      <c r="I1704" s="31">
        <v>0</v>
      </c>
      <c r="J1704" s="31">
        <v>120</v>
      </c>
      <c r="K1704" s="30" t="s">
        <v>2824</v>
      </c>
      <c r="L1704" s="30" t="s">
        <v>17</v>
      </c>
      <c r="M1704" t="s">
        <v>1991</v>
      </c>
      <c r="N1704" t="s">
        <v>4873</v>
      </c>
      <c r="O1704" t="s">
        <v>1929</v>
      </c>
      <c r="P1704" t="s">
        <v>180</v>
      </c>
    </row>
    <row r="1705" spans="1:17" x14ac:dyDescent="0.25">
      <c r="A1705" s="75" t="s">
        <v>4874</v>
      </c>
      <c r="B1705" s="76">
        <v>45790.539732314814</v>
      </c>
      <c r="C1705" s="77" t="s">
        <v>543</v>
      </c>
      <c r="D1705" s="77" t="s">
        <v>23</v>
      </c>
      <c r="E1705" s="77" t="s">
        <v>31</v>
      </c>
      <c r="F1705" s="77" t="s">
        <v>116</v>
      </c>
      <c r="G1705" s="31">
        <v>90.98</v>
      </c>
      <c r="H1705" s="31">
        <v>89</v>
      </c>
      <c r="I1705" s="80">
        <v>0</v>
      </c>
      <c r="J1705" s="73">
        <v>89</v>
      </c>
      <c r="K1705" s="78" t="s">
        <v>1000</v>
      </c>
      <c r="L1705" s="78" t="s">
        <v>2825</v>
      </c>
      <c r="M1705" s="77" t="s">
        <v>1991</v>
      </c>
      <c r="N1705" s="77" t="s">
        <v>4875</v>
      </c>
      <c r="O1705" s="77" t="s">
        <v>156</v>
      </c>
      <c r="P1705" t="s">
        <v>182</v>
      </c>
      <c r="Q1705" s="89">
        <v>53101622</v>
      </c>
    </row>
    <row r="1706" spans="1:17" x14ac:dyDescent="0.25">
      <c r="A1706" s="1" t="s">
        <v>4876</v>
      </c>
      <c r="B1706" s="5">
        <v>45791.809581608795</v>
      </c>
      <c r="C1706" t="s">
        <v>2523</v>
      </c>
      <c r="D1706" t="s">
        <v>19</v>
      </c>
      <c r="E1706" t="s">
        <v>33</v>
      </c>
      <c r="F1706" t="s">
        <v>20</v>
      </c>
      <c r="G1706" s="4">
        <v>65.790000000000006</v>
      </c>
      <c r="H1706" s="4">
        <v>64.8</v>
      </c>
      <c r="I1706" s="57">
        <v>52.33</v>
      </c>
      <c r="J1706" s="72">
        <v>12.469999999999999</v>
      </c>
      <c r="K1706" s="30" t="s">
        <v>10</v>
      </c>
      <c r="L1706" s="30" t="s">
        <v>10</v>
      </c>
      <c r="M1706" t="s">
        <v>1991</v>
      </c>
      <c r="N1706" t="s">
        <v>4877</v>
      </c>
      <c r="O1706" t="s">
        <v>132</v>
      </c>
      <c r="P1706" t="s">
        <v>180</v>
      </c>
    </row>
    <row r="1707" spans="1:17" x14ac:dyDescent="0.25">
      <c r="A1707" s="1" t="s">
        <v>4878</v>
      </c>
      <c r="B1707" s="5">
        <v>45791.554499803242</v>
      </c>
      <c r="C1707" t="s">
        <v>4879</v>
      </c>
      <c r="D1707" t="s">
        <v>19</v>
      </c>
      <c r="E1707" t="s">
        <v>41</v>
      </c>
      <c r="F1707" t="s">
        <v>20</v>
      </c>
      <c r="G1707" s="4">
        <v>121.58</v>
      </c>
      <c r="H1707" s="4">
        <v>109.6</v>
      </c>
      <c r="I1707" s="57">
        <v>88.5</v>
      </c>
      <c r="J1707" s="72">
        <v>21.099999999999994</v>
      </c>
      <c r="K1707" s="30" t="s">
        <v>10</v>
      </c>
      <c r="L1707" s="30" t="s">
        <v>10</v>
      </c>
      <c r="M1707" t="s">
        <v>1991</v>
      </c>
      <c r="N1707" t="s">
        <v>4880</v>
      </c>
      <c r="O1707" t="s">
        <v>122</v>
      </c>
      <c r="P1707" t="s">
        <v>181</v>
      </c>
    </row>
    <row r="1708" spans="1:17" x14ac:dyDescent="0.25">
      <c r="A1708" s="75" t="s">
        <v>4881</v>
      </c>
      <c r="B1708" s="76">
        <v>45790.906591921295</v>
      </c>
      <c r="C1708" s="77" t="s">
        <v>262</v>
      </c>
      <c r="D1708" s="77" t="s">
        <v>23</v>
      </c>
      <c r="E1708" s="77" t="s">
        <v>30</v>
      </c>
      <c r="F1708" s="77" t="s">
        <v>116</v>
      </c>
      <c r="G1708" s="31">
        <v>77.98</v>
      </c>
      <c r="H1708" s="31">
        <v>74</v>
      </c>
      <c r="I1708" s="80">
        <v>0</v>
      </c>
      <c r="J1708" s="73">
        <v>74</v>
      </c>
      <c r="K1708" s="78" t="s">
        <v>1000</v>
      </c>
      <c r="L1708" s="78" t="s">
        <v>2825</v>
      </c>
      <c r="M1708" s="77" t="s">
        <v>1991</v>
      </c>
      <c r="N1708" s="77" t="s">
        <v>4882</v>
      </c>
      <c r="O1708" s="77" t="s">
        <v>1961</v>
      </c>
      <c r="P1708" t="s">
        <v>182</v>
      </c>
      <c r="Q1708" s="89"/>
    </row>
    <row r="1709" spans="1:17" x14ac:dyDescent="0.25">
      <c r="A1709" s="1" t="s">
        <v>4883</v>
      </c>
      <c r="B1709" s="5">
        <v>45789.685719143519</v>
      </c>
      <c r="C1709" t="s">
        <v>768</v>
      </c>
      <c r="D1709" t="s">
        <v>23</v>
      </c>
      <c r="E1709" t="s">
        <v>31</v>
      </c>
      <c r="F1709" t="s">
        <v>116</v>
      </c>
      <c r="G1709" s="4">
        <v>145.99</v>
      </c>
      <c r="H1709" s="4">
        <v>123</v>
      </c>
      <c r="I1709" s="57">
        <v>99.32</v>
      </c>
      <c r="J1709" s="72">
        <v>23.680000000000007</v>
      </c>
      <c r="K1709" s="30" t="s">
        <v>10</v>
      </c>
      <c r="L1709" s="30" t="s">
        <v>10</v>
      </c>
      <c r="M1709" t="s">
        <v>1991</v>
      </c>
      <c r="N1709" t="s">
        <v>4884</v>
      </c>
      <c r="O1709" t="s">
        <v>122</v>
      </c>
      <c r="P1709" t="s">
        <v>179</v>
      </c>
      <c r="Q1709" s="79"/>
    </row>
    <row r="1710" spans="1:17" x14ac:dyDescent="0.25">
      <c r="A1710" s="1" t="s">
        <v>4885</v>
      </c>
      <c r="B1710" s="5">
        <v>45790.663574513892</v>
      </c>
      <c r="C1710" t="s">
        <v>768</v>
      </c>
      <c r="D1710" t="s">
        <v>23</v>
      </c>
      <c r="E1710" t="s">
        <v>31</v>
      </c>
      <c r="F1710" t="s">
        <v>116</v>
      </c>
      <c r="G1710" s="4">
        <v>190.99</v>
      </c>
      <c r="H1710" s="4">
        <v>168</v>
      </c>
      <c r="I1710" s="57">
        <v>135.66</v>
      </c>
      <c r="J1710" s="72">
        <v>32.340000000000003</v>
      </c>
      <c r="K1710" s="30" t="s">
        <v>10</v>
      </c>
      <c r="L1710" s="30" t="s">
        <v>10</v>
      </c>
      <c r="M1710" t="s">
        <v>1991</v>
      </c>
      <c r="N1710" t="s">
        <v>4886</v>
      </c>
      <c r="O1710" t="s">
        <v>122</v>
      </c>
      <c r="P1710" t="s">
        <v>179</v>
      </c>
      <c r="Q1710" s="89"/>
    </row>
    <row r="1711" spans="1:17" x14ac:dyDescent="0.25">
      <c r="A1711" s="1">
        <v>7900</v>
      </c>
      <c r="B1711" s="5">
        <v>45791.852376782408</v>
      </c>
      <c r="C1711" t="s">
        <v>308</v>
      </c>
      <c r="D1711" t="s">
        <v>23</v>
      </c>
      <c r="E1711" t="s">
        <v>30</v>
      </c>
      <c r="F1711" t="s">
        <v>116</v>
      </c>
      <c r="G1711" s="4">
        <v>228.99</v>
      </c>
      <c r="H1711" s="4">
        <v>228</v>
      </c>
      <c r="I1711" s="57">
        <v>184.11</v>
      </c>
      <c r="J1711" s="72">
        <v>43.889999999999986</v>
      </c>
      <c r="K1711" s="30" t="s">
        <v>10</v>
      </c>
      <c r="L1711" s="30" t="s">
        <v>10</v>
      </c>
      <c r="M1711" t="s">
        <v>1991</v>
      </c>
      <c r="N1711" t="s">
        <v>4887</v>
      </c>
      <c r="O1711" t="s">
        <v>122</v>
      </c>
      <c r="P1711" t="s">
        <v>183</v>
      </c>
    </row>
    <row r="1712" spans="1:17" x14ac:dyDescent="0.25">
      <c r="A1712" s="1">
        <v>4871</v>
      </c>
      <c r="B1712" s="5">
        <v>45791.801102523146</v>
      </c>
      <c r="C1712" t="s">
        <v>308</v>
      </c>
      <c r="D1712" t="s">
        <v>23</v>
      </c>
      <c r="E1712" t="s">
        <v>31</v>
      </c>
      <c r="F1712" t="s">
        <v>1934</v>
      </c>
      <c r="G1712" s="4">
        <v>65</v>
      </c>
      <c r="H1712" s="4">
        <v>65</v>
      </c>
      <c r="I1712" s="29">
        <v>0</v>
      </c>
      <c r="J1712" s="72">
        <v>65</v>
      </c>
      <c r="K1712" s="30" t="s">
        <v>1000</v>
      </c>
      <c r="L1712" s="30" t="s">
        <v>2825</v>
      </c>
      <c r="M1712" t="s">
        <v>1991</v>
      </c>
      <c r="N1712" t="s">
        <v>4888</v>
      </c>
      <c r="O1712" t="s">
        <v>132</v>
      </c>
      <c r="P1712" t="s">
        <v>183</v>
      </c>
    </row>
    <row r="1713" spans="1:17" x14ac:dyDescent="0.25">
      <c r="A1713" s="1" t="s">
        <v>4889</v>
      </c>
      <c r="B1713" s="5">
        <v>45790.470321377317</v>
      </c>
      <c r="C1713" t="s">
        <v>316</v>
      </c>
      <c r="D1713" t="s">
        <v>23</v>
      </c>
      <c r="E1713" t="s">
        <v>30</v>
      </c>
      <c r="F1713" t="s">
        <v>116</v>
      </c>
      <c r="G1713" s="4">
        <v>80.98</v>
      </c>
      <c r="H1713" s="4">
        <v>84</v>
      </c>
      <c r="I1713" s="57">
        <v>70.38</v>
      </c>
      <c r="J1713" s="72">
        <v>13.620000000000005</v>
      </c>
      <c r="K1713" s="30" t="s">
        <v>10</v>
      </c>
      <c r="L1713" s="30" t="s">
        <v>10</v>
      </c>
      <c r="M1713" t="s">
        <v>1991</v>
      </c>
      <c r="N1713" t="s">
        <v>4890</v>
      </c>
      <c r="O1713" t="s">
        <v>1955</v>
      </c>
      <c r="P1713" t="s">
        <v>179</v>
      </c>
      <c r="Q1713" s="89"/>
    </row>
    <row r="1714" spans="1:17" x14ac:dyDescent="0.25">
      <c r="A1714" s="1">
        <v>7972</v>
      </c>
      <c r="B1714" s="5">
        <v>45791.782159895833</v>
      </c>
      <c r="C1714" t="s">
        <v>289</v>
      </c>
      <c r="D1714" t="s">
        <v>23</v>
      </c>
      <c r="E1714" t="s">
        <v>30</v>
      </c>
      <c r="F1714" t="s">
        <v>116</v>
      </c>
      <c r="G1714" s="4">
        <v>64.989999999999995</v>
      </c>
      <c r="H1714" s="4">
        <v>74</v>
      </c>
      <c r="I1714" s="57">
        <v>59.76</v>
      </c>
      <c r="J1714" s="72">
        <v>14.240000000000002</v>
      </c>
      <c r="K1714" s="30" t="s">
        <v>10</v>
      </c>
      <c r="L1714" s="30" t="s">
        <v>10</v>
      </c>
      <c r="M1714" t="s">
        <v>1991</v>
      </c>
      <c r="N1714" t="s">
        <v>4891</v>
      </c>
      <c r="O1714" t="s">
        <v>132</v>
      </c>
      <c r="P1714" t="s">
        <v>180</v>
      </c>
    </row>
    <row r="1715" spans="1:17" x14ac:dyDescent="0.25">
      <c r="A1715" s="75" t="s">
        <v>4892</v>
      </c>
      <c r="B1715" s="76">
        <v>45790.786076736113</v>
      </c>
      <c r="C1715" s="77" t="s">
        <v>225</v>
      </c>
      <c r="D1715" s="77" t="s">
        <v>23</v>
      </c>
      <c r="E1715" s="77" t="s">
        <v>30</v>
      </c>
      <c r="F1715" s="77" t="s">
        <v>116</v>
      </c>
      <c r="G1715" s="31">
        <v>74.989999999999995</v>
      </c>
      <c r="H1715" s="31">
        <v>74</v>
      </c>
      <c r="I1715" s="80">
        <v>0</v>
      </c>
      <c r="J1715" s="73">
        <v>74</v>
      </c>
      <c r="K1715" s="78" t="s">
        <v>1000</v>
      </c>
      <c r="L1715" s="78" t="s">
        <v>2825</v>
      </c>
      <c r="M1715" s="77" t="s">
        <v>1991</v>
      </c>
      <c r="N1715" s="77" t="s">
        <v>4893</v>
      </c>
      <c r="O1715" s="77" t="s">
        <v>122</v>
      </c>
      <c r="P1715" t="s">
        <v>183</v>
      </c>
      <c r="Q1715" s="89"/>
    </row>
    <row r="1716" spans="1:17" x14ac:dyDescent="0.25">
      <c r="A1716" s="1" t="s">
        <v>4894</v>
      </c>
      <c r="B1716" s="5">
        <v>45790.546517048613</v>
      </c>
      <c r="C1716" t="s">
        <v>225</v>
      </c>
      <c r="D1716" t="s">
        <v>23</v>
      </c>
      <c r="E1716" t="s">
        <v>31</v>
      </c>
      <c r="F1716" t="s">
        <v>116</v>
      </c>
      <c r="G1716" s="4">
        <v>61.98</v>
      </c>
      <c r="H1716" s="4">
        <v>53</v>
      </c>
      <c r="I1716" s="57">
        <v>42.8</v>
      </c>
      <c r="J1716" s="72">
        <v>10.200000000000003</v>
      </c>
      <c r="K1716" s="30" t="s">
        <v>10</v>
      </c>
      <c r="L1716" s="30" t="s">
        <v>10</v>
      </c>
      <c r="M1716" t="s">
        <v>1991</v>
      </c>
      <c r="N1716" t="s">
        <v>4895</v>
      </c>
      <c r="O1716" t="s">
        <v>123</v>
      </c>
      <c r="P1716" t="s">
        <v>183</v>
      </c>
      <c r="Q1716" s="89"/>
    </row>
    <row r="1717" spans="1:17" x14ac:dyDescent="0.25">
      <c r="A1717" s="1" t="s">
        <v>4896</v>
      </c>
      <c r="B1717" s="5">
        <v>45790.824066967594</v>
      </c>
      <c r="C1717" t="s">
        <v>271</v>
      </c>
      <c r="D1717" t="s">
        <v>23</v>
      </c>
      <c r="E1717" t="s">
        <v>31</v>
      </c>
      <c r="F1717" t="s">
        <v>116</v>
      </c>
      <c r="G1717" s="4">
        <v>76</v>
      </c>
      <c r="H1717" s="4">
        <v>76</v>
      </c>
      <c r="I1717" s="57">
        <v>63.65</v>
      </c>
      <c r="J1717" s="72">
        <v>12.350000000000001</v>
      </c>
      <c r="K1717" s="30" t="s">
        <v>10</v>
      </c>
      <c r="L1717" s="30" t="s">
        <v>10</v>
      </c>
      <c r="M1717" t="s">
        <v>1991</v>
      </c>
      <c r="N1717" t="s">
        <v>4897</v>
      </c>
      <c r="O1717" t="s">
        <v>1958</v>
      </c>
      <c r="P1717" t="s">
        <v>179</v>
      </c>
      <c r="Q1717" s="89"/>
    </row>
    <row r="1718" spans="1:17" x14ac:dyDescent="0.25">
      <c r="A1718" s="1">
        <v>5541</v>
      </c>
      <c r="B1718" s="5">
        <v>45791.868121631946</v>
      </c>
      <c r="C1718" t="s">
        <v>282</v>
      </c>
      <c r="D1718" t="s">
        <v>23</v>
      </c>
      <c r="E1718" t="s">
        <v>30</v>
      </c>
      <c r="F1718" t="s">
        <v>116</v>
      </c>
      <c r="G1718" s="4">
        <v>159.97999999999999</v>
      </c>
      <c r="H1718" s="4">
        <v>148</v>
      </c>
      <c r="I1718" s="29">
        <v>0</v>
      </c>
      <c r="J1718" s="72">
        <v>148</v>
      </c>
      <c r="K1718" s="30" t="s">
        <v>1000</v>
      </c>
      <c r="L1718" s="30" t="s">
        <v>2825</v>
      </c>
      <c r="M1718" t="s">
        <v>1991</v>
      </c>
      <c r="N1718" t="s">
        <v>4898</v>
      </c>
      <c r="O1718" t="s">
        <v>1936</v>
      </c>
      <c r="P1718" t="s">
        <v>181</v>
      </c>
    </row>
    <row r="1719" spans="1:17" x14ac:dyDescent="0.25">
      <c r="A1719" s="1" t="s">
        <v>4899</v>
      </c>
      <c r="B1719" s="5">
        <v>45790.780230277778</v>
      </c>
      <c r="C1719" t="s">
        <v>219</v>
      </c>
      <c r="D1719" t="s">
        <v>23</v>
      </c>
      <c r="E1719" t="s">
        <v>31</v>
      </c>
      <c r="F1719" t="s">
        <v>116</v>
      </c>
      <c r="G1719" s="4">
        <v>74.989999999999995</v>
      </c>
      <c r="H1719" s="4">
        <v>74</v>
      </c>
      <c r="I1719" s="57">
        <v>59.76</v>
      </c>
      <c r="J1719" s="72">
        <v>14.240000000000002</v>
      </c>
      <c r="K1719" s="30" t="s">
        <v>10</v>
      </c>
      <c r="L1719" s="30" t="s">
        <v>10</v>
      </c>
      <c r="M1719" t="s">
        <v>1991</v>
      </c>
      <c r="N1719" t="s">
        <v>4900</v>
      </c>
      <c r="O1719" t="s">
        <v>131</v>
      </c>
      <c r="P1719" t="s">
        <v>180</v>
      </c>
      <c r="Q1719" s="89"/>
    </row>
    <row r="1720" spans="1:17" x14ac:dyDescent="0.25">
      <c r="A1720" s="1">
        <v>9523</v>
      </c>
      <c r="B1720" s="5">
        <v>45791.850966053244</v>
      </c>
      <c r="C1720" t="s">
        <v>854</v>
      </c>
      <c r="D1720" t="s">
        <v>23</v>
      </c>
      <c r="E1720" t="s">
        <v>31</v>
      </c>
      <c r="F1720" t="s">
        <v>116</v>
      </c>
      <c r="G1720" s="4">
        <v>51.98</v>
      </c>
      <c r="H1720" s="4">
        <v>53</v>
      </c>
      <c r="I1720" s="29">
        <v>0</v>
      </c>
      <c r="K1720" s="30" t="s">
        <v>1000</v>
      </c>
      <c r="L1720" s="30" t="s">
        <v>2825</v>
      </c>
      <c r="M1720" t="s">
        <v>1991</v>
      </c>
      <c r="N1720" t="s">
        <v>4901</v>
      </c>
      <c r="O1720" t="s">
        <v>132</v>
      </c>
      <c r="P1720" t="s">
        <v>180</v>
      </c>
    </row>
    <row r="1721" spans="1:17" x14ac:dyDescent="0.25">
      <c r="A1721" s="75" t="s">
        <v>4902</v>
      </c>
      <c r="B1721" s="76">
        <v>45789.691247685187</v>
      </c>
      <c r="C1721" s="77" t="s">
        <v>2093</v>
      </c>
      <c r="D1721" s="77" t="s">
        <v>23</v>
      </c>
      <c r="E1721" s="77" t="s">
        <v>31</v>
      </c>
      <c r="F1721" s="77" t="s">
        <v>116</v>
      </c>
      <c r="G1721" s="31">
        <v>52.99</v>
      </c>
      <c r="H1721" s="31">
        <v>53</v>
      </c>
      <c r="I1721" s="80">
        <v>0</v>
      </c>
      <c r="J1721" s="73">
        <v>53</v>
      </c>
      <c r="K1721" s="78" t="s">
        <v>1000</v>
      </c>
      <c r="L1721" s="78" t="s">
        <v>2825</v>
      </c>
      <c r="M1721" s="77" t="s">
        <v>1991</v>
      </c>
      <c r="N1721" s="77" t="s">
        <v>4903</v>
      </c>
      <c r="O1721" s="77" t="s">
        <v>132</v>
      </c>
      <c r="P1721" t="s">
        <v>183</v>
      </c>
      <c r="Q1721" s="79"/>
    </row>
    <row r="1722" spans="1:17" x14ac:dyDescent="0.25">
      <c r="A1722" s="1" t="s">
        <v>4904</v>
      </c>
      <c r="B1722" s="5">
        <v>45789.842692048609</v>
      </c>
      <c r="C1722" t="s">
        <v>227</v>
      </c>
      <c r="D1722" t="s">
        <v>23</v>
      </c>
      <c r="E1722" t="s">
        <v>139</v>
      </c>
      <c r="F1722" t="s">
        <v>116</v>
      </c>
      <c r="G1722" s="4">
        <v>79.98</v>
      </c>
      <c r="H1722" s="4">
        <v>82</v>
      </c>
      <c r="I1722" s="57">
        <v>62.18</v>
      </c>
      <c r="J1722" s="72">
        <v>19.82</v>
      </c>
      <c r="K1722" s="30" t="s">
        <v>10</v>
      </c>
      <c r="L1722" s="30" t="s">
        <v>10</v>
      </c>
      <c r="M1722" t="s">
        <v>1991</v>
      </c>
      <c r="N1722" t="s">
        <v>4905</v>
      </c>
      <c r="O1722" t="s">
        <v>1936</v>
      </c>
      <c r="P1722" t="s">
        <v>182</v>
      </c>
      <c r="Q1722" s="79"/>
    </row>
    <row r="1723" spans="1:17" x14ac:dyDescent="0.25">
      <c r="A1723" s="75" t="s">
        <v>4906</v>
      </c>
      <c r="B1723" s="76">
        <v>45789.914545995372</v>
      </c>
      <c r="C1723" s="77" t="s">
        <v>293</v>
      </c>
      <c r="D1723" s="77" t="s">
        <v>19</v>
      </c>
      <c r="E1723" s="77" t="s">
        <v>129</v>
      </c>
      <c r="F1723" s="77" t="s">
        <v>116</v>
      </c>
      <c r="G1723" s="31">
        <v>51.98</v>
      </c>
      <c r="H1723" s="31">
        <v>58</v>
      </c>
      <c r="I1723" s="80">
        <v>0</v>
      </c>
      <c r="J1723" s="73">
        <v>58</v>
      </c>
      <c r="K1723" s="78" t="s">
        <v>1000</v>
      </c>
      <c r="L1723" s="78" t="s">
        <v>2825</v>
      </c>
      <c r="M1723" s="77" t="s">
        <v>1991</v>
      </c>
      <c r="N1723" s="77" t="s">
        <v>4907</v>
      </c>
      <c r="O1723" s="77" t="s">
        <v>131</v>
      </c>
      <c r="P1723" t="s">
        <v>180</v>
      </c>
      <c r="Q1723" s="79"/>
    </row>
    <row r="1724" spans="1:17" x14ac:dyDescent="0.25">
      <c r="A1724" s="1" t="s">
        <v>4908</v>
      </c>
      <c r="B1724" s="5">
        <v>45789.906393379628</v>
      </c>
      <c r="C1724" t="s">
        <v>293</v>
      </c>
      <c r="D1724" t="s">
        <v>19</v>
      </c>
      <c r="E1724" t="s">
        <v>129</v>
      </c>
      <c r="F1724" t="s">
        <v>116</v>
      </c>
      <c r="G1724" s="4">
        <v>155.97999999999999</v>
      </c>
      <c r="H1724" s="4">
        <v>156</v>
      </c>
      <c r="I1724" s="57">
        <v>125.97</v>
      </c>
      <c r="J1724" s="72">
        <v>30.03</v>
      </c>
      <c r="K1724" s="30" t="s">
        <v>10</v>
      </c>
      <c r="L1724" s="30" t="s">
        <v>10</v>
      </c>
      <c r="M1724" t="s">
        <v>1991</v>
      </c>
      <c r="N1724" t="s">
        <v>4909</v>
      </c>
      <c r="O1724" t="s">
        <v>123</v>
      </c>
      <c r="P1724" t="s">
        <v>180</v>
      </c>
      <c r="Q1724" s="79"/>
    </row>
    <row r="1725" spans="1:17" x14ac:dyDescent="0.25">
      <c r="A1725" s="75" t="s">
        <v>4910</v>
      </c>
      <c r="B1725" s="76">
        <v>45790.88536547454</v>
      </c>
      <c r="C1725" s="77" t="s">
        <v>293</v>
      </c>
      <c r="D1725" s="77" t="s">
        <v>19</v>
      </c>
      <c r="E1725" s="77" t="s">
        <v>129</v>
      </c>
      <c r="F1725" s="77" t="s">
        <v>116</v>
      </c>
      <c r="G1725" s="31">
        <v>150.97999999999999</v>
      </c>
      <c r="H1725" s="31">
        <v>147</v>
      </c>
      <c r="I1725" s="80">
        <v>0</v>
      </c>
      <c r="J1725" s="73">
        <v>147</v>
      </c>
      <c r="K1725" s="78" t="s">
        <v>1000</v>
      </c>
      <c r="L1725" s="78" t="s">
        <v>2825</v>
      </c>
      <c r="M1725" s="77" t="s">
        <v>1991</v>
      </c>
      <c r="N1725" s="77" t="s">
        <v>4911</v>
      </c>
      <c r="O1725" s="77" t="s">
        <v>131</v>
      </c>
      <c r="P1725" t="s">
        <v>180</v>
      </c>
      <c r="Q1725" s="89">
        <v>53102009</v>
      </c>
    </row>
    <row r="1726" spans="1:17" x14ac:dyDescent="0.25">
      <c r="A1726" s="1" t="s">
        <v>4912</v>
      </c>
      <c r="B1726" s="5">
        <v>45790.757367175924</v>
      </c>
      <c r="C1726" t="s">
        <v>163</v>
      </c>
      <c r="D1726" t="s">
        <v>23</v>
      </c>
      <c r="E1726" t="s">
        <v>30</v>
      </c>
      <c r="F1726" t="s">
        <v>116</v>
      </c>
      <c r="G1726" s="4">
        <v>148.99</v>
      </c>
      <c r="H1726" s="4">
        <v>148</v>
      </c>
      <c r="I1726" s="57">
        <v>119.51</v>
      </c>
      <c r="J1726" s="72">
        <v>28.489999999999995</v>
      </c>
      <c r="K1726" s="30" t="s">
        <v>10</v>
      </c>
      <c r="L1726" s="30" t="s">
        <v>10</v>
      </c>
      <c r="M1726" t="s">
        <v>1991</v>
      </c>
      <c r="N1726" t="s">
        <v>4913</v>
      </c>
      <c r="O1726" t="s">
        <v>123</v>
      </c>
      <c r="P1726" t="s">
        <v>183</v>
      </c>
      <c r="Q1726" s="89"/>
    </row>
    <row r="1727" spans="1:17" x14ac:dyDescent="0.25">
      <c r="A1727" s="75" t="s">
        <v>4914</v>
      </c>
      <c r="B1727" s="76">
        <v>45789.90042366898</v>
      </c>
      <c r="C1727" s="77" t="s">
        <v>150</v>
      </c>
      <c r="D1727" s="77" t="s">
        <v>19</v>
      </c>
      <c r="E1727" s="77" t="s">
        <v>129</v>
      </c>
      <c r="F1727" s="77" t="s">
        <v>116</v>
      </c>
      <c r="G1727" s="31">
        <v>93.99</v>
      </c>
      <c r="H1727" s="31">
        <v>85</v>
      </c>
      <c r="I1727" s="80">
        <v>0</v>
      </c>
      <c r="J1727" s="73">
        <v>85</v>
      </c>
      <c r="K1727" s="78" t="s">
        <v>1000</v>
      </c>
      <c r="L1727" s="78" t="s">
        <v>2825</v>
      </c>
      <c r="M1727" s="77" t="s">
        <v>1991</v>
      </c>
      <c r="N1727" s="77" t="s">
        <v>4915</v>
      </c>
      <c r="O1727" s="77" t="s">
        <v>122</v>
      </c>
      <c r="P1727" t="s">
        <v>179</v>
      </c>
      <c r="Q1727" s="79"/>
    </row>
    <row r="1728" spans="1:17" x14ac:dyDescent="0.25">
      <c r="A1728" s="75" t="s">
        <v>4916</v>
      </c>
      <c r="B1728" s="76">
        <v>45789.889895138891</v>
      </c>
      <c r="C1728" s="77" t="s">
        <v>150</v>
      </c>
      <c r="D1728" s="77" t="s">
        <v>19</v>
      </c>
      <c r="E1728" s="77" t="s">
        <v>129</v>
      </c>
      <c r="F1728" s="77" t="s">
        <v>116</v>
      </c>
      <c r="G1728" s="31">
        <v>77</v>
      </c>
      <c r="H1728" s="31">
        <v>77</v>
      </c>
      <c r="I1728" s="80">
        <v>0</v>
      </c>
      <c r="J1728" s="73">
        <v>77</v>
      </c>
      <c r="K1728" s="78" t="s">
        <v>1000</v>
      </c>
      <c r="L1728" s="78" t="s">
        <v>2825</v>
      </c>
      <c r="M1728" s="77" t="s">
        <v>1991</v>
      </c>
      <c r="N1728" s="77" t="s">
        <v>4917</v>
      </c>
      <c r="O1728" s="77" t="s">
        <v>123</v>
      </c>
      <c r="P1728" t="s">
        <v>179</v>
      </c>
      <c r="Q1728" s="79"/>
    </row>
    <row r="1729" spans="1:17" x14ac:dyDescent="0.25">
      <c r="A1729" s="1">
        <v>7370</v>
      </c>
      <c r="B1729" s="5">
        <v>45791.904918483793</v>
      </c>
      <c r="C1729" t="s">
        <v>225</v>
      </c>
      <c r="D1729" t="s">
        <v>19</v>
      </c>
      <c r="E1729" t="s">
        <v>129</v>
      </c>
      <c r="F1729" t="s">
        <v>116</v>
      </c>
      <c r="G1729" s="4">
        <v>76.98</v>
      </c>
      <c r="H1729" s="4">
        <v>74</v>
      </c>
      <c r="I1729" s="29">
        <v>0</v>
      </c>
      <c r="J1729" s="72">
        <v>74</v>
      </c>
      <c r="K1729" s="30" t="s">
        <v>1000</v>
      </c>
      <c r="L1729" s="30" t="s">
        <v>2825</v>
      </c>
      <c r="M1729" t="s">
        <v>1991</v>
      </c>
      <c r="N1729" t="s">
        <v>4918</v>
      </c>
      <c r="O1729" t="s">
        <v>1936</v>
      </c>
      <c r="P1729" t="s">
        <v>183</v>
      </c>
    </row>
    <row r="1730" spans="1:17" x14ac:dyDescent="0.25">
      <c r="A1730" s="1" t="s">
        <v>4919</v>
      </c>
      <c r="B1730" s="5">
        <v>45789.497789791669</v>
      </c>
      <c r="C1730" t="s">
        <v>272</v>
      </c>
      <c r="D1730" t="s">
        <v>23</v>
      </c>
      <c r="E1730" t="s">
        <v>30</v>
      </c>
      <c r="F1730" t="s">
        <v>116</v>
      </c>
      <c r="G1730" s="4">
        <v>204.99</v>
      </c>
      <c r="H1730" s="4">
        <v>201</v>
      </c>
      <c r="I1730" s="57">
        <v>162.31</v>
      </c>
      <c r="J1730" s="72">
        <v>38.69</v>
      </c>
      <c r="K1730" s="30" t="s">
        <v>10</v>
      </c>
      <c r="L1730" s="30" t="s">
        <v>10</v>
      </c>
      <c r="M1730" t="s">
        <v>1991</v>
      </c>
      <c r="N1730" t="s">
        <v>4920</v>
      </c>
      <c r="O1730" t="s">
        <v>131</v>
      </c>
      <c r="P1730" t="s">
        <v>180</v>
      </c>
      <c r="Q1730" s="79"/>
    </row>
    <row r="1731" spans="1:17" x14ac:dyDescent="0.25">
      <c r="A1731" s="1">
        <v>837</v>
      </c>
      <c r="B1731" s="5">
        <v>45791.792886226853</v>
      </c>
      <c r="C1731" t="s">
        <v>225</v>
      </c>
      <c r="D1731" t="s">
        <v>18</v>
      </c>
      <c r="E1731" t="s">
        <v>2507</v>
      </c>
      <c r="F1731" t="s">
        <v>116</v>
      </c>
      <c r="G1731" s="4">
        <v>97.98</v>
      </c>
      <c r="H1731" s="4">
        <v>91</v>
      </c>
      <c r="I1731" s="57">
        <v>73.48</v>
      </c>
      <c r="J1731" s="72">
        <v>17.519999999999996</v>
      </c>
      <c r="K1731" s="30" t="s">
        <v>10</v>
      </c>
      <c r="L1731" s="30" t="s">
        <v>10</v>
      </c>
      <c r="M1731" t="s">
        <v>1991</v>
      </c>
      <c r="N1731" t="s">
        <v>4921</v>
      </c>
      <c r="O1731" t="s">
        <v>124</v>
      </c>
      <c r="P1731" t="s">
        <v>183</v>
      </c>
    </row>
    <row r="1732" spans="1:17" x14ac:dyDescent="0.25">
      <c r="A1732" s="1">
        <v>3450</v>
      </c>
      <c r="B1732" s="5">
        <v>45791.900330775461</v>
      </c>
      <c r="C1732" t="s">
        <v>354</v>
      </c>
      <c r="D1732" t="s">
        <v>19</v>
      </c>
      <c r="E1732" t="s">
        <v>129</v>
      </c>
      <c r="F1732" t="s">
        <v>116</v>
      </c>
      <c r="G1732" s="4">
        <v>275.99</v>
      </c>
      <c r="H1732" s="4">
        <v>261</v>
      </c>
      <c r="I1732" s="29">
        <v>0</v>
      </c>
      <c r="J1732" s="72">
        <v>261</v>
      </c>
      <c r="K1732" s="30" t="s">
        <v>1000</v>
      </c>
      <c r="L1732" s="30" t="s">
        <v>2825</v>
      </c>
      <c r="M1732" t="s">
        <v>1991</v>
      </c>
      <c r="N1732" t="s">
        <v>4922</v>
      </c>
      <c r="O1732" t="s">
        <v>131</v>
      </c>
      <c r="P1732" t="s">
        <v>179</v>
      </c>
    </row>
    <row r="1733" spans="1:17" x14ac:dyDescent="0.25">
      <c r="A1733" s="75" t="s">
        <v>4923</v>
      </c>
      <c r="B1733" s="76">
        <v>45790.826087222224</v>
      </c>
      <c r="C1733" s="77" t="s">
        <v>925</v>
      </c>
      <c r="D1733" s="77" t="s">
        <v>23</v>
      </c>
      <c r="E1733" s="77" t="s">
        <v>31</v>
      </c>
      <c r="F1733" s="77" t="s">
        <v>116</v>
      </c>
      <c r="G1733" s="31">
        <v>130.97999999999999</v>
      </c>
      <c r="H1733" s="31">
        <v>119</v>
      </c>
      <c r="I1733" s="80">
        <v>0</v>
      </c>
      <c r="J1733" s="73">
        <v>119</v>
      </c>
      <c r="K1733" s="78" t="s">
        <v>1000</v>
      </c>
      <c r="L1733" s="78" t="s">
        <v>2825</v>
      </c>
      <c r="M1733" s="77" t="s">
        <v>1991</v>
      </c>
      <c r="N1733" s="77" t="s">
        <v>4924</v>
      </c>
      <c r="O1733" s="77" t="s">
        <v>122</v>
      </c>
      <c r="P1733" t="s">
        <v>182</v>
      </c>
      <c r="Q1733" s="89">
        <v>53102050</v>
      </c>
    </row>
    <row r="1734" spans="1:17" x14ac:dyDescent="0.25">
      <c r="A1734" s="1" t="s">
        <v>4925</v>
      </c>
      <c r="B1734" s="5">
        <v>45789.467214965276</v>
      </c>
      <c r="C1734" t="s">
        <v>1980</v>
      </c>
      <c r="D1734" t="s">
        <v>19</v>
      </c>
      <c r="E1734" t="s">
        <v>42</v>
      </c>
      <c r="F1734" t="s">
        <v>116</v>
      </c>
      <c r="G1734" s="4">
        <v>191.99</v>
      </c>
      <c r="H1734" s="4">
        <v>196</v>
      </c>
      <c r="I1734" s="57">
        <v>158.27000000000001</v>
      </c>
      <c r="J1734" s="72">
        <v>37.72999999999999</v>
      </c>
      <c r="K1734" s="30" t="s">
        <v>10</v>
      </c>
      <c r="L1734" s="30" t="s">
        <v>10</v>
      </c>
      <c r="M1734" t="s">
        <v>1991</v>
      </c>
      <c r="N1734" t="s">
        <v>4926</v>
      </c>
      <c r="O1734" t="s">
        <v>122</v>
      </c>
      <c r="P1734" t="s">
        <v>179</v>
      </c>
      <c r="Q1734" s="79"/>
    </row>
    <row r="1735" spans="1:17" x14ac:dyDescent="0.25">
      <c r="A1735" s="75" t="s">
        <v>4004</v>
      </c>
      <c r="B1735" s="76">
        <v>45790.759930081018</v>
      </c>
      <c r="C1735" s="77" t="s">
        <v>1980</v>
      </c>
      <c r="D1735" s="77" t="s">
        <v>23</v>
      </c>
      <c r="E1735" s="77" t="s">
        <v>31</v>
      </c>
      <c r="F1735" s="77" t="s">
        <v>116</v>
      </c>
      <c r="G1735" s="31">
        <v>97.99</v>
      </c>
      <c r="H1735" s="31">
        <v>100</v>
      </c>
      <c r="I1735" s="80">
        <v>0</v>
      </c>
      <c r="J1735" s="73">
        <v>100</v>
      </c>
      <c r="K1735" s="78" t="s">
        <v>1000</v>
      </c>
      <c r="L1735" s="78" t="s">
        <v>2825</v>
      </c>
      <c r="M1735" s="77" t="s">
        <v>1991</v>
      </c>
      <c r="N1735" s="77" t="s">
        <v>4927</v>
      </c>
      <c r="O1735" s="77" t="s">
        <v>122</v>
      </c>
      <c r="P1735" t="s">
        <v>179</v>
      </c>
      <c r="Q1735" s="89"/>
    </row>
    <row r="1736" spans="1:17" x14ac:dyDescent="0.25">
      <c r="A1736" s="1" t="s">
        <v>4928</v>
      </c>
      <c r="B1736" s="5">
        <v>45789.713619131944</v>
      </c>
      <c r="C1736" t="s">
        <v>228</v>
      </c>
      <c r="D1736" t="s">
        <v>23</v>
      </c>
      <c r="E1736" t="s">
        <v>31</v>
      </c>
      <c r="F1736" t="s">
        <v>116</v>
      </c>
      <c r="G1736" s="4">
        <v>100.99</v>
      </c>
      <c r="H1736" s="4">
        <v>106</v>
      </c>
      <c r="I1736" s="57">
        <v>84.59</v>
      </c>
      <c r="J1736" s="72">
        <v>21.409999999999997</v>
      </c>
      <c r="K1736" s="30" t="s">
        <v>10</v>
      </c>
      <c r="L1736" s="30" t="s">
        <v>10</v>
      </c>
      <c r="M1736" t="s">
        <v>1991</v>
      </c>
      <c r="N1736" t="s">
        <v>4929</v>
      </c>
      <c r="O1736" t="s">
        <v>1961</v>
      </c>
      <c r="P1736" t="s">
        <v>183</v>
      </c>
      <c r="Q1736" s="79"/>
    </row>
    <row r="1737" spans="1:17" x14ac:dyDescent="0.25">
      <c r="A1737" s="1" t="s">
        <v>4930</v>
      </c>
      <c r="B1737" s="5">
        <v>45789.891926828706</v>
      </c>
      <c r="C1737" t="s">
        <v>235</v>
      </c>
      <c r="D1737" t="s">
        <v>19</v>
      </c>
      <c r="E1737" t="s">
        <v>129</v>
      </c>
      <c r="F1737" t="s">
        <v>116</v>
      </c>
      <c r="G1737" s="4">
        <v>79</v>
      </c>
      <c r="H1737" s="4">
        <v>79</v>
      </c>
      <c r="I1737" s="57">
        <v>63.79</v>
      </c>
      <c r="J1737" s="72">
        <v>15.21</v>
      </c>
      <c r="K1737" s="30" t="s">
        <v>10</v>
      </c>
      <c r="L1737" s="30" t="s">
        <v>10</v>
      </c>
      <c r="M1737" t="s">
        <v>1991</v>
      </c>
      <c r="N1737" t="s">
        <v>4931</v>
      </c>
      <c r="O1737" t="s">
        <v>132</v>
      </c>
      <c r="P1737" t="s">
        <v>183</v>
      </c>
      <c r="Q1737" s="79"/>
    </row>
    <row r="1738" spans="1:17" x14ac:dyDescent="0.25">
      <c r="A1738" s="75" t="s">
        <v>4932</v>
      </c>
      <c r="B1738" s="76">
        <v>45789.889242442128</v>
      </c>
      <c r="C1738" s="77" t="s">
        <v>235</v>
      </c>
      <c r="D1738" s="77" t="s">
        <v>19</v>
      </c>
      <c r="E1738" s="77" t="s">
        <v>129</v>
      </c>
      <c r="F1738" s="77" t="s">
        <v>116</v>
      </c>
      <c r="G1738" s="31">
        <v>83.98</v>
      </c>
      <c r="H1738" s="31">
        <v>83</v>
      </c>
      <c r="I1738" s="80">
        <v>0</v>
      </c>
      <c r="J1738" s="73">
        <v>83</v>
      </c>
      <c r="K1738" s="78" t="s">
        <v>1000</v>
      </c>
      <c r="L1738" s="78" t="s">
        <v>2825</v>
      </c>
      <c r="M1738" s="77" t="s">
        <v>1991</v>
      </c>
      <c r="N1738" s="77" t="s">
        <v>4933</v>
      </c>
      <c r="O1738" s="77" t="s">
        <v>1957</v>
      </c>
      <c r="P1738" t="s">
        <v>183</v>
      </c>
      <c r="Q1738" s="79"/>
    </row>
    <row r="1739" spans="1:17" x14ac:dyDescent="0.25">
      <c r="A1739" s="1" t="s">
        <v>2116</v>
      </c>
      <c r="B1739" s="5">
        <v>45789.883643333334</v>
      </c>
      <c r="C1739" t="s">
        <v>235</v>
      </c>
      <c r="D1739" t="s">
        <v>19</v>
      </c>
      <c r="E1739" t="s">
        <v>129</v>
      </c>
      <c r="F1739" t="s">
        <v>116</v>
      </c>
      <c r="G1739" s="4">
        <v>168.99</v>
      </c>
      <c r="H1739" s="4">
        <v>168</v>
      </c>
      <c r="I1739" s="57">
        <v>125.67</v>
      </c>
      <c r="J1739" s="72">
        <v>42.33</v>
      </c>
      <c r="K1739" s="30" t="s">
        <v>10</v>
      </c>
      <c r="L1739" s="30" t="s">
        <v>10</v>
      </c>
      <c r="M1739" t="s">
        <v>1991</v>
      </c>
      <c r="N1739" t="s">
        <v>4934</v>
      </c>
      <c r="O1739" t="s">
        <v>131</v>
      </c>
      <c r="P1739" t="s">
        <v>183</v>
      </c>
      <c r="Q1739" s="79"/>
    </row>
    <row r="1740" spans="1:17" x14ac:dyDescent="0.25">
      <c r="A1740" s="1" t="s">
        <v>4935</v>
      </c>
      <c r="B1740" s="5">
        <v>45790.896276979169</v>
      </c>
      <c r="C1740" t="s">
        <v>235</v>
      </c>
      <c r="D1740" t="s">
        <v>19</v>
      </c>
      <c r="E1740" t="s">
        <v>129</v>
      </c>
      <c r="F1740" t="s">
        <v>116</v>
      </c>
      <c r="G1740" s="4">
        <v>95.98</v>
      </c>
      <c r="H1740" s="4">
        <v>94</v>
      </c>
      <c r="I1740" s="57">
        <v>75.900000000000006</v>
      </c>
      <c r="J1740" s="72">
        <v>18.099999999999994</v>
      </c>
      <c r="K1740" s="30" t="s">
        <v>10</v>
      </c>
      <c r="L1740" s="30" t="s">
        <v>10</v>
      </c>
      <c r="M1740" t="s">
        <v>1991</v>
      </c>
      <c r="N1740" t="s">
        <v>4936</v>
      </c>
      <c r="O1740" t="s">
        <v>132</v>
      </c>
      <c r="P1740" t="s">
        <v>183</v>
      </c>
      <c r="Q1740" s="89"/>
    </row>
    <row r="1741" spans="1:17" x14ac:dyDescent="0.25">
      <c r="A1741" s="1" t="s">
        <v>4937</v>
      </c>
      <c r="B1741" s="5">
        <v>45790.893823043982</v>
      </c>
      <c r="C1741" t="s">
        <v>235</v>
      </c>
      <c r="D1741" t="s">
        <v>23</v>
      </c>
      <c r="E1741" t="s">
        <v>30</v>
      </c>
      <c r="F1741" t="s">
        <v>116</v>
      </c>
      <c r="G1741" s="4">
        <v>94.99</v>
      </c>
      <c r="H1741" s="4">
        <v>98</v>
      </c>
      <c r="I1741" s="57">
        <v>79.14</v>
      </c>
      <c r="J1741" s="72">
        <v>18.86</v>
      </c>
      <c r="K1741" s="30" t="s">
        <v>10</v>
      </c>
      <c r="L1741" s="30" t="s">
        <v>10</v>
      </c>
      <c r="M1741" t="s">
        <v>1991</v>
      </c>
      <c r="N1741" t="s">
        <v>4938</v>
      </c>
      <c r="O1741" t="s">
        <v>132</v>
      </c>
      <c r="P1741" t="s">
        <v>183</v>
      </c>
      <c r="Q1741" s="89"/>
    </row>
    <row r="1742" spans="1:17" x14ac:dyDescent="0.25">
      <c r="A1742" s="1" t="s">
        <v>4939</v>
      </c>
      <c r="B1742" s="5">
        <v>45789.905769988429</v>
      </c>
      <c r="C1742" t="s">
        <v>1948</v>
      </c>
      <c r="D1742" t="s">
        <v>19</v>
      </c>
      <c r="E1742" t="s">
        <v>129</v>
      </c>
      <c r="F1742" t="s">
        <v>116</v>
      </c>
      <c r="G1742" s="4">
        <v>170</v>
      </c>
      <c r="H1742" s="4">
        <v>170</v>
      </c>
      <c r="I1742" s="57">
        <v>137.28</v>
      </c>
      <c r="J1742" s="72">
        <v>32.72</v>
      </c>
      <c r="K1742" s="30" t="s">
        <v>10</v>
      </c>
      <c r="L1742" s="30" t="s">
        <v>10</v>
      </c>
      <c r="M1742" t="s">
        <v>1991</v>
      </c>
      <c r="N1742" t="s">
        <v>4940</v>
      </c>
      <c r="O1742" t="s">
        <v>132</v>
      </c>
      <c r="P1742" t="s">
        <v>179</v>
      </c>
      <c r="Q1742" s="79"/>
    </row>
    <row r="1743" spans="1:17" x14ac:dyDescent="0.25">
      <c r="A1743" s="1" t="s">
        <v>4941</v>
      </c>
      <c r="B1743" s="5">
        <v>45789.895803611114</v>
      </c>
      <c r="C1743" t="s">
        <v>1948</v>
      </c>
      <c r="D1743" t="s">
        <v>19</v>
      </c>
      <c r="E1743" t="s">
        <v>129</v>
      </c>
      <c r="F1743" t="s">
        <v>116</v>
      </c>
      <c r="G1743" s="4">
        <v>256.99</v>
      </c>
      <c r="H1743" s="4">
        <v>240</v>
      </c>
      <c r="I1743" s="57">
        <v>193.88</v>
      </c>
      <c r="J1743" s="72">
        <v>46.120000000000005</v>
      </c>
      <c r="K1743" s="30" t="s">
        <v>10</v>
      </c>
      <c r="L1743" s="30" t="s">
        <v>10</v>
      </c>
      <c r="M1743" t="s">
        <v>1991</v>
      </c>
      <c r="N1743" t="s">
        <v>4942</v>
      </c>
      <c r="O1743" t="s">
        <v>1957</v>
      </c>
      <c r="P1743" t="s">
        <v>179</v>
      </c>
      <c r="Q1743" s="79"/>
    </row>
    <row r="1744" spans="1:17" x14ac:dyDescent="0.25">
      <c r="A1744" s="75" t="s">
        <v>4943</v>
      </c>
      <c r="B1744" s="76">
        <v>45790.898522094911</v>
      </c>
      <c r="C1744" s="77" t="s">
        <v>190</v>
      </c>
      <c r="D1744" s="77" t="s">
        <v>23</v>
      </c>
      <c r="E1744" s="77" t="s">
        <v>30</v>
      </c>
      <c r="F1744" s="77" t="s">
        <v>116</v>
      </c>
      <c r="G1744" s="31">
        <v>78.989999999999995</v>
      </c>
      <c r="H1744" s="31">
        <v>74</v>
      </c>
      <c r="I1744" s="80">
        <v>0</v>
      </c>
      <c r="J1744" s="73">
        <v>74</v>
      </c>
      <c r="K1744" s="78" t="s">
        <v>1000</v>
      </c>
      <c r="L1744" s="78" t="s">
        <v>2825</v>
      </c>
      <c r="M1744" s="77" t="s">
        <v>1991</v>
      </c>
      <c r="N1744" s="77" t="s">
        <v>4944</v>
      </c>
      <c r="O1744" s="77" t="s">
        <v>1957</v>
      </c>
      <c r="P1744" t="s">
        <v>179</v>
      </c>
      <c r="Q1744" s="89"/>
    </row>
    <row r="1745" spans="1:17" x14ac:dyDescent="0.25">
      <c r="A1745" s="75" t="s">
        <v>4945</v>
      </c>
      <c r="B1745" s="76">
        <v>45789.932666053239</v>
      </c>
      <c r="C1745" s="77" t="s">
        <v>168</v>
      </c>
      <c r="D1745" s="77" t="s">
        <v>18</v>
      </c>
      <c r="E1745" s="77" t="s">
        <v>2507</v>
      </c>
      <c r="F1745" s="77" t="s">
        <v>116</v>
      </c>
      <c r="G1745" s="31">
        <v>177</v>
      </c>
      <c r="H1745" s="31">
        <v>177</v>
      </c>
      <c r="I1745" s="80">
        <v>0</v>
      </c>
      <c r="J1745" s="73">
        <v>177</v>
      </c>
      <c r="K1745" s="78" t="s">
        <v>1000</v>
      </c>
      <c r="L1745" s="78" t="s">
        <v>2825</v>
      </c>
      <c r="M1745" s="77" t="s">
        <v>1991</v>
      </c>
      <c r="N1745" s="77" t="s">
        <v>4946</v>
      </c>
      <c r="O1745" s="77" t="s">
        <v>132</v>
      </c>
      <c r="P1745" t="s">
        <v>182</v>
      </c>
      <c r="Q1745" s="79"/>
    </row>
    <row r="1746" spans="1:17" x14ac:dyDescent="0.25">
      <c r="A1746" s="1">
        <v>7005</v>
      </c>
      <c r="B1746" s="5">
        <v>45791.878568668981</v>
      </c>
      <c r="C1746" t="s">
        <v>222</v>
      </c>
      <c r="D1746" t="s">
        <v>23</v>
      </c>
      <c r="E1746" t="s">
        <v>30</v>
      </c>
      <c r="F1746" t="s">
        <v>116</v>
      </c>
      <c r="G1746" s="4">
        <v>95.98</v>
      </c>
      <c r="H1746" s="4">
        <v>84</v>
      </c>
      <c r="I1746" s="57">
        <v>67.83</v>
      </c>
      <c r="J1746" s="72">
        <v>16.170000000000002</v>
      </c>
      <c r="K1746" s="30" t="s">
        <v>10</v>
      </c>
      <c r="L1746" s="30" t="s">
        <v>10</v>
      </c>
      <c r="M1746" t="s">
        <v>1991</v>
      </c>
      <c r="N1746" t="s">
        <v>4947</v>
      </c>
      <c r="O1746" t="s">
        <v>132</v>
      </c>
      <c r="P1746" t="s">
        <v>181</v>
      </c>
    </row>
    <row r="1747" spans="1:17" x14ac:dyDescent="0.25">
      <c r="A1747" s="1" t="s">
        <v>4948</v>
      </c>
      <c r="B1747" s="5">
        <v>45789.900578576387</v>
      </c>
      <c r="C1747" t="s">
        <v>2832</v>
      </c>
      <c r="D1747" t="s">
        <v>23</v>
      </c>
      <c r="E1747" t="s">
        <v>30</v>
      </c>
      <c r="F1747" t="s">
        <v>116</v>
      </c>
      <c r="G1747" s="4">
        <v>36.979999999999997</v>
      </c>
      <c r="H1747" s="4">
        <v>36</v>
      </c>
      <c r="I1747" s="57">
        <v>29.07</v>
      </c>
      <c r="J1747" s="72">
        <v>6.93</v>
      </c>
      <c r="K1747" s="30" t="s">
        <v>10</v>
      </c>
      <c r="L1747" s="30" t="s">
        <v>10</v>
      </c>
      <c r="M1747" t="s">
        <v>1991</v>
      </c>
      <c r="N1747" t="s">
        <v>4949</v>
      </c>
      <c r="O1747" t="s">
        <v>122</v>
      </c>
      <c r="P1747" t="s">
        <v>181</v>
      </c>
      <c r="Q1747" s="79"/>
    </row>
    <row r="1748" spans="1:17" x14ac:dyDescent="0.25">
      <c r="A1748" s="1" t="s">
        <v>4950</v>
      </c>
      <c r="B1748" s="5">
        <v>45790.602573263888</v>
      </c>
      <c r="C1748" t="s">
        <v>4472</v>
      </c>
      <c r="D1748" t="s">
        <v>23</v>
      </c>
      <c r="E1748" t="s">
        <v>30</v>
      </c>
      <c r="F1748" t="s">
        <v>116</v>
      </c>
      <c r="G1748" s="4">
        <v>60.18</v>
      </c>
      <c r="H1748" s="4">
        <v>61.2</v>
      </c>
      <c r="I1748" s="57">
        <v>49.42</v>
      </c>
      <c r="J1748" s="72">
        <v>11.780000000000001</v>
      </c>
      <c r="K1748" s="30" t="s">
        <v>10</v>
      </c>
      <c r="L1748" s="30" t="s">
        <v>10</v>
      </c>
      <c r="M1748" t="s">
        <v>1991</v>
      </c>
      <c r="N1748" t="s">
        <v>4951</v>
      </c>
      <c r="O1748" t="s">
        <v>132</v>
      </c>
      <c r="P1748" t="s">
        <v>181</v>
      </c>
      <c r="Q1748" s="89"/>
    </row>
    <row r="1749" spans="1:17" x14ac:dyDescent="0.25">
      <c r="A1749" s="1">
        <v>9499</v>
      </c>
      <c r="B1749" s="5">
        <v>45791.805638877318</v>
      </c>
      <c r="C1749" t="s">
        <v>263</v>
      </c>
      <c r="D1749" t="s">
        <v>23</v>
      </c>
      <c r="E1749" t="s">
        <v>31</v>
      </c>
      <c r="F1749" t="s">
        <v>116</v>
      </c>
      <c r="G1749" s="4">
        <v>62.99</v>
      </c>
      <c r="H1749" s="4">
        <v>74</v>
      </c>
      <c r="I1749" s="29">
        <v>0</v>
      </c>
      <c r="J1749" s="72">
        <v>74</v>
      </c>
      <c r="K1749" s="30" t="s">
        <v>1000</v>
      </c>
      <c r="L1749" s="30" t="s">
        <v>2825</v>
      </c>
      <c r="M1749" t="s">
        <v>1991</v>
      </c>
      <c r="N1749" t="s">
        <v>4952</v>
      </c>
      <c r="O1749" t="s">
        <v>131</v>
      </c>
      <c r="P1749" t="s">
        <v>179</v>
      </c>
    </row>
    <row r="1750" spans="1:17" x14ac:dyDescent="0.25">
      <c r="A1750" s="1">
        <v>7182</v>
      </c>
      <c r="B1750" s="5">
        <v>45791.55059752315</v>
      </c>
      <c r="C1750" t="s">
        <v>263</v>
      </c>
      <c r="D1750" t="s">
        <v>23</v>
      </c>
      <c r="E1750" t="s">
        <v>30</v>
      </c>
      <c r="F1750" t="s">
        <v>116</v>
      </c>
      <c r="G1750" s="4">
        <v>37</v>
      </c>
      <c r="H1750" s="4">
        <v>47</v>
      </c>
      <c r="I1750" s="57">
        <v>33.92</v>
      </c>
      <c r="J1750" s="72">
        <v>13.079999999999998</v>
      </c>
      <c r="K1750" s="30" t="s">
        <v>10</v>
      </c>
      <c r="L1750" s="30" t="s">
        <v>10</v>
      </c>
      <c r="M1750" t="s">
        <v>1991</v>
      </c>
      <c r="N1750" t="s">
        <v>4953</v>
      </c>
      <c r="O1750" t="s">
        <v>1959</v>
      </c>
      <c r="P1750" t="s">
        <v>179</v>
      </c>
    </row>
    <row r="1751" spans="1:17" x14ac:dyDescent="0.25">
      <c r="A1751" s="75" t="s">
        <v>4696</v>
      </c>
      <c r="B1751" s="76">
        <v>45789.648457013885</v>
      </c>
      <c r="C1751" s="77" t="s">
        <v>979</v>
      </c>
      <c r="D1751" s="77" t="s">
        <v>23</v>
      </c>
      <c r="E1751" s="77" t="s">
        <v>30</v>
      </c>
      <c r="F1751" s="77" t="s">
        <v>1934</v>
      </c>
      <c r="G1751" s="31">
        <v>24.99</v>
      </c>
      <c r="H1751" s="31">
        <v>30</v>
      </c>
      <c r="I1751" s="80">
        <v>0</v>
      </c>
      <c r="J1751" s="73">
        <v>30</v>
      </c>
      <c r="K1751" s="78" t="s">
        <v>1000</v>
      </c>
      <c r="L1751" s="78" t="s">
        <v>2825</v>
      </c>
      <c r="M1751" s="77" t="s">
        <v>1991</v>
      </c>
      <c r="N1751" s="77" t="s">
        <v>4954</v>
      </c>
      <c r="O1751" s="77" t="s">
        <v>156</v>
      </c>
      <c r="P1751" t="s">
        <v>182</v>
      </c>
      <c r="Q1751" s="79"/>
    </row>
    <row r="1752" spans="1:17" x14ac:dyDescent="0.25">
      <c r="A1752" s="75" t="s">
        <v>4955</v>
      </c>
      <c r="B1752" s="76">
        <v>45789.781218946759</v>
      </c>
      <c r="C1752" s="77" t="s">
        <v>1339</v>
      </c>
      <c r="D1752" s="77" t="s">
        <v>23</v>
      </c>
      <c r="E1752" s="77" t="s">
        <v>31</v>
      </c>
      <c r="F1752" s="77" t="s">
        <v>116</v>
      </c>
      <c r="G1752" s="31">
        <v>26.99</v>
      </c>
      <c r="H1752" s="31">
        <v>26</v>
      </c>
      <c r="I1752" s="80">
        <v>0</v>
      </c>
      <c r="J1752" s="73">
        <v>26</v>
      </c>
      <c r="K1752" s="78" t="s">
        <v>1000</v>
      </c>
      <c r="L1752" s="78" t="s">
        <v>2825</v>
      </c>
      <c r="M1752" s="77" t="s">
        <v>1991</v>
      </c>
      <c r="N1752" s="77" t="s">
        <v>4956</v>
      </c>
      <c r="O1752" s="77" t="s">
        <v>132</v>
      </c>
      <c r="P1752" t="s">
        <v>180</v>
      </c>
      <c r="Q1752" s="79"/>
    </row>
    <row r="1753" spans="1:17" x14ac:dyDescent="0.25">
      <c r="A1753" s="1" t="s">
        <v>4957</v>
      </c>
      <c r="B1753" s="5">
        <v>45789.712755219909</v>
      </c>
      <c r="C1753" t="s">
        <v>1004</v>
      </c>
      <c r="D1753" t="s">
        <v>23</v>
      </c>
      <c r="E1753" t="s">
        <v>30</v>
      </c>
      <c r="F1753" t="s">
        <v>116</v>
      </c>
      <c r="G1753" s="4">
        <v>26.99</v>
      </c>
      <c r="H1753" s="4">
        <v>26</v>
      </c>
      <c r="I1753" s="57">
        <v>21</v>
      </c>
      <c r="J1753" s="72">
        <v>5</v>
      </c>
      <c r="K1753" s="30" t="s">
        <v>10</v>
      </c>
      <c r="L1753" s="30" t="s">
        <v>10</v>
      </c>
      <c r="M1753" t="s">
        <v>1991</v>
      </c>
      <c r="N1753" t="s">
        <v>4958</v>
      </c>
      <c r="O1753" t="s">
        <v>122</v>
      </c>
      <c r="P1753" t="s">
        <v>180</v>
      </c>
      <c r="Q1753" s="79"/>
    </row>
    <row r="1754" spans="1:17" x14ac:dyDescent="0.25">
      <c r="A1754" s="1" t="s">
        <v>4959</v>
      </c>
      <c r="B1754" s="5">
        <v>45789.691521909721</v>
      </c>
      <c r="C1754" t="s">
        <v>1848</v>
      </c>
      <c r="D1754" t="s">
        <v>19</v>
      </c>
      <c r="E1754" t="s">
        <v>1953</v>
      </c>
      <c r="F1754" t="s">
        <v>116</v>
      </c>
      <c r="G1754" s="4">
        <v>5.6</v>
      </c>
      <c r="H1754" s="4">
        <v>35.6</v>
      </c>
      <c r="I1754" s="57">
        <v>28.75</v>
      </c>
      <c r="J1754" s="72">
        <v>6.8500000000000014</v>
      </c>
      <c r="K1754" s="30" t="s">
        <v>10</v>
      </c>
      <c r="L1754" s="30" t="s">
        <v>10</v>
      </c>
      <c r="M1754" t="s">
        <v>1991</v>
      </c>
      <c r="N1754" t="s">
        <v>4960</v>
      </c>
      <c r="O1754" t="s">
        <v>122</v>
      </c>
      <c r="P1754" t="s">
        <v>179</v>
      </c>
      <c r="Q1754" s="79"/>
    </row>
    <row r="1755" spans="1:17" x14ac:dyDescent="0.25">
      <c r="A1755" s="1">
        <v>1940</v>
      </c>
      <c r="B1755" s="5">
        <v>45791.902217222225</v>
      </c>
      <c r="C1755" t="s">
        <v>150</v>
      </c>
      <c r="D1755" t="s">
        <v>19</v>
      </c>
      <c r="E1755" t="s">
        <v>129</v>
      </c>
      <c r="F1755" t="s">
        <v>116</v>
      </c>
      <c r="G1755" s="4">
        <v>120.99</v>
      </c>
      <c r="H1755" s="4">
        <v>117</v>
      </c>
      <c r="I1755" s="29">
        <v>0</v>
      </c>
      <c r="J1755" s="72">
        <v>117</v>
      </c>
      <c r="K1755" s="30" t="s">
        <v>1000</v>
      </c>
      <c r="L1755" s="30" t="s">
        <v>2825</v>
      </c>
      <c r="M1755" t="s">
        <v>1991</v>
      </c>
      <c r="N1755" t="s">
        <v>4961</v>
      </c>
      <c r="O1755" t="s">
        <v>132</v>
      </c>
      <c r="P1755" t="s">
        <v>179</v>
      </c>
    </row>
    <row r="1756" spans="1:17" x14ac:dyDescent="0.25">
      <c r="A1756" s="1">
        <v>8864</v>
      </c>
      <c r="B1756" s="5">
        <v>45791.901114201391</v>
      </c>
      <c r="C1756" t="s">
        <v>1980</v>
      </c>
      <c r="D1756" t="s">
        <v>19</v>
      </c>
      <c r="E1756" t="s">
        <v>129</v>
      </c>
      <c r="F1756" t="s">
        <v>116</v>
      </c>
      <c r="G1756" s="4">
        <v>61.99</v>
      </c>
      <c r="H1756" s="4">
        <v>53</v>
      </c>
      <c r="I1756" s="29">
        <v>0</v>
      </c>
      <c r="J1756" s="72">
        <v>53</v>
      </c>
      <c r="K1756" s="30" t="s">
        <v>1000</v>
      </c>
      <c r="L1756" s="30" t="s">
        <v>2825</v>
      </c>
      <c r="M1756" t="s">
        <v>1991</v>
      </c>
      <c r="N1756" t="s">
        <v>4962</v>
      </c>
      <c r="O1756" t="s">
        <v>132</v>
      </c>
      <c r="P1756" t="s">
        <v>179</v>
      </c>
    </row>
    <row r="1757" spans="1:17" x14ac:dyDescent="0.25">
      <c r="A1757" s="1">
        <v>6574</v>
      </c>
      <c r="B1757" s="5">
        <v>45791.859992430553</v>
      </c>
      <c r="C1757" t="s">
        <v>1994</v>
      </c>
      <c r="D1757" t="s">
        <v>23</v>
      </c>
      <c r="E1757" t="s">
        <v>31</v>
      </c>
      <c r="F1757" t="s">
        <v>116</v>
      </c>
      <c r="G1757" s="4">
        <v>150.58000000000001</v>
      </c>
      <c r="H1757" s="4">
        <v>145.6</v>
      </c>
      <c r="I1757" s="57">
        <v>117.57</v>
      </c>
      <c r="J1757" s="72">
        <v>28.03</v>
      </c>
      <c r="K1757" s="30" t="s">
        <v>10</v>
      </c>
      <c r="L1757" s="30" t="s">
        <v>10</v>
      </c>
      <c r="M1757" t="s">
        <v>1991</v>
      </c>
      <c r="N1757" t="s">
        <v>4963</v>
      </c>
      <c r="O1757" t="s">
        <v>122</v>
      </c>
      <c r="P1757" t="s">
        <v>180</v>
      </c>
    </row>
    <row r="1758" spans="1:17" x14ac:dyDescent="0.25">
      <c r="A1758" s="1">
        <v>6921</v>
      </c>
      <c r="B1758" s="5">
        <v>45791.513609583337</v>
      </c>
      <c r="C1758" t="s">
        <v>1286</v>
      </c>
      <c r="D1758" t="s">
        <v>23</v>
      </c>
      <c r="E1758" t="s">
        <v>31</v>
      </c>
      <c r="F1758" t="s">
        <v>116</v>
      </c>
      <c r="G1758" s="4">
        <v>25.99</v>
      </c>
      <c r="H1758" s="4">
        <v>30</v>
      </c>
      <c r="I1758" s="57">
        <v>20.190000000000001</v>
      </c>
      <c r="J1758" s="72">
        <v>9.8099999999999987</v>
      </c>
      <c r="K1758" s="30" t="s">
        <v>10</v>
      </c>
      <c r="L1758" s="30" t="s">
        <v>10</v>
      </c>
      <c r="M1758" t="s">
        <v>1991</v>
      </c>
      <c r="N1758" t="s">
        <v>4964</v>
      </c>
      <c r="O1758" t="s">
        <v>132</v>
      </c>
      <c r="P1758" t="s">
        <v>180</v>
      </c>
    </row>
    <row r="1759" spans="1:17" x14ac:dyDescent="0.25">
      <c r="A1759" s="1">
        <v>3752</v>
      </c>
      <c r="B1759" s="5">
        <v>45793.874507499997</v>
      </c>
      <c r="C1759" t="s">
        <v>1576</v>
      </c>
      <c r="D1759" t="s">
        <v>23</v>
      </c>
      <c r="E1759" t="s">
        <v>30</v>
      </c>
      <c r="F1759" t="s">
        <v>116</v>
      </c>
      <c r="G1759" s="4">
        <v>48.38</v>
      </c>
      <c r="H1759" s="4">
        <v>41.4</v>
      </c>
      <c r="I1759" s="29">
        <v>0</v>
      </c>
      <c r="J1759" s="72">
        <v>41.4</v>
      </c>
      <c r="K1759" s="30" t="s">
        <v>1000</v>
      </c>
      <c r="L1759" s="30" t="s">
        <v>2825</v>
      </c>
      <c r="M1759" t="s">
        <v>1991</v>
      </c>
      <c r="N1759" t="s">
        <v>4965</v>
      </c>
      <c r="O1759" t="s">
        <v>131</v>
      </c>
      <c r="P1759" t="s">
        <v>181</v>
      </c>
    </row>
    <row r="1760" spans="1:17" x14ac:dyDescent="0.25">
      <c r="A1760" s="1">
        <v>5792</v>
      </c>
      <c r="B1760" s="5">
        <v>45792.924456643515</v>
      </c>
      <c r="C1760" t="s">
        <v>286</v>
      </c>
      <c r="D1760" t="s">
        <v>23</v>
      </c>
      <c r="E1760" t="s">
        <v>30</v>
      </c>
      <c r="F1760" t="s">
        <v>116</v>
      </c>
      <c r="G1760" s="4">
        <v>102</v>
      </c>
      <c r="H1760" s="4">
        <v>92.99</v>
      </c>
      <c r="I1760" s="29">
        <v>0</v>
      </c>
      <c r="J1760" s="72">
        <v>92.99</v>
      </c>
      <c r="K1760" s="30" t="s">
        <v>1000</v>
      </c>
      <c r="L1760" s="30" t="s">
        <v>2825</v>
      </c>
      <c r="M1760" t="s">
        <v>1991</v>
      </c>
      <c r="N1760" t="s">
        <v>4966</v>
      </c>
      <c r="O1760" t="s">
        <v>132</v>
      </c>
      <c r="P1760" t="s">
        <v>182</v>
      </c>
    </row>
    <row r="1761" spans="1:16" x14ac:dyDescent="0.25">
      <c r="A1761" s="1">
        <v>782</v>
      </c>
      <c r="B1761" s="90">
        <v>45794.830236898146</v>
      </c>
      <c r="C1761" t="s">
        <v>286</v>
      </c>
      <c r="D1761" t="s">
        <v>23</v>
      </c>
      <c r="E1761" t="s">
        <v>30</v>
      </c>
      <c r="F1761" t="s">
        <v>116</v>
      </c>
      <c r="G1761" s="4">
        <v>48.43</v>
      </c>
      <c r="H1761" s="4">
        <v>51.45</v>
      </c>
      <c r="I1761" s="57">
        <v>41.55</v>
      </c>
      <c r="J1761" s="72">
        <f t="shared" ref="J1761:J1762" si="104">H1761-I1761</f>
        <v>9.9000000000000057</v>
      </c>
      <c r="K1761" s="30" t="s">
        <v>10</v>
      </c>
      <c r="L1761" s="30" t="s">
        <v>10</v>
      </c>
      <c r="M1761" t="s">
        <v>1991</v>
      </c>
      <c r="N1761" t="s">
        <v>4967</v>
      </c>
      <c r="O1761" t="s">
        <v>122</v>
      </c>
      <c r="P1761" t="s">
        <v>182</v>
      </c>
    </row>
    <row r="1762" spans="1:16" x14ac:dyDescent="0.25">
      <c r="A1762" s="1">
        <v>302</v>
      </c>
      <c r="B1762" s="5">
        <v>45793.779549074075</v>
      </c>
      <c r="C1762" t="s">
        <v>286</v>
      </c>
      <c r="D1762" t="s">
        <v>23</v>
      </c>
      <c r="E1762" t="s">
        <v>30</v>
      </c>
      <c r="F1762" t="s">
        <v>116</v>
      </c>
      <c r="G1762" s="4">
        <v>107.14</v>
      </c>
      <c r="H1762" s="4">
        <v>106.15</v>
      </c>
      <c r="I1762" s="57">
        <v>88.93</v>
      </c>
      <c r="J1762" s="72">
        <f t="shared" si="104"/>
        <v>17.22</v>
      </c>
      <c r="K1762" s="30" t="s">
        <v>10</v>
      </c>
      <c r="L1762" s="30" t="s">
        <v>10</v>
      </c>
      <c r="M1762" t="s">
        <v>1991</v>
      </c>
      <c r="N1762" t="s">
        <v>4968</v>
      </c>
      <c r="O1762" t="s">
        <v>1961</v>
      </c>
      <c r="P1762" t="s">
        <v>182</v>
      </c>
    </row>
    <row r="1763" spans="1:16" x14ac:dyDescent="0.25">
      <c r="A1763" s="1">
        <v>5604</v>
      </c>
      <c r="B1763" s="5">
        <v>45792.762455798613</v>
      </c>
      <c r="C1763" t="s">
        <v>2996</v>
      </c>
      <c r="D1763" t="s">
        <v>23</v>
      </c>
      <c r="E1763" t="s">
        <v>30</v>
      </c>
      <c r="F1763" t="s">
        <v>116</v>
      </c>
      <c r="G1763" s="4">
        <v>87.6</v>
      </c>
      <c r="H1763" s="4">
        <v>85.59</v>
      </c>
      <c r="I1763" s="29">
        <v>0</v>
      </c>
      <c r="J1763" s="72">
        <v>85.59</v>
      </c>
      <c r="K1763" s="30" t="s">
        <v>1000</v>
      </c>
      <c r="L1763" s="30" t="s">
        <v>2825</v>
      </c>
      <c r="M1763" t="s">
        <v>1991</v>
      </c>
      <c r="N1763" t="s">
        <v>4969</v>
      </c>
      <c r="O1763" t="s">
        <v>124</v>
      </c>
      <c r="P1763" t="s">
        <v>183</v>
      </c>
    </row>
    <row r="1764" spans="1:16" x14ac:dyDescent="0.25">
      <c r="A1764" s="1">
        <v>1642</v>
      </c>
      <c r="B1764" s="90">
        <v>45794.780963750003</v>
      </c>
      <c r="C1764" t="s">
        <v>137</v>
      </c>
      <c r="D1764" t="s">
        <v>19</v>
      </c>
      <c r="E1764" t="s">
        <v>42</v>
      </c>
      <c r="F1764" t="s">
        <v>116</v>
      </c>
      <c r="G1764" s="4">
        <v>219</v>
      </c>
      <c r="H1764" s="4">
        <v>219</v>
      </c>
      <c r="I1764" s="57">
        <v>176.84</v>
      </c>
      <c r="J1764" s="72">
        <f t="shared" ref="J1764:J1765" si="105">H1764-I1764</f>
        <v>42.16</v>
      </c>
      <c r="K1764" s="30" t="s">
        <v>10</v>
      </c>
      <c r="L1764" s="30" t="s">
        <v>10</v>
      </c>
      <c r="M1764" t="s">
        <v>1991</v>
      </c>
      <c r="N1764" t="s">
        <v>4970</v>
      </c>
      <c r="O1764" t="s">
        <v>122</v>
      </c>
      <c r="P1764" t="s">
        <v>183</v>
      </c>
    </row>
    <row r="1765" spans="1:16" x14ac:dyDescent="0.25">
      <c r="A1765" s="1">
        <v>2656</v>
      </c>
      <c r="B1765" s="5">
        <v>45795.815297581015</v>
      </c>
      <c r="C1765" t="s">
        <v>256</v>
      </c>
      <c r="D1765" t="s">
        <v>23</v>
      </c>
      <c r="E1765" t="s">
        <v>30</v>
      </c>
      <c r="F1765" t="s">
        <v>116</v>
      </c>
      <c r="G1765" s="4">
        <v>47.78</v>
      </c>
      <c r="H1765" s="4">
        <v>46.8</v>
      </c>
      <c r="I1765" s="57">
        <v>37.799999999999997</v>
      </c>
      <c r="J1765" s="72">
        <f t="shared" si="105"/>
        <v>9</v>
      </c>
      <c r="K1765" s="30" t="s">
        <v>10</v>
      </c>
      <c r="L1765" s="30" t="s">
        <v>10</v>
      </c>
      <c r="M1765" t="s">
        <v>1991</v>
      </c>
      <c r="N1765" t="s">
        <v>4971</v>
      </c>
      <c r="O1765" t="s">
        <v>131</v>
      </c>
      <c r="P1765" t="str">
        <f>VLOOKUP(C1765,[2]REGIONAIS!H:K,4,FALSE)</f>
        <v>BREINER PENA</v>
      </c>
    </row>
    <row r="1766" spans="1:16" x14ac:dyDescent="0.25">
      <c r="A1766" s="1">
        <v>3540</v>
      </c>
      <c r="B1766" s="5">
        <v>45795.772869236112</v>
      </c>
      <c r="C1766" t="s">
        <v>256</v>
      </c>
      <c r="D1766" t="s">
        <v>23</v>
      </c>
      <c r="E1766" t="s">
        <v>30</v>
      </c>
      <c r="F1766" t="s">
        <v>116</v>
      </c>
      <c r="G1766" s="4">
        <v>36.979999999999997</v>
      </c>
      <c r="H1766" s="4">
        <v>40</v>
      </c>
      <c r="I1766" s="29">
        <v>0</v>
      </c>
      <c r="J1766" s="72">
        <v>40</v>
      </c>
      <c r="K1766" s="30" t="s">
        <v>1000</v>
      </c>
      <c r="L1766" s="30" t="s">
        <v>2825</v>
      </c>
      <c r="M1766" t="s">
        <v>1991</v>
      </c>
      <c r="N1766" t="s">
        <v>4972</v>
      </c>
      <c r="O1766" t="s">
        <v>132</v>
      </c>
      <c r="P1766" t="str">
        <f>VLOOKUP(C1766,[2]REGIONAIS!H:K,4,FALSE)</f>
        <v>BREINER PENA</v>
      </c>
    </row>
    <row r="1767" spans="1:16" x14ac:dyDescent="0.25">
      <c r="A1767" s="1">
        <v>9203</v>
      </c>
      <c r="B1767" s="5">
        <v>45792.525668796297</v>
      </c>
      <c r="C1767" t="s">
        <v>195</v>
      </c>
      <c r="D1767" t="s">
        <v>23</v>
      </c>
      <c r="E1767" t="s">
        <v>30</v>
      </c>
      <c r="F1767" t="s">
        <v>116</v>
      </c>
      <c r="G1767" s="4">
        <v>36</v>
      </c>
      <c r="H1767" s="4">
        <v>32.99</v>
      </c>
      <c r="I1767" s="57">
        <v>29.07</v>
      </c>
      <c r="J1767" s="72">
        <f t="shared" ref="J1767:J1769" si="106">H1767-I1767</f>
        <v>3.9200000000000017</v>
      </c>
      <c r="K1767" s="30" t="s">
        <v>10</v>
      </c>
      <c r="L1767" s="30" t="s">
        <v>10</v>
      </c>
      <c r="M1767" t="s">
        <v>1991</v>
      </c>
      <c r="N1767" t="s">
        <v>4973</v>
      </c>
      <c r="O1767" t="s">
        <v>131</v>
      </c>
      <c r="P1767" t="s">
        <v>182</v>
      </c>
    </row>
    <row r="1768" spans="1:16" x14ac:dyDescent="0.25">
      <c r="A1768" s="1">
        <v>6745</v>
      </c>
      <c r="B1768" s="5">
        <v>45792.500387141205</v>
      </c>
      <c r="C1768" t="s">
        <v>195</v>
      </c>
      <c r="D1768" t="s">
        <v>18</v>
      </c>
      <c r="E1768" t="s">
        <v>2507</v>
      </c>
      <c r="F1768" t="s">
        <v>116</v>
      </c>
      <c r="G1768" s="4">
        <v>26</v>
      </c>
      <c r="H1768" s="4">
        <v>26.99</v>
      </c>
      <c r="I1768" s="57">
        <v>18.010000000000002</v>
      </c>
      <c r="J1768" s="72">
        <f t="shared" si="106"/>
        <v>8.9799999999999969</v>
      </c>
      <c r="K1768" s="30" t="s">
        <v>10</v>
      </c>
      <c r="L1768" s="30" t="s">
        <v>10</v>
      </c>
      <c r="M1768" t="s">
        <v>1991</v>
      </c>
      <c r="N1768" t="s">
        <v>4974</v>
      </c>
      <c r="O1768" t="s">
        <v>124</v>
      </c>
      <c r="P1768" t="s">
        <v>182</v>
      </c>
    </row>
    <row r="1769" spans="1:16" x14ac:dyDescent="0.25">
      <c r="A1769" s="1">
        <v>9772</v>
      </c>
      <c r="B1769" s="90">
        <v>45794.876173703706</v>
      </c>
      <c r="C1769" t="s">
        <v>195</v>
      </c>
      <c r="D1769" t="s">
        <v>23</v>
      </c>
      <c r="E1769" t="s">
        <v>30</v>
      </c>
      <c r="F1769" t="s">
        <v>116</v>
      </c>
      <c r="G1769" s="4">
        <v>54.79</v>
      </c>
      <c r="H1769" s="4">
        <v>43.8</v>
      </c>
      <c r="I1769" s="57">
        <v>35.369999999999997</v>
      </c>
      <c r="J1769" s="72">
        <f t="shared" si="106"/>
        <v>8.43</v>
      </c>
      <c r="K1769" s="30" t="s">
        <v>10</v>
      </c>
      <c r="L1769" s="30" t="s">
        <v>10</v>
      </c>
      <c r="M1769" t="s">
        <v>1991</v>
      </c>
      <c r="N1769" t="s">
        <v>4975</v>
      </c>
      <c r="O1769" t="s">
        <v>1957</v>
      </c>
      <c r="P1769" t="s">
        <v>182</v>
      </c>
    </row>
    <row r="1770" spans="1:16" x14ac:dyDescent="0.25">
      <c r="A1770" s="1">
        <v>6498</v>
      </c>
      <c r="B1770" s="5">
        <v>45793.880431365738</v>
      </c>
      <c r="C1770" t="s">
        <v>195</v>
      </c>
      <c r="D1770" t="s">
        <v>23</v>
      </c>
      <c r="E1770" t="s">
        <v>31</v>
      </c>
      <c r="F1770" t="s">
        <v>116</v>
      </c>
      <c r="G1770" s="4">
        <v>51.99</v>
      </c>
      <c r="H1770" s="4">
        <v>51</v>
      </c>
      <c r="I1770" s="29">
        <v>0</v>
      </c>
      <c r="J1770" s="72">
        <v>51</v>
      </c>
      <c r="K1770" s="30" t="s">
        <v>1000</v>
      </c>
      <c r="L1770" s="30" t="s">
        <v>2825</v>
      </c>
      <c r="M1770" t="s">
        <v>1991</v>
      </c>
      <c r="N1770" t="s">
        <v>4976</v>
      </c>
      <c r="O1770" t="s">
        <v>132</v>
      </c>
      <c r="P1770" t="s">
        <v>182</v>
      </c>
    </row>
    <row r="1771" spans="1:16" x14ac:dyDescent="0.25">
      <c r="A1771" s="1">
        <v>8692</v>
      </c>
      <c r="B1771" s="5">
        <v>45792.812453865743</v>
      </c>
      <c r="C1771" t="s">
        <v>279</v>
      </c>
      <c r="D1771" t="s">
        <v>23</v>
      </c>
      <c r="E1771" t="s">
        <v>30</v>
      </c>
      <c r="F1771" t="s">
        <v>116</v>
      </c>
      <c r="G1771" s="4">
        <v>45.6</v>
      </c>
      <c r="H1771" s="4">
        <v>46.59</v>
      </c>
      <c r="I1771" s="57">
        <v>36.82</v>
      </c>
      <c r="J1771" s="72">
        <f t="shared" ref="J1771" si="107">H1771-I1771</f>
        <v>9.7700000000000031</v>
      </c>
      <c r="K1771" s="30" t="s">
        <v>10</v>
      </c>
      <c r="L1771" s="30" t="s">
        <v>10</v>
      </c>
      <c r="M1771" t="s">
        <v>1991</v>
      </c>
      <c r="N1771" t="s">
        <v>4977</v>
      </c>
      <c r="O1771" t="s">
        <v>132</v>
      </c>
      <c r="P1771" t="s">
        <v>181</v>
      </c>
    </row>
    <row r="1772" spans="1:16" x14ac:dyDescent="0.25">
      <c r="A1772" s="1">
        <v>624</v>
      </c>
      <c r="B1772" s="5">
        <v>45793.477133738423</v>
      </c>
      <c r="C1772" t="s">
        <v>279</v>
      </c>
      <c r="D1772" t="s">
        <v>23</v>
      </c>
      <c r="E1772" t="s">
        <v>30</v>
      </c>
      <c r="F1772" t="s">
        <v>116</v>
      </c>
      <c r="G1772" s="4">
        <v>34.79</v>
      </c>
      <c r="H1772" s="4">
        <v>43.8</v>
      </c>
      <c r="I1772" s="29">
        <v>0</v>
      </c>
      <c r="J1772" s="72">
        <v>43.8</v>
      </c>
      <c r="K1772" s="30" t="s">
        <v>1000</v>
      </c>
      <c r="L1772" s="30" t="s">
        <v>2825</v>
      </c>
      <c r="M1772" t="s">
        <v>1991</v>
      </c>
      <c r="N1772" t="s">
        <v>4978</v>
      </c>
      <c r="O1772" t="s">
        <v>123</v>
      </c>
      <c r="P1772" t="s">
        <v>181</v>
      </c>
    </row>
    <row r="1773" spans="1:16" x14ac:dyDescent="0.25">
      <c r="A1773" s="1">
        <v>2812</v>
      </c>
      <c r="B1773" s="90">
        <v>45794.805155671296</v>
      </c>
      <c r="C1773" t="s">
        <v>284</v>
      </c>
      <c r="D1773" t="s">
        <v>23</v>
      </c>
      <c r="E1773" t="s">
        <v>30</v>
      </c>
      <c r="F1773" t="s">
        <v>116</v>
      </c>
      <c r="G1773" s="4">
        <v>87.58</v>
      </c>
      <c r="H1773" s="4">
        <v>80.599999999999994</v>
      </c>
      <c r="I1773" s="57">
        <v>65.680000000000007</v>
      </c>
      <c r="J1773" s="72">
        <f t="shared" ref="J1773:J1775" si="108">H1773-I1773</f>
        <v>14.919999999999987</v>
      </c>
      <c r="K1773" s="30" t="s">
        <v>10</v>
      </c>
      <c r="L1773" s="30" t="s">
        <v>10</v>
      </c>
      <c r="M1773" t="s">
        <v>1991</v>
      </c>
      <c r="N1773" t="s">
        <v>4979</v>
      </c>
      <c r="O1773" t="s">
        <v>132</v>
      </c>
      <c r="P1773" t="s">
        <v>182</v>
      </c>
    </row>
    <row r="1774" spans="1:16" x14ac:dyDescent="0.25">
      <c r="A1774" s="1">
        <v>7040</v>
      </c>
      <c r="B1774" s="5">
        <v>45795.844664537035</v>
      </c>
      <c r="C1774" t="s">
        <v>2520</v>
      </c>
      <c r="D1774" t="s">
        <v>23</v>
      </c>
      <c r="E1774" t="s">
        <v>30</v>
      </c>
      <c r="F1774" t="s">
        <v>116</v>
      </c>
      <c r="G1774" s="4">
        <v>88.59</v>
      </c>
      <c r="H1774" s="4">
        <v>87.6</v>
      </c>
      <c r="I1774" s="57">
        <v>70.73</v>
      </c>
      <c r="J1774" s="72">
        <f t="shared" si="108"/>
        <v>16.86999999999999</v>
      </c>
      <c r="K1774" s="30" t="s">
        <v>10</v>
      </c>
      <c r="L1774" s="30" t="s">
        <v>10</v>
      </c>
      <c r="M1774" t="s">
        <v>1991</v>
      </c>
      <c r="N1774" t="s">
        <v>4980</v>
      </c>
      <c r="O1774" t="s">
        <v>122</v>
      </c>
      <c r="P1774" t="str">
        <f>VLOOKUP(C1774,[2]REGIONAIS!H:K,4,FALSE)</f>
        <v>ANDRE TREVISANI</v>
      </c>
    </row>
    <row r="1775" spans="1:16" x14ac:dyDescent="0.25">
      <c r="A1775" s="1">
        <v>5074</v>
      </c>
      <c r="B1775" s="5">
        <v>45793.837360694444</v>
      </c>
      <c r="C1775" t="s">
        <v>164</v>
      </c>
      <c r="D1775" t="s">
        <v>23</v>
      </c>
      <c r="E1775" t="s">
        <v>30</v>
      </c>
      <c r="F1775" t="s">
        <v>116</v>
      </c>
      <c r="G1775" s="4">
        <v>86.59</v>
      </c>
      <c r="H1775" s="4">
        <v>87.6</v>
      </c>
      <c r="I1775" s="57">
        <v>70.73</v>
      </c>
      <c r="J1775" s="72">
        <f t="shared" si="108"/>
        <v>16.86999999999999</v>
      </c>
      <c r="K1775" s="30" t="s">
        <v>10</v>
      </c>
      <c r="L1775" s="30" t="s">
        <v>10</v>
      </c>
      <c r="M1775" t="s">
        <v>1991</v>
      </c>
      <c r="N1775" t="s">
        <v>4981</v>
      </c>
      <c r="O1775" t="s">
        <v>1976</v>
      </c>
      <c r="P1775" t="s">
        <v>182</v>
      </c>
    </row>
    <row r="1776" spans="1:16" x14ac:dyDescent="0.25">
      <c r="A1776" s="1">
        <v>5550</v>
      </c>
      <c r="B1776" s="90">
        <v>45794.91417408565</v>
      </c>
      <c r="C1776" t="s">
        <v>157</v>
      </c>
      <c r="D1776" t="s">
        <v>23</v>
      </c>
      <c r="E1776" t="s">
        <v>30</v>
      </c>
      <c r="F1776" t="s">
        <v>116</v>
      </c>
      <c r="G1776" s="4">
        <v>88.59</v>
      </c>
      <c r="H1776" s="4">
        <v>87.6</v>
      </c>
      <c r="I1776" s="57">
        <v>70.73</v>
      </c>
      <c r="J1776" s="72">
        <f>H1776-I1776</f>
        <v>16.86999999999999</v>
      </c>
      <c r="K1776" s="30" t="s">
        <v>10</v>
      </c>
      <c r="L1776" s="30" t="s">
        <v>10</v>
      </c>
      <c r="M1776" t="s">
        <v>1991</v>
      </c>
      <c r="N1776" t="s">
        <v>4982</v>
      </c>
      <c r="O1776" t="s">
        <v>124</v>
      </c>
      <c r="P1776" t="s">
        <v>180</v>
      </c>
    </row>
    <row r="1777" spans="1:16" x14ac:dyDescent="0.25">
      <c r="A1777" s="1">
        <v>3275</v>
      </c>
      <c r="B1777" s="5">
        <v>45792.885870983795</v>
      </c>
      <c r="C1777" t="s">
        <v>152</v>
      </c>
      <c r="D1777" t="s">
        <v>23</v>
      </c>
      <c r="E1777" t="s">
        <v>30</v>
      </c>
      <c r="F1777" t="s">
        <v>116</v>
      </c>
      <c r="G1777" s="4">
        <v>79.55</v>
      </c>
      <c r="H1777" s="4">
        <v>102.54</v>
      </c>
      <c r="I1777" s="57">
        <v>64.23</v>
      </c>
      <c r="J1777" s="72">
        <f t="shared" ref="J1777:J1782" si="109">H1777-I1777</f>
        <v>38.31</v>
      </c>
      <c r="K1777" s="30" t="s">
        <v>10</v>
      </c>
      <c r="L1777" s="30" t="s">
        <v>10</v>
      </c>
      <c r="M1777" t="s">
        <v>1991</v>
      </c>
      <c r="N1777" t="s">
        <v>4983</v>
      </c>
      <c r="O1777" t="s">
        <v>122</v>
      </c>
      <c r="P1777" t="s">
        <v>179</v>
      </c>
    </row>
    <row r="1778" spans="1:16" x14ac:dyDescent="0.25">
      <c r="A1778" s="1">
        <v>6557</v>
      </c>
      <c r="B1778" s="5">
        <v>45792.806745972222</v>
      </c>
      <c r="C1778" t="s">
        <v>152</v>
      </c>
      <c r="D1778" t="s">
        <v>23</v>
      </c>
      <c r="E1778" t="s">
        <v>3547</v>
      </c>
      <c r="F1778" t="s">
        <v>116</v>
      </c>
      <c r="G1778" s="4">
        <v>43.8</v>
      </c>
      <c r="H1778" s="4">
        <v>33.799999999999997</v>
      </c>
      <c r="I1778" s="57">
        <v>31.88</v>
      </c>
      <c r="J1778" s="72">
        <f t="shared" si="109"/>
        <v>1.9199999999999982</v>
      </c>
      <c r="K1778" s="30" t="s">
        <v>10</v>
      </c>
      <c r="L1778" s="30" t="s">
        <v>10</v>
      </c>
      <c r="M1778" t="s">
        <v>1991</v>
      </c>
      <c r="N1778" t="s">
        <v>4984</v>
      </c>
      <c r="O1778" t="s">
        <v>2417</v>
      </c>
      <c r="P1778" t="s">
        <v>179</v>
      </c>
    </row>
    <row r="1779" spans="1:16" x14ac:dyDescent="0.25">
      <c r="A1779" s="1">
        <v>679</v>
      </c>
      <c r="B1779" s="5">
        <v>45793.842091006947</v>
      </c>
      <c r="C1779" t="s">
        <v>1949</v>
      </c>
      <c r="D1779" t="s">
        <v>23</v>
      </c>
      <c r="E1779" t="s">
        <v>139</v>
      </c>
      <c r="F1779" t="s">
        <v>116</v>
      </c>
      <c r="G1779" s="4">
        <v>107.04</v>
      </c>
      <c r="H1779" s="4">
        <v>103.05</v>
      </c>
      <c r="I1779" s="57">
        <v>83.21</v>
      </c>
      <c r="J1779" s="72">
        <f t="shared" si="109"/>
        <v>19.840000000000003</v>
      </c>
      <c r="K1779" s="30" t="s">
        <v>10</v>
      </c>
      <c r="L1779" s="30" t="s">
        <v>10</v>
      </c>
      <c r="M1779" t="s">
        <v>1991</v>
      </c>
      <c r="N1779" t="s">
        <v>4985</v>
      </c>
      <c r="O1779" t="s">
        <v>122</v>
      </c>
      <c r="P1779" t="s">
        <v>183</v>
      </c>
    </row>
    <row r="1780" spans="1:16" x14ac:dyDescent="0.25">
      <c r="A1780" s="1">
        <v>1744</v>
      </c>
      <c r="B1780" s="5">
        <v>45793.65178497685</v>
      </c>
      <c r="C1780" t="s">
        <v>187</v>
      </c>
      <c r="D1780" t="s">
        <v>23</v>
      </c>
      <c r="E1780" t="s">
        <v>31</v>
      </c>
      <c r="F1780" t="s">
        <v>116</v>
      </c>
      <c r="G1780" s="4">
        <v>24.39</v>
      </c>
      <c r="H1780" s="4">
        <v>31.2</v>
      </c>
      <c r="I1780" s="57">
        <v>25.19</v>
      </c>
      <c r="J1780" s="72">
        <f t="shared" si="109"/>
        <v>6.009999999999998</v>
      </c>
      <c r="K1780" s="30" t="s">
        <v>10</v>
      </c>
      <c r="L1780" s="30" t="s">
        <v>10</v>
      </c>
      <c r="M1780" t="s">
        <v>1991</v>
      </c>
      <c r="N1780" t="s">
        <v>4986</v>
      </c>
      <c r="O1780" t="s">
        <v>132</v>
      </c>
      <c r="P1780" t="s">
        <v>181</v>
      </c>
    </row>
    <row r="1781" spans="1:16" x14ac:dyDescent="0.25">
      <c r="A1781" s="1">
        <v>6802</v>
      </c>
      <c r="B1781" s="5">
        <v>45793.815599513888</v>
      </c>
      <c r="C1781" t="s">
        <v>652</v>
      </c>
      <c r="D1781" t="s">
        <v>19</v>
      </c>
      <c r="E1781" t="s">
        <v>2512</v>
      </c>
      <c r="F1781" t="s">
        <v>116</v>
      </c>
      <c r="G1781" s="4">
        <v>47.44</v>
      </c>
      <c r="H1781" s="4">
        <v>48.45</v>
      </c>
      <c r="I1781" s="57">
        <v>39.130000000000003</v>
      </c>
      <c r="J1781" s="72">
        <f t="shared" si="109"/>
        <v>9.32</v>
      </c>
      <c r="K1781" s="30" t="s">
        <v>10</v>
      </c>
      <c r="L1781" s="30" t="s">
        <v>10</v>
      </c>
      <c r="M1781" t="s">
        <v>1991</v>
      </c>
      <c r="N1781" t="s">
        <v>4987</v>
      </c>
      <c r="O1781" t="s">
        <v>2679</v>
      </c>
      <c r="P1781" t="s">
        <v>179</v>
      </c>
    </row>
    <row r="1782" spans="1:16" x14ac:dyDescent="0.25">
      <c r="A1782" s="1">
        <v>8993</v>
      </c>
      <c r="B1782" s="5">
        <v>45793.813376770835</v>
      </c>
      <c r="C1782" t="s">
        <v>652</v>
      </c>
      <c r="D1782" t="s">
        <v>19</v>
      </c>
      <c r="E1782" t="s">
        <v>2512</v>
      </c>
      <c r="F1782" t="s">
        <v>116</v>
      </c>
      <c r="G1782" s="4">
        <v>35.99</v>
      </c>
      <c r="H1782" s="4">
        <v>36</v>
      </c>
      <c r="I1782" s="57">
        <v>29.07</v>
      </c>
      <c r="J1782" s="72">
        <f t="shared" si="109"/>
        <v>6.93</v>
      </c>
      <c r="K1782" s="30" t="s">
        <v>10</v>
      </c>
      <c r="L1782" s="30" t="s">
        <v>10</v>
      </c>
      <c r="M1782" t="s">
        <v>1991</v>
      </c>
      <c r="N1782" t="s">
        <v>4988</v>
      </c>
      <c r="O1782" t="s">
        <v>123</v>
      </c>
      <c r="P1782" t="s">
        <v>179</v>
      </c>
    </row>
    <row r="1783" spans="1:16" x14ac:dyDescent="0.25">
      <c r="A1783" s="1">
        <v>4562</v>
      </c>
      <c r="B1783" s="5">
        <v>45792.636240810185</v>
      </c>
      <c r="C1783" t="s">
        <v>189</v>
      </c>
      <c r="D1783" t="s">
        <v>23</v>
      </c>
      <c r="E1783" t="s">
        <v>31</v>
      </c>
      <c r="F1783" t="s">
        <v>116</v>
      </c>
      <c r="G1783" s="4">
        <v>34.799999999999997</v>
      </c>
      <c r="H1783" s="4">
        <v>22.78</v>
      </c>
      <c r="I1783" s="29">
        <v>0</v>
      </c>
      <c r="J1783" s="72">
        <v>22.78</v>
      </c>
      <c r="K1783" s="30" t="s">
        <v>1000</v>
      </c>
      <c r="L1783" s="30" t="s">
        <v>2825</v>
      </c>
      <c r="M1783" t="s">
        <v>1991</v>
      </c>
      <c r="N1783" t="s">
        <v>4989</v>
      </c>
      <c r="O1783" t="s">
        <v>131</v>
      </c>
      <c r="P1783" t="s">
        <v>179</v>
      </c>
    </row>
    <row r="1784" spans="1:16" x14ac:dyDescent="0.25">
      <c r="A1784" s="1">
        <v>6369</v>
      </c>
      <c r="B1784" s="5">
        <v>45793.549847395836</v>
      </c>
      <c r="C1784" t="s">
        <v>189</v>
      </c>
      <c r="D1784" t="s">
        <v>23</v>
      </c>
      <c r="E1784" t="s">
        <v>30</v>
      </c>
      <c r="F1784" t="s">
        <v>116</v>
      </c>
      <c r="G1784" s="4">
        <v>68.989999999999995</v>
      </c>
      <c r="H1784" s="4">
        <v>72</v>
      </c>
      <c r="I1784" s="57">
        <v>62.09</v>
      </c>
      <c r="J1784" s="72">
        <f t="shared" ref="J1784" si="110">H1784-I1784</f>
        <v>9.9099999999999966</v>
      </c>
      <c r="K1784" s="30" t="s">
        <v>10</v>
      </c>
      <c r="L1784" s="30" t="s">
        <v>10</v>
      </c>
      <c r="M1784" t="s">
        <v>1991</v>
      </c>
      <c r="N1784" t="s">
        <v>4990</v>
      </c>
      <c r="O1784" t="s">
        <v>1961</v>
      </c>
      <c r="P1784" t="s">
        <v>179</v>
      </c>
    </row>
    <row r="1785" spans="1:16" x14ac:dyDescent="0.25">
      <c r="A1785" s="1">
        <v>5896</v>
      </c>
      <c r="B1785" s="5">
        <v>45793.549349432869</v>
      </c>
      <c r="C1785" t="s">
        <v>189</v>
      </c>
      <c r="D1785" t="s">
        <v>23</v>
      </c>
      <c r="E1785" t="s">
        <v>30</v>
      </c>
      <c r="F1785" t="s">
        <v>116</v>
      </c>
      <c r="G1785" s="4">
        <v>58.69</v>
      </c>
      <c r="H1785" s="4">
        <v>53.7</v>
      </c>
      <c r="I1785" s="29">
        <v>0</v>
      </c>
      <c r="K1785" s="30" t="s">
        <v>1000</v>
      </c>
      <c r="L1785" s="30" t="s">
        <v>2825</v>
      </c>
      <c r="M1785" t="s">
        <v>1991</v>
      </c>
      <c r="N1785" t="s">
        <v>4991</v>
      </c>
      <c r="O1785" t="s">
        <v>1958</v>
      </c>
      <c r="P1785" t="s">
        <v>179</v>
      </c>
    </row>
    <row r="1786" spans="1:16" x14ac:dyDescent="0.25">
      <c r="A1786" s="1">
        <v>6322</v>
      </c>
      <c r="B1786" s="5">
        <v>45795.718941458334</v>
      </c>
      <c r="C1786" t="s">
        <v>248</v>
      </c>
      <c r="D1786" t="s">
        <v>23</v>
      </c>
      <c r="E1786" t="s">
        <v>30</v>
      </c>
      <c r="F1786" t="s">
        <v>1934</v>
      </c>
      <c r="G1786" s="4">
        <v>50.7</v>
      </c>
      <c r="H1786" s="4">
        <v>48.7</v>
      </c>
      <c r="I1786" s="29">
        <v>0</v>
      </c>
      <c r="J1786" s="72">
        <v>48.7</v>
      </c>
      <c r="K1786" s="30" t="s">
        <v>1000</v>
      </c>
      <c r="L1786" s="30" t="s">
        <v>2825</v>
      </c>
      <c r="M1786" t="s">
        <v>1991</v>
      </c>
      <c r="N1786" t="s">
        <v>4992</v>
      </c>
      <c r="O1786" t="s">
        <v>131</v>
      </c>
      <c r="P1786" t="str">
        <f>VLOOKUP(C1786,[2]REGIONAIS!H:K,4,FALSE)</f>
        <v>GRAZIANI BARRETO</v>
      </c>
    </row>
    <row r="1787" spans="1:16" x14ac:dyDescent="0.25">
      <c r="A1787" s="1">
        <v>9131</v>
      </c>
      <c r="B1787" s="5">
        <v>45795.796202523146</v>
      </c>
      <c r="C1787" t="s">
        <v>154</v>
      </c>
      <c r="D1787" t="s">
        <v>23</v>
      </c>
      <c r="E1787" t="s">
        <v>30</v>
      </c>
      <c r="F1787" t="s">
        <v>116</v>
      </c>
      <c r="G1787" s="4">
        <v>90.58</v>
      </c>
      <c r="H1787" s="4">
        <v>81.599999999999994</v>
      </c>
      <c r="I1787" s="29">
        <v>0</v>
      </c>
      <c r="J1787" s="72">
        <v>81.599999999999994</v>
      </c>
      <c r="K1787" s="30" t="s">
        <v>1000</v>
      </c>
      <c r="L1787" s="30" t="s">
        <v>2825</v>
      </c>
      <c r="M1787" t="s">
        <v>1991</v>
      </c>
      <c r="N1787" t="s">
        <v>4993</v>
      </c>
      <c r="O1787" t="s">
        <v>132</v>
      </c>
      <c r="P1787" t="str">
        <f>VLOOKUP(C1787,[2]REGIONAIS!H:K,4,FALSE)</f>
        <v>BREINER PENA</v>
      </c>
    </row>
    <row r="1788" spans="1:16" x14ac:dyDescent="0.25">
      <c r="A1788" s="1">
        <v>1147</v>
      </c>
      <c r="B1788" s="90">
        <v>45794.792322256944</v>
      </c>
      <c r="C1788" t="s">
        <v>270</v>
      </c>
      <c r="D1788" t="s">
        <v>23</v>
      </c>
      <c r="E1788" t="s">
        <v>139</v>
      </c>
      <c r="F1788" t="s">
        <v>116</v>
      </c>
      <c r="G1788" s="4">
        <v>44.59</v>
      </c>
      <c r="H1788" s="4">
        <v>45.6</v>
      </c>
      <c r="I1788" s="57">
        <v>36.82</v>
      </c>
      <c r="J1788" s="72">
        <f>H1788-I1788</f>
        <v>8.7800000000000011</v>
      </c>
      <c r="K1788" s="30" t="s">
        <v>10</v>
      </c>
      <c r="L1788" s="30" t="s">
        <v>10</v>
      </c>
      <c r="M1788" t="s">
        <v>1991</v>
      </c>
      <c r="N1788" t="s">
        <v>4994</v>
      </c>
      <c r="O1788" t="s">
        <v>132</v>
      </c>
      <c r="P1788" t="s">
        <v>180</v>
      </c>
    </row>
    <row r="1789" spans="1:16" x14ac:dyDescent="0.25">
      <c r="A1789" s="1">
        <v>7268</v>
      </c>
      <c r="B1789" s="90">
        <v>45794.750053877317</v>
      </c>
      <c r="C1789" t="s">
        <v>270</v>
      </c>
      <c r="D1789" t="s">
        <v>23</v>
      </c>
      <c r="E1789" t="s">
        <v>30</v>
      </c>
      <c r="F1789" t="s">
        <v>116</v>
      </c>
      <c r="G1789" s="4">
        <v>60.98</v>
      </c>
      <c r="H1789" s="4">
        <v>51</v>
      </c>
      <c r="I1789" s="29">
        <v>0</v>
      </c>
      <c r="J1789" s="72">
        <v>51</v>
      </c>
      <c r="K1789" s="30" t="s">
        <v>1000</v>
      </c>
      <c r="L1789" s="30" t="s">
        <v>2825</v>
      </c>
      <c r="M1789" t="s">
        <v>1991</v>
      </c>
      <c r="N1789" t="s">
        <v>4995</v>
      </c>
      <c r="O1789" t="s">
        <v>132</v>
      </c>
      <c r="P1789" t="s">
        <v>180</v>
      </c>
    </row>
    <row r="1790" spans="1:16" x14ac:dyDescent="0.25">
      <c r="A1790" s="1">
        <v>7788</v>
      </c>
      <c r="B1790" s="5">
        <v>45793.648767129627</v>
      </c>
      <c r="C1790" t="s">
        <v>270</v>
      </c>
      <c r="D1790" t="s">
        <v>23</v>
      </c>
      <c r="E1790" t="s">
        <v>30</v>
      </c>
      <c r="F1790" t="s">
        <v>116</v>
      </c>
      <c r="G1790" s="4">
        <v>95.59</v>
      </c>
      <c r="H1790" s="4">
        <v>87.6</v>
      </c>
      <c r="I1790" s="57">
        <v>70.73</v>
      </c>
      <c r="J1790" s="72">
        <f t="shared" ref="J1790:J1791" si="111">H1790-I1790</f>
        <v>16.86999999999999</v>
      </c>
      <c r="K1790" s="30" t="s">
        <v>10</v>
      </c>
      <c r="L1790" s="30" t="s">
        <v>10</v>
      </c>
      <c r="M1790" t="s">
        <v>1991</v>
      </c>
      <c r="N1790" t="s">
        <v>4996</v>
      </c>
      <c r="O1790" t="s">
        <v>122</v>
      </c>
      <c r="P1790" t="s">
        <v>180</v>
      </c>
    </row>
    <row r="1791" spans="1:16" x14ac:dyDescent="0.25">
      <c r="A1791" s="1">
        <v>6422</v>
      </c>
      <c r="B1791" s="5">
        <v>45795.896907523151</v>
      </c>
      <c r="C1791" t="s">
        <v>270</v>
      </c>
      <c r="D1791" t="s">
        <v>23</v>
      </c>
      <c r="E1791" t="s">
        <v>30</v>
      </c>
      <c r="F1791" t="s">
        <v>116</v>
      </c>
      <c r="G1791" s="4">
        <v>71.98</v>
      </c>
      <c r="H1791" s="4">
        <v>72</v>
      </c>
      <c r="I1791" s="57">
        <v>58.14</v>
      </c>
      <c r="J1791" s="72">
        <f t="shared" si="111"/>
        <v>13.86</v>
      </c>
      <c r="K1791" s="30" t="s">
        <v>10</v>
      </c>
      <c r="L1791" s="30" t="s">
        <v>10</v>
      </c>
      <c r="M1791" t="s">
        <v>1991</v>
      </c>
      <c r="N1791" t="s">
        <v>4997</v>
      </c>
      <c r="O1791" t="s">
        <v>124</v>
      </c>
      <c r="P1791" t="str">
        <f>VLOOKUP(C1791,[2]REGIONAIS!H:K,4,FALSE)</f>
        <v>ANDRE TREVISANI</v>
      </c>
    </row>
    <row r="1792" spans="1:16" x14ac:dyDescent="0.25">
      <c r="A1792" s="1">
        <v>7154</v>
      </c>
      <c r="B1792" s="5">
        <v>45795.521451377317</v>
      </c>
      <c r="C1792" t="s">
        <v>321</v>
      </c>
      <c r="D1792" t="s">
        <v>23</v>
      </c>
      <c r="E1792" t="s">
        <v>31</v>
      </c>
      <c r="F1792" t="s">
        <v>116</v>
      </c>
      <c r="G1792" s="4">
        <v>61.44</v>
      </c>
      <c r="H1792" s="4">
        <v>60.45</v>
      </c>
      <c r="I1792" s="29">
        <v>0</v>
      </c>
      <c r="J1792" s="72">
        <v>60.45</v>
      </c>
      <c r="K1792" s="30" t="s">
        <v>1000</v>
      </c>
      <c r="L1792" s="30" t="s">
        <v>2825</v>
      </c>
      <c r="M1792" t="s">
        <v>1991</v>
      </c>
      <c r="N1792" t="s">
        <v>4998</v>
      </c>
      <c r="O1792" t="s">
        <v>124</v>
      </c>
      <c r="P1792" t="str">
        <f>VLOOKUP(C1792,[2]REGIONAIS!H:K,4,FALSE)</f>
        <v>GUSTAVO DIREITO</v>
      </c>
    </row>
    <row r="1793" spans="1:16" x14ac:dyDescent="0.25">
      <c r="A1793" s="1">
        <v>3974</v>
      </c>
      <c r="B1793" s="5">
        <v>45793.497633506944</v>
      </c>
      <c r="C1793" t="s">
        <v>2848</v>
      </c>
      <c r="D1793" t="s">
        <v>23</v>
      </c>
      <c r="E1793" t="s">
        <v>139</v>
      </c>
      <c r="F1793" t="s">
        <v>116</v>
      </c>
      <c r="G1793" s="4">
        <v>164.89</v>
      </c>
      <c r="H1793" s="4">
        <v>139.9</v>
      </c>
      <c r="I1793" s="57">
        <v>112.97</v>
      </c>
      <c r="J1793" s="72">
        <f t="shared" ref="J1793:J1795" si="112">H1793-I1793</f>
        <v>26.930000000000007</v>
      </c>
      <c r="K1793" s="30" t="s">
        <v>10</v>
      </c>
      <c r="L1793" s="30" t="s">
        <v>10</v>
      </c>
      <c r="M1793" t="s">
        <v>1991</v>
      </c>
      <c r="N1793" t="s">
        <v>4999</v>
      </c>
      <c r="O1793" t="s">
        <v>122</v>
      </c>
      <c r="P1793" t="s">
        <v>182</v>
      </c>
    </row>
    <row r="1794" spans="1:16" x14ac:dyDescent="0.25">
      <c r="A1794" s="1">
        <v>6130</v>
      </c>
      <c r="B1794" s="90">
        <v>45794.816644085651</v>
      </c>
      <c r="C1794" t="s">
        <v>1972</v>
      </c>
      <c r="D1794" t="s">
        <v>23</v>
      </c>
      <c r="E1794" t="s">
        <v>30</v>
      </c>
      <c r="F1794" t="s">
        <v>116</v>
      </c>
      <c r="G1794" s="4">
        <v>96.78</v>
      </c>
      <c r="H1794" s="4">
        <v>82.8</v>
      </c>
      <c r="I1794" s="57">
        <v>66.86</v>
      </c>
      <c r="J1794" s="72">
        <f t="shared" si="112"/>
        <v>15.939999999999998</v>
      </c>
      <c r="K1794" s="30" t="s">
        <v>10</v>
      </c>
      <c r="L1794" s="30" t="s">
        <v>10</v>
      </c>
      <c r="M1794" t="s">
        <v>1991</v>
      </c>
      <c r="N1794" t="s">
        <v>5000</v>
      </c>
      <c r="O1794" t="s">
        <v>131</v>
      </c>
      <c r="P1794" t="s">
        <v>180</v>
      </c>
    </row>
    <row r="1795" spans="1:16" x14ac:dyDescent="0.25">
      <c r="A1795" s="1">
        <v>9912</v>
      </c>
      <c r="B1795" s="90">
        <v>45794.913958020836</v>
      </c>
      <c r="C1795" t="s">
        <v>2886</v>
      </c>
      <c r="D1795" t="s">
        <v>23</v>
      </c>
      <c r="E1795" t="s">
        <v>30</v>
      </c>
      <c r="F1795" t="s">
        <v>116</v>
      </c>
      <c r="G1795" s="4">
        <v>106.59</v>
      </c>
      <c r="H1795" s="4">
        <v>105.6</v>
      </c>
      <c r="I1795" s="57">
        <v>85.27</v>
      </c>
      <c r="J1795" s="72">
        <f t="shared" si="112"/>
        <v>20.329999999999998</v>
      </c>
      <c r="K1795" s="30" t="s">
        <v>10</v>
      </c>
      <c r="L1795" s="30" t="s">
        <v>10</v>
      </c>
      <c r="M1795" t="s">
        <v>1991</v>
      </c>
      <c r="N1795" t="s">
        <v>5001</v>
      </c>
      <c r="O1795" t="s">
        <v>140</v>
      </c>
      <c r="P1795" t="s">
        <v>180</v>
      </c>
    </row>
    <row r="1796" spans="1:16" x14ac:dyDescent="0.25">
      <c r="A1796" s="1">
        <v>3371</v>
      </c>
      <c r="B1796" s="90">
        <v>45794.846415717591</v>
      </c>
      <c r="C1796" t="s">
        <v>5002</v>
      </c>
      <c r="D1796" t="s">
        <v>23</v>
      </c>
      <c r="E1796" t="s">
        <v>30</v>
      </c>
      <c r="F1796" t="s">
        <v>116</v>
      </c>
      <c r="G1796" s="4">
        <v>66.98</v>
      </c>
      <c r="H1796" s="4">
        <v>55</v>
      </c>
      <c r="I1796" s="29">
        <v>0</v>
      </c>
      <c r="J1796" s="72">
        <v>55</v>
      </c>
      <c r="K1796" s="30" t="s">
        <v>1000</v>
      </c>
      <c r="L1796" s="30" t="s">
        <v>2825</v>
      </c>
      <c r="M1796" t="s">
        <v>1991</v>
      </c>
      <c r="N1796" t="s">
        <v>5003</v>
      </c>
      <c r="O1796" t="s">
        <v>1955</v>
      </c>
      <c r="P1796" t="s">
        <v>179</v>
      </c>
    </row>
    <row r="1797" spans="1:16" x14ac:dyDescent="0.25">
      <c r="A1797" s="1">
        <v>3739</v>
      </c>
      <c r="B1797" s="5">
        <v>45793.884608541666</v>
      </c>
      <c r="C1797" t="s">
        <v>5002</v>
      </c>
      <c r="D1797" t="s">
        <v>19</v>
      </c>
      <c r="E1797" t="s">
        <v>129</v>
      </c>
      <c r="F1797" t="s">
        <v>116</v>
      </c>
      <c r="G1797" s="4">
        <v>133.78</v>
      </c>
      <c r="H1797" s="4">
        <v>112.8</v>
      </c>
      <c r="I1797" s="29">
        <v>0</v>
      </c>
      <c r="J1797" s="72">
        <v>112.8</v>
      </c>
      <c r="K1797" s="30" t="s">
        <v>1000</v>
      </c>
      <c r="L1797" s="30" t="s">
        <v>2825</v>
      </c>
      <c r="M1797" t="s">
        <v>1991</v>
      </c>
      <c r="N1797" t="s">
        <v>5004</v>
      </c>
      <c r="O1797" t="s">
        <v>132</v>
      </c>
      <c r="P1797" t="s">
        <v>179</v>
      </c>
    </row>
    <row r="1798" spans="1:16" x14ac:dyDescent="0.25">
      <c r="A1798" s="1">
        <v>6690</v>
      </c>
      <c r="B1798" s="5">
        <v>45793.944700381944</v>
      </c>
      <c r="C1798" t="s">
        <v>220</v>
      </c>
      <c r="D1798" t="s">
        <v>23</v>
      </c>
      <c r="E1798" t="s">
        <v>30</v>
      </c>
      <c r="F1798" t="s">
        <v>116</v>
      </c>
      <c r="G1798" s="4">
        <v>243.78</v>
      </c>
      <c r="H1798" s="4">
        <v>215.8</v>
      </c>
      <c r="I1798" s="29">
        <v>0</v>
      </c>
      <c r="J1798" s="72">
        <v>215.8</v>
      </c>
      <c r="K1798" s="30" t="s">
        <v>1000</v>
      </c>
      <c r="L1798" s="30" t="s">
        <v>2825</v>
      </c>
      <c r="M1798" t="s">
        <v>1991</v>
      </c>
      <c r="N1798" t="s">
        <v>5005</v>
      </c>
      <c r="O1798" t="s">
        <v>131</v>
      </c>
      <c r="P1798" t="s">
        <v>180</v>
      </c>
    </row>
    <row r="1799" spans="1:16" x14ac:dyDescent="0.25">
      <c r="A1799" s="1">
        <v>3122</v>
      </c>
      <c r="B1799" s="5">
        <v>45792.817874259257</v>
      </c>
      <c r="C1799" t="s">
        <v>1485</v>
      </c>
      <c r="D1799" t="s">
        <v>23</v>
      </c>
      <c r="E1799" t="s">
        <v>139</v>
      </c>
      <c r="F1799" t="s">
        <v>116</v>
      </c>
      <c r="G1799" s="4">
        <v>150</v>
      </c>
      <c r="H1799" s="4">
        <v>152.47999999999999</v>
      </c>
      <c r="I1799" s="57">
        <v>117.09</v>
      </c>
      <c r="J1799" s="72">
        <f t="shared" ref="J1799:J1800" si="113">H1799-I1799</f>
        <v>35.389999999999986</v>
      </c>
      <c r="K1799" s="30" t="s">
        <v>10</v>
      </c>
      <c r="L1799" s="30" t="s">
        <v>10</v>
      </c>
      <c r="M1799" t="s">
        <v>1991</v>
      </c>
      <c r="N1799" t="s">
        <v>5006</v>
      </c>
      <c r="O1799" t="s">
        <v>131</v>
      </c>
      <c r="P1799" t="s">
        <v>180</v>
      </c>
    </row>
    <row r="1800" spans="1:16" x14ac:dyDescent="0.25">
      <c r="A1800" s="1">
        <v>936</v>
      </c>
      <c r="B1800" s="5">
        <v>45792.772871643516</v>
      </c>
      <c r="C1800" t="s">
        <v>260</v>
      </c>
      <c r="D1800" t="s">
        <v>23</v>
      </c>
      <c r="E1800" t="s">
        <v>5007</v>
      </c>
      <c r="F1800" t="s">
        <v>116</v>
      </c>
      <c r="G1800" s="4">
        <v>53</v>
      </c>
      <c r="H1800" s="4">
        <v>49.99</v>
      </c>
      <c r="I1800" s="57">
        <v>42.8</v>
      </c>
      <c r="J1800" s="72">
        <f t="shared" si="113"/>
        <v>7.1900000000000048</v>
      </c>
      <c r="K1800" s="30" t="s">
        <v>10</v>
      </c>
      <c r="L1800" s="30" t="s">
        <v>10</v>
      </c>
      <c r="M1800" t="s">
        <v>1991</v>
      </c>
      <c r="N1800" t="s">
        <v>5008</v>
      </c>
      <c r="O1800" t="s">
        <v>131</v>
      </c>
      <c r="P1800" t="s">
        <v>182</v>
      </c>
    </row>
    <row r="1801" spans="1:16" x14ac:dyDescent="0.25">
      <c r="A1801" s="1">
        <v>5195</v>
      </c>
      <c r="B1801" s="5">
        <v>45795.90661795139</v>
      </c>
      <c r="C1801" t="s">
        <v>260</v>
      </c>
      <c r="D1801" t="s">
        <v>23</v>
      </c>
      <c r="E1801" t="s">
        <v>30</v>
      </c>
      <c r="F1801" t="s">
        <v>116</v>
      </c>
      <c r="G1801" s="4">
        <v>175.99</v>
      </c>
      <c r="H1801" s="4">
        <v>168</v>
      </c>
      <c r="I1801" s="57">
        <v>135.66</v>
      </c>
      <c r="J1801" s="72">
        <f>H1801-I1801</f>
        <v>32.340000000000003</v>
      </c>
      <c r="K1801" s="30" t="s">
        <v>10</v>
      </c>
      <c r="L1801" s="30" t="s">
        <v>10</v>
      </c>
      <c r="M1801" t="s">
        <v>1991</v>
      </c>
      <c r="N1801" t="s">
        <v>5009</v>
      </c>
      <c r="O1801" t="s">
        <v>122</v>
      </c>
      <c r="P1801" t="str">
        <f>VLOOKUP(C1801,[2]REGIONAIS!H:K,4,FALSE)</f>
        <v>KLEBER RIQUELME</v>
      </c>
    </row>
    <row r="1802" spans="1:16" x14ac:dyDescent="0.25">
      <c r="A1802" s="1">
        <v>9649</v>
      </c>
      <c r="B1802" s="5">
        <v>45795.490498634259</v>
      </c>
      <c r="C1802" t="s">
        <v>260</v>
      </c>
      <c r="D1802" t="s">
        <v>23</v>
      </c>
      <c r="E1802" t="s">
        <v>30</v>
      </c>
      <c r="F1802" t="s">
        <v>116</v>
      </c>
      <c r="G1802" s="4">
        <v>68</v>
      </c>
      <c r="H1802" s="4">
        <v>68</v>
      </c>
      <c r="I1802" s="29">
        <v>0</v>
      </c>
      <c r="J1802" s="72">
        <v>68</v>
      </c>
      <c r="K1802" s="30" t="s">
        <v>1000</v>
      </c>
      <c r="L1802" s="30" t="s">
        <v>2825</v>
      </c>
      <c r="M1802" t="s">
        <v>1991</v>
      </c>
      <c r="N1802" t="s">
        <v>5010</v>
      </c>
      <c r="O1802" t="s">
        <v>2228</v>
      </c>
      <c r="P1802" t="str">
        <f>VLOOKUP(C1802,[2]REGIONAIS!H:K,4,FALSE)</f>
        <v>KLEBER RIQUELME</v>
      </c>
    </row>
    <row r="1803" spans="1:16" x14ac:dyDescent="0.25">
      <c r="A1803" s="1">
        <v>7774</v>
      </c>
      <c r="B1803" s="5">
        <v>45795.486866377316</v>
      </c>
      <c r="C1803" t="s">
        <v>260</v>
      </c>
      <c r="D1803" t="s">
        <v>23</v>
      </c>
      <c r="E1803" t="s">
        <v>30</v>
      </c>
      <c r="F1803" t="s">
        <v>116</v>
      </c>
      <c r="G1803" s="4">
        <v>82.99</v>
      </c>
      <c r="H1803" s="4">
        <v>74</v>
      </c>
      <c r="I1803" s="29">
        <v>0</v>
      </c>
      <c r="J1803" s="72">
        <v>74</v>
      </c>
      <c r="K1803" s="30" t="s">
        <v>1000</v>
      </c>
      <c r="L1803" s="30" t="s">
        <v>2825</v>
      </c>
      <c r="M1803" t="s">
        <v>1991</v>
      </c>
      <c r="N1803" t="s">
        <v>5011</v>
      </c>
      <c r="O1803" t="s">
        <v>156</v>
      </c>
      <c r="P1803" t="str">
        <f>VLOOKUP(C1803,[2]REGIONAIS!H:K,4,FALSE)</f>
        <v>KLEBER RIQUELME</v>
      </c>
    </row>
    <row r="1804" spans="1:16" x14ac:dyDescent="0.25">
      <c r="A1804" s="1">
        <v>9626</v>
      </c>
      <c r="B1804" s="5">
        <v>45795.909157453701</v>
      </c>
      <c r="C1804" t="s">
        <v>199</v>
      </c>
      <c r="D1804" t="s">
        <v>23</v>
      </c>
      <c r="E1804" t="s">
        <v>30</v>
      </c>
      <c r="F1804" t="s">
        <v>116</v>
      </c>
      <c r="G1804" s="4">
        <v>134.99</v>
      </c>
      <c r="H1804" s="4">
        <v>124</v>
      </c>
      <c r="I1804" s="29">
        <v>0</v>
      </c>
      <c r="J1804" s="72">
        <v>124</v>
      </c>
      <c r="K1804" s="30" t="s">
        <v>1000</v>
      </c>
      <c r="L1804" s="30" t="s">
        <v>2825</v>
      </c>
      <c r="M1804" t="s">
        <v>1991</v>
      </c>
      <c r="N1804" t="s">
        <v>5012</v>
      </c>
      <c r="O1804" t="s">
        <v>122</v>
      </c>
      <c r="P1804" t="str">
        <f>VLOOKUP(C1804,[2]REGIONAIS!H:K,4,FALSE)</f>
        <v>GRAZIANI BARRETO</v>
      </c>
    </row>
    <row r="1805" spans="1:16" x14ac:dyDescent="0.25">
      <c r="A1805" s="1">
        <v>4327</v>
      </c>
      <c r="B1805" s="5">
        <v>45795.86446365741</v>
      </c>
      <c r="C1805" t="s">
        <v>199</v>
      </c>
      <c r="D1805" t="s">
        <v>23</v>
      </c>
      <c r="E1805" t="s">
        <v>139</v>
      </c>
      <c r="F1805" t="s">
        <v>116</v>
      </c>
      <c r="G1805" s="4">
        <v>185.99</v>
      </c>
      <c r="H1805" s="4">
        <v>173</v>
      </c>
      <c r="I1805" s="29">
        <v>0</v>
      </c>
      <c r="J1805" s="72">
        <v>173</v>
      </c>
      <c r="K1805" s="30" t="s">
        <v>1000</v>
      </c>
      <c r="L1805" s="30" t="s">
        <v>2825</v>
      </c>
      <c r="M1805" t="s">
        <v>1991</v>
      </c>
      <c r="N1805" t="s">
        <v>5013</v>
      </c>
      <c r="O1805" t="s">
        <v>122</v>
      </c>
      <c r="P1805" t="str">
        <f>VLOOKUP(C1805,[2]REGIONAIS!H:K,4,FALSE)</f>
        <v>GRAZIANI BARRETO</v>
      </c>
    </row>
    <row r="1806" spans="1:16" x14ac:dyDescent="0.25">
      <c r="A1806" s="1">
        <v>8334</v>
      </c>
      <c r="B1806" s="5">
        <v>45793.804193020835</v>
      </c>
      <c r="C1806" t="s">
        <v>309</v>
      </c>
      <c r="D1806" t="s">
        <v>23</v>
      </c>
      <c r="E1806" t="s">
        <v>30</v>
      </c>
      <c r="F1806" t="s">
        <v>116</v>
      </c>
      <c r="G1806" s="4">
        <v>88.98</v>
      </c>
      <c r="H1806" s="4">
        <v>84</v>
      </c>
      <c r="I1806" s="29">
        <v>0</v>
      </c>
      <c r="J1806" s="72">
        <v>84</v>
      </c>
      <c r="K1806" s="30" t="s">
        <v>1000</v>
      </c>
      <c r="L1806" s="30" t="s">
        <v>2825</v>
      </c>
      <c r="M1806" t="s">
        <v>1991</v>
      </c>
      <c r="N1806" t="s">
        <v>5014</v>
      </c>
      <c r="O1806" t="s">
        <v>122</v>
      </c>
      <c r="P1806" t="s">
        <v>182</v>
      </c>
    </row>
    <row r="1807" spans="1:16" x14ac:dyDescent="0.25">
      <c r="A1807" s="1">
        <v>130</v>
      </c>
      <c r="B1807" s="5">
        <v>45792.883809571758</v>
      </c>
      <c r="C1807" t="s">
        <v>281</v>
      </c>
      <c r="D1807" t="s">
        <v>23</v>
      </c>
      <c r="E1807" t="s">
        <v>30</v>
      </c>
      <c r="F1807" t="s">
        <v>116</v>
      </c>
      <c r="G1807" s="4">
        <v>74</v>
      </c>
      <c r="H1807" s="4">
        <v>80.989999999999995</v>
      </c>
      <c r="I1807" s="57">
        <v>59.76</v>
      </c>
      <c r="J1807" s="72">
        <f t="shared" ref="J1807:J1808" si="114">H1807-I1807</f>
        <v>21.229999999999997</v>
      </c>
      <c r="K1807" s="30" t="s">
        <v>10</v>
      </c>
      <c r="L1807" s="30" t="s">
        <v>10</v>
      </c>
      <c r="M1807" t="s">
        <v>1991</v>
      </c>
      <c r="N1807" t="s">
        <v>5015</v>
      </c>
      <c r="O1807" t="s">
        <v>132</v>
      </c>
      <c r="P1807" t="s">
        <v>179</v>
      </c>
    </row>
    <row r="1808" spans="1:16" x14ac:dyDescent="0.25">
      <c r="A1808" s="1">
        <v>5887</v>
      </c>
      <c r="B1808" s="90">
        <v>45794.82880891204</v>
      </c>
      <c r="C1808" t="s">
        <v>281</v>
      </c>
      <c r="D1808" t="s">
        <v>23</v>
      </c>
      <c r="E1808" t="s">
        <v>30</v>
      </c>
      <c r="F1808" t="s">
        <v>116</v>
      </c>
      <c r="G1808" s="4">
        <v>324.99</v>
      </c>
      <c r="H1808" s="4">
        <v>316</v>
      </c>
      <c r="I1808" s="57">
        <v>255.17</v>
      </c>
      <c r="J1808" s="72">
        <f t="shared" si="114"/>
        <v>60.830000000000013</v>
      </c>
      <c r="K1808" s="30" t="s">
        <v>10</v>
      </c>
      <c r="L1808" s="30" t="s">
        <v>10</v>
      </c>
      <c r="M1808" t="s">
        <v>1991</v>
      </c>
      <c r="N1808" t="s">
        <v>5016</v>
      </c>
      <c r="O1808" t="s">
        <v>132</v>
      </c>
      <c r="P1808" t="s">
        <v>179</v>
      </c>
    </row>
    <row r="1809" spans="1:16" x14ac:dyDescent="0.25">
      <c r="A1809" s="1">
        <v>3610</v>
      </c>
      <c r="B1809" s="5">
        <v>45795.831351967594</v>
      </c>
      <c r="C1809" t="s">
        <v>281</v>
      </c>
      <c r="D1809" t="s">
        <v>23</v>
      </c>
      <c r="E1809" t="s">
        <v>30</v>
      </c>
      <c r="F1809" t="s">
        <v>116</v>
      </c>
      <c r="G1809" s="4">
        <v>65</v>
      </c>
      <c r="H1809" s="4">
        <v>65</v>
      </c>
      <c r="I1809" s="29">
        <v>0</v>
      </c>
      <c r="J1809" s="72">
        <v>65</v>
      </c>
      <c r="K1809" s="30" t="s">
        <v>1000</v>
      </c>
      <c r="L1809" s="30" t="s">
        <v>2825</v>
      </c>
      <c r="M1809" t="s">
        <v>1991</v>
      </c>
      <c r="N1809" t="s">
        <v>5017</v>
      </c>
      <c r="O1809" t="s">
        <v>2679</v>
      </c>
      <c r="P1809" t="str">
        <f>VLOOKUP(C1809,[2]REGIONAIS!H:K,4,FALSE)</f>
        <v>GUSTAVO DIREITO</v>
      </c>
    </row>
    <row r="1810" spans="1:16" x14ac:dyDescent="0.25">
      <c r="A1810" s="1" t="s">
        <v>5018</v>
      </c>
      <c r="B1810" s="5">
        <v>45792.629820289352</v>
      </c>
      <c r="C1810" t="s">
        <v>2996</v>
      </c>
      <c r="D1810" t="s">
        <v>23</v>
      </c>
      <c r="E1810" t="s">
        <v>24</v>
      </c>
      <c r="F1810" t="s">
        <v>20</v>
      </c>
      <c r="G1810" s="4">
        <v>64.8</v>
      </c>
      <c r="H1810" s="4">
        <v>56.79</v>
      </c>
      <c r="I1810" s="57">
        <v>52.33</v>
      </c>
      <c r="J1810" s="72">
        <f t="shared" ref="J1810" si="115">H1810-I1810</f>
        <v>4.4600000000000009</v>
      </c>
      <c r="K1810" s="30" t="s">
        <v>10</v>
      </c>
      <c r="L1810" s="30" t="s">
        <v>10</v>
      </c>
      <c r="M1810" t="s">
        <v>1991</v>
      </c>
      <c r="N1810" t="s">
        <v>5019</v>
      </c>
      <c r="O1810" t="s">
        <v>132</v>
      </c>
      <c r="P1810" t="s">
        <v>183</v>
      </c>
    </row>
    <row r="1811" spans="1:16" x14ac:dyDescent="0.25">
      <c r="A1811" s="1">
        <v>7697</v>
      </c>
      <c r="B1811" s="90">
        <v>45794.921621180554</v>
      </c>
      <c r="C1811" t="s">
        <v>283</v>
      </c>
      <c r="D1811" t="s">
        <v>23</v>
      </c>
      <c r="E1811" t="s">
        <v>30</v>
      </c>
      <c r="F1811" t="s">
        <v>116</v>
      </c>
      <c r="G1811" s="4">
        <v>83.98</v>
      </c>
      <c r="H1811" s="4">
        <v>84</v>
      </c>
      <c r="I1811" s="29">
        <v>0</v>
      </c>
      <c r="J1811" s="72">
        <v>84</v>
      </c>
      <c r="K1811" s="30" t="s">
        <v>1000</v>
      </c>
      <c r="L1811" s="30" t="s">
        <v>2825</v>
      </c>
      <c r="M1811" t="s">
        <v>1991</v>
      </c>
      <c r="N1811" t="s">
        <v>5020</v>
      </c>
      <c r="O1811" t="s">
        <v>124</v>
      </c>
      <c r="P1811" t="s">
        <v>180</v>
      </c>
    </row>
    <row r="1812" spans="1:16" x14ac:dyDescent="0.25">
      <c r="A1812" s="1" t="s">
        <v>5021</v>
      </c>
      <c r="B1812" s="5">
        <v>45792.799853576391</v>
      </c>
      <c r="C1812" t="s">
        <v>162</v>
      </c>
      <c r="D1812" t="s">
        <v>19</v>
      </c>
      <c r="E1812" t="s">
        <v>41</v>
      </c>
      <c r="F1812" t="s">
        <v>20</v>
      </c>
      <c r="G1812" s="4">
        <v>122.4</v>
      </c>
      <c r="H1812" s="4">
        <v>112.4</v>
      </c>
      <c r="I1812" s="57">
        <v>99.02</v>
      </c>
      <c r="J1812" s="72">
        <f t="shared" ref="J1812:J1817" si="116">H1812-I1812</f>
        <v>13.38000000000001</v>
      </c>
      <c r="K1812" s="30" t="s">
        <v>10</v>
      </c>
      <c r="L1812" s="30" t="s">
        <v>10</v>
      </c>
      <c r="M1812" t="s">
        <v>1991</v>
      </c>
      <c r="N1812" t="s">
        <v>5022</v>
      </c>
      <c r="O1812" t="s">
        <v>1961</v>
      </c>
      <c r="P1812" t="s">
        <v>179</v>
      </c>
    </row>
    <row r="1813" spans="1:16" x14ac:dyDescent="0.25">
      <c r="A1813" s="1" t="s">
        <v>5023</v>
      </c>
      <c r="B1813" s="5">
        <v>45792.778937488423</v>
      </c>
      <c r="C1813" t="s">
        <v>137</v>
      </c>
      <c r="D1813" t="s">
        <v>23</v>
      </c>
      <c r="E1813" t="s">
        <v>31</v>
      </c>
      <c r="F1813" t="s">
        <v>1941</v>
      </c>
      <c r="G1813" s="4">
        <v>73.05</v>
      </c>
      <c r="H1813" s="4">
        <v>80.040000000000006</v>
      </c>
      <c r="I1813" s="57">
        <v>61.18</v>
      </c>
      <c r="J1813" s="72">
        <f t="shared" si="116"/>
        <v>18.860000000000007</v>
      </c>
      <c r="K1813" s="30" t="s">
        <v>10</v>
      </c>
      <c r="L1813" s="30" t="s">
        <v>10</v>
      </c>
      <c r="M1813" t="s">
        <v>1991</v>
      </c>
      <c r="N1813" t="s">
        <v>5024</v>
      </c>
      <c r="O1813" t="s">
        <v>156</v>
      </c>
      <c r="P1813" t="s">
        <v>183</v>
      </c>
    </row>
    <row r="1814" spans="1:16" x14ac:dyDescent="0.25">
      <c r="A1814" s="1" t="s">
        <v>5025</v>
      </c>
      <c r="B1814" s="5">
        <v>45792.801110960645</v>
      </c>
      <c r="C1814" t="s">
        <v>197</v>
      </c>
      <c r="D1814" t="s">
        <v>19</v>
      </c>
      <c r="E1814" t="s">
        <v>33</v>
      </c>
      <c r="F1814" t="s">
        <v>20</v>
      </c>
      <c r="G1814" s="4">
        <v>112.8</v>
      </c>
      <c r="H1814" s="4">
        <v>116.79</v>
      </c>
      <c r="I1814" s="57">
        <v>91.09</v>
      </c>
      <c r="J1814" s="72">
        <f t="shared" si="116"/>
        <v>25.700000000000003</v>
      </c>
      <c r="K1814" s="30" t="s">
        <v>10</v>
      </c>
      <c r="L1814" s="30" t="s">
        <v>10</v>
      </c>
      <c r="M1814" t="s">
        <v>1991</v>
      </c>
      <c r="N1814" t="s">
        <v>5026</v>
      </c>
      <c r="O1814" t="s">
        <v>132</v>
      </c>
      <c r="P1814" t="s">
        <v>183</v>
      </c>
    </row>
    <row r="1815" spans="1:16" x14ac:dyDescent="0.25">
      <c r="A1815" s="1" t="s">
        <v>5027</v>
      </c>
      <c r="B1815" s="5">
        <v>45792.735235370368</v>
      </c>
      <c r="C1815" t="s">
        <v>256</v>
      </c>
      <c r="D1815" t="s">
        <v>19</v>
      </c>
      <c r="E1815" t="s">
        <v>33</v>
      </c>
      <c r="F1815" t="s">
        <v>20</v>
      </c>
      <c r="G1815" s="4">
        <v>43.2</v>
      </c>
      <c r="H1815" s="4">
        <v>34.19</v>
      </c>
      <c r="I1815" s="57">
        <v>32.39</v>
      </c>
      <c r="J1815" s="72">
        <f t="shared" si="116"/>
        <v>1.7999999999999972</v>
      </c>
      <c r="K1815" s="30" t="s">
        <v>10</v>
      </c>
      <c r="L1815" s="30" t="s">
        <v>10</v>
      </c>
      <c r="M1815" t="s">
        <v>1991</v>
      </c>
      <c r="N1815" t="s">
        <v>5028</v>
      </c>
      <c r="O1815" t="s">
        <v>131</v>
      </c>
      <c r="P1815" t="s">
        <v>181</v>
      </c>
    </row>
    <row r="1816" spans="1:16" x14ac:dyDescent="0.25">
      <c r="A1816" s="1" t="s">
        <v>5029</v>
      </c>
      <c r="B1816" s="5">
        <v>45792.881636168982</v>
      </c>
      <c r="C1816" t="s">
        <v>195</v>
      </c>
      <c r="D1816" t="s">
        <v>23</v>
      </c>
      <c r="E1816" t="s">
        <v>24</v>
      </c>
      <c r="F1816" t="s">
        <v>20</v>
      </c>
      <c r="G1816" s="4">
        <v>80.400000000000006</v>
      </c>
      <c r="H1816" s="4">
        <v>84.39</v>
      </c>
      <c r="I1816" s="57">
        <v>64.930000000000007</v>
      </c>
      <c r="J1816" s="72">
        <f t="shared" si="116"/>
        <v>19.459999999999994</v>
      </c>
      <c r="K1816" s="30" t="s">
        <v>10</v>
      </c>
      <c r="L1816" s="30" t="s">
        <v>10</v>
      </c>
      <c r="M1816" t="s">
        <v>1991</v>
      </c>
      <c r="N1816" t="s">
        <v>5030</v>
      </c>
      <c r="O1816" t="s">
        <v>123</v>
      </c>
      <c r="P1816" t="s">
        <v>182</v>
      </c>
    </row>
    <row r="1817" spans="1:16" x14ac:dyDescent="0.25">
      <c r="A1817" s="1" t="s">
        <v>5031</v>
      </c>
      <c r="B1817" s="5">
        <v>45792.821470821757</v>
      </c>
      <c r="C1817" t="s">
        <v>265</v>
      </c>
      <c r="D1817" t="s">
        <v>23</v>
      </c>
      <c r="E1817" t="s">
        <v>24</v>
      </c>
      <c r="F1817" t="s">
        <v>20</v>
      </c>
      <c r="G1817" s="4">
        <v>62.4</v>
      </c>
      <c r="H1817" s="4">
        <v>65.38</v>
      </c>
      <c r="I1817" s="57">
        <v>50.39</v>
      </c>
      <c r="J1817" s="72">
        <f t="shared" si="116"/>
        <v>14.989999999999995</v>
      </c>
      <c r="K1817" s="30" t="s">
        <v>10</v>
      </c>
      <c r="L1817" s="30" t="s">
        <v>10</v>
      </c>
      <c r="M1817" t="s">
        <v>1991</v>
      </c>
      <c r="N1817" t="s">
        <v>5032</v>
      </c>
      <c r="O1817" t="s">
        <v>132</v>
      </c>
      <c r="P1817" t="s">
        <v>181</v>
      </c>
    </row>
    <row r="1818" spans="1:16" x14ac:dyDescent="0.25">
      <c r="A1818" s="1" t="s">
        <v>3649</v>
      </c>
      <c r="B1818" s="5">
        <v>45792.50841884259</v>
      </c>
      <c r="C1818" t="s">
        <v>3207</v>
      </c>
      <c r="D1818" t="s">
        <v>18</v>
      </c>
      <c r="E1818" t="s">
        <v>1939</v>
      </c>
      <c r="F1818" t="s">
        <v>29</v>
      </c>
      <c r="G1818" s="4">
        <v>68</v>
      </c>
      <c r="H1818" s="31">
        <v>68.989999999999995</v>
      </c>
      <c r="I1818" s="31">
        <v>0</v>
      </c>
      <c r="J1818" s="31">
        <v>68.989999999999995</v>
      </c>
      <c r="K1818" s="30" t="s">
        <v>2824</v>
      </c>
      <c r="L1818" s="30" t="s">
        <v>17</v>
      </c>
      <c r="M1818" t="s">
        <v>1991</v>
      </c>
      <c r="N1818" t="s">
        <v>5033</v>
      </c>
      <c r="O1818" t="s">
        <v>122</v>
      </c>
      <c r="P1818" t="s">
        <v>183</v>
      </c>
    </row>
    <row r="1819" spans="1:16" x14ac:dyDescent="0.25">
      <c r="A1819" s="1" t="s">
        <v>5034</v>
      </c>
      <c r="B1819" s="5">
        <v>45792.791027210646</v>
      </c>
      <c r="C1819" t="s">
        <v>1368</v>
      </c>
      <c r="D1819" t="s">
        <v>18</v>
      </c>
      <c r="E1819" t="s">
        <v>28</v>
      </c>
      <c r="F1819" t="s">
        <v>1940</v>
      </c>
      <c r="G1819" s="4">
        <v>26</v>
      </c>
      <c r="H1819" s="31">
        <v>33.979999999999997</v>
      </c>
      <c r="I1819" s="31">
        <v>0</v>
      </c>
      <c r="J1819" s="73">
        <v>33.979999999999997</v>
      </c>
      <c r="K1819" s="30" t="s">
        <v>2824</v>
      </c>
      <c r="L1819" s="30" t="s">
        <v>17</v>
      </c>
      <c r="M1819" t="s">
        <v>1991</v>
      </c>
      <c r="N1819" t="s">
        <v>5035</v>
      </c>
      <c r="O1819" t="s">
        <v>1958</v>
      </c>
      <c r="P1819" t="s">
        <v>180</v>
      </c>
    </row>
    <row r="1820" spans="1:16" x14ac:dyDescent="0.25">
      <c r="A1820" s="1" t="s">
        <v>5036</v>
      </c>
      <c r="B1820" s="5">
        <v>45792.912014050926</v>
      </c>
      <c r="C1820" t="s">
        <v>642</v>
      </c>
      <c r="D1820" t="s">
        <v>19</v>
      </c>
      <c r="E1820" t="s">
        <v>41</v>
      </c>
      <c r="F1820" t="s">
        <v>20</v>
      </c>
      <c r="G1820" s="4">
        <v>94.65</v>
      </c>
      <c r="H1820" s="4">
        <v>109.64</v>
      </c>
      <c r="I1820" s="57">
        <v>76.430000000000007</v>
      </c>
      <c r="J1820" s="72">
        <f t="shared" ref="J1820:J1821" si="117">H1820-I1820</f>
        <v>33.209999999999994</v>
      </c>
      <c r="K1820" s="30" t="s">
        <v>10</v>
      </c>
      <c r="L1820" s="30" t="s">
        <v>10</v>
      </c>
      <c r="M1820" t="s">
        <v>1991</v>
      </c>
      <c r="N1820" t="s">
        <v>5037</v>
      </c>
      <c r="O1820" t="s">
        <v>131</v>
      </c>
      <c r="P1820" t="s">
        <v>179</v>
      </c>
    </row>
    <row r="1821" spans="1:16" x14ac:dyDescent="0.25">
      <c r="A1821" s="1" t="s">
        <v>5038</v>
      </c>
      <c r="B1821" s="5">
        <v>45792.910127557872</v>
      </c>
      <c r="C1821" t="s">
        <v>207</v>
      </c>
      <c r="D1821" t="s">
        <v>19</v>
      </c>
      <c r="E1821" t="s">
        <v>41</v>
      </c>
      <c r="F1821" t="s">
        <v>20</v>
      </c>
      <c r="G1821" s="4">
        <v>103.2</v>
      </c>
      <c r="H1821" s="4">
        <v>102.18</v>
      </c>
      <c r="I1821" s="57">
        <v>83.33</v>
      </c>
      <c r="J1821" s="72">
        <f t="shared" si="117"/>
        <v>18.850000000000009</v>
      </c>
      <c r="K1821" s="30" t="s">
        <v>10</v>
      </c>
      <c r="L1821" s="30" t="s">
        <v>10</v>
      </c>
      <c r="M1821" t="s">
        <v>1991</v>
      </c>
      <c r="N1821" t="s">
        <v>5039</v>
      </c>
      <c r="O1821" t="s">
        <v>132</v>
      </c>
      <c r="P1821" t="s">
        <v>179</v>
      </c>
    </row>
    <row r="1822" spans="1:16" x14ac:dyDescent="0.25">
      <c r="A1822" s="1" t="s">
        <v>5040</v>
      </c>
      <c r="B1822" s="5">
        <v>45792.9019974537</v>
      </c>
      <c r="C1822" t="s">
        <v>354</v>
      </c>
      <c r="D1822" t="s">
        <v>27</v>
      </c>
      <c r="E1822" t="s">
        <v>28</v>
      </c>
      <c r="F1822" t="s">
        <v>136</v>
      </c>
      <c r="G1822" s="4">
        <v>164</v>
      </c>
      <c r="H1822" s="31">
        <v>173.99</v>
      </c>
      <c r="I1822" s="31">
        <v>0</v>
      </c>
      <c r="J1822" s="31">
        <v>173.99</v>
      </c>
      <c r="K1822" s="30" t="s">
        <v>2824</v>
      </c>
      <c r="L1822" s="30" t="s">
        <v>17</v>
      </c>
      <c r="M1822" t="s">
        <v>1991</v>
      </c>
      <c r="N1822" t="s">
        <v>5041</v>
      </c>
      <c r="O1822" t="s">
        <v>140</v>
      </c>
      <c r="P1822" t="s">
        <v>179</v>
      </c>
    </row>
    <row r="1823" spans="1:16" x14ac:dyDescent="0.25">
      <c r="A1823" s="1" t="s">
        <v>3308</v>
      </c>
      <c r="B1823" s="5">
        <v>45792.889502048609</v>
      </c>
      <c r="C1823" t="s">
        <v>354</v>
      </c>
      <c r="D1823" t="s">
        <v>27</v>
      </c>
      <c r="E1823" t="s">
        <v>28</v>
      </c>
      <c r="F1823" t="s">
        <v>136</v>
      </c>
      <c r="G1823" s="4">
        <v>184</v>
      </c>
      <c r="H1823" s="31">
        <v>193.99</v>
      </c>
      <c r="I1823" s="31">
        <v>0</v>
      </c>
      <c r="J1823" s="31">
        <v>193.99</v>
      </c>
      <c r="K1823" s="30" t="s">
        <v>2824</v>
      </c>
      <c r="L1823" s="30" t="s">
        <v>17</v>
      </c>
      <c r="M1823" t="s">
        <v>1991</v>
      </c>
      <c r="N1823" t="s">
        <v>5042</v>
      </c>
      <c r="O1823" t="s">
        <v>140</v>
      </c>
      <c r="P1823" t="s">
        <v>179</v>
      </c>
    </row>
    <row r="1824" spans="1:16" x14ac:dyDescent="0.25">
      <c r="A1824" s="1" t="s">
        <v>5043</v>
      </c>
      <c r="B1824" s="5">
        <v>45792.534685219907</v>
      </c>
      <c r="C1824" t="s">
        <v>2894</v>
      </c>
      <c r="D1824" t="s">
        <v>1926</v>
      </c>
      <c r="E1824" t="s">
        <v>1927</v>
      </c>
      <c r="F1824" t="s">
        <v>1928</v>
      </c>
      <c r="G1824" s="4">
        <v>81.8</v>
      </c>
      <c r="H1824" s="31">
        <v>92.78</v>
      </c>
      <c r="I1824" s="31">
        <v>0</v>
      </c>
      <c r="J1824" s="31">
        <v>92.78</v>
      </c>
      <c r="K1824" s="30" t="s">
        <v>2824</v>
      </c>
      <c r="L1824" s="30" t="s">
        <v>17</v>
      </c>
      <c r="M1824" t="s">
        <v>1991</v>
      </c>
      <c r="N1824" t="s">
        <v>5044</v>
      </c>
      <c r="O1824" t="s">
        <v>1929</v>
      </c>
      <c r="P1824" t="s">
        <v>183</v>
      </c>
    </row>
    <row r="1825" spans="1:16" x14ac:dyDescent="0.25">
      <c r="A1825" s="1" t="s">
        <v>5045</v>
      </c>
      <c r="B1825" s="5">
        <v>45792.523846770833</v>
      </c>
      <c r="C1825" t="s">
        <v>2894</v>
      </c>
      <c r="D1825" t="s">
        <v>1926</v>
      </c>
      <c r="E1825" t="s">
        <v>1927</v>
      </c>
      <c r="F1825" t="s">
        <v>1928</v>
      </c>
      <c r="G1825" s="4">
        <v>69.8</v>
      </c>
      <c r="H1825" s="31">
        <v>59.78</v>
      </c>
      <c r="I1825" s="31">
        <v>0</v>
      </c>
      <c r="J1825" s="31">
        <v>59.78</v>
      </c>
      <c r="K1825" s="30" t="s">
        <v>2824</v>
      </c>
      <c r="L1825" s="30" t="s">
        <v>17</v>
      </c>
      <c r="M1825" t="s">
        <v>1991</v>
      </c>
      <c r="N1825" t="s">
        <v>5046</v>
      </c>
      <c r="O1825" t="s">
        <v>1929</v>
      </c>
      <c r="P1825" t="s">
        <v>183</v>
      </c>
    </row>
    <row r="1826" spans="1:16" x14ac:dyDescent="0.25">
      <c r="A1826" s="1" t="s">
        <v>5047</v>
      </c>
      <c r="B1826" s="5">
        <v>45792.900069930554</v>
      </c>
      <c r="C1826" t="s">
        <v>207</v>
      </c>
      <c r="D1826" t="s">
        <v>19</v>
      </c>
      <c r="E1826" t="s">
        <v>1946</v>
      </c>
      <c r="F1826" t="s">
        <v>20</v>
      </c>
      <c r="G1826" s="4">
        <v>60.35</v>
      </c>
      <c r="H1826" s="4">
        <v>49.34</v>
      </c>
      <c r="I1826" s="57">
        <v>48.08</v>
      </c>
      <c r="J1826" s="72">
        <f t="shared" ref="J1826:J1829" si="118">H1826-I1826</f>
        <v>1.2600000000000051</v>
      </c>
      <c r="K1826" s="30" t="s">
        <v>10</v>
      </c>
      <c r="L1826" s="30" t="s">
        <v>10</v>
      </c>
      <c r="M1826" t="s">
        <v>1991</v>
      </c>
      <c r="N1826" t="s">
        <v>5048</v>
      </c>
      <c r="O1826" t="s">
        <v>1955</v>
      </c>
      <c r="P1826" t="s">
        <v>179</v>
      </c>
    </row>
    <row r="1827" spans="1:16" x14ac:dyDescent="0.25">
      <c r="A1827" s="1" t="s">
        <v>2063</v>
      </c>
      <c r="B1827" s="5">
        <v>45792.848097395836</v>
      </c>
      <c r="C1827" t="s">
        <v>207</v>
      </c>
      <c r="D1827" t="s">
        <v>19</v>
      </c>
      <c r="E1827" t="s">
        <v>33</v>
      </c>
      <c r="F1827" t="s">
        <v>20</v>
      </c>
      <c r="G1827" s="4">
        <v>112.35</v>
      </c>
      <c r="H1827" s="4">
        <v>113.34</v>
      </c>
      <c r="I1827" s="57">
        <v>87.23</v>
      </c>
      <c r="J1827" s="72">
        <f t="shared" si="118"/>
        <v>26.11</v>
      </c>
      <c r="K1827" s="30" t="s">
        <v>10</v>
      </c>
      <c r="L1827" s="30" t="s">
        <v>10</v>
      </c>
      <c r="M1827" t="s">
        <v>1991</v>
      </c>
      <c r="N1827" t="s">
        <v>5049</v>
      </c>
      <c r="O1827" t="s">
        <v>123</v>
      </c>
      <c r="P1827" t="s">
        <v>179</v>
      </c>
    </row>
    <row r="1828" spans="1:16" x14ac:dyDescent="0.25">
      <c r="A1828" s="1" t="s">
        <v>5050</v>
      </c>
      <c r="B1828" s="5">
        <v>45792.80415304398</v>
      </c>
      <c r="C1828" t="s">
        <v>296</v>
      </c>
      <c r="D1828" t="s">
        <v>23</v>
      </c>
      <c r="E1828" t="s">
        <v>31</v>
      </c>
      <c r="F1828" t="s">
        <v>1941</v>
      </c>
      <c r="G1828" s="4">
        <v>43.8</v>
      </c>
      <c r="H1828" s="4">
        <v>34.79</v>
      </c>
      <c r="I1828" s="57">
        <v>35.369999999999997</v>
      </c>
      <c r="J1828" s="72">
        <f t="shared" si="118"/>
        <v>-0.57999999999999829</v>
      </c>
      <c r="K1828" s="30" t="s">
        <v>10</v>
      </c>
      <c r="L1828" s="30" t="s">
        <v>10</v>
      </c>
      <c r="M1828" t="s">
        <v>1991</v>
      </c>
      <c r="N1828" t="s">
        <v>5051</v>
      </c>
      <c r="O1828" t="s">
        <v>132</v>
      </c>
      <c r="P1828" t="s">
        <v>179</v>
      </c>
    </row>
    <row r="1829" spans="1:16" x14ac:dyDescent="0.25">
      <c r="A1829" s="1" t="s">
        <v>5052</v>
      </c>
      <c r="B1829" s="5">
        <v>45792.799489699071</v>
      </c>
      <c r="C1829" t="s">
        <v>196</v>
      </c>
      <c r="D1829" t="s">
        <v>23</v>
      </c>
      <c r="E1829" t="s">
        <v>24</v>
      </c>
      <c r="F1829" t="s">
        <v>20</v>
      </c>
      <c r="G1829" s="4">
        <v>49.2</v>
      </c>
      <c r="H1829" s="4">
        <v>48.19</v>
      </c>
      <c r="I1829" s="57">
        <v>39.72</v>
      </c>
      <c r="J1829" s="72">
        <f t="shared" si="118"/>
        <v>8.4699999999999989</v>
      </c>
      <c r="K1829" s="30" t="s">
        <v>10</v>
      </c>
      <c r="L1829" s="30" t="s">
        <v>10</v>
      </c>
      <c r="M1829" t="s">
        <v>1991</v>
      </c>
      <c r="N1829" t="s">
        <v>5053</v>
      </c>
      <c r="O1829" t="s">
        <v>131</v>
      </c>
      <c r="P1829" t="s">
        <v>179</v>
      </c>
    </row>
    <row r="1830" spans="1:16" x14ac:dyDescent="0.25">
      <c r="A1830" s="1" t="s">
        <v>5054</v>
      </c>
      <c r="B1830" s="5">
        <v>45792.481703506943</v>
      </c>
      <c r="C1830" t="s">
        <v>143</v>
      </c>
      <c r="D1830" t="s">
        <v>18</v>
      </c>
      <c r="E1830" t="s">
        <v>28</v>
      </c>
      <c r="F1830" t="s">
        <v>136</v>
      </c>
      <c r="G1830" s="4">
        <v>30</v>
      </c>
      <c r="H1830" s="31">
        <v>30.48</v>
      </c>
      <c r="I1830" s="31">
        <v>0</v>
      </c>
      <c r="J1830" s="31">
        <v>30.48</v>
      </c>
      <c r="K1830" s="30" t="s">
        <v>2824</v>
      </c>
      <c r="L1830" s="30" t="s">
        <v>17</v>
      </c>
      <c r="M1830" t="s">
        <v>1991</v>
      </c>
      <c r="N1830" t="s">
        <v>5055</v>
      </c>
      <c r="O1830" t="s">
        <v>131</v>
      </c>
      <c r="P1830" t="s">
        <v>183</v>
      </c>
    </row>
    <row r="1831" spans="1:16" x14ac:dyDescent="0.25">
      <c r="A1831" s="1" t="s">
        <v>2092</v>
      </c>
      <c r="B1831" s="5">
        <v>45792.64164332176</v>
      </c>
      <c r="C1831" t="s">
        <v>1917</v>
      </c>
      <c r="D1831" t="s">
        <v>23</v>
      </c>
      <c r="E1831" t="s">
        <v>24</v>
      </c>
      <c r="F1831" t="s">
        <v>20</v>
      </c>
      <c r="G1831" s="4">
        <v>43.8</v>
      </c>
      <c r="H1831" s="4">
        <v>45.79</v>
      </c>
      <c r="I1831" s="57">
        <v>31.34</v>
      </c>
      <c r="J1831" s="72">
        <f t="shared" ref="J1831" si="119">H1831-I1831</f>
        <v>14.45</v>
      </c>
      <c r="K1831" s="30" t="s">
        <v>10</v>
      </c>
      <c r="L1831" s="30" t="s">
        <v>10</v>
      </c>
      <c r="M1831" t="s">
        <v>1991</v>
      </c>
      <c r="N1831" t="s">
        <v>5056</v>
      </c>
      <c r="O1831" t="s">
        <v>132</v>
      </c>
      <c r="P1831" t="s">
        <v>179</v>
      </c>
    </row>
    <row r="1832" spans="1:16" x14ac:dyDescent="0.25">
      <c r="A1832" s="1">
        <v>1732</v>
      </c>
      <c r="B1832" s="90">
        <v>45794.885313437502</v>
      </c>
      <c r="C1832" t="s">
        <v>143</v>
      </c>
      <c r="D1832" t="s">
        <v>19</v>
      </c>
      <c r="E1832" t="s">
        <v>129</v>
      </c>
      <c r="F1832" t="s">
        <v>116</v>
      </c>
      <c r="G1832" s="4">
        <v>83.99</v>
      </c>
      <c r="H1832" s="4">
        <v>83</v>
      </c>
      <c r="I1832" s="29">
        <v>0</v>
      </c>
      <c r="J1832" s="72">
        <v>83</v>
      </c>
      <c r="K1832" s="30" t="s">
        <v>1000</v>
      </c>
      <c r="L1832" s="30" t="s">
        <v>2825</v>
      </c>
      <c r="M1832" t="s">
        <v>1991</v>
      </c>
      <c r="N1832" t="s">
        <v>5057</v>
      </c>
      <c r="O1832" t="s">
        <v>1959</v>
      </c>
      <c r="P1832" t="s">
        <v>183</v>
      </c>
    </row>
    <row r="1833" spans="1:16" x14ac:dyDescent="0.25">
      <c r="A1833" s="1">
        <v>2808</v>
      </c>
      <c r="B1833" s="5">
        <v>45795.886445833334</v>
      </c>
      <c r="C1833" t="s">
        <v>143</v>
      </c>
      <c r="D1833" t="s">
        <v>19</v>
      </c>
      <c r="E1833" t="s">
        <v>129</v>
      </c>
      <c r="F1833" t="s">
        <v>116</v>
      </c>
      <c r="G1833" s="4">
        <v>150.99</v>
      </c>
      <c r="H1833" s="4">
        <v>150</v>
      </c>
      <c r="I1833" s="57">
        <v>125.65</v>
      </c>
      <c r="J1833" s="72">
        <f>H1833-I1833</f>
        <v>24.349999999999994</v>
      </c>
      <c r="K1833" s="30" t="s">
        <v>10</v>
      </c>
      <c r="L1833" s="30" t="s">
        <v>10</v>
      </c>
      <c r="M1833" t="s">
        <v>1991</v>
      </c>
      <c r="N1833" t="s">
        <v>5058</v>
      </c>
      <c r="O1833" t="s">
        <v>1961</v>
      </c>
      <c r="P1833" t="str">
        <f>VLOOKUP(C1833,[2]REGIONAIS!H:K,4,FALSE)</f>
        <v>GRAZIANI BARRETO</v>
      </c>
    </row>
    <row r="1834" spans="1:16" x14ac:dyDescent="0.25">
      <c r="A1834" s="1" t="s">
        <v>3304</v>
      </c>
      <c r="B1834" s="5">
        <v>45792.777101539352</v>
      </c>
      <c r="C1834" t="s">
        <v>2892</v>
      </c>
      <c r="D1834" t="s">
        <v>1926</v>
      </c>
      <c r="E1834" t="s">
        <v>2878</v>
      </c>
      <c r="F1834" t="s">
        <v>2877</v>
      </c>
      <c r="G1834" s="4">
        <v>45.2</v>
      </c>
      <c r="H1834" s="31">
        <v>43.18</v>
      </c>
      <c r="I1834" s="31">
        <v>0</v>
      </c>
      <c r="J1834" s="31">
        <v>43.18</v>
      </c>
      <c r="K1834" s="30" t="s">
        <v>2824</v>
      </c>
      <c r="L1834" s="30" t="s">
        <v>17</v>
      </c>
      <c r="M1834" t="s">
        <v>1991</v>
      </c>
      <c r="N1834" t="s">
        <v>5059</v>
      </c>
      <c r="O1834" t="s">
        <v>1929</v>
      </c>
      <c r="P1834" t="s">
        <v>182</v>
      </c>
    </row>
    <row r="1835" spans="1:16" x14ac:dyDescent="0.25">
      <c r="A1835" s="1" t="s">
        <v>5060</v>
      </c>
      <c r="B1835" s="5">
        <v>45792.773347812501</v>
      </c>
      <c r="C1835" t="s">
        <v>2892</v>
      </c>
      <c r="D1835" t="s">
        <v>1926</v>
      </c>
      <c r="E1835" t="s">
        <v>2878</v>
      </c>
      <c r="F1835" t="s">
        <v>2877</v>
      </c>
      <c r="G1835" s="4">
        <v>57.2</v>
      </c>
      <c r="H1835" s="31">
        <v>77.180000000000007</v>
      </c>
      <c r="I1835" s="31">
        <v>0</v>
      </c>
      <c r="J1835" s="31">
        <v>77.180000000000007</v>
      </c>
      <c r="K1835" s="30" t="s">
        <v>2824</v>
      </c>
      <c r="L1835" s="30" t="s">
        <v>17</v>
      </c>
      <c r="M1835" t="s">
        <v>1991</v>
      </c>
      <c r="N1835" t="s">
        <v>5061</v>
      </c>
      <c r="O1835" t="s">
        <v>1929</v>
      </c>
      <c r="P1835" t="s">
        <v>182</v>
      </c>
    </row>
    <row r="1836" spans="1:16" x14ac:dyDescent="0.25">
      <c r="A1836" s="1">
        <v>8622</v>
      </c>
      <c r="B1836" s="5">
        <v>45793.904278587965</v>
      </c>
      <c r="C1836" t="s">
        <v>141</v>
      </c>
      <c r="D1836" t="s">
        <v>23</v>
      </c>
      <c r="E1836" t="s">
        <v>30</v>
      </c>
      <c r="F1836" t="s">
        <v>116</v>
      </c>
      <c r="G1836" s="4">
        <v>138.99</v>
      </c>
      <c r="H1836" s="4">
        <v>133</v>
      </c>
      <c r="I1836" s="57">
        <v>107.4</v>
      </c>
      <c r="J1836" s="72">
        <f t="shared" ref="J1836:J1837" si="120">H1836-I1836</f>
        <v>25.599999999999994</v>
      </c>
      <c r="K1836" s="30" t="s">
        <v>10</v>
      </c>
      <c r="L1836" s="30" t="s">
        <v>10</v>
      </c>
      <c r="M1836" t="s">
        <v>1991</v>
      </c>
      <c r="N1836" t="s">
        <v>5062</v>
      </c>
      <c r="O1836" t="s">
        <v>1930</v>
      </c>
      <c r="P1836" t="s">
        <v>183</v>
      </c>
    </row>
    <row r="1837" spans="1:16" x14ac:dyDescent="0.25">
      <c r="A1837" s="1" t="s">
        <v>5027</v>
      </c>
      <c r="B1837" s="5">
        <v>45792.549883888889</v>
      </c>
      <c r="C1837" t="s">
        <v>187</v>
      </c>
      <c r="D1837" t="s">
        <v>19</v>
      </c>
      <c r="E1837" t="s">
        <v>1953</v>
      </c>
      <c r="F1837" t="s">
        <v>20</v>
      </c>
      <c r="G1837" s="4">
        <v>87.6</v>
      </c>
      <c r="H1837" s="4">
        <v>91.59</v>
      </c>
      <c r="I1837" s="57">
        <v>70.73</v>
      </c>
      <c r="J1837" s="72">
        <f t="shared" si="120"/>
        <v>20.86</v>
      </c>
      <c r="K1837" s="30" t="s">
        <v>10</v>
      </c>
      <c r="L1837" s="30" t="s">
        <v>10</v>
      </c>
      <c r="M1837" t="s">
        <v>1991</v>
      </c>
      <c r="N1837" t="s">
        <v>5063</v>
      </c>
      <c r="O1837" t="s">
        <v>122</v>
      </c>
      <c r="P1837" t="s">
        <v>181</v>
      </c>
    </row>
    <row r="1838" spans="1:16" x14ac:dyDescent="0.25">
      <c r="A1838" s="1" t="s">
        <v>5064</v>
      </c>
      <c r="B1838" s="5">
        <v>45792.505634652778</v>
      </c>
      <c r="C1838" t="s">
        <v>2996</v>
      </c>
      <c r="D1838" t="s">
        <v>18</v>
      </c>
      <c r="E1838" t="s">
        <v>1939</v>
      </c>
      <c r="F1838" t="s">
        <v>29</v>
      </c>
      <c r="G1838" s="4">
        <v>87.6</v>
      </c>
      <c r="H1838" s="31">
        <v>79.59</v>
      </c>
      <c r="I1838" s="31">
        <v>0</v>
      </c>
      <c r="J1838" s="31">
        <v>79.59</v>
      </c>
      <c r="K1838" s="30" t="s">
        <v>2824</v>
      </c>
      <c r="L1838" s="30" t="s">
        <v>17</v>
      </c>
      <c r="M1838" t="s">
        <v>1991</v>
      </c>
      <c r="N1838" t="s">
        <v>5065</v>
      </c>
      <c r="O1838" t="s">
        <v>122</v>
      </c>
      <c r="P1838" t="s">
        <v>183</v>
      </c>
    </row>
    <row r="1839" spans="1:16" x14ac:dyDescent="0.25">
      <c r="A1839" s="1" t="s">
        <v>5066</v>
      </c>
      <c r="B1839" s="5">
        <v>45792.496557951388</v>
      </c>
      <c r="C1839" t="s">
        <v>2996</v>
      </c>
      <c r="D1839" t="s">
        <v>18</v>
      </c>
      <c r="E1839" t="s">
        <v>1939</v>
      </c>
      <c r="F1839" t="s">
        <v>29</v>
      </c>
      <c r="G1839" s="4">
        <v>91.2</v>
      </c>
      <c r="H1839" s="31">
        <v>81.2</v>
      </c>
      <c r="I1839" s="31">
        <v>0</v>
      </c>
      <c r="J1839" s="31">
        <v>81.2</v>
      </c>
      <c r="K1839" s="30" t="s">
        <v>2824</v>
      </c>
      <c r="L1839" s="30" t="s">
        <v>17</v>
      </c>
      <c r="M1839" t="s">
        <v>1991</v>
      </c>
      <c r="N1839" t="s">
        <v>5067</v>
      </c>
      <c r="O1839" t="s">
        <v>2684</v>
      </c>
      <c r="P1839" t="s">
        <v>183</v>
      </c>
    </row>
    <row r="1840" spans="1:16" x14ac:dyDescent="0.25">
      <c r="A1840" s="1">
        <v>5349</v>
      </c>
      <c r="B1840" s="5">
        <v>45793.886470972226</v>
      </c>
      <c r="C1840" t="s">
        <v>141</v>
      </c>
      <c r="D1840" t="s">
        <v>23</v>
      </c>
      <c r="E1840" t="s">
        <v>30</v>
      </c>
      <c r="F1840" t="s">
        <v>116</v>
      </c>
      <c r="G1840" s="4">
        <v>179.99</v>
      </c>
      <c r="H1840" s="4">
        <v>168</v>
      </c>
      <c r="I1840" s="29">
        <v>0</v>
      </c>
      <c r="J1840" s="72">
        <v>168</v>
      </c>
      <c r="K1840" s="30" t="s">
        <v>1000</v>
      </c>
      <c r="L1840" s="30" t="s">
        <v>2825</v>
      </c>
      <c r="M1840" t="s">
        <v>1991</v>
      </c>
      <c r="N1840" t="s">
        <v>5068</v>
      </c>
      <c r="O1840" t="s">
        <v>1955</v>
      </c>
      <c r="P1840" t="s">
        <v>183</v>
      </c>
    </row>
    <row r="1841" spans="1:16" x14ac:dyDescent="0.25">
      <c r="A1841" s="1" t="s">
        <v>2053</v>
      </c>
      <c r="B1841" s="5">
        <v>45792.490052870373</v>
      </c>
      <c r="C1841" t="s">
        <v>290</v>
      </c>
      <c r="D1841" t="s">
        <v>19</v>
      </c>
      <c r="E1841" t="s">
        <v>226</v>
      </c>
      <c r="F1841" t="s">
        <v>20</v>
      </c>
      <c r="G1841" s="4">
        <v>24</v>
      </c>
      <c r="H1841" s="4">
        <v>4.99</v>
      </c>
      <c r="I1841" s="57">
        <v>11.86</v>
      </c>
      <c r="J1841" s="72">
        <f t="shared" ref="J1841:J1844" si="121">H1841-I1841</f>
        <v>-6.8699999999999992</v>
      </c>
      <c r="K1841" s="30" t="s">
        <v>10</v>
      </c>
      <c r="L1841" s="30" t="s">
        <v>10</v>
      </c>
      <c r="M1841" t="s">
        <v>1991</v>
      </c>
      <c r="N1841" t="s">
        <v>5069</v>
      </c>
      <c r="O1841" t="s">
        <v>132</v>
      </c>
      <c r="P1841" t="s">
        <v>179</v>
      </c>
    </row>
    <row r="1842" spans="1:16" x14ac:dyDescent="0.25">
      <c r="A1842" s="1">
        <v>3067</v>
      </c>
      <c r="B1842" s="5">
        <v>45795.540506759258</v>
      </c>
      <c r="C1842" t="s">
        <v>141</v>
      </c>
      <c r="D1842" t="s">
        <v>23</v>
      </c>
      <c r="E1842" t="s">
        <v>30</v>
      </c>
      <c r="F1842" t="s">
        <v>116</v>
      </c>
      <c r="G1842" s="4">
        <v>65.989999999999995</v>
      </c>
      <c r="H1842" s="4">
        <v>74</v>
      </c>
      <c r="I1842" s="57">
        <v>59.76</v>
      </c>
      <c r="J1842" s="72">
        <f t="shared" si="121"/>
        <v>14.240000000000002</v>
      </c>
      <c r="K1842" s="30" t="s">
        <v>10</v>
      </c>
      <c r="L1842" s="30" t="s">
        <v>10</v>
      </c>
      <c r="M1842" t="s">
        <v>1991</v>
      </c>
      <c r="N1842" t="s">
        <v>5070</v>
      </c>
      <c r="O1842" t="s">
        <v>131</v>
      </c>
      <c r="P1842" t="str">
        <f>VLOOKUP(C1842,[2]REGIONAIS!H:K,4,FALSE)</f>
        <v>GRAZIANI BARRETO</v>
      </c>
    </row>
    <row r="1843" spans="1:16" x14ac:dyDescent="0.25">
      <c r="A1843" s="1" t="s">
        <v>5071</v>
      </c>
      <c r="B1843" s="5">
        <v>45792.647724456016</v>
      </c>
      <c r="C1843" t="s">
        <v>189</v>
      </c>
      <c r="D1843" t="s">
        <v>19</v>
      </c>
      <c r="E1843" t="s">
        <v>41</v>
      </c>
      <c r="F1843" t="s">
        <v>20</v>
      </c>
      <c r="G1843" s="4">
        <v>43.8</v>
      </c>
      <c r="H1843" s="4">
        <v>43.8</v>
      </c>
      <c r="I1843" s="57">
        <v>32.880000000000003</v>
      </c>
      <c r="J1843" s="72">
        <f t="shared" si="121"/>
        <v>10.919999999999995</v>
      </c>
      <c r="K1843" s="30" t="s">
        <v>10</v>
      </c>
      <c r="L1843" s="30" t="s">
        <v>10</v>
      </c>
      <c r="M1843" t="s">
        <v>1991</v>
      </c>
      <c r="N1843" t="s">
        <v>5072</v>
      </c>
      <c r="O1843" t="s">
        <v>132</v>
      </c>
      <c r="P1843" t="s">
        <v>179</v>
      </c>
    </row>
    <row r="1844" spans="1:16" x14ac:dyDescent="0.25">
      <c r="A1844" s="1" t="s">
        <v>5073</v>
      </c>
      <c r="B1844" s="5">
        <v>45792.665782442127</v>
      </c>
      <c r="C1844" t="s">
        <v>170</v>
      </c>
      <c r="D1844" t="s">
        <v>23</v>
      </c>
      <c r="E1844" t="s">
        <v>24</v>
      </c>
      <c r="F1844" t="s">
        <v>20</v>
      </c>
      <c r="G1844" s="4">
        <v>33.6</v>
      </c>
      <c r="H1844" s="4">
        <v>43.58</v>
      </c>
      <c r="I1844" s="57">
        <v>28.17</v>
      </c>
      <c r="J1844" s="72">
        <f t="shared" si="121"/>
        <v>15.409999999999997</v>
      </c>
      <c r="K1844" s="30" t="s">
        <v>10</v>
      </c>
      <c r="L1844" s="30" t="s">
        <v>10</v>
      </c>
      <c r="M1844" t="s">
        <v>1991</v>
      </c>
      <c r="N1844" t="s">
        <v>5074</v>
      </c>
      <c r="O1844" t="s">
        <v>156</v>
      </c>
      <c r="P1844" t="s">
        <v>183</v>
      </c>
    </row>
    <row r="1845" spans="1:16" x14ac:dyDescent="0.25">
      <c r="A1845" s="1" t="s">
        <v>5075</v>
      </c>
      <c r="B1845" s="5">
        <v>45792.809462245372</v>
      </c>
      <c r="C1845" t="s">
        <v>216</v>
      </c>
      <c r="D1845" t="s">
        <v>18</v>
      </c>
      <c r="E1845" t="s">
        <v>1943</v>
      </c>
      <c r="F1845" t="s">
        <v>116</v>
      </c>
      <c r="G1845" s="4">
        <v>82</v>
      </c>
      <c r="H1845" s="31">
        <v>70.989999999999995</v>
      </c>
      <c r="I1845" s="31">
        <v>0</v>
      </c>
      <c r="J1845" s="73">
        <v>70.989999999999995</v>
      </c>
      <c r="K1845" s="30" t="s">
        <v>2824</v>
      </c>
      <c r="L1845" s="30" t="s">
        <v>17</v>
      </c>
      <c r="M1845" t="s">
        <v>1991</v>
      </c>
      <c r="N1845" t="s">
        <v>5076</v>
      </c>
      <c r="O1845" t="s">
        <v>1957</v>
      </c>
      <c r="P1845" t="s">
        <v>181</v>
      </c>
    </row>
    <row r="1846" spans="1:16" x14ac:dyDescent="0.25">
      <c r="A1846" s="1" t="s">
        <v>5077</v>
      </c>
      <c r="B1846" s="5">
        <v>45792.797811099539</v>
      </c>
      <c r="C1846" t="s">
        <v>685</v>
      </c>
      <c r="D1846" t="s">
        <v>19</v>
      </c>
      <c r="E1846" t="s">
        <v>41</v>
      </c>
      <c r="F1846" t="s">
        <v>20</v>
      </c>
      <c r="G1846" s="4">
        <v>60</v>
      </c>
      <c r="H1846" s="4">
        <v>60.99</v>
      </c>
      <c r="I1846" s="57">
        <v>48.45</v>
      </c>
      <c r="J1846" s="72">
        <f t="shared" ref="J1846:J1855" si="122">H1846-I1846</f>
        <v>12.54</v>
      </c>
      <c r="K1846" s="30" t="s">
        <v>10</v>
      </c>
      <c r="L1846" s="30" t="s">
        <v>10</v>
      </c>
      <c r="M1846" t="s">
        <v>1991</v>
      </c>
      <c r="N1846" t="s">
        <v>5078</v>
      </c>
      <c r="O1846" t="s">
        <v>1938</v>
      </c>
      <c r="P1846" t="s">
        <v>180</v>
      </c>
    </row>
    <row r="1847" spans="1:16" x14ac:dyDescent="0.25">
      <c r="A1847" s="1" t="s">
        <v>5079</v>
      </c>
      <c r="B1847" s="5">
        <v>45792.508716782409</v>
      </c>
      <c r="C1847" t="s">
        <v>257</v>
      </c>
      <c r="D1847" t="s">
        <v>23</v>
      </c>
      <c r="E1847" t="s">
        <v>31</v>
      </c>
      <c r="F1847" t="s">
        <v>1941</v>
      </c>
      <c r="G1847" s="4">
        <v>87.6</v>
      </c>
      <c r="H1847" s="4">
        <v>32.6</v>
      </c>
      <c r="I1847" s="57">
        <v>70.73</v>
      </c>
      <c r="J1847" s="72">
        <f t="shared" si="122"/>
        <v>-38.130000000000003</v>
      </c>
      <c r="K1847" s="30" t="s">
        <v>10</v>
      </c>
      <c r="L1847" s="30" t="s">
        <v>10</v>
      </c>
      <c r="M1847" t="s">
        <v>1991</v>
      </c>
      <c r="N1847" t="s">
        <v>5080</v>
      </c>
      <c r="O1847" t="s">
        <v>131</v>
      </c>
      <c r="P1847" t="s">
        <v>182</v>
      </c>
    </row>
    <row r="1848" spans="1:16" x14ac:dyDescent="0.25">
      <c r="A1848" s="1" t="s">
        <v>5081</v>
      </c>
      <c r="B1848" s="5">
        <v>45792.842262615741</v>
      </c>
      <c r="C1848" t="s">
        <v>230</v>
      </c>
      <c r="D1848" t="s">
        <v>19</v>
      </c>
      <c r="E1848" t="s">
        <v>33</v>
      </c>
      <c r="F1848" t="s">
        <v>20</v>
      </c>
      <c r="G1848" s="4">
        <v>51</v>
      </c>
      <c r="H1848" s="4">
        <v>53.98</v>
      </c>
      <c r="I1848" s="57">
        <v>41.18</v>
      </c>
      <c r="J1848" s="72">
        <f t="shared" si="122"/>
        <v>12.799999999999997</v>
      </c>
      <c r="K1848" s="30" t="s">
        <v>10</v>
      </c>
      <c r="L1848" s="30" t="s">
        <v>10</v>
      </c>
      <c r="M1848" t="s">
        <v>1991</v>
      </c>
      <c r="N1848" t="s">
        <v>5082</v>
      </c>
      <c r="O1848" t="s">
        <v>131</v>
      </c>
      <c r="P1848" t="s">
        <v>181</v>
      </c>
    </row>
    <row r="1849" spans="1:16" x14ac:dyDescent="0.25">
      <c r="A1849" s="1" t="s">
        <v>5083</v>
      </c>
      <c r="B1849" s="5">
        <v>45792.49777141204</v>
      </c>
      <c r="C1849" t="s">
        <v>1942</v>
      </c>
      <c r="D1849" t="s">
        <v>19</v>
      </c>
      <c r="E1849" t="s">
        <v>41</v>
      </c>
      <c r="F1849" t="s">
        <v>20</v>
      </c>
      <c r="G1849" s="4">
        <v>96.2</v>
      </c>
      <c r="H1849" s="4">
        <v>92.19</v>
      </c>
      <c r="I1849" s="57">
        <v>77.680000000000007</v>
      </c>
      <c r="J1849" s="72">
        <f t="shared" si="122"/>
        <v>14.509999999999991</v>
      </c>
      <c r="K1849" s="30" t="s">
        <v>10</v>
      </c>
      <c r="L1849" s="30" t="s">
        <v>10</v>
      </c>
      <c r="M1849" t="s">
        <v>1991</v>
      </c>
      <c r="N1849" t="s">
        <v>5084</v>
      </c>
      <c r="O1849" t="s">
        <v>122</v>
      </c>
      <c r="P1849" t="s">
        <v>182</v>
      </c>
    </row>
    <row r="1850" spans="1:16" x14ac:dyDescent="0.25">
      <c r="A1850" s="1" t="s">
        <v>5085</v>
      </c>
      <c r="B1850" s="5">
        <v>45792.465508657406</v>
      </c>
      <c r="C1850" t="s">
        <v>376</v>
      </c>
      <c r="D1850" t="s">
        <v>19</v>
      </c>
      <c r="E1850" t="s">
        <v>1953</v>
      </c>
      <c r="F1850" t="s">
        <v>20</v>
      </c>
      <c r="G1850" s="4">
        <v>296</v>
      </c>
      <c r="H1850" s="4">
        <v>296.99</v>
      </c>
      <c r="I1850" s="57">
        <v>219.04</v>
      </c>
      <c r="J1850" s="72">
        <f t="shared" si="122"/>
        <v>77.950000000000017</v>
      </c>
      <c r="K1850" s="30" t="s">
        <v>10</v>
      </c>
      <c r="L1850" s="30" t="s">
        <v>10</v>
      </c>
      <c r="M1850" t="s">
        <v>1991</v>
      </c>
      <c r="N1850" t="s">
        <v>5086</v>
      </c>
      <c r="O1850" t="s">
        <v>122</v>
      </c>
      <c r="P1850" t="s">
        <v>180</v>
      </c>
    </row>
    <row r="1851" spans="1:16" x14ac:dyDescent="0.25">
      <c r="A1851" s="1">
        <v>6946</v>
      </c>
      <c r="B1851" s="5">
        <v>45795.539647800928</v>
      </c>
      <c r="C1851" t="s">
        <v>141</v>
      </c>
      <c r="D1851" t="s">
        <v>23</v>
      </c>
      <c r="E1851" t="s">
        <v>30</v>
      </c>
      <c r="F1851" t="s">
        <v>116</v>
      </c>
      <c r="G1851" s="4">
        <v>94.99</v>
      </c>
      <c r="H1851" s="4">
        <v>103</v>
      </c>
      <c r="I1851" s="57">
        <v>83.17</v>
      </c>
      <c r="J1851" s="72">
        <f t="shared" si="122"/>
        <v>19.829999999999998</v>
      </c>
      <c r="K1851" s="30" t="s">
        <v>10</v>
      </c>
      <c r="L1851" s="30" t="s">
        <v>10</v>
      </c>
      <c r="M1851" t="s">
        <v>1991</v>
      </c>
      <c r="N1851" t="s">
        <v>5087</v>
      </c>
      <c r="O1851" t="s">
        <v>132</v>
      </c>
      <c r="P1851" t="str">
        <f>VLOOKUP(C1851,[2]REGIONAIS!H:K,4,FALSE)</f>
        <v>GRAZIANI BARRETO</v>
      </c>
    </row>
    <row r="1852" spans="1:16" x14ac:dyDescent="0.25">
      <c r="A1852" s="1" t="s">
        <v>5088</v>
      </c>
      <c r="B1852" s="5">
        <v>45792.934291041667</v>
      </c>
      <c r="C1852" t="s">
        <v>281</v>
      </c>
      <c r="D1852" t="s">
        <v>23</v>
      </c>
      <c r="E1852" t="s">
        <v>24</v>
      </c>
      <c r="F1852" t="s">
        <v>20</v>
      </c>
      <c r="G1852" s="4">
        <v>121</v>
      </c>
      <c r="H1852" s="4">
        <v>125.99</v>
      </c>
      <c r="I1852" s="57">
        <v>97.71</v>
      </c>
      <c r="J1852" s="72">
        <f t="shared" si="122"/>
        <v>28.28</v>
      </c>
      <c r="K1852" s="30" t="s">
        <v>10</v>
      </c>
      <c r="L1852" s="30" t="s">
        <v>10</v>
      </c>
      <c r="M1852" t="s">
        <v>1991</v>
      </c>
      <c r="N1852" t="s">
        <v>5089</v>
      </c>
      <c r="O1852" t="s">
        <v>132</v>
      </c>
      <c r="P1852" t="s">
        <v>179</v>
      </c>
    </row>
    <row r="1853" spans="1:16" x14ac:dyDescent="0.25">
      <c r="A1853" s="1" t="s">
        <v>5090</v>
      </c>
      <c r="B1853" s="5">
        <v>45792.931946886572</v>
      </c>
      <c r="C1853" t="s">
        <v>281</v>
      </c>
      <c r="D1853" t="s">
        <v>23</v>
      </c>
      <c r="E1853" t="s">
        <v>24</v>
      </c>
      <c r="F1853" t="s">
        <v>20</v>
      </c>
      <c r="G1853" s="4">
        <v>66</v>
      </c>
      <c r="H1853" s="4">
        <v>70.989999999999995</v>
      </c>
      <c r="I1853" s="57">
        <v>53.3</v>
      </c>
      <c r="J1853" s="72">
        <f t="shared" si="122"/>
        <v>17.689999999999998</v>
      </c>
      <c r="K1853" s="30" t="s">
        <v>10</v>
      </c>
      <c r="L1853" s="30" t="s">
        <v>10</v>
      </c>
      <c r="M1853" t="s">
        <v>1991</v>
      </c>
      <c r="N1853" t="s">
        <v>5091</v>
      </c>
      <c r="O1853" t="s">
        <v>122</v>
      </c>
      <c r="P1853" t="s">
        <v>179</v>
      </c>
    </row>
    <row r="1854" spans="1:16" x14ac:dyDescent="0.25">
      <c r="A1854" s="1" t="s">
        <v>5092</v>
      </c>
      <c r="B1854" s="5">
        <v>45792.870675844904</v>
      </c>
      <c r="C1854" t="s">
        <v>308</v>
      </c>
      <c r="D1854" t="s">
        <v>19</v>
      </c>
      <c r="E1854" t="s">
        <v>33</v>
      </c>
      <c r="F1854" t="s">
        <v>20</v>
      </c>
      <c r="G1854" s="4">
        <v>80</v>
      </c>
      <c r="H1854" s="4">
        <v>91.99</v>
      </c>
      <c r="I1854" s="57">
        <v>64.599999999999994</v>
      </c>
      <c r="J1854" s="72">
        <f t="shared" si="122"/>
        <v>27.39</v>
      </c>
      <c r="K1854" s="30" t="s">
        <v>10</v>
      </c>
      <c r="L1854" s="30" t="s">
        <v>10</v>
      </c>
      <c r="M1854" t="s">
        <v>1991</v>
      </c>
      <c r="N1854" t="s">
        <v>5093</v>
      </c>
      <c r="O1854" t="s">
        <v>122</v>
      </c>
      <c r="P1854" t="s">
        <v>183</v>
      </c>
    </row>
    <row r="1855" spans="1:16" x14ac:dyDescent="0.25">
      <c r="A1855" s="1" t="s">
        <v>5094</v>
      </c>
      <c r="B1855" s="5">
        <v>45792.939509212963</v>
      </c>
      <c r="C1855" t="s">
        <v>310</v>
      </c>
      <c r="D1855" t="s">
        <v>19</v>
      </c>
      <c r="E1855" t="s">
        <v>33</v>
      </c>
      <c r="F1855" t="s">
        <v>20</v>
      </c>
      <c r="G1855" s="4">
        <v>55.01</v>
      </c>
      <c r="H1855" s="4">
        <v>52.99</v>
      </c>
      <c r="I1855" s="57">
        <v>44.42</v>
      </c>
      <c r="J1855" s="72">
        <f t="shared" si="122"/>
        <v>8.57</v>
      </c>
      <c r="K1855" s="30" t="s">
        <v>10</v>
      </c>
      <c r="L1855" s="30" t="s">
        <v>10</v>
      </c>
      <c r="M1855" t="s">
        <v>1991</v>
      </c>
      <c r="N1855" t="s">
        <v>5095</v>
      </c>
      <c r="O1855" t="s">
        <v>1959</v>
      </c>
      <c r="P1855" t="s">
        <v>183</v>
      </c>
    </row>
    <row r="1856" spans="1:16" x14ac:dyDescent="0.25">
      <c r="A1856" s="1" t="s">
        <v>5096</v>
      </c>
      <c r="B1856" s="5">
        <v>45792.492255034726</v>
      </c>
      <c r="C1856" t="s">
        <v>166</v>
      </c>
      <c r="D1856" t="s">
        <v>18</v>
      </c>
      <c r="E1856" t="s">
        <v>2507</v>
      </c>
      <c r="F1856" t="s">
        <v>116</v>
      </c>
      <c r="G1856" s="4">
        <v>79</v>
      </c>
      <c r="H1856" s="31">
        <v>79.989999999999995</v>
      </c>
      <c r="I1856" s="31">
        <v>0</v>
      </c>
      <c r="J1856" s="73">
        <v>79.989999999999995</v>
      </c>
      <c r="K1856" s="30" t="s">
        <v>2824</v>
      </c>
      <c r="L1856" s="30" t="s">
        <v>17</v>
      </c>
      <c r="M1856" t="s">
        <v>1991</v>
      </c>
      <c r="N1856" t="s">
        <v>5097</v>
      </c>
      <c r="O1856" t="s">
        <v>124</v>
      </c>
      <c r="P1856" t="s">
        <v>181</v>
      </c>
    </row>
    <row r="1857" spans="1:16" x14ac:dyDescent="0.25">
      <c r="A1857" s="1" t="s">
        <v>3963</v>
      </c>
      <c r="B1857" s="5">
        <v>45792.657984467594</v>
      </c>
      <c r="C1857" t="s">
        <v>305</v>
      </c>
      <c r="D1857" t="s">
        <v>23</v>
      </c>
      <c r="E1857" t="s">
        <v>24</v>
      </c>
      <c r="F1857" t="s">
        <v>20</v>
      </c>
      <c r="G1857" s="4">
        <v>35</v>
      </c>
      <c r="H1857" s="4">
        <v>49.98</v>
      </c>
      <c r="I1857" s="57">
        <v>28.26</v>
      </c>
      <c r="J1857" s="72">
        <f t="shared" ref="J1857:J1865" si="123">H1857-I1857</f>
        <v>21.719999999999995</v>
      </c>
      <c r="K1857" s="30" t="s">
        <v>10</v>
      </c>
      <c r="L1857" s="30" t="s">
        <v>10</v>
      </c>
      <c r="M1857" t="s">
        <v>1991</v>
      </c>
      <c r="N1857" t="s">
        <v>5098</v>
      </c>
      <c r="O1857" t="s">
        <v>132</v>
      </c>
      <c r="P1857" t="s">
        <v>182</v>
      </c>
    </row>
    <row r="1858" spans="1:16" x14ac:dyDescent="0.25">
      <c r="A1858" s="1" t="s">
        <v>5099</v>
      </c>
      <c r="B1858" s="5">
        <v>45792.681476863429</v>
      </c>
      <c r="C1858" t="s">
        <v>291</v>
      </c>
      <c r="D1858" t="s">
        <v>19</v>
      </c>
      <c r="E1858" t="s">
        <v>33</v>
      </c>
      <c r="F1858" t="s">
        <v>20</v>
      </c>
      <c r="G1858" s="4">
        <v>61</v>
      </c>
      <c r="H1858" s="4">
        <v>58.98</v>
      </c>
      <c r="I1858" s="57">
        <v>43.6</v>
      </c>
      <c r="J1858" s="72">
        <f t="shared" si="123"/>
        <v>15.379999999999995</v>
      </c>
      <c r="K1858" s="30" t="s">
        <v>10</v>
      </c>
      <c r="L1858" s="30" t="s">
        <v>10</v>
      </c>
      <c r="M1858" t="s">
        <v>1991</v>
      </c>
      <c r="N1858" t="s">
        <v>5100</v>
      </c>
      <c r="O1858" t="s">
        <v>132</v>
      </c>
      <c r="P1858" t="s">
        <v>183</v>
      </c>
    </row>
    <row r="1859" spans="1:16" x14ac:dyDescent="0.25">
      <c r="A1859" s="1" t="s">
        <v>4668</v>
      </c>
      <c r="B1859" s="5">
        <v>45792.907867569447</v>
      </c>
      <c r="C1859" t="s">
        <v>137</v>
      </c>
      <c r="D1859" t="s">
        <v>19</v>
      </c>
      <c r="E1859" t="s">
        <v>39</v>
      </c>
      <c r="F1859" t="s">
        <v>1940</v>
      </c>
      <c r="G1859" s="4">
        <v>86.4</v>
      </c>
      <c r="H1859" s="4">
        <v>101.39</v>
      </c>
      <c r="I1859" s="57">
        <v>69.77</v>
      </c>
      <c r="J1859" s="72">
        <f t="shared" si="123"/>
        <v>31.620000000000005</v>
      </c>
      <c r="K1859" s="30" t="s">
        <v>10</v>
      </c>
      <c r="L1859" s="30" t="s">
        <v>10</v>
      </c>
      <c r="M1859" t="s">
        <v>1991</v>
      </c>
      <c r="N1859" t="s">
        <v>5101</v>
      </c>
      <c r="O1859" t="s">
        <v>123</v>
      </c>
      <c r="P1859" t="s">
        <v>183</v>
      </c>
    </row>
    <row r="1860" spans="1:16" x14ac:dyDescent="0.25">
      <c r="A1860" s="1" t="s">
        <v>5102</v>
      </c>
      <c r="B1860" s="5">
        <v>45792.931256134259</v>
      </c>
      <c r="C1860" t="s">
        <v>200</v>
      </c>
      <c r="D1860" t="s">
        <v>19</v>
      </c>
      <c r="E1860" t="s">
        <v>39</v>
      </c>
      <c r="F1860" t="s">
        <v>20</v>
      </c>
      <c r="G1860" s="4">
        <v>222</v>
      </c>
      <c r="H1860" s="4">
        <v>231.99</v>
      </c>
      <c r="I1860" s="57">
        <v>179.26</v>
      </c>
      <c r="J1860" s="72">
        <f t="shared" si="123"/>
        <v>52.730000000000018</v>
      </c>
      <c r="K1860" s="30" t="s">
        <v>10</v>
      </c>
      <c r="L1860" s="30" t="s">
        <v>10</v>
      </c>
      <c r="M1860" t="s">
        <v>1991</v>
      </c>
      <c r="N1860" t="s">
        <v>5103</v>
      </c>
      <c r="O1860" t="s">
        <v>140</v>
      </c>
      <c r="P1860" t="s">
        <v>182</v>
      </c>
    </row>
    <row r="1861" spans="1:16" x14ac:dyDescent="0.25">
      <c r="A1861" s="1" t="s">
        <v>5104</v>
      </c>
      <c r="B1861" s="5">
        <v>45792.569401435183</v>
      </c>
      <c r="C1861" t="s">
        <v>882</v>
      </c>
      <c r="D1861" t="s">
        <v>23</v>
      </c>
      <c r="E1861" t="s">
        <v>31</v>
      </c>
      <c r="F1861" t="s">
        <v>1941</v>
      </c>
      <c r="G1861" s="4">
        <v>84</v>
      </c>
      <c r="H1861" s="4">
        <v>98.99</v>
      </c>
      <c r="I1861" s="57">
        <v>67.83</v>
      </c>
      <c r="J1861" s="72">
        <f t="shared" si="123"/>
        <v>31.159999999999997</v>
      </c>
      <c r="K1861" s="30" t="s">
        <v>10</v>
      </c>
      <c r="L1861" s="30" t="s">
        <v>10</v>
      </c>
      <c r="M1861" t="s">
        <v>1991</v>
      </c>
      <c r="N1861" t="s">
        <v>5105</v>
      </c>
      <c r="O1861" t="s">
        <v>132</v>
      </c>
      <c r="P1861" t="s">
        <v>179</v>
      </c>
    </row>
    <row r="1862" spans="1:16" x14ac:dyDescent="0.25">
      <c r="A1862" s="1" t="s">
        <v>5106</v>
      </c>
      <c r="B1862" s="5">
        <v>45792.622789212961</v>
      </c>
      <c r="C1862" t="s">
        <v>222</v>
      </c>
      <c r="D1862" t="s">
        <v>19</v>
      </c>
      <c r="E1862" t="s">
        <v>33</v>
      </c>
      <c r="F1862" t="s">
        <v>20</v>
      </c>
      <c r="G1862" s="4">
        <v>54</v>
      </c>
      <c r="H1862" s="4">
        <v>66.98</v>
      </c>
      <c r="I1862" s="57">
        <v>43.6</v>
      </c>
      <c r="J1862" s="72">
        <f t="shared" si="123"/>
        <v>23.380000000000003</v>
      </c>
      <c r="K1862" s="30" t="s">
        <v>10</v>
      </c>
      <c r="L1862" s="30" t="s">
        <v>10</v>
      </c>
      <c r="M1862" t="s">
        <v>1991</v>
      </c>
      <c r="N1862" t="s">
        <v>5107</v>
      </c>
      <c r="O1862" t="s">
        <v>122</v>
      </c>
      <c r="P1862" t="s">
        <v>181</v>
      </c>
    </row>
    <row r="1863" spans="1:16" x14ac:dyDescent="0.25">
      <c r="A1863" s="1" t="s">
        <v>5108</v>
      </c>
      <c r="B1863" s="5">
        <v>45792.502117037038</v>
      </c>
      <c r="C1863" t="s">
        <v>297</v>
      </c>
      <c r="D1863" t="s">
        <v>23</v>
      </c>
      <c r="E1863" t="s">
        <v>24</v>
      </c>
      <c r="F1863" t="s">
        <v>20</v>
      </c>
      <c r="G1863" s="4">
        <v>30</v>
      </c>
      <c r="H1863" s="4">
        <v>23.49</v>
      </c>
      <c r="I1863" s="57">
        <v>24.22</v>
      </c>
      <c r="J1863" s="72">
        <f t="shared" si="123"/>
        <v>-0.73000000000000043</v>
      </c>
      <c r="K1863" s="30" t="s">
        <v>10</v>
      </c>
      <c r="L1863" s="30" t="s">
        <v>10</v>
      </c>
      <c r="M1863" t="s">
        <v>1991</v>
      </c>
      <c r="N1863" t="s">
        <v>5109</v>
      </c>
      <c r="O1863" t="s">
        <v>132</v>
      </c>
      <c r="P1863" t="s">
        <v>180</v>
      </c>
    </row>
    <row r="1864" spans="1:16" x14ac:dyDescent="0.25">
      <c r="A1864" s="1" t="s">
        <v>5110</v>
      </c>
      <c r="B1864" s="5">
        <v>45792.903161122682</v>
      </c>
      <c r="C1864" t="s">
        <v>166</v>
      </c>
      <c r="D1864" t="s">
        <v>153</v>
      </c>
      <c r="E1864" t="s">
        <v>24</v>
      </c>
      <c r="F1864" t="s">
        <v>20</v>
      </c>
      <c r="G1864" s="4">
        <v>182</v>
      </c>
      <c r="H1864" s="4">
        <v>188.98</v>
      </c>
      <c r="I1864" s="57">
        <v>146.96</v>
      </c>
      <c r="J1864" s="72">
        <f t="shared" si="123"/>
        <v>42.019999999999982</v>
      </c>
      <c r="K1864" s="30" t="s">
        <v>10</v>
      </c>
      <c r="L1864" s="30" t="s">
        <v>10</v>
      </c>
      <c r="M1864" t="s">
        <v>1991</v>
      </c>
      <c r="N1864" t="s">
        <v>5111</v>
      </c>
      <c r="O1864" t="s">
        <v>122</v>
      </c>
      <c r="P1864" t="s">
        <v>181</v>
      </c>
    </row>
    <row r="1865" spans="1:16" x14ac:dyDescent="0.25">
      <c r="A1865" s="1">
        <v>3888</v>
      </c>
      <c r="B1865" s="5">
        <v>45795.855860671298</v>
      </c>
      <c r="C1865" t="s">
        <v>289</v>
      </c>
      <c r="D1865" t="s">
        <v>23</v>
      </c>
      <c r="E1865" t="s">
        <v>31</v>
      </c>
      <c r="F1865" t="s">
        <v>116</v>
      </c>
      <c r="G1865" s="4">
        <v>48.99</v>
      </c>
      <c r="H1865" s="4">
        <v>48</v>
      </c>
      <c r="I1865" s="57">
        <v>38.76</v>
      </c>
      <c r="J1865" s="72">
        <f t="shared" si="123"/>
        <v>9.240000000000002</v>
      </c>
      <c r="K1865" s="30" t="s">
        <v>10</v>
      </c>
      <c r="L1865" s="30" t="s">
        <v>10</v>
      </c>
      <c r="M1865" t="s">
        <v>1991</v>
      </c>
      <c r="N1865" t="s">
        <v>5112</v>
      </c>
      <c r="O1865" t="s">
        <v>132</v>
      </c>
      <c r="P1865" t="str">
        <f>VLOOKUP(C1865,[2]REGIONAIS!H:K,4,FALSE)</f>
        <v>ANDRE TREVISANI</v>
      </c>
    </row>
    <row r="1866" spans="1:16" x14ac:dyDescent="0.25">
      <c r="A1866" s="1" t="s">
        <v>5113</v>
      </c>
      <c r="B1866" s="5">
        <v>45792.76908701389</v>
      </c>
      <c r="C1866" t="s">
        <v>205</v>
      </c>
      <c r="D1866" t="s">
        <v>18</v>
      </c>
      <c r="E1866" t="s">
        <v>1943</v>
      </c>
      <c r="F1866" t="s">
        <v>116</v>
      </c>
      <c r="G1866" s="4">
        <v>196</v>
      </c>
      <c r="H1866" s="31">
        <v>201.99</v>
      </c>
      <c r="I1866" s="31">
        <v>0</v>
      </c>
      <c r="J1866" s="73">
        <v>201.99</v>
      </c>
      <c r="K1866" s="30" t="s">
        <v>2824</v>
      </c>
      <c r="L1866" s="30" t="s">
        <v>17</v>
      </c>
      <c r="M1866" t="s">
        <v>1991</v>
      </c>
      <c r="N1866" t="s">
        <v>5114</v>
      </c>
      <c r="O1866" t="s">
        <v>122</v>
      </c>
      <c r="P1866" t="s">
        <v>182</v>
      </c>
    </row>
    <row r="1867" spans="1:16" x14ac:dyDescent="0.25">
      <c r="A1867" s="1" t="s">
        <v>5115</v>
      </c>
      <c r="B1867" s="5">
        <v>45792.818764027776</v>
      </c>
      <c r="C1867" t="s">
        <v>146</v>
      </c>
      <c r="D1867" t="s">
        <v>19</v>
      </c>
      <c r="E1867" t="s">
        <v>41</v>
      </c>
      <c r="F1867" t="s">
        <v>20</v>
      </c>
      <c r="G1867" s="4">
        <v>83</v>
      </c>
      <c r="H1867" s="4">
        <v>98.98</v>
      </c>
      <c r="I1867" s="57">
        <v>67.02</v>
      </c>
      <c r="J1867" s="72">
        <f t="shared" ref="J1867:J1882" si="124">H1867-I1867</f>
        <v>31.960000000000008</v>
      </c>
      <c r="K1867" s="30" t="s">
        <v>10</v>
      </c>
      <c r="L1867" s="30" t="s">
        <v>10</v>
      </c>
      <c r="M1867" t="s">
        <v>1991</v>
      </c>
      <c r="N1867" t="s">
        <v>5116</v>
      </c>
      <c r="O1867" t="s">
        <v>122</v>
      </c>
      <c r="P1867" t="s">
        <v>179</v>
      </c>
    </row>
    <row r="1868" spans="1:16" x14ac:dyDescent="0.25">
      <c r="A1868" s="1" t="s">
        <v>5117</v>
      </c>
      <c r="B1868" s="5">
        <v>45792.531276631948</v>
      </c>
      <c r="C1868" t="s">
        <v>760</v>
      </c>
      <c r="D1868" t="s">
        <v>23</v>
      </c>
      <c r="E1868" t="s">
        <v>24</v>
      </c>
      <c r="F1868" t="s">
        <v>20</v>
      </c>
      <c r="G1868" s="4">
        <v>142</v>
      </c>
      <c r="H1868" s="4">
        <v>157.97999999999999</v>
      </c>
      <c r="I1868" s="57">
        <v>114.66</v>
      </c>
      <c r="J1868" s="72">
        <f t="shared" si="124"/>
        <v>43.319999999999993</v>
      </c>
      <c r="K1868" s="30" t="s">
        <v>10</v>
      </c>
      <c r="L1868" s="30" t="s">
        <v>10</v>
      </c>
      <c r="M1868" t="s">
        <v>1991</v>
      </c>
      <c r="N1868" t="s">
        <v>5118</v>
      </c>
      <c r="O1868" t="s">
        <v>122</v>
      </c>
      <c r="P1868" t="s">
        <v>179</v>
      </c>
    </row>
    <row r="1869" spans="1:16" x14ac:dyDescent="0.25">
      <c r="A1869" s="1" t="s">
        <v>5119</v>
      </c>
      <c r="B1869" s="5">
        <v>45792.842421493056</v>
      </c>
      <c r="C1869" t="s">
        <v>163</v>
      </c>
      <c r="D1869" t="s">
        <v>23</v>
      </c>
      <c r="E1869" t="s">
        <v>26</v>
      </c>
      <c r="F1869" t="s">
        <v>20</v>
      </c>
      <c r="G1869" s="4">
        <v>66</v>
      </c>
      <c r="H1869" s="4">
        <v>63.98</v>
      </c>
      <c r="I1869" s="57">
        <v>53.3</v>
      </c>
      <c r="J1869" s="72">
        <f t="shared" si="124"/>
        <v>10.68</v>
      </c>
      <c r="K1869" s="30" t="s">
        <v>10</v>
      </c>
      <c r="L1869" s="30" t="s">
        <v>10</v>
      </c>
      <c r="M1869" t="s">
        <v>1991</v>
      </c>
      <c r="N1869" t="s">
        <v>5120</v>
      </c>
      <c r="O1869" t="s">
        <v>131</v>
      </c>
      <c r="P1869" t="s">
        <v>183</v>
      </c>
    </row>
    <row r="1870" spans="1:16" x14ac:dyDescent="0.25">
      <c r="A1870" s="1" t="s">
        <v>5121</v>
      </c>
      <c r="B1870" s="5">
        <v>45792.858636701392</v>
      </c>
      <c r="C1870" t="s">
        <v>298</v>
      </c>
      <c r="D1870" t="s">
        <v>23</v>
      </c>
      <c r="E1870" t="s">
        <v>31</v>
      </c>
      <c r="F1870" t="s">
        <v>1941</v>
      </c>
      <c r="G1870" s="4">
        <v>148</v>
      </c>
      <c r="H1870" s="4">
        <v>145.97999999999999</v>
      </c>
      <c r="I1870" s="57">
        <v>113.86</v>
      </c>
      <c r="J1870" s="72">
        <f t="shared" si="124"/>
        <v>32.11999999999999</v>
      </c>
      <c r="K1870" s="30" t="s">
        <v>10</v>
      </c>
      <c r="L1870" s="30" t="s">
        <v>10</v>
      </c>
      <c r="M1870" t="s">
        <v>1991</v>
      </c>
      <c r="N1870" t="s">
        <v>5122</v>
      </c>
      <c r="O1870" t="s">
        <v>122</v>
      </c>
      <c r="P1870" t="s">
        <v>180</v>
      </c>
    </row>
    <row r="1871" spans="1:16" x14ac:dyDescent="0.25">
      <c r="A1871" s="1" t="s">
        <v>5123</v>
      </c>
      <c r="B1871" s="5">
        <v>45792.774466504627</v>
      </c>
      <c r="C1871" t="s">
        <v>913</v>
      </c>
      <c r="D1871" t="s">
        <v>23</v>
      </c>
      <c r="E1871" t="s">
        <v>24</v>
      </c>
      <c r="F1871" t="s">
        <v>20</v>
      </c>
      <c r="G1871" s="4">
        <v>120</v>
      </c>
      <c r="H1871" s="4">
        <v>116.98</v>
      </c>
      <c r="I1871" s="57">
        <v>96.9</v>
      </c>
      <c r="J1871" s="72">
        <f t="shared" si="124"/>
        <v>20.079999999999998</v>
      </c>
      <c r="K1871" s="30" t="s">
        <v>10</v>
      </c>
      <c r="L1871" s="30" t="s">
        <v>10</v>
      </c>
      <c r="M1871" t="s">
        <v>1991</v>
      </c>
      <c r="N1871" t="s">
        <v>5124</v>
      </c>
      <c r="O1871" t="s">
        <v>122</v>
      </c>
      <c r="P1871" t="s">
        <v>183</v>
      </c>
    </row>
    <row r="1872" spans="1:16" x14ac:dyDescent="0.25">
      <c r="A1872" s="1" t="s">
        <v>5125</v>
      </c>
      <c r="B1872" s="5">
        <v>45792.885232766203</v>
      </c>
      <c r="C1872" t="s">
        <v>206</v>
      </c>
      <c r="D1872" t="s">
        <v>23</v>
      </c>
      <c r="E1872" t="s">
        <v>24</v>
      </c>
      <c r="F1872" t="s">
        <v>20</v>
      </c>
      <c r="G1872" s="4">
        <v>116</v>
      </c>
      <c r="H1872" s="4">
        <v>127.99</v>
      </c>
      <c r="I1872" s="57">
        <v>93.67</v>
      </c>
      <c r="J1872" s="72">
        <f t="shared" si="124"/>
        <v>34.319999999999993</v>
      </c>
      <c r="K1872" s="30" t="s">
        <v>10</v>
      </c>
      <c r="L1872" s="30" t="s">
        <v>10</v>
      </c>
      <c r="M1872" t="s">
        <v>1991</v>
      </c>
      <c r="N1872" t="s">
        <v>5126</v>
      </c>
      <c r="O1872" t="s">
        <v>1957</v>
      </c>
      <c r="P1872" t="s">
        <v>183</v>
      </c>
    </row>
    <row r="1873" spans="1:16" x14ac:dyDescent="0.25">
      <c r="A1873" s="1">
        <v>8753</v>
      </c>
      <c r="B1873" s="90">
        <v>45794.894193032407</v>
      </c>
      <c r="C1873" t="s">
        <v>401</v>
      </c>
      <c r="D1873" t="s">
        <v>23</v>
      </c>
      <c r="E1873" t="s">
        <v>30</v>
      </c>
      <c r="F1873" t="s">
        <v>116</v>
      </c>
      <c r="G1873" s="4">
        <v>142.99</v>
      </c>
      <c r="H1873" s="4">
        <v>128</v>
      </c>
      <c r="I1873" s="57">
        <v>103.36</v>
      </c>
      <c r="J1873" s="72">
        <f t="shared" si="124"/>
        <v>24.64</v>
      </c>
      <c r="K1873" s="30" t="s">
        <v>10</v>
      </c>
      <c r="L1873" s="30" t="s">
        <v>10</v>
      </c>
      <c r="M1873" t="s">
        <v>1991</v>
      </c>
      <c r="N1873" t="s">
        <v>5127</v>
      </c>
      <c r="O1873" t="s">
        <v>1959</v>
      </c>
      <c r="P1873" t="s">
        <v>183</v>
      </c>
    </row>
    <row r="1874" spans="1:16" x14ac:dyDescent="0.25">
      <c r="A1874" s="1" t="s">
        <v>5128</v>
      </c>
      <c r="B1874" s="5">
        <v>45792.85679208333</v>
      </c>
      <c r="C1874" t="s">
        <v>206</v>
      </c>
      <c r="D1874" t="s">
        <v>19</v>
      </c>
      <c r="E1874" t="s">
        <v>41</v>
      </c>
      <c r="F1874" t="s">
        <v>20</v>
      </c>
      <c r="G1874" s="4">
        <v>137</v>
      </c>
      <c r="H1874" s="4">
        <v>144.99</v>
      </c>
      <c r="I1874" s="57">
        <v>110.63</v>
      </c>
      <c r="J1874" s="72">
        <f t="shared" si="124"/>
        <v>34.360000000000014</v>
      </c>
      <c r="K1874" s="30" t="s">
        <v>10</v>
      </c>
      <c r="L1874" s="30" t="s">
        <v>10</v>
      </c>
      <c r="M1874" t="s">
        <v>1991</v>
      </c>
      <c r="N1874" t="s">
        <v>5129</v>
      </c>
      <c r="O1874" t="s">
        <v>122</v>
      </c>
      <c r="P1874" t="s">
        <v>183</v>
      </c>
    </row>
    <row r="1875" spans="1:16" x14ac:dyDescent="0.25">
      <c r="A1875" s="1">
        <v>329</v>
      </c>
      <c r="B1875" s="90">
        <v>45794.809535173612</v>
      </c>
      <c r="C1875" t="s">
        <v>118</v>
      </c>
      <c r="D1875" t="s">
        <v>23</v>
      </c>
      <c r="E1875" t="s">
        <v>30</v>
      </c>
      <c r="F1875" t="s">
        <v>116</v>
      </c>
      <c r="G1875" s="4">
        <v>74.989999999999995</v>
      </c>
      <c r="H1875" s="4">
        <v>74</v>
      </c>
      <c r="I1875" s="57">
        <v>59.76</v>
      </c>
      <c r="J1875" s="72">
        <f t="shared" si="124"/>
        <v>14.240000000000002</v>
      </c>
      <c r="K1875" s="30" t="s">
        <v>10</v>
      </c>
      <c r="L1875" s="30" t="s">
        <v>10</v>
      </c>
      <c r="M1875" t="s">
        <v>1991</v>
      </c>
      <c r="N1875" t="s">
        <v>5130</v>
      </c>
      <c r="O1875" t="s">
        <v>2228</v>
      </c>
      <c r="P1875" t="s">
        <v>180</v>
      </c>
    </row>
    <row r="1876" spans="1:16" x14ac:dyDescent="0.25">
      <c r="A1876" s="1" t="s">
        <v>5131</v>
      </c>
      <c r="B1876" s="5">
        <v>45792.852483078706</v>
      </c>
      <c r="C1876" t="s">
        <v>206</v>
      </c>
      <c r="D1876" t="s">
        <v>19</v>
      </c>
      <c r="E1876" t="s">
        <v>39</v>
      </c>
      <c r="F1876" t="s">
        <v>20</v>
      </c>
      <c r="G1876" s="4">
        <v>81</v>
      </c>
      <c r="H1876" s="4">
        <v>77.989999999999995</v>
      </c>
      <c r="I1876" s="57">
        <v>65.41</v>
      </c>
      <c r="J1876" s="72">
        <f t="shared" si="124"/>
        <v>12.579999999999998</v>
      </c>
      <c r="K1876" s="30" t="s">
        <v>10</v>
      </c>
      <c r="L1876" s="30" t="s">
        <v>10</v>
      </c>
      <c r="M1876" t="s">
        <v>1991</v>
      </c>
      <c r="N1876" t="s">
        <v>5132</v>
      </c>
      <c r="O1876" t="s">
        <v>131</v>
      </c>
      <c r="P1876" t="s">
        <v>183</v>
      </c>
    </row>
    <row r="1877" spans="1:16" x14ac:dyDescent="0.25">
      <c r="A1877" s="1" t="s">
        <v>5133</v>
      </c>
      <c r="B1877" s="5">
        <v>45792.850933032409</v>
      </c>
      <c r="C1877" t="s">
        <v>206</v>
      </c>
      <c r="D1877" t="s">
        <v>19</v>
      </c>
      <c r="E1877" t="s">
        <v>39</v>
      </c>
      <c r="F1877" t="s">
        <v>20</v>
      </c>
      <c r="G1877" s="4">
        <v>148</v>
      </c>
      <c r="H1877" s="4">
        <v>144.99</v>
      </c>
      <c r="I1877" s="57">
        <v>119.51</v>
      </c>
      <c r="J1877" s="72">
        <f t="shared" si="124"/>
        <v>25.480000000000004</v>
      </c>
      <c r="K1877" s="30" t="s">
        <v>10</v>
      </c>
      <c r="L1877" s="30" t="s">
        <v>10</v>
      </c>
      <c r="M1877" t="s">
        <v>1991</v>
      </c>
      <c r="N1877" t="s">
        <v>5134</v>
      </c>
      <c r="O1877" t="s">
        <v>131</v>
      </c>
      <c r="P1877" t="s">
        <v>183</v>
      </c>
    </row>
    <row r="1878" spans="1:16" x14ac:dyDescent="0.25">
      <c r="A1878" s="1" t="s">
        <v>5135</v>
      </c>
      <c r="B1878" s="5">
        <v>45792.848320173609</v>
      </c>
      <c r="C1878" t="s">
        <v>206</v>
      </c>
      <c r="D1878" t="s">
        <v>19</v>
      </c>
      <c r="E1878" t="s">
        <v>39</v>
      </c>
      <c r="F1878" t="s">
        <v>20</v>
      </c>
      <c r="G1878" s="4">
        <v>65</v>
      </c>
      <c r="H1878" s="4">
        <v>76.989999999999995</v>
      </c>
      <c r="I1878" s="57">
        <v>52.49</v>
      </c>
      <c r="J1878" s="72">
        <f t="shared" si="124"/>
        <v>24.499999999999993</v>
      </c>
      <c r="K1878" s="30" t="s">
        <v>10</v>
      </c>
      <c r="L1878" s="30" t="s">
        <v>10</v>
      </c>
      <c r="M1878" t="s">
        <v>1991</v>
      </c>
      <c r="N1878" t="s">
        <v>5136</v>
      </c>
      <c r="O1878" t="s">
        <v>122</v>
      </c>
      <c r="P1878" t="s">
        <v>183</v>
      </c>
    </row>
    <row r="1879" spans="1:16" x14ac:dyDescent="0.25">
      <c r="A1879" s="1" t="s">
        <v>5137</v>
      </c>
      <c r="B1879" s="5">
        <v>45792.800096516206</v>
      </c>
      <c r="C1879" t="s">
        <v>198</v>
      </c>
      <c r="D1879" t="s">
        <v>23</v>
      </c>
      <c r="E1879" t="s">
        <v>24</v>
      </c>
      <c r="F1879" t="s">
        <v>20</v>
      </c>
      <c r="G1879" s="4">
        <v>81</v>
      </c>
      <c r="H1879" s="4">
        <v>79.989999999999995</v>
      </c>
      <c r="I1879" s="57">
        <v>65.41</v>
      </c>
      <c r="J1879" s="72">
        <f t="shared" si="124"/>
        <v>14.579999999999998</v>
      </c>
      <c r="K1879" s="30" t="s">
        <v>10</v>
      </c>
      <c r="L1879" s="30" t="s">
        <v>10</v>
      </c>
      <c r="M1879" t="s">
        <v>1991</v>
      </c>
      <c r="N1879" t="s">
        <v>5138</v>
      </c>
      <c r="O1879" t="s">
        <v>131</v>
      </c>
      <c r="P1879" t="s">
        <v>183</v>
      </c>
    </row>
    <row r="1880" spans="1:16" x14ac:dyDescent="0.25">
      <c r="A1880" s="1" t="s">
        <v>5139</v>
      </c>
      <c r="B1880" s="5">
        <v>45792.786354016207</v>
      </c>
      <c r="C1880" t="s">
        <v>198</v>
      </c>
      <c r="D1880" t="s">
        <v>19</v>
      </c>
      <c r="E1880" t="s">
        <v>33</v>
      </c>
      <c r="F1880" t="s">
        <v>20</v>
      </c>
      <c r="G1880" s="4">
        <v>147.80000000000001</v>
      </c>
      <c r="H1880" s="4">
        <v>145.79</v>
      </c>
      <c r="I1880" s="57">
        <v>119.35</v>
      </c>
      <c r="J1880" s="72">
        <f t="shared" si="124"/>
        <v>26.439999999999998</v>
      </c>
      <c r="K1880" s="30" t="s">
        <v>10</v>
      </c>
      <c r="L1880" s="30" t="s">
        <v>10</v>
      </c>
      <c r="M1880" t="s">
        <v>1991</v>
      </c>
      <c r="N1880" t="s">
        <v>5140</v>
      </c>
      <c r="O1880" t="s">
        <v>131</v>
      </c>
      <c r="P1880" t="s">
        <v>183</v>
      </c>
    </row>
    <row r="1881" spans="1:16" x14ac:dyDescent="0.25">
      <c r="A1881" s="1" t="s">
        <v>5141</v>
      </c>
      <c r="B1881" s="5">
        <v>45792.839106527776</v>
      </c>
      <c r="C1881" t="s">
        <v>235</v>
      </c>
      <c r="D1881" t="s">
        <v>19</v>
      </c>
      <c r="E1881" t="s">
        <v>41</v>
      </c>
      <c r="F1881" t="s">
        <v>20</v>
      </c>
      <c r="G1881" s="4">
        <v>70</v>
      </c>
      <c r="H1881" s="4">
        <v>80.98</v>
      </c>
      <c r="I1881" s="57">
        <v>56.52</v>
      </c>
      <c r="J1881" s="72">
        <f t="shared" si="124"/>
        <v>24.46</v>
      </c>
      <c r="K1881" s="30" t="s">
        <v>10</v>
      </c>
      <c r="L1881" s="30" t="s">
        <v>10</v>
      </c>
      <c r="M1881" t="s">
        <v>1991</v>
      </c>
      <c r="N1881" t="s">
        <v>5142</v>
      </c>
      <c r="O1881" t="s">
        <v>124</v>
      </c>
      <c r="P1881" t="s">
        <v>183</v>
      </c>
    </row>
    <row r="1882" spans="1:16" x14ac:dyDescent="0.25">
      <c r="A1882" s="1" t="s">
        <v>2167</v>
      </c>
      <c r="B1882" s="5">
        <v>45792.823761967593</v>
      </c>
      <c r="C1882" t="s">
        <v>1948</v>
      </c>
      <c r="D1882" t="s">
        <v>19</v>
      </c>
      <c r="E1882" t="s">
        <v>130</v>
      </c>
      <c r="F1882" t="s">
        <v>20</v>
      </c>
      <c r="G1882" s="4">
        <v>337</v>
      </c>
      <c r="H1882" s="4">
        <v>349.99</v>
      </c>
      <c r="I1882" s="57">
        <v>272.13</v>
      </c>
      <c r="J1882" s="72">
        <f t="shared" si="124"/>
        <v>77.860000000000014</v>
      </c>
      <c r="K1882" s="30" t="s">
        <v>10</v>
      </c>
      <c r="L1882" s="30" t="s">
        <v>10</v>
      </c>
      <c r="M1882" t="s">
        <v>1991</v>
      </c>
      <c r="N1882" t="s">
        <v>5143</v>
      </c>
      <c r="O1882" t="s">
        <v>132</v>
      </c>
      <c r="P1882" t="s">
        <v>179</v>
      </c>
    </row>
    <row r="1883" spans="1:16" x14ac:dyDescent="0.25">
      <c r="A1883" s="1" t="s">
        <v>5144</v>
      </c>
      <c r="B1883" s="5">
        <v>45792.471406574077</v>
      </c>
      <c r="C1883" t="s">
        <v>169</v>
      </c>
      <c r="D1883" t="s">
        <v>18</v>
      </c>
      <c r="E1883" t="s">
        <v>42</v>
      </c>
      <c r="F1883" t="s">
        <v>1940</v>
      </c>
      <c r="G1883" s="4">
        <v>126</v>
      </c>
      <c r="H1883" s="31">
        <v>120.99</v>
      </c>
      <c r="I1883" s="31">
        <v>0</v>
      </c>
      <c r="J1883" s="31">
        <v>120.99</v>
      </c>
      <c r="K1883" s="30" t="s">
        <v>2824</v>
      </c>
      <c r="L1883" s="30" t="s">
        <v>17</v>
      </c>
      <c r="M1883" t="s">
        <v>1991</v>
      </c>
      <c r="N1883" t="s">
        <v>5145</v>
      </c>
      <c r="O1883" t="s">
        <v>132</v>
      </c>
      <c r="P1883" t="s">
        <v>181</v>
      </c>
    </row>
    <row r="1884" spans="1:16" x14ac:dyDescent="0.25">
      <c r="A1884" s="1" t="s">
        <v>5146</v>
      </c>
      <c r="B1884" s="5">
        <v>45792.462520891204</v>
      </c>
      <c r="C1884" t="s">
        <v>169</v>
      </c>
      <c r="D1884" t="s">
        <v>18</v>
      </c>
      <c r="E1884" t="s">
        <v>42</v>
      </c>
      <c r="F1884" t="s">
        <v>1940</v>
      </c>
      <c r="G1884" s="4">
        <v>48</v>
      </c>
      <c r="H1884" s="31">
        <v>45.98</v>
      </c>
      <c r="I1884" s="31">
        <v>0</v>
      </c>
      <c r="J1884" s="31">
        <v>45.98</v>
      </c>
      <c r="K1884" s="30" t="s">
        <v>2824</v>
      </c>
      <c r="L1884" s="30" t="s">
        <v>17</v>
      </c>
      <c r="M1884" t="s">
        <v>1991</v>
      </c>
      <c r="N1884" t="s">
        <v>5147</v>
      </c>
      <c r="O1884" t="s">
        <v>132</v>
      </c>
      <c r="P1884" t="s">
        <v>181</v>
      </c>
    </row>
    <row r="1885" spans="1:16" x14ac:dyDescent="0.25">
      <c r="A1885" s="1" t="s">
        <v>5052</v>
      </c>
      <c r="B1885" s="5">
        <v>45792.723466446761</v>
      </c>
      <c r="C1885" t="s">
        <v>2888</v>
      </c>
      <c r="D1885" t="s">
        <v>1926</v>
      </c>
      <c r="E1885" t="s">
        <v>2878</v>
      </c>
      <c r="F1885" t="s">
        <v>2877</v>
      </c>
      <c r="G1885" s="4">
        <v>45.2</v>
      </c>
      <c r="H1885" s="31">
        <v>38.18</v>
      </c>
      <c r="I1885" s="31">
        <v>0</v>
      </c>
      <c r="J1885" s="31">
        <v>38.18</v>
      </c>
      <c r="K1885" s="30" t="s">
        <v>2824</v>
      </c>
      <c r="L1885" s="30" t="s">
        <v>17</v>
      </c>
      <c r="M1885" t="s">
        <v>1991</v>
      </c>
      <c r="N1885" t="s">
        <v>5148</v>
      </c>
      <c r="O1885" t="s">
        <v>1929</v>
      </c>
      <c r="P1885" t="s">
        <v>180</v>
      </c>
    </row>
    <row r="1886" spans="1:16" x14ac:dyDescent="0.25">
      <c r="A1886" s="1" t="s">
        <v>5149</v>
      </c>
      <c r="B1886" s="5">
        <v>45792.908753935182</v>
      </c>
      <c r="C1886" t="s">
        <v>158</v>
      </c>
      <c r="D1886" t="s">
        <v>27</v>
      </c>
      <c r="E1886" t="s">
        <v>28</v>
      </c>
      <c r="F1886" t="s">
        <v>136</v>
      </c>
      <c r="G1886" s="4">
        <v>52.4</v>
      </c>
      <c r="H1886" s="31">
        <v>41.39</v>
      </c>
      <c r="I1886" s="31">
        <v>0</v>
      </c>
      <c r="J1886" s="31">
        <v>41.39</v>
      </c>
      <c r="K1886" s="30" t="s">
        <v>2824</v>
      </c>
      <c r="L1886" s="30" t="s">
        <v>17</v>
      </c>
      <c r="M1886" t="s">
        <v>1991</v>
      </c>
      <c r="N1886" t="s">
        <v>5150</v>
      </c>
      <c r="O1886" t="s">
        <v>122</v>
      </c>
      <c r="P1886" t="s">
        <v>181</v>
      </c>
    </row>
    <row r="1887" spans="1:16" x14ac:dyDescent="0.25">
      <c r="A1887" s="1" t="s">
        <v>5151</v>
      </c>
      <c r="B1887" s="5">
        <v>45792.67684241898</v>
      </c>
      <c r="C1887" t="s">
        <v>1948</v>
      </c>
      <c r="D1887" t="s">
        <v>153</v>
      </c>
      <c r="E1887" t="s">
        <v>24</v>
      </c>
      <c r="F1887" t="s">
        <v>20</v>
      </c>
      <c r="G1887" s="4">
        <v>99.8</v>
      </c>
      <c r="H1887" s="4">
        <v>96.79</v>
      </c>
      <c r="I1887" s="57">
        <v>74.94</v>
      </c>
      <c r="J1887" s="72">
        <f>H1887-I1887</f>
        <v>21.850000000000009</v>
      </c>
      <c r="K1887" s="30" t="s">
        <v>10</v>
      </c>
      <c r="L1887" s="30" t="s">
        <v>10</v>
      </c>
      <c r="M1887" t="s">
        <v>1991</v>
      </c>
      <c r="N1887" t="s">
        <v>5152</v>
      </c>
      <c r="O1887" t="s">
        <v>124</v>
      </c>
      <c r="P1887" t="s">
        <v>179</v>
      </c>
    </row>
    <row r="1888" spans="1:16" x14ac:dyDescent="0.25">
      <c r="A1888" s="1">
        <v>4429</v>
      </c>
      <c r="B1888" s="90">
        <v>45794.818302013889</v>
      </c>
      <c r="C1888" t="s">
        <v>74</v>
      </c>
      <c r="D1888" t="s">
        <v>18</v>
      </c>
      <c r="E1888" t="s">
        <v>2507</v>
      </c>
      <c r="F1888" t="s">
        <v>116</v>
      </c>
      <c r="G1888" s="4">
        <v>123</v>
      </c>
      <c r="H1888" s="4">
        <v>121.01</v>
      </c>
      <c r="I1888" s="29">
        <v>0</v>
      </c>
      <c r="J1888" s="72">
        <v>121.01</v>
      </c>
      <c r="K1888" s="30" t="s">
        <v>1000</v>
      </c>
      <c r="L1888" s="30" t="s">
        <v>2825</v>
      </c>
      <c r="M1888" t="s">
        <v>1991</v>
      </c>
      <c r="N1888" t="s">
        <v>5153</v>
      </c>
      <c r="O1888" t="s">
        <v>1976</v>
      </c>
      <c r="P1888" t="s">
        <v>182</v>
      </c>
    </row>
    <row r="1889" spans="1:16" x14ac:dyDescent="0.25">
      <c r="A1889" s="1">
        <v>492</v>
      </c>
      <c r="B1889" s="90">
        <v>45794.802438298611</v>
      </c>
      <c r="C1889" t="s">
        <v>74</v>
      </c>
      <c r="D1889" t="s">
        <v>18</v>
      </c>
      <c r="E1889" t="s">
        <v>2507</v>
      </c>
      <c r="F1889" t="s">
        <v>116</v>
      </c>
      <c r="G1889" s="4">
        <v>105.99</v>
      </c>
      <c r="H1889" s="4">
        <v>97</v>
      </c>
      <c r="I1889" s="29">
        <v>0</v>
      </c>
      <c r="J1889" s="72">
        <v>97</v>
      </c>
      <c r="K1889" s="30" t="s">
        <v>1000</v>
      </c>
      <c r="L1889" s="30" t="s">
        <v>2825</v>
      </c>
      <c r="M1889" t="s">
        <v>1991</v>
      </c>
      <c r="N1889" t="s">
        <v>5154</v>
      </c>
      <c r="O1889" t="s">
        <v>132</v>
      </c>
      <c r="P1889" t="s">
        <v>182</v>
      </c>
    </row>
    <row r="1890" spans="1:16" x14ac:dyDescent="0.25">
      <c r="A1890" s="1">
        <v>9044</v>
      </c>
      <c r="B1890" s="5">
        <v>45795.891471828705</v>
      </c>
      <c r="C1890" t="s">
        <v>306</v>
      </c>
      <c r="D1890" t="s">
        <v>19</v>
      </c>
      <c r="E1890" t="s">
        <v>129</v>
      </c>
      <c r="F1890" t="s">
        <v>116</v>
      </c>
      <c r="G1890" s="4">
        <v>176</v>
      </c>
      <c r="H1890" s="4">
        <v>179</v>
      </c>
      <c r="I1890" s="29">
        <v>0</v>
      </c>
      <c r="J1890" s="72">
        <v>179</v>
      </c>
      <c r="K1890" s="30" t="s">
        <v>1000</v>
      </c>
      <c r="L1890" s="30" t="s">
        <v>2825</v>
      </c>
      <c r="M1890" t="s">
        <v>1991</v>
      </c>
      <c r="N1890" t="s">
        <v>5155</v>
      </c>
      <c r="O1890" t="s">
        <v>122</v>
      </c>
      <c r="P1890" t="str">
        <f>VLOOKUP(C1890,[2]REGIONAIS!H:K,4,FALSE)</f>
        <v>BREINER PENA</v>
      </c>
    </row>
    <row r="1891" spans="1:16" x14ac:dyDescent="0.25">
      <c r="A1891" s="1" t="s">
        <v>5156</v>
      </c>
      <c r="B1891" s="5">
        <v>45792.558576354168</v>
      </c>
      <c r="C1891" t="s">
        <v>168</v>
      </c>
      <c r="D1891" t="s">
        <v>23</v>
      </c>
      <c r="E1891" t="s">
        <v>26</v>
      </c>
      <c r="F1891" t="s">
        <v>20</v>
      </c>
      <c r="G1891" s="4">
        <v>74</v>
      </c>
      <c r="H1891" s="4">
        <v>69.989999999999995</v>
      </c>
      <c r="I1891" s="57">
        <v>59.76</v>
      </c>
      <c r="J1891" s="72">
        <f>H1891-I1891</f>
        <v>10.229999999999997</v>
      </c>
      <c r="K1891" s="30" t="s">
        <v>10</v>
      </c>
      <c r="L1891" s="30" t="s">
        <v>10</v>
      </c>
      <c r="M1891" t="s">
        <v>1991</v>
      </c>
      <c r="N1891" t="s">
        <v>5157</v>
      </c>
      <c r="O1891" t="s">
        <v>1976</v>
      </c>
      <c r="P1891" t="s">
        <v>182</v>
      </c>
    </row>
    <row r="1892" spans="1:16" x14ac:dyDescent="0.25">
      <c r="A1892" s="1">
        <v>3093</v>
      </c>
      <c r="B1892" s="90">
        <v>45794.893947685188</v>
      </c>
      <c r="C1892" t="s">
        <v>158</v>
      </c>
      <c r="D1892" t="s">
        <v>23</v>
      </c>
      <c r="E1892" t="s">
        <v>30</v>
      </c>
      <c r="F1892" t="s">
        <v>116</v>
      </c>
      <c r="G1892" s="4">
        <v>190.98</v>
      </c>
      <c r="H1892" s="4">
        <v>168</v>
      </c>
      <c r="I1892" s="29">
        <v>0</v>
      </c>
      <c r="J1892" s="72">
        <v>168</v>
      </c>
      <c r="K1892" s="30" t="s">
        <v>1000</v>
      </c>
      <c r="L1892" s="30" t="s">
        <v>2825</v>
      </c>
      <c r="M1892" t="s">
        <v>1991</v>
      </c>
      <c r="N1892" t="s">
        <v>5158</v>
      </c>
      <c r="O1892" t="s">
        <v>156</v>
      </c>
      <c r="P1892" t="s">
        <v>181</v>
      </c>
    </row>
    <row r="1893" spans="1:16" x14ac:dyDescent="0.25">
      <c r="A1893" s="1" t="s">
        <v>5159</v>
      </c>
      <c r="B1893" s="5">
        <v>45792.689165370371</v>
      </c>
      <c r="C1893" t="s">
        <v>1944</v>
      </c>
      <c r="D1893" t="s">
        <v>19</v>
      </c>
      <c r="E1893" t="s">
        <v>39</v>
      </c>
      <c r="F1893" t="s">
        <v>20</v>
      </c>
      <c r="G1893" s="4">
        <v>106.65</v>
      </c>
      <c r="H1893" s="4">
        <v>129.63999999999999</v>
      </c>
      <c r="I1893" s="57">
        <v>86.12</v>
      </c>
      <c r="J1893" s="72">
        <f t="shared" ref="J1893:J1894" si="125">H1893-I1893</f>
        <v>43.519999999999982</v>
      </c>
      <c r="K1893" s="30" t="s">
        <v>10</v>
      </c>
      <c r="L1893" s="30" t="s">
        <v>10</v>
      </c>
      <c r="M1893" t="s">
        <v>1991</v>
      </c>
      <c r="N1893" t="s">
        <v>5160</v>
      </c>
      <c r="O1893" t="s">
        <v>1957</v>
      </c>
      <c r="P1893" t="s">
        <v>182</v>
      </c>
    </row>
    <row r="1894" spans="1:16" x14ac:dyDescent="0.25">
      <c r="A1894" s="1" t="s">
        <v>5161</v>
      </c>
      <c r="B1894" s="5">
        <v>45792.859414120372</v>
      </c>
      <c r="C1894" t="s">
        <v>2523</v>
      </c>
      <c r="D1894" t="s">
        <v>23</v>
      </c>
      <c r="E1894" t="s">
        <v>26</v>
      </c>
      <c r="F1894" t="s">
        <v>20</v>
      </c>
      <c r="G1894" s="4">
        <v>145.44999999999999</v>
      </c>
      <c r="H1894" s="4">
        <v>144.43</v>
      </c>
      <c r="I1894" s="57">
        <v>117.45</v>
      </c>
      <c r="J1894" s="72">
        <f t="shared" si="125"/>
        <v>26.980000000000004</v>
      </c>
      <c r="K1894" s="30" t="s">
        <v>10</v>
      </c>
      <c r="L1894" s="30" t="s">
        <v>10</v>
      </c>
      <c r="M1894" t="s">
        <v>1991</v>
      </c>
      <c r="N1894" t="s">
        <v>5162</v>
      </c>
      <c r="O1894" t="s">
        <v>131</v>
      </c>
      <c r="P1894" t="s">
        <v>180</v>
      </c>
    </row>
    <row r="1895" spans="1:16" x14ac:dyDescent="0.25">
      <c r="A1895" s="1">
        <v>5923</v>
      </c>
      <c r="B1895" s="5">
        <v>45793.847480810182</v>
      </c>
      <c r="C1895" t="s">
        <v>295</v>
      </c>
      <c r="D1895" t="s">
        <v>23</v>
      </c>
      <c r="E1895" t="s">
        <v>30</v>
      </c>
      <c r="F1895" t="s">
        <v>116</v>
      </c>
      <c r="G1895" s="4">
        <v>88.98</v>
      </c>
      <c r="H1895" s="4">
        <v>84</v>
      </c>
      <c r="I1895" s="29">
        <v>0</v>
      </c>
      <c r="J1895" s="72">
        <v>84</v>
      </c>
      <c r="K1895" s="30" t="s">
        <v>1000</v>
      </c>
      <c r="L1895" s="30" t="s">
        <v>2825</v>
      </c>
      <c r="M1895" t="s">
        <v>1991</v>
      </c>
      <c r="N1895" t="s">
        <v>5163</v>
      </c>
      <c r="O1895" t="s">
        <v>4436</v>
      </c>
      <c r="P1895" t="s">
        <v>182</v>
      </c>
    </row>
    <row r="1896" spans="1:16" x14ac:dyDescent="0.25">
      <c r="A1896" s="1" t="s">
        <v>5164</v>
      </c>
      <c r="B1896" s="5">
        <v>45792.816114652778</v>
      </c>
      <c r="C1896" t="s">
        <v>2523</v>
      </c>
      <c r="D1896" t="s">
        <v>153</v>
      </c>
      <c r="E1896" t="s">
        <v>24</v>
      </c>
      <c r="F1896" t="s">
        <v>20</v>
      </c>
      <c r="G1896" s="4">
        <v>188.6</v>
      </c>
      <c r="H1896" s="4">
        <v>197.58</v>
      </c>
      <c r="I1896" s="57">
        <v>152.29</v>
      </c>
      <c r="J1896" s="72">
        <f>H1896-I1896</f>
        <v>45.29000000000002</v>
      </c>
      <c r="K1896" s="30" t="s">
        <v>10</v>
      </c>
      <c r="L1896" s="30" t="s">
        <v>10</v>
      </c>
      <c r="M1896" t="s">
        <v>1991</v>
      </c>
      <c r="N1896" t="s">
        <v>5165</v>
      </c>
      <c r="O1896" t="s">
        <v>124</v>
      </c>
      <c r="P1896" t="s">
        <v>180</v>
      </c>
    </row>
    <row r="1897" spans="1:16" x14ac:dyDescent="0.25">
      <c r="A1897" s="1">
        <v>8478</v>
      </c>
      <c r="B1897" s="5">
        <v>45793.937243657405</v>
      </c>
      <c r="C1897" t="s">
        <v>209</v>
      </c>
      <c r="D1897" t="s">
        <v>23</v>
      </c>
      <c r="E1897" t="s">
        <v>30</v>
      </c>
      <c r="F1897" t="s">
        <v>116</v>
      </c>
      <c r="G1897" s="4">
        <v>81.99</v>
      </c>
      <c r="H1897" s="4">
        <v>84</v>
      </c>
      <c r="I1897" s="29">
        <v>0</v>
      </c>
      <c r="J1897" s="72">
        <v>84</v>
      </c>
      <c r="K1897" s="30" t="s">
        <v>1000</v>
      </c>
      <c r="L1897" s="30" t="s">
        <v>2825</v>
      </c>
      <c r="M1897" t="s">
        <v>1991</v>
      </c>
      <c r="N1897" t="s">
        <v>5166</v>
      </c>
      <c r="O1897" t="s">
        <v>1957</v>
      </c>
      <c r="P1897" t="s">
        <v>179</v>
      </c>
    </row>
    <row r="1898" spans="1:16" x14ac:dyDescent="0.25">
      <c r="A1898" s="1">
        <v>5087</v>
      </c>
      <c r="B1898" s="90">
        <v>45794.806803935186</v>
      </c>
      <c r="C1898" t="s">
        <v>789</v>
      </c>
      <c r="D1898" t="s">
        <v>23</v>
      </c>
      <c r="E1898" t="s">
        <v>30</v>
      </c>
      <c r="F1898" t="s">
        <v>116</v>
      </c>
      <c r="G1898" s="4">
        <v>186.98</v>
      </c>
      <c r="H1898" s="4">
        <v>182</v>
      </c>
      <c r="I1898" s="29">
        <v>0</v>
      </c>
      <c r="J1898" s="72">
        <v>182</v>
      </c>
      <c r="K1898" s="30" t="s">
        <v>1000</v>
      </c>
      <c r="L1898" s="30" t="s">
        <v>2825</v>
      </c>
      <c r="M1898" t="s">
        <v>1991</v>
      </c>
      <c r="N1898" t="s">
        <v>5167</v>
      </c>
      <c r="O1898" t="s">
        <v>1930</v>
      </c>
      <c r="P1898" t="s">
        <v>180</v>
      </c>
    </row>
    <row r="1899" spans="1:16" x14ac:dyDescent="0.25">
      <c r="A1899" s="1">
        <v>1137</v>
      </c>
      <c r="B1899" s="5">
        <v>45795.833383483798</v>
      </c>
      <c r="C1899" t="s">
        <v>789</v>
      </c>
      <c r="D1899" t="s">
        <v>23</v>
      </c>
      <c r="E1899" t="s">
        <v>31</v>
      </c>
      <c r="F1899" t="s">
        <v>1934</v>
      </c>
      <c r="G1899" s="4">
        <v>213.99</v>
      </c>
      <c r="H1899" s="4">
        <v>208</v>
      </c>
      <c r="I1899" s="57">
        <v>167.96</v>
      </c>
      <c r="J1899" s="72">
        <f t="shared" ref="J1899:J1902" si="126">H1899-I1899</f>
        <v>40.039999999999992</v>
      </c>
      <c r="K1899" s="30" t="s">
        <v>10</v>
      </c>
      <c r="L1899" s="30" t="s">
        <v>10</v>
      </c>
      <c r="M1899" t="s">
        <v>1991</v>
      </c>
      <c r="N1899" t="s">
        <v>5168</v>
      </c>
      <c r="O1899" t="s">
        <v>122</v>
      </c>
      <c r="P1899" t="str">
        <f>VLOOKUP(C1899,[2]REGIONAIS!H:K,4,FALSE)</f>
        <v>ANDRE TREVISANI</v>
      </c>
    </row>
    <row r="1900" spans="1:16" x14ac:dyDescent="0.25">
      <c r="A1900" s="1" t="s">
        <v>5169</v>
      </c>
      <c r="B1900" s="5">
        <v>45792.937810960648</v>
      </c>
      <c r="C1900" t="s">
        <v>5170</v>
      </c>
      <c r="D1900" t="s">
        <v>19</v>
      </c>
      <c r="E1900" t="s">
        <v>226</v>
      </c>
      <c r="F1900" t="s">
        <v>20</v>
      </c>
      <c r="G1900" s="4">
        <v>145.6</v>
      </c>
      <c r="H1900" s="4">
        <v>152.59</v>
      </c>
      <c r="I1900" s="57">
        <v>117.57</v>
      </c>
      <c r="J1900" s="72">
        <f t="shared" si="126"/>
        <v>35.02000000000001</v>
      </c>
      <c r="K1900" s="30" t="s">
        <v>10</v>
      </c>
      <c r="L1900" s="30" t="s">
        <v>10</v>
      </c>
      <c r="M1900" t="s">
        <v>1991</v>
      </c>
      <c r="N1900" t="s">
        <v>5171</v>
      </c>
      <c r="O1900" t="s">
        <v>122</v>
      </c>
      <c r="P1900" t="s">
        <v>179</v>
      </c>
    </row>
    <row r="1901" spans="1:16" x14ac:dyDescent="0.25">
      <c r="A1901" s="1" t="s">
        <v>5172</v>
      </c>
      <c r="B1901" s="5">
        <v>45792.553380648147</v>
      </c>
      <c r="C1901" t="s">
        <v>1977</v>
      </c>
      <c r="D1901" t="s">
        <v>23</v>
      </c>
      <c r="E1901" t="s">
        <v>24</v>
      </c>
      <c r="F1901" t="s">
        <v>20</v>
      </c>
      <c r="G1901" s="4">
        <v>46.8</v>
      </c>
      <c r="H1901" s="4">
        <v>64.790000000000006</v>
      </c>
      <c r="I1901" s="57">
        <v>37.799999999999997</v>
      </c>
      <c r="J1901" s="72">
        <f t="shared" si="126"/>
        <v>26.990000000000009</v>
      </c>
      <c r="K1901" s="30" t="s">
        <v>10</v>
      </c>
      <c r="L1901" s="30" t="s">
        <v>10</v>
      </c>
      <c r="M1901" t="s">
        <v>1991</v>
      </c>
      <c r="N1901" t="s">
        <v>5173</v>
      </c>
      <c r="O1901" t="s">
        <v>131</v>
      </c>
      <c r="P1901" t="s">
        <v>180</v>
      </c>
    </row>
    <row r="1902" spans="1:16" x14ac:dyDescent="0.25">
      <c r="A1902" s="1" t="s">
        <v>5174</v>
      </c>
      <c r="B1902" s="5">
        <v>45792.74356732639</v>
      </c>
      <c r="C1902" t="s">
        <v>1011</v>
      </c>
      <c r="D1902" t="s">
        <v>19</v>
      </c>
      <c r="E1902" t="s">
        <v>1946</v>
      </c>
      <c r="F1902" t="s">
        <v>20</v>
      </c>
      <c r="G1902" s="4">
        <v>55.2</v>
      </c>
      <c r="H1902" s="4">
        <v>61.18</v>
      </c>
      <c r="I1902" s="57">
        <v>39.57</v>
      </c>
      <c r="J1902" s="72">
        <f t="shared" si="126"/>
        <v>21.61</v>
      </c>
      <c r="K1902" s="30" t="s">
        <v>10</v>
      </c>
      <c r="L1902" s="30" t="s">
        <v>10</v>
      </c>
      <c r="M1902" t="s">
        <v>1991</v>
      </c>
      <c r="N1902" t="s">
        <v>5175</v>
      </c>
      <c r="O1902" t="s">
        <v>122</v>
      </c>
      <c r="P1902" t="s">
        <v>181</v>
      </c>
    </row>
    <row r="1903" spans="1:16" x14ac:dyDescent="0.25">
      <c r="A1903" s="1" t="s">
        <v>5176</v>
      </c>
      <c r="B1903" s="5">
        <v>45792.559739328703</v>
      </c>
      <c r="C1903" t="s">
        <v>207</v>
      </c>
      <c r="D1903" t="s">
        <v>18</v>
      </c>
      <c r="E1903" t="s">
        <v>28</v>
      </c>
      <c r="F1903" t="s">
        <v>136</v>
      </c>
      <c r="G1903" s="4">
        <v>30</v>
      </c>
      <c r="H1903" s="31">
        <v>23.49</v>
      </c>
      <c r="I1903" s="31">
        <v>0</v>
      </c>
      <c r="J1903" s="31">
        <v>23.49</v>
      </c>
      <c r="K1903" s="30" t="s">
        <v>2824</v>
      </c>
      <c r="L1903" s="30" t="s">
        <v>17</v>
      </c>
      <c r="M1903" t="s">
        <v>1991</v>
      </c>
      <c r="N1903" t="s">
        <v>5177</v>
      </c>
      <c r="O1903" t="s">
        <v>1955</v>
      </c>
      <c r="P1903" t="s">
        <v>179</v>
      </c>
    </row>
    <row r="1904" spans="1:16" x14ac:dyDescent="0.25">
      <c r="A1904" s="1" t="s">
        <v>5178</v>
      </c>
      <c r="B1904" s="5">
        <v>45792.879387800924</v>
      </c>
      <c r="C1904" t="s">
        <v>984</v>
      </c>
      <c r="D1904" t="s">
        <v>19</v>
      </c>
      <c r="E1904" t="s">
        <v>1953</v>
      </c>
      <c r="F1904" t="s">
        <v>20</v>
      </c>
      <c r="G1904" s="4">
        <v>56</v>
      </c>
      <c r="H1904" s="4">
        <v>49.99</v>
      </c>
      <c r="I1904" s="57">
        <v>41.18</v>
      </c>
      <c r="J1904" s="72">
        <f t="shared" ref="J1904:J1905" si="127">H1904-I1904</f>
        <v>8.8100000000000023</v>
      </c>
      <c r="K1904" s="30" t="s">
        <v>10</v>
      </c>
      <c r="L1904" s="30" t="s">
        <v>10</v>
      </c>
      <c r="M1904" t="s">
        <v>1991</v>
      </c>
      <c r="N1904" t="s">
        <v>5179</v>
      </c>
      <c r="O1904" t="s">
        <v>124</v>
      </c>
      <c r="P1904" t="s">
        <v>181</v>
      </c>
    </row>
    <row r="1905" spans="1:16" x14ac:dyDescent="0.25">
      <c r="A1905" s="1">
        <v>7752</v>
      </c>
      <c r="B1905" s="90">
        <v>45794.907693333334</v>
      </c>
      <c r="C1905" t="s">
        <v>286</v>
      </c>
      <c r="D1905" t="s">
        <v>19</v>
      </c>
      <c r="E1905" t="s">
        <v>41</v>
      </c>
      <c r="F1905" t="s">
        <v>20</v>
      </c>
      <c r="G1905" s="4">
        <v>106.89</v>
      </c>
      <c r="H1905" s="4">
        <v>86.9</v>
      </c>
      <c r="I1905" s="57">
        <v>70.17</v>
      </c>
      <c r="J1905" s="72">
        <f t="shared" si="127"/>
        <v>16.730000000000004</v>
      </c>
      <c r="K1905" s="30" t="s">
        <v>10</v>
      </c>
      <c r="L1905" s="30" t="s">
        <v>10</v>
      </c>
      <c r="M1905" t="s">
        <v>1991</v>
      </c>
      <c r="N1905" t="s">
        <v>5180</v>
      </c>
      <c r="O1905" t="s">
        <v>123</v>
      </c>
      <c r="P1905" t="s">
        <v>182</v>
      </c>
    </row>
    <row r="1906" spans="1:16" x14ac:dyDescent="0.25">
      <c r="A1906" s="1" t="s">
        <v>5181</v>
      </c>
      <c r="B1906" s="5">
        <v>45793.827907094907</v>
      </c>
      <c r="C1906" t="s">
        <v>5182</v>
      </c>
      <c r="D1906" t="s">
        <v>18</v>
      </c>
      <c r="E1906" t="s">
        <v>28</v>
      </c>
      <c r="F1906" t="s">
        <v>136</v>
      </c>
      <c r="G1906" s="4">
        <v>55.98</v>
      </c>
      <c r="H1906" s="31">
        <v>57</v>
      </c>
      <c r="I1906" s="31">
        <v>0</v>
      </c>
      <c r="J1906" s="31">
        <v>57</v>
      </c>
      <c r="K1906" s="30" t="s">
        <v>2824</v>
      </c>
      <c r="L1906" s="30" t="s">
        <v>17</v>
      </c>
      <c r="M1906" t="s">
        <v>1991</v>
      </c>
      <c r="N1906" t="s">
        <v>5183</v>
      </c>
      <c r="O1906" t="s">
        <v>131</v>
      </c>
      <c r="P1906" t="s">
        <v>183</v>
      </c>
    </row>
    <row r="1907" spans="1:16" x14ac:dyDescent="0.25">
      <c r="A1907" s="1" t="s">
        <v>3519</v>
      </c>
      <c r="B1907" s="90">
        <v>45794.854084756946</v>
      </c>
      <c r="C1907" t="s">
        <v>1373</v>
      </c>
      <c r="D1907" t="s">
        <v>18</v>
      </c>
      <c r="E1907" t="s">
        <v>28</v>
      </c>
      <c r="F1907" t="s">
        <v>136</v>
      </c>
      <c r="G1907" s="4">
        <v>20.79</v>
      </c>
      <c r="H1907" s="31">
        <v>26.8</v>
      </c>
      <c r="I1907" s="31">
        <v>0</v>
      </c>
      <c r="J1907" s="31">
        <v>26.8</v>
      </c>
      <c r="K1907" s="30" t="s">
        <v>2824</v>
      </c>
      <c r="L1907" s="30" t="s">
        <v>17</v>
      </c>
      <c r="M1907" t="s">
        <v>1991</v>
      </c>
      <c r="N1907" t="s">
        <v>5184</v>
      </c>
      <c r="O1907" t="s">
        <v>131</v>
      </c>
      <c r="P1907" t="s">
        <v>183</v>
      </c>
    </row>
    <row r="1908" spans="1:16" x14ac:dyDescent="0.25">
      <c r="A1908" s="1">
        <v>6194</v>
      </c>
      <c r="B1908" s="90">
        <v>45794.822127754633</v>
      </c>
      <c r="C1908" t="s">
        <v>286</v>
      </c>
      <c r="D1908" t="s">
        <v>19</v>
      </c>
      <c r="E1908" t="s">
        <v>1946</v>
      </c>
      <c r="F1908" t="s">
        <v>20</v>
      </c>
      <c r="G1908" s="4">
        <v>47.79</v>
      </c>
      <c r="H1908" s="4">
        <v>46.8</v>
      </c>
      <c r="I1908" s="57">
        <v>37.799999999999997</v>
      </c>
      <c r="J1908" s="72">
        <f t="shared" ref="J1908" si="128">H1908-I1908</f>
        <v>9</v>
      </c>
      <c r="K1908" s="30" t="s">
        <v>10</v>
      </c>
      <c r="L1908" s="30" t="s">
        <v>10</v>
      </c>
      <c r="M1908" t="s">
        <v>1991</v>
      </c>
      <c r="N1908" t="s">
        <v>5185</v>
      </c>
      <c r="O1908" t="s">
        <v>1959</v>
      </c>
      <c r="P1908" t="s">
        <v>182</v>
      </c>
    </row>
    <row r="1909" spans="1:16" x14ac:dyDescent="0.25">
      <c r="A1909" s="1" t="s">
        <v>5186</v>
      </c>
      <c r="B1909" s="5">
        <v>45793.803791932871</v>
      </c>
      <c r="C1909" t="s">
        <v>872</v>
      </c>
      <c r="D1909" t="s">
        <v>27</v>
      </c>
      <c r="E1909" t="s">
        <v>1939</v>
      </c>
      <c r="F1909" t="s">
        <v>29</v>
      </c>
      <c r="G1909" s="4">
        <v>205.99</v>
      </c>
      <c r="H1909" s="31">
        <v>193.01</v>
      </c>
      <c r="I1909" s="31">
        <v>0</v>
      </c>
      <c r="J1909" s="31">
        <v>193.01</v>
      </c>
      <c r="K1909" s="30" t="s">
        <v>2824</v>
      </c>
      <c r="L1909" s="30" t="s">
        <v>17</v>
      </c>
      <c r="M1909" t="s">
        <v>1991</v>
      </c>
      <c r="N1909" t="s">
        <v>5187</v>
      </c>
      <c r="O1909" t="s">
        <v>132</v>
      </c>
      <c r="P1909" t="s">
        <v>183</v>
      </c>
    </row>
    <row r="1910" spans="1:16" x14ac:dyDescent="0.25">
      <c r="A1910" s="1" t="s">
        <v>5188</v>
      </c>
      <c r="B1910" s="5">
        <v>45793.790381585648</v>
      </c>
      <c r="C1910" t="s">
        <v>872</v>
      </c>
      <c r="D1910" t="s">
        <v>1926</v>
      </c>
      <c r="E1910" t="s">
        <v>1927</v>
      </c>
      <c r="F1910" t="s">
        <v>1928</v>
      </c>
      <c r="G1910" s="4">
        <v>122.98</v>
      </c>
      <c r="H1910" s="31">
        <v>106</v>
      </c>
      <c r="I1910" s="31">
        <v>0</v>
      </c>
      <c r="J1910" s="31">
        <v>106</v>
      </c>
      <c r="K1910" s="30" t="s">
        <v>2824</v>
      </c>
      <c r="L1910" s="30" t="s">
        <v>17</v>
      </c>
      <c r="M1910" t="s">
        <v>1991</v>
      </c>
      <c r="N1910" t="s">
        <v>5189</v>
      </c>
      <c r="O1910" t="s">
        <v>1929</v>
      </c>
      <c r="P1910" t="s">
        <v>183</v>
      </c>
    </row>
    <row r="1911" spans="1:16" x14ac:dyDescent="0.25">
      <c r="A1911" s="1">
        <v>3206</v>
      </c>
      <c r="B1911" s="5">
        <v>45793.7814125</v>
      </c>
      <c r="C1911" t="s">
        <v>286</v>
      </c>
      <c r="D1911" t="s">
        <v>19</v>
      </c>
      <c r="E1911" t="s">
        <v>226</v>
      </c>
      <c r="F1911" t="s">
        <v>20</v>
      </c>
      <c r="G1911" s="4">
        <v>67.78</v>
      </c>
      <c r="H1911" s="4">
        <v>70.8</v>
      </c>
      <c r="I1911" s="57">
        <v>57.18</v>
      </c>
      <c r="J1911" s="72">
        <f t="shared" ref="J1911:J1913" si="129">H1911-I1911</f>
        <v>13.619999999999997</v>
      </c>
      <c r="K1911" s="30" t="s">
        <v>10</v>
      </c>
      <c r="L1911" s="30" t="s">
        <v>10</v>
      </c>
      <c r="M1911" t="s">
        <v>1991</v>
      </c>
      <c r="N1911" t="s">
        <v>5190</v>
      </c>
      <c r="O1911" t="s">
        <v>122</v>
      </c>
      <c r="P1911" t="s">
        <v>182</v>
      </c>
    </row>
    <row r="1912" spans="1:16" x14ac:dyDescent="0.25">
      <c r="A1912" s="1">
        <v>5257</v>
      </c>
      <c r="B1912" s="90">
        <v>45794.773257465276</v>
      </c>
      <c r="C1912" t="s">
        <v>162</v>
      </c>
      <c r="D1912" t="s">
        <v>19</v>
      </c>
      <c r="E1912" t="s">
        <v>39</v>
      </c>
      <c r="F1912" t="s">
        <v>20</v>
      </c>
      <c r="G1912" s="4">
        <v>144.58000000000001</v>
      </c>
      <c r="H1912" s="4">
        <v>135.6</v>
      </c>
      <c r="I1912" s="57">
        <v>109.49</v>
      </c>
      <c r="J1912" s="72">
        <f t="shared" si="129"/>
        <v>26.11</v>
      </c>
      <c r="K1912" s="30" t="s">
        <v>10</v>
      </c>
      <c r="L1912" s="30" t="s">
        <v>10</v>
      </c>
      <c r="M1912" t="s">
        <v>1991</v>
      </c>
      <c r="N1912" t="s">
        <v>5191</v>
      </c>
      <c r="O1912" t="s">
        <v>122</v>
      </c>
      <c r="P1912" t="s">
        <v>179</v>
      </c>
    </row>
    <row r="1913" spans="1:16" x14ac:dyDescent="0.25">
      <c r="A1913" s="1">
        <v>6704</v>
      </c>
      <c r="B1913" s="90">
        <v>45794.81995971065</v>
      </c>
      <c r="C1913" t="s">
        <v>137</v>
      </c>
      <c r="D1913" t="s">
        <v>27</v>
      </c>
      <c r="E1913" t="s">
        <v>1945</v>
      </c>
      <c r="F1913" t="s">
        <v>20</v>
      </c>
      <c r="G1913" s="4">
        <v>47.74</v>
      </c>
      <c r="H1913" s="4">
        <v>38.75</v>
      </c>
      <c r="I1913" s="57">
        <v>31.29</v>
      </c>
      <c r="J1913" s="72">
        <f t="shared" si="129"/>
        <v>7.4600000000000009</v>
      </c>
      <c r="K1913" s="30" t="s">
        <v>10</v>
      </c>
      <c r="L1913" s="30" t="s">
        <v>10</v>
      </c>
      <c r="M1913" t="s">
        <v>1991</v>
      </c>
      <c r="N1913" t="s">
        <v>5192</v>
      </c>
      <c r="O1913" t="s">
        <v>132</v>
      </c>
      <c r="P1913" t="s">
        <v>183</v>
      </c>
    </row>
    <row r="1914" spans="1:16" x14ac:dyDescent="0.25">
      <c r="A1914" s="1" t="s">
        <v>5193</v>
      </c>
      <c r="B1914" s="90">
        <v>45794.818940277779</v>
      </c>
      <c r="C1914" t="s">
        <v>147</v>
      </c>
      <c r="D1914" t="s">
        <v>27</v>
      </c>
      <c r="E1914" t="s">
        <v>28</v>
      </c>
      <c r="F1914" t="s">
        <v>136</v>
      </c>
      <c r="G1914" s="4">
        <v>110.99</v>
      </c>
      <c r="H1914" s="31">
        <v>98</v>
      </c>
      <c r="I1914" s="31">
        <v>0</v>
      </c>
      <c r="J1914" s="31">
        <v>98</v>
      </c>
      <c r="K1914" s="30" t="s">
        <v>2824</v>
      </c>
      <c r="L1914" s="30" t="s">
        <v>17</v>
      </c>
      <c r="M1914" t="s">
        <v>1991</v>
      </c>
      <c r="N1914" t="s">
        <v>5194</v>
      </c>
      <c r="O1914" t="s">
        <v>132</v>
      </c>
      <c r="P1914" t="s">
        <v>183</v>
      </c>
    </row>
    <row r="1915" spans="1:16" x14ac:dyDescent="0.25">
      <c r="A1915" s="1" t="s">
        <v>5195</v>
      </c>
      <c r="B1915" s="90">
        <v>45794.816511736113</v>
      </c>
      <c r="C1915" t="s">
        <v>147</v>
      </c>
      <c r="D1915" t="s">
        <v>18</v>
      </c>
      <c r="E1915" t="s">
        <v>2105</v>
      </c>
      <c r="F1915" t="s">
        <v>29</v>
      </c>
      <c r="G1915" s="4">
        <v>110.99</v>
      </c>
      <c r="H1915" s="31">
        <v>98</v>
      </c>
      <c r="I1915" s="31">
        <v>0</v>
      </c>
      <c r="J1915" s="31">
        <v>98</v>
      </c>
      <c r="K1915" s="30" t="s">
        <v>2824</v>
      </c>
      <c r="L1915" s="30" t="s">
        <v>17</v>
      </c>
      <c r="M1915" t="s">
        <v>1991</v>
      </c>
      <c r="N1915" t="s">
        <v>5196</v>
      </c>
      <c r="O1915" t="s">
        <v>132</v>
      </c>
      <c r="P1915" t="s">
        <v>183</v>
      </c>
    </row>
    <row r="1916" spans="1:16" x14ac:dyDescent="0.25">
      <c r="A1916" s="1">
        <v>6829</v>
      </c>
      <c r="B1916" s="5">
        <v>45793.826745347222</v>
      </c>
      <c r="C1916" t="s">
        <v>137</v>
      </c>
      <c r="D1916" t="s">
        <v>19</v>
      </c>
      <c r="E1916" t="s">
        <v>33</v>
      </c>
      <c r="F1916" t="s">
        <v>20</v>
      </c>
      <c r="G1916" s="4">
        <v>58.78</v>
      </c>
      <c r="H1916" s="4">
        <v>34.799999999999997</v>
      </c>
      <c r="I1916" s="57">
        <v>28.1</v>
      </c>
      <c r="J1916" s="72">
        <f t="shared" ref="J1916:J1918" si="130">H1916-I1916</f>
        <v>6.6999999999999957</v>
      </c>
      <c r="K1916" s="30" t="s">
        <v>10</v>
      </c>
      <c r="L1916" s="30" t="s">
        <v>10</v>
      </c>
      <c r="M1916" t="s">
        <v>1991</v>
      </c>
      <c r="N1916" t="s">
        <v>5197</v>
      </c>
      <c r="O1916" t="s">
        <v>122</v>
      </c>
      <c r="P1916" t="s">
        <v>183</v>
      </c>
    </row>
    <row r="1917" spans="1:16" x14ac:dyDescent="0.25">
      <c r="A1917" s="1">
        <v>189</v>
      </c>
      <c r="B1917" s="90">
        <v>45794.821519351855</v>
      </c>
      <c r="C1917" t="s">
        <v>145</v>
      </c>
      <c r="D1917" t="s">
        <v>19</v>
      </c>
      <c r="E1917" t="s">
        <v>41</v>
      </c>
      <c r="F1917" t="s">
        <v>20</v>
      </c>
      <c r="G1917" s="4">
        <v>182.58</v>
      </c>
      <c r="H1917" s="4">
        <v>183.6</v>
      </c>
      <c r="I1917" s="57">
        <v>148.25</v>
      </c>
      <c r="J1917" s="72">
        <f t="shared" si="130"/>
        <v>35.349999999999994</v>
      </c>
      <c r="K1917" s="30" t="s">
        <v>10</v>
      </c>
      <c r="L1917" s="30" t="s">
        <v>10</v>
      </c>
      <c r="M1917" t="s">
        <v>1991</v>
      </c>
      <c r="N1917" t="s">
        <v>5198</v>
      </c>
      <c r="O1917" t="s">
        <v>132</v>
      </c>
      <c r="P1917" t="s">
        <v>180</v>
      </c>
    </row>
    <row r="1918" spans="1:16" x14ac:dyDescent="0.25">
      <c r="A1918" s="1">
        <v>3956</v>
      </c>
      <c r="B1918" s="5">
        <v>45793.534093298615</v>
      </c>
      <c r="C1918" t="s">
        <v>145</v>
      </c>
      <c r="D1918" t="s">
        <v>23</v>
      </c>
      <c r="E1918" t="s">
        <v>30</v>
      </c>
      <c r="F1918" t="s">
        <v>1941</v>
      </c>
      <c r="G1918" s="4">
        <v>39.78</v>
      </c>
      <c r="H1918" s="4">
        <v>43.8</v>
      </c>
      <c r="I1918" s="57">
        <v>35.369999999999997</v>
      </c>
      <c r="J1918" s="72">
        <f t="shared" si="130"/>
        <v>8.43</v>
      </c>
      <c r="K1918" s="30" t="s">
        <v>10</v>
      </c>
      <c r="L1918" s="30" t="s">
        <v>10</v>
      </c>
      <c r="M1918" t="s">
        <v>1991</v>
      </c>
      <c r="N1918" t="s">
        <v>5199</v>
      </c>
      <c r="O1918" t="s">
        <v>140</v>
      </c>
      <c r="P1918" t="s">
        <v>180</v>
      </c>
    </row>
    <row r="1919" spans="1:16" x14ac:dyDescent="0.25">
      <c r="A1919" s="1" t="s">
        <v>5200</v>
      </c>
      <c r="B1919" s="90">
        <v>45794.940414074073</v>
      </c>
      <c r="C1919" t="s">
        <v>1315</v>
      </c>
      <c r="D1919" t="s">
        <v>18</v>
      </c>
      <c r="E1919" t="s">
        <v>3287</v>
      </c>
      <c r="F1919" t="s">
        <v>29</v>
      </c>
      <c r="G1919" s="4">
        <v>21.99</v>
      </c>
      <c r="H1919" s="31">
        <v>28</v>
      </c>
      <c r="I1919" s="31">
        <v>0</v>
      </c>
      <c r="J1919" s="31">
        <v>28</v>
      </c>
      <c r="K1919" s="30" t="s">
        <v>2824</v>
      </c>
      <c r="L1919" s="30" t="s">
        <v>17</v>
      </c>
      <c r="M1919" t="s">
        <v>1991</v>
      </c>
      <c r="N1919" t="s">
        <v>5201</v>
      </c>
      <c r="O1919" t="s">
        <v>1959</v>
      </c>
      <c r="P1919" t="s">
        <v>181</v>
      </c>
    </row>
    <row r="1920" spans="1:16" x14ac:dyDescent="0.25">
      <c r="A1920" s="1" t="s">
        <v>5202</v>
      </c>
      <c r="B1920" s="90">
        <v>45794.939679189818</v>
      </c>
      <c r="C1920" t="s">
        <v>1315</v>
      </c>
      <c r="D1920" t="s">
        <v>18</v>
      </c>
      <c r="E1920" t="s">
        <v>3287</v>
      </c>
      <c r="F1920" t="s">
        <v>29</v>
      </c>
      <c r="G1920" s="4">
        <v>26.99</v>
      </c>
      <c r="H1920" s="31">
        <v>26</v>
      </c>
      <c r="I1920" s="31">
        <v>0</v>
      </c>
      <c r="J1920" s="31">
        <v>26</v>
      </c>
      <c r="K1920" s="30" t="s">
        <v>2824</v>
      </c>
      <c r="L1920" s="30" t="s">
        <v>17</v>
      </c>
      <c r="M1920" t="s">
        <v>1991</v>
      </c>
      <c r="N1920" t="s">
        <v>5203</v>
      </c>
      <c r="O1920" t="s">
        <v>122</v>
      </c>
      <c r="P1920" t="s">
        <v>181</v>
      </c>
    </row>
    <row r="1921" spans="1:16" x14ac:dyDescent="0.25">
      <c r="A1921" s="1" t="s">
        <v>5204</v>
      </c>
      <c r="B1921" s="5">
        <v>45793.559974212963</v>
      </c>
      <c r="C1921" t="s">
        <v>1315</v>
      </c>
      <c r="D1921" t="s">
        <v>18</v>
      </c>
      <c r="E1921" t="s">
        <v>28</v>
      </c>
      <c r="F1921" t="s">
        <v>136</v>
      </c>
      <c r="G1921" s="4">
        <v>27.99</v>
      </c>
      <c r="H1921" s="31">
        <v>27</v>
      </c>
      <c r="I1921" s="31">
        <v>0</v>
      </c>
      <c r="J1921" s="31">
        <v>27</v>
      </c>
      <c r="K1921" s="30" t="s">
        <v>2824</v>
      </c>
      <c r="L1921" s="30" t="s">
        <v>17</v>
      </c>
      <c r="M1921" t="s">
        <v>1991</v>
      </c>
      <c r="N1921" t="s">
        <v>5205</v>
      </c>
      <c r="O1921" t="s">
        <v>1961</v>
      </c>
      <c r="P1921" t="s">
        <v>181</v>
      </c>
    </row>
    <row r="1922" spans="1:16" x14ac:dyDescent="0.25">
      <c r="A1922" s="1">
        <v>9585</v>
      </c>
      <c r="B1922" s="5">
        <v>45792.820700138887</v>
      </c>
      <c r="C1922" t="s">
        <v>287</v>
      </c>
      <c r="D1922" t="s">
        <v>23</v>
      </c>
      <c r="E1922" t="s">
        <v>30</v>
      </c>
      <c r="F1922" t="s">
        <v>116</v>
      </c>
      <c r="G1922" s="4">
        <v>99</v>
      </c>
      <c r="H1922" s="4">
        <v>112.98</v>
      </c>
      <c r="I1922" s="57">
        <v>79.94</v>
      </c>
      <c r="J1922" s="72">
        <f t="shared" ref="J1922:J1923" si="131">H1922-I1922</f>
        <v>33.040000000000006</v>
      </c>
      <c r="K1922" s="30" t="s">
        <v>10</v>
      </c>
      <c r="L1922" s="30" t="s">
        <v>10</v>
      </c>
      <c r="M1922" t="s">
        <v>1991</v>
      </c>
      <c r="N1922" t="s">
        <v>5206</v>
      </c>
      <c r="O1922" t="s">
        <v>1959</v>
      </c>
      <c r="P1922" t="s">
        <v>179</v>
      </c>
    </row>
    <row r="1923" spans="1:16" x14ac:dyDescent="0.25">
      <c r="A1923" s="1">
        <v>3471</v>
      </c>
      <c r="B1923" s="5">
        <v>45793.847384930552</v>
      </c>
      <c r="C1923" t="s">
        <v>197</v>
      </c>
      <c r="D1923" t="s">
        <v>19</v>
      </c>
      <c r="E1923" t="s">
        <v>41</v>
      </c>
      <c r="F1923" t="s">
        <v>20</v>
      </c>
      <c r="G1923" s="4">
        <v>49.79</v>
      </c>
      <c r="H1923" s="4">
        <v>43.8</v>
      </c>
      <c r="I1923" s="57">
        <v>36.68</v>
      </c>
      <c r="J1923" s="72">
        <f t="shared" si="131"/>
        <v>7.1199999999999974</v>
      </c>
      <c r="K1923" s="30" t="s">
        <v>10</v>
      </c>
      <c r="L1923" s="30" t="s">
        <v>10</v>
      </c>
      <c r="M1923" t="s">
        <v>1991</v>
      </c>
      <c r="N1923" t="s">
        <v>5207</v>
      </c>
      <c r="O1923" t="s">
        <v>156</v>
      </c>
      <c r="P1923" t="s">
        <v>183</v>
      </c>
    </row>
    <row r="1924" spans="1:16" x14ac:dyDescent="0.25">
      <c r="A1924" s="1" t="s">
        <v>4533</v>
      </c>
      <c r="B1924" s="5">
        <v>45793.762335486113</v>
      </c>
      <c r="C1924" t="s">
        <v>1377</v>
      </c>
      <c r="D1924" t="s">
        <v>18</v>
      </c>
      <c r="E1924" t="s">
        <v>2105</v>
      </c>
      <c r="F1924" t="s">
        <v>29</v>
      </c>
      <c r="G1924" s="4">
        <v>958.98</v>
      </c>
      <c r="H1924" s="31">
        <v>937</v>
      </c>
      <c r="I1924" s="31">
        <v>0</v>
      </c>
      <c r="J1924" s="31">
        <v>937</v>
      </c>
      <c r="K1924" s="30" t="s">
        <v>2824</v>
      </c>
      <c r="L1924" s="30" t="s">
        <v>17</v>
      </c>
      <c r="M1924" t="s">
        <v>1991</v>
      </c>
      <c r="N1924" t="s">
        <v>5208</v>
      </c>
      <c r="O1924" t="s">
        <v>124</v>
      </c>
      <c r="P1924" t="s">
        <v>179</v>
      </c>
    </row>
    <row r="1925" spans="1:16" x14ac:dyDescent="0.25">
      <c r="A1925" s="1" t="s">
        <v>5209</v>
      </c>
      <c r="B1925" s="90">
        <v>45794.802471331015</v>
      </c>
      <c r="C1925" t="s">
        <v>675</v>
      </c>
      <c r="D1925" t="s">
        <v>27</v>
      </c>
      <c r="E1925" t="s">
        <v>1943</v>
      </c>
      <c r="F1925" t="s">
        <v>116</v>
      </c>
      <c r="G1925" s="4">
        <v>20.79</v>
      </c>
      <c r="H1925" s="31">
        <v>26.4</v>
      </c>
      <c r="I1925" s="31">
        <v>0</v>
      </c>
      <c r="J1925" s="73">
        <v>26.4</v>
      </c>
      <c r="K1925" s="88" t="s">
        <v>2824</v>
      </c>
      <c r="L1925" s="30" t="s">
        <v>17</v>
      </c>
      <c r="M1925" t="s">
        <v>1991</v>
      </c>
      <c r="N1925" t="s">
        <v>5210</v>
      </c>
      <c r="O1925" t="s">
        <v>132</v>
      </c>
      <c r="P1925" t="s">
        <v>180</v>
      </c>
    </row>
    <row r="1926" spans="1:16" x14ac:dyDescent="0.25">
      <c r="A1926" s="1">
        <v>6930</v>
      </c>
      <c r="B1926" s="90">
        <v>45794.769732962966</v>
      </c>
      <c r="C1926" t="s">
        <v>138</v>
      </c>
      <c r="D1926" t="s">
        <v>23</v>
      </c>
      <c r="E1926" t="s">
        <v>24</v>
      </c>
      <c r="F1926" t="s">
        <v>20</v>
      </c>
      <c r="G1926" s="4">
        <v>36.99</v>
      </c>
      <c r="H1926" s="4">
        <v>36</v>
      </c>
      <c r="I1926" s="57">
        <v>29.07</v>
      </c>
      <c r="J1926" s="72">
        <f>H1926-I1926</f>
        <v>6.93</v>
      </c>
      <c r="K1926" s="30" t="s">
        <v>10</v>
      </c>
      <c r="L1926" s="30" t="s">
        <v>10</v>
      </c>
      <c r="M1926" t="s">
        <v>1991</v>
      </c>
      <c r="N1926" t="s">
        <v>5211</v>
      </c>
      <c r="O1926" t="s">
        <v>122</v>
      </c>
      <c r="P1926" t="s">
        <v>183</v>
      </c>
    </row>
    <row r="1927" spans="1:16" x14ac:dyDescent="0.25">
      <c r="A1927" s="1">
        <v>412</v>
      </c>
      <c r="B1927" s="5">
        <v>45793.943424849538</v>
      </c>
      <c r="C1927" t="s">
        <v>138</v>
      </c>
      <c r="D1927" t="s">
        <v>19</v>
      </c>
      <c r="E1927" t="s">
        <v>41</v>
      </c>
      <c r="F1927" t="s">
        <v>20</v>
      </c>
      <c r="G1927" s="4">
        <v>104.39</v>
      </c>
      <c r="H1927" s="4">
        <v>107.4</v>
      </c>
      <c r="I1927" s="57">
        <v>86.73</v>
      </c>
      <c r="J1927" s="72">
        <f t="shared" ref="J1927:J1934" si="132">H1927-I1927</f>
        <v>20.67</v>
      </c>
      <c r="K1927" s="30" t="s">
        <v>10</v>
      </c>
      <c r="L1927" s="30" t="s">
        <v>10</v>
      </c>
      <c r="M1927" t="s">
        <v>1991</v>
      </c>
      <c r="N1927" t="s">
        <v>5212</v>
      </c>
      <c r="O1927" t="s">
        <v>123</v>
      </c>
      <c r="P1927" t="s">
        <v>183</v>
      </c>
    </row>
    <row r="1928" spans="1:16" x14ac:dyDescent="0.25">
      <c r="A1928" s="1">
        <v>324</v>
      </c>
      <c r="B1928" s="5">
        <v>45793.94127491898</v>
      </c>
      <c r="C1928" t="s">
        <v>138</v>
      </c>
      <c r="D1928" t="s">
        <v>19</v>
      </c>
      <c r="E1928" t="s">
        <v>33</v>
      </c>
      <c r="F1928" t="s">
        <v>20</v>
      </c>
      <c r="G1928" s="4">
        <v>87.79</v>
      </c>
      <c r="H1928" s="4">
        <v>76.8</v>
      </c>
      <c r="I1928" s="57">
        <v>62.02</v>
      </c>
      <c r="J1928" s="72">
        <f t="shared" si="132"/>
        <v>14.779999999999994</v>
      </c>
      <c r="K1928" s="30" t="s">
        <v>10</v>
      </c>
      <c r="L1928" s="30" t="s">
        <v>10</v>
      </c>
      <c r="M1928" t="s">
        <v>1991</v>
      </c>
      <c r="N1928" t="s">
        <v>5213</v>
      </c>
      <c r="O1928" t="s">
        <v>131</v>
      </c>
      <c r="P1928" t="s">
        <v>183</v>
      </c>
    </row>
    <row r="1929" spans="1:16" x14ac:dyDescent="0.25">
      <c r="A1929" s="1">
        <v>7611</v>
      </c>
      <c r="B1929" s="5">
        <v>45793.940558125003</v>
      </c>
      <c r="C1929" t="s">
        <v>138</v>
      </c>
      <c r="D1929" t="s">
        <v>23</v>
      </c>
      <c r="E1929" t="s">
        <v>24</v>
      </c>
      <c r="F1929" t="s">
        <v>20</v>
      </c>
      <c r="G1929" s="4">
        <v>92.39</v>
      </c>
      <c r="H1929" s="4">
        <v>86.4</v>
      </c>
      <c r="I1929" s="57">
        <v>69.77</v>
      </c>
      <c r="J1929" s="72">
        <f t="shared" si="132"/>
        <v>16.63000000000001</v>
      </c>
      <c r="K1929" s="30" t="s">
        <v>10</v>
      </c>
      <c r="L1929" s="30" t="s">
        <v>10</v>
      </c>
      <c r="M1929" t="s">
        <v>1991</v>
      </c>
      <c r="N1929" t="s">
        <v>5214</v>
      </c>
      <c r="O1929" t="s">
        <v>132</v>
      </c>
      <c r="P1929" t="s">
        <v>183</v>
      </c>
    </row>
    <row r="1930" spans="1:16" x14ac:dyDescent="0.25">
      <c r="A1930" s="1">
        <v>5666</v>
      </c>
      <c r="B1930" s="90">
        <v>45794.764216979165</v>
      </c>
      <c r="C1930" t="s">
        <v>256</v>
      </c>
      <c r="D1930" t="s">
        <v>23</v>
      </c>
      <c r="E1930" t="s">
        <v>24</v>
      </c>
      <c r="F1930" t="s">
        <v>20</v>
      </c>
      <c r="G1930" s="4">
        <v>49.48</v>
      </c>
      <c r="H1930" s="4">
        <v>41.5</v>
      </c>
      <c r="I1930" s="57">
        <v>33.520000000000003</v>
      </c>
      <c r="J1930" s="72">
        <f t="shared" si="132"/>
        <v>7.9799999999999969</v>
      </c>
      <c r="K1930" s="30" t="s">
        <v>10</v>
      </c>
      <c r="L1930" s="30" t="s">
        <v>10</v>
      </c>
      <c r="M1930" t="s">
        <v>1991</v>
      </c>
      <c r="N1930" t="s">
        <v>5215</v>
      </c>
      <c r="O1930" t="s">
        <v>131</v>
      </c>
      <c r="P1930" t="s">
        <v>181</v>
      </c>
    </row>
    <row r="1931" spans="1:16" x14ac:dyDescent="0.25">
      <c r="A1931" s="1">
        <v>2814</v>
      </c>
      <c r="B1931" s="90">
        <v>45794.7600459838</v>
      </c>
      <c r="C1931" t="s">
        <v>256</v>
      </c>
      <c r="D1931" t="s">
        <v>23</v>
      </c>
      <c r="E1931" t="s">
        <v>3547</v>
      </c>
      <c r="F1931" t="s">
        <v>20</v>
      </c>
      <c r="G1931" s="4">
        <v>45.88</v>
      </c>
      <c r="H1931" s="4">
        <v>37.200000000000003</v>
      </c>
      <c r="I1931" s="57">
        <v>30.04</v>
      </c>
      <c r="J1931" s="72">
        <f t="shared" si="132"/>
        <v>7.1600000000000037</v>
      </c>
      <c r="K1931" s="30" t="s">
        <v>10</v>
      </c>
      <c r="L1931" s="30" t="s">
        <v>10</v>
      </c>
      <c r="M1931" t="s">
        <v>1991</v>
      </c>
      <c r="N1931" t="s">
        <v>5216</v>
      </c>
      <c r="O1931" t="s">
        <v>131</v>
      </c>
      <c r="P1931" t="s">
        <v>181</v>
      </c>
    </row>
    <row r="1932" spans="1:16" x14ac:dyDescent="0.25">
      <c r="A1932" s="1">
        <v>6574</v>
      </c>
      <c r="B1932" s="5">
        <v>45793.946321365744</v>
      </c>
      <c r="C1932" t="s">
        <v>256</v>
      </c>
      <c r="D1932" t="s">
        <v>19</v>
      </c>
      <c r="E1932" t="s">
        <v>1953</v>
      </c>
      <c r="F1932" t="s">
        <v>20</v>
      </c>
      <c r="G1932" s="4">
        <v>38.979999999999997</v>
      </c>
      <c r="H1932" s="4">
        <v>30</v>
      </c>
      <c r="I1932" s="57">
        <v>24.22</v>
      </c>
      <c r="J1932" s="72">
        <f t="shared" si="132"/>
        <v>5.7800000000000011</v>
      </c>
      <c r="K1932" s="30" t="s">
        <v>10</v>
      </c>
      <c r="L1932" s="30" t="s">
        <v>10</v>
      </c>
      <c r="M1932" t="s">
        <v>1991</v>
      </c>
      <c r="N1932" t="s">
        <v>5217</v>
      </c>
      <c r="O1932" t="s">
        <v>132</v>
      </c>
      <c r="P1932" t="s">
        <v>181</v>
      </c>
    </row>
    <row r="1933" spans="1:16" x14ac:dyDescent="0.25">
      <c r="A1933" s="1">
        <v>1042</v>
      </c>
      <c r="B1933" s="90">
        <v>45794.563476574076</v>
      </c>
      <c r="C1933" t="s">
        <v>282</v>
      </c>
      <c r="D1933" t="s">
        <v>23</v>
      </c>
      <c r="E1933" t="s">
        <v>31</v>
      </c>
      <c r="F1933" t="s">
        <v>116</v>
      </c>
      <c r="G1933" s="4">
        <v>133.97999999999999</v>
      </c>
      <c r="H1933" s="4">
        <v>130</v>
      </c>
      <c r="I1933" s="57">
        <v>104.98</v>
      </c>
      <c r="J1933" s="72">
        <f t="shared" si="132"/>
        <v>25.019999999999996</v>
      </c>
      <c r="K1933" s="30" t="s">
        <v>10</v>
      </c>
      <c r="L1933" s="30" t="s">
        <v>10</v>
      </c>
      <c r="M1933" t="s">
        <v>1991</v>
      </c>
      <c r="N1933" t="s">
        <v>5218</v>
      </c>
      <c r="O1933" t="s">
        <v>131</v>
      </c>
      <c r="P1933" t="s">
        <v>181</v>
      </c>
    </row>
    <row r="1934" spans="1:16" x14ac:dyDescent="0.25">
      <c r="A1934" s="1">
        <v>2741</v>
      </c>
      <c r="B1934" s="5">
        <v>45795.756436018521</v>
      </c>
      <c r="C1934" t="s">
        <v>55</v>
      </c>
      <c r="D1934" t="s">
        <v>23</v>
      </c>
      <c r="E1934" t="s">
        <v>31</v>
      </c>
      <c r="F1934" t="s">
        <v>116</v>
      </c>
      <c r="G1934" s="4">
        <v>150.99</v>
      </c>
      <c r="H1934" s="4">
        <v>130</v>
      </c>
      <c r="I1934" s="57">
        <v>104.98</v>
      </c>
      <c r="J1934" s="72">
        <f t="shared" si="132"/>
        <v>25.019999999999996</v>
      </c>
      <c r="K1934" s="30" t="s">
        <v>10</v>
      </c>
      <c r="L1934" s="30" t="s">
        <v>10</v>
      </c>
      <c r="M1934" t="s">
        <v>1991</v>
      </c>
      <c r="N1934" t="s">
        <v>5219</v>
      </c>
      <c r="O1934" t="s">
        <v>122</v>
      </c>
      <c r="P1934" t="str">
        <f>VLOOKUP(C1934,[2]REGIONAIS!H:K,4,FALSE)</f>
        <v>GRAZIANI BARRETO</v>
      </c>
    </row>
    <row r="1935" spans="1:16" x14ac:dyDescent="0.25">
      <c r="A1935" s="1">
        <v>8182</v>
      </c>
      <c r="B1935" s="90">
        <v>45794.820348240741</v>
      </c>
      <c r="C1935" t="s">
        <v>757</v>
      </c>
      <c r="D1935" t="s">
        <v>27</v>
      </c>
      <c r="E1935" t="s">
        <v>1943</v>
      </c>
      <c r="F1935" t="s">
        <v>116</v>
      </c>
      <c r="G1935" s="4">
        <v>148.97999999999999</v>
      </c>
      <c r="H1935" s="4">
        <v>139</v>
      </c>
      <c r="I1935" s="29">
        <v>0</v>
      </c>
      <c r="J1935" s="72">
        <v>139</v>
      </c>
      <c r="K1935" s="30" t="s">
        <v>1000</v>
      </c>
      <c r="L1935" s="30" t="s">
        <v>2825</v>
      </c>
      <c r="M1935" t="s">
        <v>1991</v>
      </c>
      <c r="N1935" t="s">
        <v>5220</v>
      </c>
      <c r="O1935" t="s">
        <v>131</v>
      </c>
      <c r="P1935" t="s">
        <v>182</v>
      </c>
    </row>
    <row r="1936" spans="1:16" x14ac:dyDescent="0.25">
      <c r="A1936" s="1">
        <v>2682</v>
      </c>
      <c r="B1936" s="90">
        <v>45794.760573055559</v>
      </c>
      <c r="C1936" t="s">
        <v>151</v>
      </c>
      <c r="D1936" t="s">
        <v>23</v>
      </c>
      <c r="E1936" t="s">
        <v>24</v>
      </c>
      <c r="F1936" t="s">
        <v>20</v>
      </c>
      <c r="G1936" s="4">
        <v>119.78</v>
      </c>
      <c r="H1936" s="4">
        <v>106.8</v>
      </c>
      <c r="I1936" s="57">
        <v>86.24</v>
      </c>
      <c r="J1936" s="72">
        <f t="shared" ref="J1936:J1958" si="133">H1936-I1936</f>
        <v>20.560000000000002</v>
      </c>
      <c r="K1936" s="30" t="s">
        <v>10</v>
      </c>
      <c r="L1936" s="30" t="s">
        <v>10</v>
      </c>
      <c r="M1936" t="s">
        <v>1991</v>
      </c>
      <c r="N1936" t="s">
        <v>5221</v>
      </c>
      <c r="O1936" t="s">
        <v>131</v>
      </c>
      <c r="P1936" t="s">
        <v>181</v>
      </c>
    </row>
    <row r="1937" spans="1:16" x14ac:dyDescent="0.25">
      <c r="A1937" s="1">
        <v>5425</v>
      </c>
      <c r="B1937" s="90">
        <v>45794.834615694446</v>
      </c>
      <c r="C1937" t="s">
        <v>195</v>
      </c>
      <c r="D1937" t="s">
        <v>19</v>
      </c>
      <c r="E1937" t="s">
        <v>41</v>
      </c>
      <c r="F1937" t="s">
        <v>20</v>
      </c>
      <c r="G1937" s="4">
        <v>86.39</v>
      </c>
      <c r="H1937" s="4">
        <v>80.400000000000006</v>
      </c>
      <c r="I1937" s="57">
        <v>64.930000000000007</v>
      </c>
      <c r="J1937" s="72">
        <f t="shared" si="133"/>
        <v>15.469999999999999</v>
      </c>
      <c r="K1937" s="30" t="s">
        <v>10</v>
      </c>
      <c r="L1937" s="30" t="s">
        <v>10</v>
      </c>
      <c r="M1937" t="s">
        <v>1991</v>
      </c>
      <c r="N1937" t="s">
        <v>5222</v>
      </c>
      <c r="O1937" t="s">
        <v>1976</v>
      </c>
      <c r="P1937" t="s">
        <v>182</v>
      </c>
    </row>
    <row r="1938" spans="1:16" x14ac:dyDescent="0.25">
      <c r="A1938" s="1">
        <v>5028</v>
      </c>
      <c r="B1938" s="90">
        <v>45794.810256296296</v>
      </c>
      <c r="C1938" t="s">
        <v>195</v>
      </c>
      <c r="D1938" t="s">
        <v>23</v>
      </c>
      <c r="E1938" t="s">
        <v>26</v>
      </c>
      <c r="F1938" t="s">
        <v>20</v>
      </c>
      <c r="G1938" s="4">
        <v>37.380000000000003</v>
      </c>
      <c r="H1938" s="4">
        <v>26.4</v>
      </c>
      <c r="I1938" s="57">
        <v>21.32</v>
      </c>
      <c r="J1938" s="72">
        <f t="shared" si="133"/>
        <v>5.0799999999999983</v>
      </c>
      <c r="K1938" s="30" t="s">
        <v>10</v>
      </c>
      <c r="L1938" s="30" t="s">
        <v>10</v>
      </c>
      <c r="M1938" t="s">
        <v>1991</v>
      </c>
      <c r="N1938" t="s">
        <v>5223</v>
      </c>
      <c r="O1938" t="s">
        <v>131</v>
      </c>
      <c r="P1938" t="s">
        <v>182</v>
      </c>
    </row>
    <row r="1939" spans="1:16" x14ac:dyDescent="0.25">
      <c r="A1939" s="1">
        <v>1483</v>
      </c>
      <c r="B1939" s="90">
        <v>45794.645664432872</v>
      </c>
      <c r="C1939" t="s">
        <v>195</v>
      </c>
      <c r="D1939" t="s">
        <v>23</v>
      </c>
      <c r="E1939" t="s">
        <v>24</v>
      </c>
      <c r="F1939" t="s">
        <v>20</v>
      </c>
      <c r="G1939" s="4">
        <v>44.58</v>
      </c>
      <c r="H1939" s="4">
        <v>27.6</v>
      </c>
      <c r="I1939" s="57">
        <v>22.29</v>
      </c>
      <c r="J1939" s="72">
        <f t="shared" si="133"/>
        <v>5.3100000000000023</v>
      </c>
      <c r="K1939" s="30" t="s">
        <v>10</v>
      </c>
      <c r="L1939" s="30" t="s">
        <v>10</v>
      </c>
      <c r="M1939" t="s">
        <v>1991</v>
      </c>
      <c r="N1939" t="s">
        <v>5224</v>
      </c>
      <c r="O1939" t="s">
        <v>122</v>
      </c>
      <c r="P1939" t="s">
        <v>182</v>
      </c>
    </row>
    <row r="1940" spans="1:16" x14ac:dyDescent="0.25">
      <c r="A1940" s="1">
        <v>1997</v>
      </c>
      <c r="B1940" s="5">
        <v>45793.888762060182</v>
      </c>
      <c r="C1940" t="s">
        <v>195</v>
      </c>
      <c r="D1940" t="s">
        <v>19</v>
      </c>
      <c r="E1940" t="s">
        <v>41</v>
      </c>
      <c r="F1940" t="s">
        <v>20</v>
      </c>
      <c r="G1940" s="4">
        <v>47.79</v>
      </c>
      <c r="H1940" s="4">
        <v>40.799999999999997</v>
      </c>
      <c r="I1940" s="57">
        <v>32.950000000000003</v>
      </c>
      <c r="J1940" s="72">
        <f t="shared" si="133"/>
        <v>7.8499999999999943</v>
      </c>
      <c r="K1940" s="30" t="s">
        <v>10</v>
      </c>
      <c r="L1940" s="30" t="s">
        <v>10</v>
      </c>
      <c r="M1940" t="s">
        <v>1991</v>
      </c>
      <c r="N1940" t="s">
        <v>5225</v>
      </c>
      <c r="O1940" t="s">
        <v>122</v>
      </c>
      <c r="P1940" t="s">
        <v>182</v>
      </c>
    </row>
    <row r="1941" spans="1:16" x14ac:dyDescent="0.25">
      <c r="A1941" s="1">
        <v>4415</v>
      </c>
      <c r="B1941" s="5">
        <v>45793.850062025464</v>
      </c>
      <c r="C1941" t="s">
        <v>195</v>
      </c>
      <c r="D1941" t="s">
        <v>23</v>
      </c>
      <c r="E1941" t="s">
        <v>24</v>
      </c>
      <c r="F1941" t="s">
        <v>20</v>
      </c>
      <c r="G1941" s="4">
        <v>40.950000000000003</v>
      </c>
      <c r="H1941" s="4">
        <v>39.950000000000003</v>
      </c>
      <c r="I1941" s="57">
        <v>32.26</v>
      </c>
      <c r="J1941" s="72">
        <f t="shared" si="133"/>
        <v>7.6900000000000048</v>
      </c>
      <c r="K1941" s="30" t="s">
        <v>10</v>
      </c>
      <c r="L1941" s="30" t="s">
        <v>10</v>
      </c>
      <c r="M1941" t="s">
        <v>1991</v>
      </c>
      <c r="N1941" t="s">
        <v>5226</v>
      </c>
      <c r="O1941" t="s">
        <v>2228</v>
      </c>
      <c r="P1941" t="s">
        <v>182</v>
      </c>
    </row>
    <row r="1942" spans="1:16" x14ac:dyDescent="0.25">
      <c r="A1942" s="1">
        <v>3046</v>
      </c>
      <c r="B1942" s="5">
        <v>45793.559085717592</v>
      </c>
      <c r="C1942" t="s">
        <v>195</v>
      </c>
      <c r="D1942" t="s">
        <v>19</v>
      </c>
      <c r="E1942" t="s">
        <v>33</v>
      </c>
      <c r="F1942" t="s">
        <v>20</v>
      </c>
      <c r="G1942" s="4">
        <v>93.94</v>
      </c>
      <c r="H1942" s="4">
        <v>91.95</v>
      </c>
      <c r="I1942" s="57">
        <v>74.25</v>
      </c>
      <c r="J1942" s="72">
        <f t="shared" si="133"/>
        <v>17.700000000000003</v>
      </c>
      <c r="K1942" s="30" t="s">
        <v>10</v>
      </c>
      <c r="L1942" s="30" t="s">
        <v>10</v>
      </c>
      <c r="M1942" t="s">
        <v>1991</v>
      </c>
      <c r="N1942" t="s">
        <v>5227</v>
      </c>
      <c r="O1942" t="s">
        <v>132</v>
      </c>
      <c r="P1942" t="s">
        <v>182</v>
      </c>
    </row>
    <row r="1943" spans="1:16" x14ac:dyDescent="0.25">
      <c r="A1943" s="1">
        <v>6066</v>
      </c>
      <c r="B1943" s="90">
        <v>45794.860529363425</v>
      </c>
      <c r="C1943" t="s">
        <v>279</v>
      </c>
      <c r="D1943" t="s">
        <v>23</v>
      </c>
      <c r="E1943" t="s">
        <v>24</v>
      </c>
      <c r="F1943" t="s">
        <v>20</v>
      </c>
      <c r="G1943" s="4">
        <v>27.39</v>
      </c>
      <c r="H1943" s="4">
        <v>26.4</v>
      </c>
      <c r="I1943" s="57">
        <v>21.32</v>
      </c>
      <c r="J1943" s="72">
        <f t="shared" si="133"/>
        <v>5.0799999999999983</v>
      </c>
      <c r="K1943" s="30" t="s">
        <v>10</v>
      </c>
      <c r="L1943" s="30" t="s">
        <v>10</v>
      </c>
      <c r="M1943" t="s">
        <v>1991</v>
      </c>
      <c r="N1943" t="s">
        <v>5228</v>
      </c>
      <c r="O1943" t="s">
        <v>122</v>
      </c>
      <c r="P1943" t="s">
        <v>181</v>
      </c>
    </row>
    <row r="1944" spans="1:16" x14ac:dyDescent="0.25">
      <c r="A1944" s="1">
        <v>4091</v>
      </c>
      <c r="B1944" s="5">
        <v>45793.745075868057</v>
      </c>
      <c r="C1944" t="s">
        <v>642</v>
      </c>
      <c r="D1944" t="s">
        <v>19</v>
      </c>
      <c r="E1944" t="s">
        <v>1946</v>
      </c>
      <c r="F1944" t="s">
        <v>20</v>
      </c>
      <c r="G1944" s="4">
        <v>95.99</v>
      </c>
      <c r="H1944" s="4">
        <v>90</v>
      </c>
      <c r="I1944" s="57">
        <v>72.680000000000007</v>
      </c>
      <c r="J1944" s="72">
        <f t="shared" si="133"/>
        <v>17.319999999999993</v>
      </c>
      <c r="K1944" s="30" t="s">
        <v>10</v>
      </c>
      <c r="L1944" s="30" t="s">
        <v>10</v>
      </c>
      <c r="M1944" t="s">
        <v>1991</v>
      </c>
      <c r="N1944" t="s">
        <v>5229</v>
      </c>
      <c r="O1944" t="s">
        <v>122</v>
      </c>
      <c r="P1944" t="s">
        <v>179</v>
      </c>
    </row>
    <row r="1945" spans="1:16" x14ac:dyDescent="0.25">
      <c r="A1945" s="1">
        <v>290</v>
      </c>
      <c r="B1945" s="90">
        <v>45794.819541157405</v>
      </c>
      <c r="C1945" t="s">
        <v>757</v>
      </c>
      <c r="D1945" t="s">
        <v>27</v>
      </c>
      <c r="E1945" t="s">
        <v>1943</v>
      </c>
      <c r="F1945" t="s">
        <v>116</v>
      </c>
      <c r="G1945" s="4">
        <v>148.97999999999999</v>
      </c>
      <c r="H1945" s="4">
        <v>139</v>
      </c>
      <c r="I1945" s="57">
        <v>112.24</v>
      </c>
      <c r="J1945" s="72">
        <f t="shared" si="133"/>
        <v>26.760000000000005</v>
      </c>
      <c r="K1945" s="30" t="s">
        <v>10</v>
      </c>
      <c r="L1945" s="30" t="s">
        <v>10</v>
      </c>
      <c r="M1945" t="s">
        <v>1991</v>
      </c>
      <c r="N1945" t="s">
        <v>5230</v>
      </c>
      <c r="O1945" t="s">
        <v>131</v>
      </c>
      <c r="P1945" t="s">
        <v>182</v>
      </c>
    </row>
    <row r="1946" spans="1:16" x14ac:dyDescent="0.25">
      <c r="A1946" s="1">
        <v>491</v>
      </c>
      <c r="B1946" s="5">
        <v>45793.505928379629</v>
      </c>
      <c r="C1946" t="s">
        <v>159</v>
      </c>
      <c r="D1946" t="s">
        <v>23</v>
      </c>
      <c r="E1946" t="s">
        <v>24</v>
      </c>
      <c r="F1946" t="s">
        <v>20</v>
      </c>
      <c r="G1946" s="4">
        <v>165.98</v>
      </c>
      <c r="H1946" s="4">
        <v>168</v>
      </c>
      <c r="I1946" s="57">
        <v>135.66</v>
      </c>
      <c r="J1946" s="72">
        <f t="shared" si="133"/>
        <v>32.340000000000003</v>
      </c>
      <c r="K1946" s="30" t="s">
        <v>10</v>
      </c>
      <c r="L1946" s="30" t="s">
        <v>10</v>
      </c>
      <c r="M1946" t="s">
        <v>1991</v>
      </c>
      <c r="N1946" t="s">
        <v>5231</v>
      </c>
      <c r="O1946" t="s">
        <v>132</v>
      </c>
      <c r="P1946" t="s">
        <v>182</v>
      </c>
    </row>
    <row r="1947" spans="1:16" x14ac:dyDescent="0.25">
      <c r="A1947" s="1">
        <v>9149</v>
      </c>
      <c r="B1947" s="90">
        <v>45794.819167974536</v>
      </c>
      <c r="C1947" t="s">
        <v>757</v>
      </c>
      <c r="D1947" t="s">
        <v>27</v>
      </c>
      <c r="E1947" t="s">
        <v>1943</v>
      </c>
      <c r="F1947" t="s">
        <v>116</v>
      </c>
      <c r="G1947" s="4">
        <v>148.97999999999999</v>
      </c>
      <c r="H1947" s="4">
        <v>139</v>
      </c>
      <c r="I1947" s="57">
        <v>112.24</v>
      </c>
      <c r="J1947" s="72">
        <f t="shared" si="133"/>
        <v>26.760000000000005</v>
      </c>
      <c r="K1947" s="30" t="s">
        <v>10</v>
      </c>
      <c r="L1947" s="30" t="s">
        <v>10</v>
      </c>
      <c r="M1947" t="s">
        <v>1991</v>
      </c>
      <c r="N1947" t="s">
        <v>5232</v>
      </c>
      <c r="O1947" t="s">
        <v>131</v>
      </c>
      <c r="P1947" t="s">
        <v>182</v>
      </c>
    </row>
    <row r="1948" spans="1:16" x14ac:dyDescent="0.25">
      <c r="A1948" s="1">
        <v>7029</v>
      </c>
      <c r="B1948" s="5">
        <v>45793.958764212963</v>
      </c>
      <c r="C1948" t="s">
        <v>284</v>
      </c>
      <c r="D1948" t="s">
        <v>19</v>
      </c>
      <c r="E1948" t="s">
        <v>33</v>
      </c>
      <c r="F1948" t="s">
        <v>20</v>
      </c>
      <c r="G1948" s="4">
        <v>63.39</v>
      </c>
      <c r="H1948" s="4">
        <v>62.4</v>
      </c>
      <c r="I1948" s="57">
        <v>50.39</v>
      </c>
      <c r="J1948" s="72">
        <f t="shared" si="133"/>
        <v>12.009999999999998</v>
      </c>
      <c r="K1948" s="30" t="s">
        <v>10</v>
      </c>
      <c r="L1948" s="30" t="s">
        <v>10</v>
      </c>
      <c r="M1948" t="s">
        <v>1991</v>
      </c>
      <c r="N1948" t="s">
        <v>5233</v>
      </c>
      <c r="O1948" t="s">
        <v>123</v>
      </c>
      <c r="P1948" t="s">
        <v>182</v>
      </c>
    </row>
    <row r="1949" spans="1:16" x14ac:dyDescent="0.25">
      <c r="A1949" s="1">
        <v>289</v>
      </c>
      <c r="B1949" s="90">
        <v>45794.838175439814</v>
      </c>
      <c r="C1949" t="s">
        <v>2520</v>
      </c>
      <c r="D1949" t="s">
        <v>19</v>
      </c>
      <c r="E1949" t="s">
        <v>33</v>
      </c>
      <c r="F1949" t="s">
        <v>20</v>
      </c>
      <c r="G1949" s="4">
        <v>55.99</v>
      </c>
      <c r="H1949" s="4">
        <v>51</v>
      </c>
      <c r="I1949" s="57">
        <v>41.18</v>
      </c>
      <c r="J1949" s="72">
        <f t="shared" si="133"/>
        <v>9.82</v>
      </c>
      <c r="K1949" s="30" t="s">
        <v>10</v>
      </c>
      <c r="L1949" s="30" t="s">
        <v>10</v>
      </c>
      <c r="M1949" t="s">
        <v>1991</v>
      </c>
      <c r="N1949" t="s">
        <v>5234</v>
      </c>
      <c r="O1949" t="s">
        <v>124</v>
      </c>
      <c r="P1949" t="s">
        <v>180</v>
      </c>
    </row>
    <row r="1950" spans="1:16" x14ac:dyDescent="0.25">
      <c r="A1950" s="1">
        <v>1763</v>
      </c>
      <c r="B1950" s="5">
        <v>45793.890546828705</v>
      </c>
      <c r="C1950" t="s">
        <v>2520</v>
      </c>
      <c r="D1950" t="s">
        <v>19</v>
      </c>
      <c r="E1950" t="s">
        <v>33</v>
      </c>
      <c r="F1950" t="s">
        <v>20</v>
      </c>
      <c r="G1950" s="4">
        <v>46.18</v>
      </c>
      <c r="H1950" s="4">
        <v>37.200000000000003</v>
      </c>
      <c r="I1950" s="57">
        <v>30.04</v>
      </c>
      <c r="J1950" s="72">
        <f t="shared" si="133"/>
        <v>7.1600000000000037</v>
      </c>
      <c r="K1950" s="30" t="s">
        <v>10</v>
      </c>
      <c r="L1950" s="30" t="s">
        <v>10</v>
      </c>
      <c r="M1950" t="s">
        <v>1991</v>
      </c>
      <c r="N1950" t="s">
        <v>5235</v>
      </c>
      <c r="O1950" t="s">
        <v>122</v>
      </c>
      <c r="P1950" t="s">
        <v>180</v>
      </c>
    </row>
    <row r="1951" spans="1:16" x14ac:dyDescent="0.25">
      <c r="A1951" s="1">
        <v>791</v>
      </c>
      <c r="B1951" s="90">
        <v>45794.805783136573</v>
      </c>
      <c r="C1951" t="s">
        <v>675</v>
      </c>
      <c r="D1951" t="s">
        <v>23</v>
      </c>
      <c r="E1951" t="s">
        <v>26</v>
      </c>
      <c r="F1951" t="s">
        <v>20</v>
      </c>
      <c r="G1951" s="4">
        <v>71.239999999999995</v>
      </c>
      <c r="H1951" s="4">
        <v>80.25</v>
      </c>
      <c r="I1951" s="57">
        <v>64.8</v>
      </c>
      <c r="J1951" s="72">
        <f t="shared" si="133"/>
        <v>15.450000000000003</v>
      </c>
      <c r="K1951" s="30" t="s">
        <v>10</v>
      </c>
      <c r="L1951" s="30" t="s">
        <v>10</v>
      </c>
      <c r="M1951" t="s">
        <v>1991</v>
      </c>
      <c r="N1951" t="s">
        <v>5236</v>
      </c>
      <c r="O1951" t="s">
        <v>131</v>
      </c>
      <c r="P1951" t="s">
        <v>180</v>
      </c>
    </row>
    <row r="1952" spans="1:16" x14ac:dyDescent="0.25">
      <c r="A1952" s="1">
        <v>2414</v>
      </c>
      <c r="B1952" s="90">
        <v>45794.459450717593</v>
      </c>
      <c r="C1952" t="s">
        <v>316</v>
      </c>
      <c r="D1952" t="s">
        <v>23</v>
      </c>
      <c r="E1952" t="s">
        <v>30</v>
      </c>
      <c r="F1952" t="s">
        <v>116</v>
      </c>
      <c r="G1952" s="4">
        <v>88.88</v>
      </c>
      <c r="H1952" s="4">
        <v>85.9</v>
      </c>
      <c r="I1952" s="57">
        <v>69.36</v>
      </c>
      <c r="J1952" s="72">
        <f t="shared" si="133"/>
        <v>16.540000000000006</v>
      </c>
      <c r="K1952" s="30" t="s">
        <v>10</v>
      </c>
      <c r="L1952" s="30" t="s">
        <v>10</v>
      </c>
      <c r="M1952" t="s">
        <v>1991</v>
      </c>
      <c r="N1952" t="s">
        <v>5237</v>
      </c>
      <c r="O1952" t="s">
        <v>131</v>
      </c>
      <c r="P1952" t="s">
        <v>179</v>
      </c>
    </row>
    <row r="1953" spans="1:16" x14ac:dyDescent="0.25">
      <c r="A1953" s="1" t="s">
        <v>5238</v>
      </c>
      <c r="B1953" s="90">
        <v>45794.925469236114</v>
      </c>
      <c r="C1953" t="s">
        <v>3072</v>
      </c>
      <c r="D1953" t="s">
        <v>19</v>
      </c>
      <c r="E1953" t="s">
        <v>129</v>
      </c>
      <c r="F1953" t="s">
        <v>1940</v>
      </c>
      <c r="G1953" s="4">
        <v>24.24</v>
      </c>
      <c r="H1953" s="4">
        <v>31</v>
      </c>
      <c r="I1953" s="57">
        <v>12.01</v>
      </c>
      <c r="J1953" s="72">
        <f t="shared" si="133"/>
        <v>18.990000000000002</v>
      </c>
      <c r="K1953" s="30" t="s">
        <v>10</v>
      </c>
      <c r="L1953" s="30" t="s">
        <v>10</v>
      </c>
      <c r="M1953" t="s">
        <v>1991</v>
      </c>
      <c r="N1953" t="s">
        <v>5239</v>
      </c>
      <c r="O1953" t="s">
        <v>124</v>
      </c>
      <c r="P1953" t="s">
        <v>180</v>
      </c>
    </row>
    <row r="1954" spans="1:16" x14ac:dyDescent="0.25">
      <c r="A1954" s="1">
        <v>2054</v>
      </c>
      <c r="B1954" s="5">
        <v>45793.614949467592</v>
      </c>
      <c r="C1954" t="s">
        <v>675</v>
      </c>
      <c r="D1954" t="s">
        <v>19</v>
      </c>
      <c r="E1954" t="s">
        <v>33</v>
      </c>
      <c r="F1954" t="s">
        <v>20</v>
      </c>
      <c r="G1954" s="4">
        <v>51.99</v>
      </c>
      <c r="H1954" s="4">
        <v>51</v>
      </c>
      <c r="I1954" s="57">
        <v>41.18</v>
      </c>
      <c r="J1954" s="72">
        <f t="shared" si="133"/>
        <v>9.82</v>
      </c>
      <c r="K1954" s="30" t="s">
        <v>10</v>
      </c>
      <c r="L1954" s="30" t="s">
        <v>10</v>
      </c>
      <c r="M1954" t="s">
        <v>1991</v>
      </c>
      <c r="N1954" t="s">
        <v>5240</v>
      </c>
      <c r="O1954" t="s">
        <v>131</v>
      </c>
      <c r="P1954" t="s">
        <v>180</v>
      </c>
    </row>
    <row r="1955" spans="1:16" x14ac:dyDescent="0.25">
      <c r="A1955" s="1">
        <v>7124</v>
      </c>
      <c r="B1955" s="90">
        <v>45794.792285474534</v>
      </c>
      <c r="C1955" t="s">
        <v>207</v>
      </c>
      <c r="D1955" t="s">
        <v>19</v>
      </c>
      <c r="E1955" t="s">
        <v>41</v>
      </c>
      <c r="F1955" t="s">
        <v>20</v>
      </c>
      <c r="G1955" s="4">
        <v>26.78</v>
      </c>
      <c r="H1955" s="4">
        <v>26.4</v>
      </c>
      <c r="I1955" s="57">
        <v>21.32</v>
      </c>
      <c r="J1955" s="72">
        <f t="shared" si="133"/>
        <v>5.0799999999999983</v>
      </c>
      <c r="K1955" s="30" t="s">
        <v>10</v>
      </c>
      <c r="L1955" s="30" t="s">
        <v>10</v>
      </c>
      <c r="M1955" t="s">
        <v>1991</v>
      </c>
      <c r="N1955" t="s">
        <v>5241</v>
      </c>
      <c r="O1955" t="s">
        <v>122</v>
      </c>
      <c r="P1955" t="s">
        <v>179</v>
      </c>
    </row>
    <row r="1956" spans="1:16" x14ac:dyDescent="0.25">
      <c r="A1956" s="1">
        <v>3520</v>
      </c>
      <c r="B1956" s="90">
        <v>45794.606693703703</v>
      </c>
      <c r="C1956" t="s">
        <v>207</v>
      </c>
      <c r="D1956" t="s">
        <v>23</v>
      </c>
      <c r="E1956" t="s">
        <v>24</v>
      </c>
      <c r="F1956" t="s">
        <v>20</v>
      </c>
      <c r="G1956" s="4">
        <v>52.78</v>
      </c>
      <c r="H1956" s="4">
        <v>43.8</v>
      </c>
      <c r="I1956" s="57">
        <v>36.71</v>
      </c>
      <c r="J1956" s="72">
        <f t="shared" si="133"/>
        <v>7.0899999999999963</v>
      </c>
      <c r="K1956" s="30" t="s">
        <v>10</v>
      </c>
      <c r="L1956" s="30" t="s">
        <v>10</v>
      </c>
      <c r="M1956" t="s">
        <v>1991</v>
      </c>
      <c r="N1956" t="s">
        <v>5242</v>
      </c>
      <c r="O1956" t="s">
        <v>156</v>
      </c>
      <c r="P1956" t="s">
        <v>179</v>
      </c>
    </row>
    <row r="1957" spans="1:16" x14ac:dyDescent="0.25">
      <c r="A1957" s="1">
        <v>3516</v>
      </c>
      <c r="B1957" s="5">
        <v>45793.57497927083</v>
      </c>
      <c r="C1957" t="s">
        <v>164</v>
      </c>
      <c r="D1957" t="s">
        <v>19</v>
      </c>
      <c r="E1957" t="s">
        <v>39</v>
      </c>
      <c r="F1957" t="s">
        <v>20</v>
      </c>
      <c r="G1957" s="4">
        <v>99.79</v>
      </c>
      <c r="H1957" s="4">
        <v>94.8</v>
      </c>
      <c r="I1957" s="57">
        <v>76.56</v>
      </c>
      <c r="J1957" s="72">
        <f t="shared" si="133"/>
        <v>18.239999999999995</v>
      </c>
      <c r="K1957" s="30" t="s">
        <v>10</v>
      </c>
      <c r="L1957" s="30" t="s">
        <v>10</v>
      </c>
      <c r="M1957" t="s">
        <v>1991</v>
      </c>
      <c r="N1957" t="s">
        <v>5243</v>
      </c>
      <c r="O1957" t="s">
        <v>122</v>
      </c>
      <c r="P1957" t="s">
        <v>182</v>
      </c>
    </row>
    <row r="1958" spans="1:16" x14ac:dyDescent="0.25">
      <c r="A1958" s="1">
        <v>8485</v>
      </c>
      <c r="B1958" s="5">
        <v>45793.573132060184</v>
      </c>
      <c r="C1958" t="s">
        <v>164</v>
      </c>
      <c r="D1958" t="s">
        <v>19</v>
      </c>
      <c r="E1958" t="s">
        <v>39</v>
      </c>
      <c r="F1958" t="s">
        <v>20</v>
      </c>
      <c r="G1958" s="4">
        <v>65.39</v>
      </c>
      <c r="H1958" s="4">
        <v>62.4</v>
      </c>
      <c r="I1958" s="57">
        <v>50.39</v>
      </c>
      <c r="J1958" s="72">
        <f t="shared" si="133"/>
        <v>12.009999999999998</v>
      </c>
      <c r="K1958" s="30" t="s">
        <v>10</v>
      </c>
      <c r="L1958" s="30" t="s">
        <v>10</v>
      </c>
      <c r="M1958" t="s">
        <v>1991</v>
      </c>
      <c r="N1958" t="s">
        <v>5244</v>
      </c>
      <c r="O1958" t="s">
        <v>140</v>
      </c>
      <c r="P1958" t="s">
        <v>182</v>
      </c>
    </row>
    <row r="1959" spans="1:16" x14ac:dyDescent="0.25">
      <c r="A1959" s="1" t="s">
        <v>5245</v>
      </c>
      <c r="B1959" s="5">
        <v>45793.848661331016</v>
      </c>
      <c r="C1959" t="s">
        <v>2024</v>
      </c>
      <c r="D1959" t="s">
        <v>18</v>
      </c>
      <c r="E1959" t="s">
        <v>3362</v>
      </c>
      <c r="F1959" t="s">
        <v>29</v>
      </c>
      <c r="G1959" s="4">
        <v>69.989999999999995</v>
      </c>
      <c r="H1959" s="31">
        <v>53</v>
      </c>
      <c r="I1959" s="31">
        <v>0</v>
      </c>
      <c r="J1959" s="31">
        <v>53</v>
      </c>
      <c r="K1959" s="30" t="s">
        <v>2824</v>
      </c>
      <c r="L1959" s="30" t="s">
        <v>17</v>
      </c>
      <c r="M1959" t="s">
        <v>1991</v>
      </c>
      <c r="N1959" t="s">
        <v>5246</v>
      </c>
      <c r="O1959" t="s">
        <v>4436</v>
      </c>
      <c r="P1959" t="s">
        <v>183</v>
      </c>
    </row>
    <row r="1960" spans="1:16" x14ac:dyDescent="0.25">
      <c r="A1960" s="1">
        <v>3461</v>
      </c>
      <c r="B1960" s="90">
        <v>45794.553047361114</v>
      </c>
      <c r="C1960" t="s">
        <v>157</v>
      </c>
      <c r="D1960" t="s">
        <v>19</v>
      </c>
      <c r="E1960" t="s">
        <v>33</v>
      </c>
      <c r="F1960" t="s">
        <v>20</v>
      </c>
      <c r="G1960" s="4">
        <v>39.58</v>
      </c>
      <c r="H1960" s="4">
        <v>33.6</v>
      </c>
      <c r="I1960" s="57">
        <v>27.13</v>
      </c>
      <c r="J1960" s="72">
        <f t="shared" ref="J1960:J1970" si="134">H1960-I1960</f>
        <v>6.4700000000000024</v>
      </c>
      <c r="K1960" s="30" t="s">
        <v>10</v>
      </c>
      <c r="L1960" s="30" t="s">
        <v>10</v>
      </c>
      <c r="M1960" t="s">
        <v>1991</v>
      </c>
      <c r="N1960" t="s">
        <v>5247</v>
      </c>
      <c r="O1960" t="s">
        <v>122</v>
      </c>
      <c r="P1960" t="s">
        <v>180</v>
      </c>
    </row>
    <row r="1961" spans="1:16" x14ac:dyDescent="0.25">
      <c r="A1961" s="1">
        <v>9473</v>
      </c>
      <c r="B1961" s="5">
        <v>45793.921412118056</v>
      </c>
      <c r="C1961" t="s">
        <v>47</v>
      </c>
      <c r="D1961" t="s">
        <v>19</v>
      </c>
      <c r="E1961" t="s">
        <v>1946</v>
      </c>
      <c r="F1961" t="s">
        <v>20</v>
      </c>
      <c r="G1961" s="4">
        <v>35.39</v>
      </c>
      <c r="H1961" s="4">
        <v>44.4</v>
      </c>
      <c r="I1961" s="57">
        <v>35.85</v>
      </c>
      <c r="J1961" s="72">
        <f t="shared" si="134"/>
        <v>8.5499999999999972</v>
      </c>
      <c r="K1961" s="30" t="s">
        <v>10</v>
      </c>
      <c r="L1961" s="30" t="s">
        <v>10</v>
      </c>
      <c r="M1961" t="s">
        <v>1991</v>
      </c>
      <c r="N1961" t="s">
        <v>5248</v>
      </c>
      <c r="O1961" t="s">
        <v>122</v>
      </c>
      <c r="P1961" t="s">
        <v>180</v>
      </c>
    </row>
    <row r="1962" spans="1:16" x14ac:dyDescent="0.25">
      <c r="A1962" s="1">
        <v>1425</v>
      </c>
      <c r="B1962" s="5">
        <v>45793.856471990737</v>
      </c>
      <c r="C1962" t="s">
        <v>47</v>
      </c>
      <c r="D1962" t="s">
        <v>19</v>
      </c>
      <c r="E1962" t="s">
        <v>41</v>
      </c>
      <c r="F1962" t="s">
        <v>20</v>
      </c>
      <c r="G1962" s="4">
        <v>138.69</v>
      </c>
      <c r="H1962" s="4">
        <v>137.69999999999999</v>
      </c>
      <c r="I1962" s="57">
        <v>111.19</v>
      </c>
      <c r="J1962" s="72">
        <f t="shared" si="134"/>
        <v>26.509999999999991</v>
      </c>
      <c r="K1962" s="30" t="s">
        <v>10</v>
      </c>
      <c r="L1962" s="30" t="s">
        <v>10</v>
      </c>
      <c r="M1962" t="s">
        <v>1991</v>
      </c>
      <c r="N1962" t="s">
        <v>5249</v>
      </c>
      <c r="O1962" t="s">
        <v>131</v>
      </c>
      <c r="P1962" t="s">
        <v>180</v>
      </c>
    </row>
    <row r="1963" spans="1:16" x14ac:dyDescent="0.25">
      <c r="A1963" s="1">
        <v>251</v>
      </c>
      <c r="B1963" s="5">
        <v>45793.855872025466</v>
      </c>
      <c r="C1963" t="s">
        <v>47</v>
      </c>
      <c r="D1963" t="s">
        <v>19</v>
      </c>
      <c r="E1963" t="s">
        <v>41</v>
      </c>
      <c r="F1963" t="s">
        <v>20</v>
      </c>
      <c r="G1963" s="4">
        <v>44.38</v>
      </c>
      <c r="H1963" s="4">
        <v>44.4</v>
      </c>
      <c r="I1963" s="57">
        <v>35.85</v>
      </c>
      <c r="J1963" s="72">
        <f t="shared" si="134"/>
        <v>8.5499999999999972</v>
      </c>
      <c r="K1963" s="30" t="s">
        <v>10</v>
      </c>
      <c r="L1963" s="30" t="s">
        <v>10</v>
      </c>
      <c r="M1963" t="s">
        <v>1991</v>
      </c>
      <c r="N1963" t="s">
        <v>5250</v>
      </c>
      <c r="O1963" t="s">
        <v>132</v>
      </c>
      <c r="P1963" t="s">
        <v>180</v>
      </c>
    </row>
    <row r="1964" spans="1:16" x14ac:dyDescent="0.25">
      <c r="A1964" s="1">
        <v>8970</v>
      </c>
      <c r="B1964" s="5">
        <v>45793.80994752315</v>
      </c>
      <c r="C1964" t="s">
        <v>47</v>
      </c>
      <c r="D1964" t="s">
        <v>19</v>
      </c>
      <c r="E1964" t="s">
        <v>41</v>
      </c>
      <c r="F1964" t="s">
        <v>20</v>
      </c>
      <c r="G1964" s="4">
        <v>120.38</v>
      </c>
      <c r="H1964" s="4">
        <v>116.4</v>
      </c>
      <c r="I1964" s="57">
        <v>93.99</v>
      </c>
      <c r="J1964" s="72">
        <f t="shared" si="134"/>
        <v>22.410000000000011</v>
      </c>
      <c r="K1964" s="30" t="s">
        <v>10</v>
      </c>
      <c r="L1964" s="30" t="s">
        <v>10</v>
      </c>
      <c r="M1964" t="s">
        <v>1991</v>
      </c>
      <c r="N1964" t="s">
        <v>5251</v>
      </c>
      <c r="O1964" t="s">
        <v>132</v>
      </c>
      <c r="P1964" t="s">
        <v>180</v>
      </c>
    </row>
    <row r="1965" spans="1:16" x14ac:dyDescent="0.25">
      <c r="A1965" s="1">
        <v>7363</v>
      </c>
      <c r="B1965" s="5">
        <v>45793.887786238425</v>
      </c>
      <c r="C1965" t="s">
        <v>700</v>
      </c>
      <c r="D1965" t="s">
        <v>19</v>
      </c>
      <c r="E1965" t="s">
        <v>41</v>
      </c>
      <c r="F1965" t="s">
        <v>20</v>
      </c>
      <c r="G1965" s="4">
        <v>51.78</v>
      </c>
      <c r="H1965" s="4">
        <v>43.8</v>
      </c>
      <c r="I1965" s="57">
        <v>35.369999999999997</v>
      </c>
      <c r="J1965" s="72">
        <f t="shared" si="134"/>
        <v>8.43</v>
      </c>
      <c r="K1965" s="30" t="s">
        <v>10</v>
      </c>
      <c r="L1965" s="30" t="s">
        <v>10</v>
      </c>
      <c r="M1965" t="s">
        <v>1991</v>
      </c>
      <c r="N1965" t="s">
        <v>5252</v>
      </c>
      <c r="O1965" t="s">
        <v>122</v>
      </c>
      <c r="P1965" t="s">
        <v>180</v>
      </c>
    </row>
    <row r="1966" spans="1:16" x14ac:dyDescent="0.25">
      <c r="A1966" s="1">
        <v>5853</v>
      </c>
      <c r="B1966" s="5">
        <v>45793.778328125001</v>
      </c>
      <c r="C1966" t="s">
        <v>700</v>
      </c>
      <c r="D1966" t="s">
        <v>23</v>
      </c>
      <c r="E1966" t="s">
        <v>24</v>
      </c>
      <c r="F1966" t="s">
        <v>20</v>
      </c>
      <c r="G1966" s="4">
        <v>66.38</v>
      </c>
      <c r="H1966" s="4">
        <v>44.4</v>
      </c>
      <c r="I1966" s="57">
        <v>35.85</v>
      </c>
      <c r="J1966" s="72">
        <f t="shared" si="134"/>
        <v>8.5499999999999972</v>
      </c>
      <c r="K1966" s="30" t="s">
        <v>10</v>
      </c>
      <c r="L1966" s="30" t="s">
        <v>10</v>
      </c>
      <c r="M1966" t="s">
        <v>1991</v>
      </c>
      <c r="N1966" t="s">
        <v>5253</v>
      </c>
      <c r="O1966" t="s">
        <v>132</v>
      </c>
      <c r="P1966" t="s">
        <v>180</v>
      </c>
    </row>
    <row r="1967" spans="1:16" x14ac:dyDescent="0.25">
      <c r="A1967" s="1">
        <v>4391</v>
      </c>
      <c r="B1967" s="5">
        <v>45793.782342534723</v>
      </c>
      <c r="C1967" t="s">
        <v>152</v>
      </c>
      <c r="D1967" t="s">
        <v>23</v>
      </c>
      <c r="E1967" t="s">
        <v>24</v>
      </c>
      <c r="F1967" t="s">
        <v>20</v>
      </c>
      <c r="G1967" s="4">
        <v>83.5</v>
      </c>
      <c r="H1967" s="4">
        <v>83.5</v>
      </c>
      <c r="I1967" s="57">
        <v>67.430000000000007</v>
      </c>
      <c r="J1967" s="72">
        <f t="shared" si="134"/>
        <v>16.069999999999993</v>
      </c>
      <c r="K1967" s="30" t="s">
        <v>10</v>
      </c>
      <c r="L1967" s="30" t="s">
        <v>10</v>
      </c>
      <c r="M1967" t="s">
        <v>1991</v>
      </c>
      <c r="N1967" t="s">
        <v>5254</v>
      </c>
      <c r="O1967" t="s">
        <v>1957</v>
      </c>
      <c r="P1967" t="s">
        <v>179</v>
      </c>
    </row>
    <row r="1968" spans="1:16" x14ac:dyDescent="0.25">
      <c r="A1968" s="1">
        <v>1906</v>
      </c>
      <c r="B1968" s="5">
        <v>45793.779011145831</v>
      </c>
      <c r="C1968" t="s">
        <v>152</v>
      </c>
      <c r="D1968" t="s">
        <v>19</v>
      </c>
      <c r="E1968" t="s">
        <v>3557</v>
      </c>
      <c r="F1968" t="s">
        <v>20</v>
      </c>
      <c r="G1968" s="4">
        <v>63.6</v>
      </c>
      <c r="H1968" s="4">
        <v>63.6</v>
      </c>
      <c r="I1968" s="57">
        <v>51.35</v>
      </c>
      <c r="J1968" s="72">
        <f t="shared" si="134"/>
        <v>12.25</v>
      </c>
      <c r="K1968" s="30" t="s">
        <v>10</v>
      </c>
      <c r="L1968" s="30" t="s">
        <v>10</v>
      </c>
      <c r="M1968" t="s">
        <v>1991</v>
      </c>
      <c r="N1968" t="s">
        <v>5255</v>
      </c>
      <c r="O1968" t="s">
        <v>132</v>
      </c>
      <c r="P1968" t="s">
        <v>179</v>
      </c>
    </row>
    <row r="1969" spans="1:16" x14ac:dyDescent="0.25">
      <c r="A1969" s="1">
        <v>2361</v>
      </c>
      <c r="B1969" s="90">
        <v>45794.688597476852</v>
      </c>
      <c r="C1969" t="s">
        <v>266</v>
      </c>
      <c r="D1969" t="s">
        <v>19</v>
      </c>
      <c r="E1969" t="s">
        <v>33</v>
      </c>
      <c r="F1969" t="s">
        <v>20</v>
      </c>
      <c r="G1969" s="4">
        <v>86.79</v>
      </c>
      <c r="H1969" s="4">
        <v>76.8</v>
      </c>
      <c r="I1969" s="57">
        <v>62.02</v>
      </c>
      <c r="J1969" s="72">
        <f t="shared" si="134"/>
        <v>14.779999999999994</v>
      </c>
      <c r="K1969" s="30" t="s">
        <v>10</v>
      </c>
      <c r="L1969" s="30" t="s">
        <v>10</v>
      </c>
      <c r="M1969" t="s">
        <v>1991</v>
      </c>
      <c r="N1969" t="s">
        <v>5256</v>
      </c>
      <c r="O1969" t="s">
        <v>1957</v>
      </c>
      <c r="P1969" t="s">
        <v>183</v>
      </c>
    </row>
    <row r="1970" spans="1:16" x14ac:dyDescent="0.25">
      <c r="A1970" s="1">
        <v>941</v>
      </c>
      <c r="B1970" s="90">
        <v>45794.828710092595</v>
      </c>
      <c r="C1970" t="s">
        <v>854</v>
      </c>
      <c r="D1970" t="s">
        <v>18</v>
      </c>
      <c r="E1970" t="s">
        <v>2507</v>
      </c>
      <c r="F1970" t="s">
        <v>116</v>
      </c>
      <c r="G1970" s="4">
        <v>223.98</v>
      </c>
      <c r="H1970" s="4">
        <v>214</v>
      </c>
      <c r="I1970" s="57">
        <v>172.8</v>
      </c>
      <c r="J1970" s="72">
        <f t="shared" si="134"/>
        <v>41.199999999999989</v>
      </c>
      <c r="K1970" s="30" t="s">
        <v>10</v>
      </c>
      <c r="L1970" s="30" t="s">
        <v>10</v>
      </c>
      <c r="M1970" t="s">
        <v>1991</v>
      </c>
      <c r="N1970" t="s">
        <v>5257</v>
      </c>
      <c r="O1970" t="s">
        <v>131</v>
      </c>
      <c r="P1970" t="s">
        <v>180</v>
      </c>
    </row>
    <row r="1971" spans="1:16" x14ac:dyDescent="0.25">
      <c r="A1971" s="1" t="s">
        <v>5258</v>
      </c>
      <c r="B1971" s="5">
        <v>45793.558437916668</v>
      </c>
      <c r="C1971" t="s">
        <v>2894</v>
      </c>
      <c r="D1971" t="s">
        <v>1926</v>
      </c>
      <c r="E1971" t="s">
        <v>1927</v>
      </c>
      <c r="F1971" t="s">
        <v>1928</v>
      </c>
      <c r="G1971" s="4">
        <v>14.18</v>
      </c>
      <c r="H1971" s="31">
        <v>21</v>
      </c>
      <c r="I1971" s="31">
        <v>0</v>
      </c>
      <c r="J1971" s="31">
        <v>21</v>
      </c>
      <c r="K1971" s="30" t="s">
        <v>2824</v>
      </c>
      <c r="L1971" s="30" t="s">
        <v>17</v>
      </c>
      <c r="M1971" t="s">
        <v>1991</v>
      </c>
      <c r="N1971" t="s">
        <v>5259</v>
      </c>
      <c r="O1971" t="s">
        <v>1929</v>
      </c>
      <c r="P1971" t="s">
        <v>183</v>
      </c>
    </row>
    <row r="1972" spans="1:16" x14ac:dyDescent="0.25">
      <c r="A1972" s="1">
        <v>2086</v>
      </c>
      <c r="B1972" s="90">
        <v>45794.719212349541</v>
      </c>
      <c r="C1972" t="s">
        <v>64</v>
      </c>
      <c r="D1972" t="s">
        <v>23</v>
      </c>
      <c r="E1972" t="s">
        <v>24</v>
      </c>
      <c r="F1972" t="s">
        <v>20</v>
      </c>
      <c r="G1972" s="4">
        <v>47.43</v>
      </c>
      <c r="H1972" s="4">
        <v>48.45</v>
      </c>
      <c r="I1972" s="57">
        <v>39.130000000000003</v>
      </c>
      <c r="J1972" s="72">
        <f t="shared" ref="J1972:J1976" si="135">H1972-I1972</f>
        <v>9.32</v>
      </c>
      <c r="K1972" s="30" t="s">
        <v>10</v>
      </c>
      <c r="L1972" s="30" t="s">
        <v>10</v>
      </c>
      <c r="M1972" t="s">
        <v>1991</v>
      </c>
      <c r="N1972" t="s">
        <v>5260</v>
      </c>
      <c r="O1972" t="s">
        <v>1957</v>
      </c>
      <c r="P1972" t="s">
        <v>179</v>
      </c>
    </row>
    <row r="1973" spans="1:16" x14ac:dyDescent="0.25">
      <c r="A1973" s="1">
        <v>6042</v>
      </c>
      <c r="B1973" s="90">
        <v>45794.806891527776</v>
      </c>
      <c r="C1973" t="s">
        <v>196</v>
      </c>
      <c r="D1973" t="s">
        <v>23</v>
      </c>
      <c r="E1973" t="s">
        <v>26</v>
      </c>
      <c r="F1973" t="s">
        <v>20</v>
      </c>
      <c r="G1973" s="4">
        <v>105.54</v>
      </c>
      <c r="H1973" s="4">
        <v>97.55</v>
      </c>
      <c r="I1973" s="57">
        <v>78.77</v>
      </c>
      <c r="J1973" s="72">
        <f t="shared" si="135"/>
        <v>18.78</v>
      </c>
      <c r="K1973" s="30" t="s">
        <v>10</v>
      </c>
      <c r="L1973" s="30" t="s">
        <v>10</v>
      </c>
      <c r="M1973" t="s">
        <v>1991</v>
      </c>
      <c r="N1973" t="s">
        <v>5261</v>
      </c>
      <c r="O1973" t="s">
        <v>132</v>
      </c>
      <c r="P1973" t="s">
        <v>179</v>
      </c>
    </row>
    <row r="1974" spans="1:16" x14ac:dyDescent="0.25">
      <c r="A1974" s="1">
        <v>6032</v>
      </c>
      <c r="B1974" s="90">
        <v>45794.482058784721</v>
      </c>
      <c r="C1974" t="s">
        <v>236</v>
      </c>
      <c r="D1974" t="s">
        <v>19</v>
      </c>
      <c r="E1974" t="s">
        <v>41</v>
      </c>
      <c r="F1974" t="s">
        <v>20</v>
      </c>
      <c r="G1974" s="4">
        <v>101.18</v>
      </c>
      <c r="H1974" s="4">
        <v>102.2</v>
      </c>
      <c r="I1974" s="57">
        <v>82.52</v>
      </c>
      <c r="J1974" s="72">
        <f t="shared" si="135"/>
        <v>19.680000000000007</v>
      </c>
      <c r="K1974" s="30" t="s">
        <v>10</v>
      </c>
      <c r="L1974" s="30" t="s">
        <v>10</v>
      </c>
      <c r="M1974" t="s">
        <v>1991</v>
      </c>
      <c r="N1974" t="s">
        <v>5262</v>
      </c>
      <c r="O1974" t="s">
        <v>1959</v>
      </c>
      <c r="P1974" t="s">
        <v>180</v>
      </c>
    </row>
    <row r="1975" spans="1:16" x14ac:dyDescent="0.25">
      <c r="A1975" s="1">
        <v>6739</v>
      </c>
      <c r="B1975" s="5">
        <v>45793.846339421296</v>
      </c>
      <c r="C1975" t="s">
        <v>1917</v>
      </c>
      <c r="D1975" t="s">
        <v>23</v>
      </c>
      <c r="E1975" t="s">
        <v>24</v>
      </c>
      <c r="F1975" t="s">
        <v>20</v>
      </c>
      <c r="G1975" s="4">
        <v>71.989999999999995</v>
      </c>
      <c r="H1975" s="4">
        <v>66</v>
      </c>
      <c r="I1975" s="57">
        <v>53.3</v>
      </c>
      <c r="J1975" s="72">
        <f t="shared" si="135"/>
        <v>12.700000000000003</v>
      </c>
      <c r="K1975" s="30" t="s">
        <v>10</v>
      </c>
      <c r="L1975" s="30" t="s">
        <v>10</v>
      </c>
      <c r="M1975" t="s">
        <v>1991</v>
      </c>
      <c r="N1975" t="s">
        <v>5263</v>
      </c>
      <c r="O1975" t="s">
        <v>123</v>
      </c>
      <c r="P1975" t="s">
        <v>179</v>
      </c>
    </row>
    <row r="1976" spans="1:16" x14ac:dyDescent="0.25">
      <c r="A1976" s="1">
        <v>9114</v>
      </c>
      <c r="B1976" s="5">
        <v>45793.881174849535</v>
      </c>
      <c r="C1976" t="s">
        <v>2538</v>
      </c>
      <c r="D1976" t="s">
        <v>19</v>
      </c>
      <c r="E1976" t="s">
        <v>41</v>
      </c>
      <c r="F1976" t="s">
        <v>20</v>
      </c>
      <c r="G1976" s="4">
        <v>96.99</v>
      </c>
      <c r="H1976" s="4">
        <v>84</v>
      </c>
      <c r="I1976" s="57">
        <v>67.83</v>
      </c>
      <c r="J1976" s="72">
        <f t="shared" si="135"/>
        <v>16.170000000000002</v>
      </c>
      <c r="K1976" s="30" t="s">
        <v>10</v>
      </c>
      <c r="L1976" s="30" t="s">
        <v>10</v>
      </c>
      <c r="M1976" t="s">
        <v>1991</v>
      </c>
      <c r="N1976" t="s">
        <v>5264</v>
      </c>
      <c r="O1976" t="s">
        <v>123</v>
      </c>
      <c r="P1976" t="s">
        <v>183</v>
      </c>
    </row>
    <row r="1977" spans="1:16" x14ac:dyDescent="0.25">
      <c r="A1977" s="1">
        <v>447</v>
      </c>
      <c r="B1977" s="90">
        <v>45794.821474652781</v>
      </c>
      <c r="C1977" t="s">
        <v>854</v>
      </c>
      <c r="D1977" t="s">
        <v>18</v>
      </c>
      <c r="E1977" t="s">
        <v>2507</v>
      </c>
      <c r="F1977" t="s">
        <v>116</v>
      </c>
      <c r="G1977" s="4">
        <v>74.989999999999995</v>
      </c>
      <c r="H1977" s="4">
        <v>74</v>
      </c>
      <c r="I1977" s="29">
        <v>59.76</v>
      </c>
      <c r="K1977" s="30" t="s">
        <v>1000</v>
      </c>
      <c r="L1977" s="30" t="s">
        <v>2825</v>
      </c>
      <c r="M1977" t="s">
        <v>1991</v>
      </c>
      <c r="N1977" t="s">
        <v>5265</v>
      </c>
      <c r="O1977" t="s">
        <v>122</v>
      </c>
      <c r="P1977" t="s">
        <v>180</v>
      </c>
    </row>
    <row r="1978" spans="1:16" x14ac:dyDescent="0.25">
      <c r="A1978" s="1">
        <v>8946</v>
      </c>
      <c r="B1978" s="90">
        <v>45794.821174305558</v>
      </c>
      <c r="C1978" t="s">
        <v>854</v>
      </c>
      <c r="D1978" t="s">
        <v>18</v>
      </c>
      <c r="E1978" t="s">
        <v>2507</v>
      </c>
      <c r="F1978" t="s">
        <v>116</v>
      </c>
      <c r="G1978" s="4">
        <v>348.98</v>
      </c>
      <c r="H1978" s="4">
        <v>336</v>
      </c>
      <c r="I1978" s="57">
        <v>271.32</v>
      </c>
      <c r="J1978" s="72">
        <f t="shared" ref="J1978:J1986" si="136">H1978-I1978</f>
        <v>64.680000000000007</v>
      </c>
      <c r="K1978" s="30" t="s">
        <v>10</v>
      </c>
      <c r="L1978" s="30" t="s">
        <v>10</v>
      </c>
      <c r="M1978" t="s">
        <v>1991</v>
      </c>
      <c r="N1978" t="s">
        <v>5266</v>
      </c>
      <c r="O1978" t="s">
        <v>122</v>
      </c>
      <c r="P1978" t="s">
        <v>180</v>
      </c>
    </row>
    <row r="1979" spans="1:16" x14ac:dyDescent="0.25">
      <c r="A1979" s="1" t="s">
        <v>5267</v>
      </c>
      <c r="B1979" s="5">
        <v>45793.925336585649</v>
      </c>
      <c r="C1979" t="s">
        <v>74</v>
      </c>
      <c r="D1979" t="s">
        <v>19</v>
      </c>
      <c r="E1979" t="s">
        <v>1946</v>
      </c>
      <c r="F1979" t="s">
        <v>1940</v>
      </c>
      <c r="G1979" s="4">
        <v>89.99</v>
      </c>
      <c r="H1979" s="4">
        <v>90</v>
      </c>
      <c r="I1979" s="57">
        <v>72.599999999999994</v>
      </c>
      <c r="J1979" s="72">
        <f t="shared" si="136"/>
        <v>17.400000000000006</v>
      </c>
      <c r="K1979" s="30" t="s">
        <v>10</v>
      </c>
      <c r="L1979" s="30" t="s">
        <v>10</v>
      </c>
      <c r="M1979" t="s">
        <v>1991</v>
      </c>
      <c r="N1979" t="s">
        <v>5268</v>
      </c>
      <c r="O1979" t="s">
        <v>132</v>
      </c>
      <c r="P1979" t="s">
        <v>182</v>
      </c>
    </row>
    <row r="1980" spans="1:16" x14ac:dyDescent="0.25">
      <c r="A1980" s="1">
        <v>2806</v>
      </c>
      <c r="B1980" s="90">
        <v>45794.864280671296</v>
      </c>
      <c r="C1980" t="s">
        <v>187</v>
      </c>
      <c r="D1980" t="s">
        <v>23</v>
      </c>
      <c r="E1980" t="s">
        <v>24</v>
      </c>
      <c r="F1980" t="s">
        <v>20</v>
      </c>
      <c r="G1980" s="4">
        <v>49.44</v>
      </c>
      <c r="H1980" s="4">
        <v>48.45</v>
      </c>
      <c r="I1980" s="57">
        <v>39.130000000000003</v>
      </c>
      <c r="J1980" s="72">
        <f t="shared" si="136"/>
        <v>9.32</v>
      </c>
      <c r="K1980" s="30" t="s">
        <v>10</v>
      </c>
      <c r="L1980" s="30" t="s">
        <v>10</v>
      </c>
      <c r="M1980" t="s">
        <v>1991</v>
      </c>
      <c r="N1980" t="s">
        <v>5269</v>
      </c>
      <c r="O1980" t="s">
        <v>132</v>
      </c>
      <c r="P1980" t="s">
        <v>181</v>
      </c>
    </row>
    <row r="1981" spans="1:16" x14ac:dyDescent="0.25">
      <c r="A1981" s="1">
        <v>9283</v>
      </c>
      <c r="B1981" s="90">
        <v>45794.818374652779</v>
      </c>
      <c r="C1981" t="s">
        <v>187</v>
      </c>
      <c r="D1981" t="s">
        <v>23</v>
      </c>
      <c r="E1981" t="s">
        <v>30</v>
      </c>
      <c r="F1981" t="s">
        <v>1941</v>
      </c>
      <c r="G1981" s="4">
        <v>72.44</v>
      </c>
      <c r="H1981" s="4">
        <v>81.45</v>
      </c>
      <c r="I1981" s="57">
        <v>65.77</v>
      </c>
      <c r="J1981" s="72">
        <f t="shared" si="136"/>
        <v>15.680000000000007</v>
      </c>
      <c r="K1981" s="30" t="s">
        <v>10</v>
      </c>
      <c r="L1981" s="30" t="s">
        <v>10</v>
      </c>
      <c r="M1981" t="s">
        <v>1991</v>
      </c>
      <c r="N1981" t="s">
        <v>5270</v>
      </c>
      <c r="O1981" t="s">
        <v>131</v>
      </c>
      <c r="P1981" t="s">
        <v>181</v>
      </c>
    </row>
    <row r="1982" spans="1:16" x14ac:dyDescent="0.25">
      <c r="A1982" s="1">
        <v>1965</v>
      </c>
      <c r="B1982" s="5">
        <v>45793.595481249999</v>
      </c>
      <c r="C1982" t="s">
        <v>313</v>
      </c>
      <c r="D1982" t="s">
        <v>23</v>
      </c>
      <c r="E1982" t="s">
        <v>24</v>
      </c>
      <c r="F1982" t="s">
        <v>20</v>
      </c>
      <c r="G1982" s="4">
        <v>44.99</v>
      </c>
      <c r="H1982" s="4">
        <v>36</v>
      </c>
      <c r="I1982" s="57">
        <v>24.07</v>
      </c>
      <c r="J1982" s="72">
        <f t="shared" si="136"/>
        <v>11.93</v>
      </c>
      <c r="K1982" s="30" t="s">
        <v>10</v>
      </c>
      <c r="L1982" s="30" t="s">
        <v>10</v>
      </c>
      <c r="M1982" t="s">
        <v>1991</v>
      </c>
      <c r="N1982" t="s">
        <v>5271</v>
      </c>
      <c r="O1982" t="s">
        <v>140</v>
      </c>
      <c r="P1982" t="s">
        <v>179</v>
      </c>
    </row>
    <row r="1983" spans="1:16" x14ac:dyDescent="0.25">
      <c r="A1983" s="1">
        <v>8328</v>
      </c>
      <c r="B1983" s="90">
        <v>45794.819907175923</v>
      </c>
      <c r="C1983" t="s">
        <v>854</v>
      </c>
      <c r="D1983" t="s">
        <v>18</v>
      </c>
      <c r="E1983" t="s">
        <v>2507</v>
      </c>
      <c r="F1983" t="s">
        <v>116</v>
      </c>
      <c r="G1983" s="4">
        <v>348.98</v>
      </c>
      <c r="H1983" s="4">
        <v>336</v>
      </c>
      <c r="I1983" s="57">
        <v>271.32</v>
      </c>
      <c r="J1983" s="72">
        <f t="shared" si="136"/>
        <v>64.680000000000007</v>
      </c>
      <c r="K1983" s="30" t="s">
        <v>10</v>
      </c>
      <c r="L1983" s="30" t="s">
        <v>10</v>
      </c>
      <c r="M1983" t="s">
        <v>1991</v>
      </c>
      <c r="N1983" t="s">
        <v>5272</v>
      </c>
      <c r="O1983" t="s">
        <v>131</v>
      </c>
      <c r="P1983" t="s">
        <v>180</v>
      </c>
    </row>
    <row r="1984" spans="1:16" x14ac:dyDescent="0.25">
      <c r="A1984" s="1">
        <v>7173</v>
      </c>
      <c r="B1984" s="90">
        <v>45794.80523395833</v>
      </c>
      <c r="C1984" t="s">
        <v>229</v>
      </c>
      <c r="D1984" t="s">
        <v>18</v>
      </c>
      <c r="E1984" t="s">
        <v>2507</v>
      </c>
      <c r="F1984" t="s">
        <v>116</v>
      </c>
      <c r="G1984" s="4">
        <v>97.99</v>
      </c>
      <c r="H1984" s="4">
        <v>90</v>
      </c>
      <c r="I1984" s="57">
        <v>72.680000000000007</v>
      </c>
      <c r="J1984" s="72">
        <f t="shared" si="136"/>
        <v>17.319999999999993</v>
      </c>
      <c r="K1984" s="30" t="s">
        <v>10</v>
      </c>
      <c r="L1984" s="30" t="s">
        <v>10</v>
      </c>
      <c r="M1984" t="s">
        <v>1991</v>
      </c>
      <c r="N1984" t="s">
        <v>5273</v>
      </c>
      <c r="O1984" t="s">
        <v>132</v>
      </c>
      <c r="P1984" t="s">
        <v>179</v>
      </c>
    </row>
    <row r="1985" spans="1:16" x14ac:dyDescent="0.25">
      <c r="A1985" s="1">
        <v>867</v>
      </c>
      <c r="B1985" s="5">
        <v>45793.540941377316</v>
      </c>
      <c r="C1985" t="s">
        <v>652</v>
      </c>
      <c r="D1985" t="s">
        <v>23</v>
      </c>
      <c r="E1985" t="s">
        <v>24</v>
      </c>
      <c r="F1985" t="s">
        <v>20</v>
      </c>
      <c r="G1985" s="4">
        <v>203.24</v>
      </c>
      <c r="H1985" s="4">
        <v>194.25</v>
      </c>
      <c r="I1985" s="57">
        <v>156.85</v>
      </c>
      <c r="J1985" s="72">
        <f t="shared" si="136"/>
        <v>37.400000000000006</v>
      </c>
      <c r="K1985" s="30" t="s">
        <v>10</v>
      </c>
      <c r="L1985" s="30" t="s">
        <v>10</v>
      </c>
      <c r="M1985" t="s">
        <v>1991</v>
      </c>
      <c r="N1985" t="s">
        <v>5274</v>
      </c>
      <c r="O1985" t="s">
        <v>122</v>
      </c>
      <c r="P1985" t="s">
        <v>179</v>
      </c>
    </row>
    <row r="1986" spans="1:16" x14ac:dyDescent="0.25">
      <c r="A1986" s="1">
        <v>9072</v>
      </c>
      <c r="B1986" s="5">
        <v>45793.794188425927</v>
      </c>
      <c r="C1986" t="s">
        <v>311</v>
      </c>
      <c r="D1986" t="s">
        <v>19</v>
      </c>
      <c r="E1986" t="s">
        <v>41</v>
      </c>
      <c r="F1986" t="s">
        <v>20</v>
      </c>
      <c r="G1986" s="4">
        <v>247.78</v>
      </c>
      <c r="H1986" s="4">
        <v>247.8</v>
      </c>
      <c r="I1986" s="57">
        <v>200.1</v>
      </c>
      <c r="J1986" s="72">
        <f t="shared" si="136"/>
        <v>47.700000000000017</v>
      </c>
      <c r="K1986" s="30" t="s">
        <v>10</v>
      </c>
      <c r="L1986" s="30" t="s">
        <v>10</v>
      </c>
      <c r="M1986" t="s">
        <v>1991</v>
      </c>
      <c r="N1986" t="s">
        <v>5275</v>
      </c>
      <c r="O1986" t="s">
        <v>122</v>
      </c>
      <c r="P1986" t="s">
        <v>180</v>
      </c>
    </row>
    <row r="1987" spans="1:16" x14ac:dyDescent="0.25">
      <c r="A1987" s="1">
        <v>4228</v>
      </c>
      <c r="B1987" s="5">
        <v>45793.665833449071</v>
      </c>
      <c r="C1987" t="s">
        <v>229</v>
      </c>
      <c r="D1987" t="s">
        <v>23</v>
      </c>
      <c r="E1987" t="s">
        <v>30</v>
      </c>
      <c r="F1987" t="s">
        <v>116</v>
      </c>
      <c r="G1987" s="4">
        <v>73.989999999999995</v>
      </c>
      <c r="H1987" s="4">
        <v>77</v>
      </c>
      <c r="I1987" s="29">
        <v>0</v>
      </c>
      <c r="J1987" s="72">
        <v>77</v>
      </c>
      <c r="K1987" s="30" t="s">
        <v>1000</v>
      </c>
      <c r="L1987" s="30" t="s">
        <v>2825</v>
      </c>
      <c r="M1987" t="s">
        <v>1991</v>
      </c>
      <c r="N1987" t="s">
        <v>5276</v>
      </c>
      <c r="O1987" t="s">
        <v>131</v>
      </c>
      <c r="P1987" t="s">
        <v>179</v>
      </c>
    </row>
    <row r="1988" spans="1:16" x14ac:dyDescent="0.25">
      <c r="A1988" s="1">
        <v>960</v>
      </c>
      <c r="B1988" s="5">
        <v>45793.524334085647</v>
      </c>
      <c r="C1988" t="s">
        <v>154</v>
      </c>
      <c r="D1988" t="s">
        <v>19</v>
      </c>
      <c r="E1988" t="s">
        <v>226</v>
      </c>
      <c r="F1988" t="s">
        <v>20</v>
      </c>
      <c r="G1988" s="4">
        <v>91.78</v>
      </c>
      <c r="H1988" s="4">
        <v>70.8</v>
      </c>
      <c r="I1988" s="57">
        <v>57.18</v>
      </c>
      <c r="J1988" s="72">
        <f t="shared" ref="J1988:J1995" si="137">H1988-I1988</f>
        <v>13.619999999999997</v>
      </c>
      <c r="K1988" s="30" t="s">
        <v>10</v>
      </c>
      <c r="L1988" s="30" t="s">
        <v>10</v>
      </c>
      <c r="M1988" t="s">
        <v>1991</v>
      </c>
      <c r="N1988" t="s">
        <v>5277</v>
      </c>
      <c r="O1988" t="s">
        <v>124</v>
      </c>
      <c r="P1988" t="s">
        <v>181</v>
      </c>
    </row>
    <row r="1989" spans="1:16" x14ac:dyDescent="0.25">
      <c r="A1989" s="1">
        <v>1031</v>
      </c>
      <c r="B1989" s="5">
        <v>45793.806385057869</v>
      </c>
      <c r="C1989" t="s">
        <v>1952</v>
      </c>
      <c r="D1989" t="s">
        <v>23</v>
      </c>
      <c r="E1989" t="s">
        <v>24</v>
      </c>
      <c r="F1989" t="s">
        <v>20</v>
      </c>
      <c r="G1989" s="4">
        <v>88.59</v>
      </c>
      <c r="H1989" s="4">
        <v>81.599999999999994</v>
      </c>
      <c r="I1989" s="57">
        <v>68.34</v>
      </c>
      <c r="J1989" s="72">
        <f t="shared" si="137"/>
        <v>13.259999999999991</v>
      </c>
      <c r="K1989" s="30" t="s">
        <v>10</v>
      </c>
      <c r="L1989" s="30" t="s">
        <v>10</v>
      </c>
      <c r="M1989" t="s">
        <v>1991</v>
      </c>
      <c r="N1989" t="s">
        <v>5278</v>
      </c>
      <c r="O1989" t="s">
        <v>1955</v>
      </c>
      <c r="P1989" t="s">
        <v>182</v>
      </c>
    </row>
    <row r="1990" spans="1:16" x14ac:dyDescent="0.25">
      <c r="A1990" s="1">
        <v>1708</v>
      </c>
      <c r="B1990" s="5">
        <v>45793.805157465278</v>
      </c>
      <c r="C1990" t="s">
        <v>1952</v>
      </c>
      <c r="D1990" t="s">
        <v>23</v>
      </c>
      <c r="E1990" t="s">
        <v>24</v>
      </c>
      <c r="F1990" t="s">
        <v>20</v>
      </c>
      <c r="G1990" s="4">
        <v>73.84</v>
      </c>
      <c r="H1990" s="4">
        <v>71.849999999999994</v>
      </c>
      <c r="I1990" s="57">
        <v>58.01</v>
      </c>
      <c r="J1990" s="72">
        <f t="shared" si="137"/>
        <v>13.839999999999996</v>
      </c>
      <c r="K1990" s="30" t="s">
        <v>10</v>
      </c>
      <c r="L1990" s="30" t="s">
        <v>10</v>
      </c>
      <c r="M1990" t="s">
        <v>1991</v>
      </c>
      <c r="N1990" t="s">
        <v>5279</v>
      </c>
      <c r="O1990" t="s">
        <v>122</v>
      </c>
      <c r="P1990" t="s">
        <v>182</v>
      </c>
    </row>
    <row r="1991" spans="1:16" x14ac:dyDescent="0.25">
      <c r="A1991" s="1">
        <v>4522</v>
      </c>
      <c r="B1991" s="90">
        <v>45794.907925856482</v>
      </c>
      <c r="C1991" t="s">
        <v>980</v>
      </c>
      <c r="D1991" t="s">
        <v>19</v>
      </c>
      <c r="E1991" t="s">
        <v>1946</v>
      </c>
      <c r="F1991" t="s">
        <v>20</v>
      </c>
      <c r="G1991" s="4">
        <v>93.44</v>
      </c>
      <c r="H1991" s="4">
        <v>87.45</v>
      </c>
      <c r="I1991" s="57">
        <v>70.62</v>
      </c>
      <c r="J1991" s="72">
        <f t="shared" si="137"/>
        <v>16.829999999999998</v>
      </c>
      <c r="K1991" s="30" t="s">
        <v>10</v>
      </c>
      <c r="L1991" s="30" t="s">
        <v>10</v>
      </c>
      <c r="M1991" t="s">
        <v>1991</v>
      </c>
      <c r="N1991" t="s">
        <v>5280</v>
      </c>
      <c r="O1991" t="s">
        <v>1960</v>
      </c>
      <c r="P1991" t="s">
        <v>179</v>
      </c>
    </row>
    <row r="1992" spans="1:16" x14ac:dyDescent="0.25">
      <c r="A1992" s="1">
        <v>8801</v>
      </c>
      <c r="B1992" s="90">
        <v>45794.93198854167</v>
      </c>
      <c r="C1992" t="s">
        <v>321</v>
      </c>
      <c r="D1992" t="s">
        <v>23</v>
      </c>
      <c r="E1992" t="s">
        <v>24</v>
      </c>
      <c r="F1992" t="s">
        <v>20</v>
      </c>
      <c r="G1992" s="4">
        <v>63.39</v>
      </c>
      <c r="H1992" s="4">
        <v>62.4</v>
      </c>
      <c r="I1992" s="57">
        <v>50.39</v>
      </c>
      <c r="J1992" s="72">
        <f t="shared" si="137"/>
        <v>12.009999999999998</v>
      </c>
      <c r="K1992" s="30" t="s">
        <v>10</v>
      </c>
      <c r="L1992" s="30" t="s">
        <v>10</v>
      </c>
      <c r="M1992" t="s">
        <v>1991</v>
      </c>
      <c r="N1992" t="s">
        <v>5281</v>
      </c>
      <c r="O1992" t="s">
        <v>132</v>
      </c>
      <c r="P1992" t="s">
        <v>179</v>
      </c>
    </row>
    <row r="1993" spans="1:16" x14ac:dyDescent="0.25">
      <c r="A1993" s="1">
        <v>4212</v>
      </c>
      <c r="B1993" s="5">
        <v>45793.913016296297</v>
      </c>
      <c r="C1993" t="s">
        <v>321</v>
      </c>
      <c r="D1993" t="s">
        <v>19</v>
      </c>
      <c r="E1993" t="s">
        <v>33</v>
      </c>
      <c r="F1993" t="s">
        <v>20</v>
      </c>
      <c r="G1993" s="4">
        <v>95.18</v>
      </c>
      <c r="H1993" s="4">
        <v>85.2</v>
      </c>
      <c r="I1993" s="57">
        <v>71.39</v>
      </c>
      <c r="J1993" s="72">
        <f t="shared" si="137"/>
        <v>13.810000000000002</v>
      </c>
      <c r="K1993" s="30" t="s">
        <v>10</v>
      </c>
      <c r="L1993" s="30" t="s">
        <v>10</v>
      </c>
      <c r="M1993" t="s">
        <v>1991</v>
      </c>
      <c r="N1993" t="s">
        <v>5282</v>
      </c>
      <c r="O1993" t="s">
        <v>1955</v>
      </c>
      <c r="P1993" t="s">
        <v>179</v>
      </c>
    </row>
    <row r="1994" spans="1:16" x14ac:dyDescent="0.25">
      <c r="A1994" s="1">
        <v>5788</v>
      </c>
      <c r="B1994" s="5">
        <v>45793.796900439818</v>
      </c>
      <c r="C1994" t="s">
        <v>321</v>
      </c>
      <c r="D1994" t="s">
        <v>23</v>
      </c>
      <c r="E1994" t="s">
        <v>24</v>
      </c>
      <c r="F1994" t="s">
        <v>20</v>
      </c>
      <c r="G1994" s="4">
        <v>108.98</v>
      </c>
      <c r="H1994" s="4">
        <v>101</v>
      </c>
      <c r="I1994" s="57">
        <v>81.56</v>
      </c>
      <c r="J1994" s="72">
        <f t="shared" si="137"/>
        <v>19.439999999999998</v>
      </c>
      <c r="K1994" s="30" t="s">
        <v>10</v>
      </c>
      <c r="L1994" s="30" t="s">
        <v>10</v>
      </c>
      <c r="M1994" t="s">
        <v>1991</v>
      </c>
      <c r="N1994" t="s">
        <v>5283</v>
      </c>
      <c r="O1994" t="s">
        <v>1936</v>
      </c>
      <c r="P1994" t="s">
        <v>179</v>
      </c>
    </row>
    <row r="1995" spans="1:16" x14ac:dyDescent="0.25">
      <c r="A1995" s="1">
        <v>3025</v>
      </c>
      <c r="B1995" s="90">
        <v>45794.875138680552</v>
      </c>
      <c r="C1995" t="s">
        <v>96</v>
      </c>
      <c r="D1995" t="s">
        <v>23</v>
      </c>
      <c r="E1995" t="s">
        <v>24</v>
      </c>
      <c r="F1995" t="s">
        <v>20</v>
      </c>
      <c r="G1995" s="4">
        <v>76.58</v>
      </c>
      <c r="H1995" s="4">
        <v>63.6</v>
      </c>
      <c r="I1995" s="57">
        <v>51.35</v>
      </c>
      <c r="J1995" s="72">
        <f t="shared" si="137"/>
        <v>12.25</v>
      </c>
      <c r="K1995" s="30" t="s">
        <v>10</v>
      </c>
      <c r="L1995" s="30" t="s">
        <v>10</v>
      </c>
      <c r="M1995" t="s">
        <v>1991</v>
      </c>
      <c r="N1995" t="s">
        <v>5284</v>
      </c>
      <c r="O1995" t="s">
        <v>122</v>
      </c>
      <c r="P1995" t="s">
        <v>181</v>
      </c>
    </row>
    <row r="1996" spans="1:16" x14ac:dyDescent="0.25">
      <c r="A1996" s="1">
        <v>354</v>
      </c>
      <c r="B1996" s="5">
        <v>45795.838135057871</v>
      </c>
      <c r="C1996" t="s">
        <v>229</v>
      </c>
      <c r="D1996" t="s">
        <v>18</v>
      </c>
      <c r="E1996" t="s">
        <v>2507</v>
      </c>
      <c r="F1996" t="s">
        <v>116</v>
      </c>
      <c r="G1996" s="4">
        <v>153.99</v>
      </c>
      <c r="H1996" s="4">
        <v>140</v>
      </c>
      <c r="I1996" s="29">
        <v>0</v>
      </c>
      <c r="J1996" s="72">
        <v>140</v>
      </c>
      <c r="K1996" s="30" t="s">
        <v>1000</v>
      </c>
      <c r="L1996" s="30" t="s">
        <v>2825</v>
      </c>
      <c r="M1996" t="s">
        <v>1991</v>
      </c>
      <c r="N1996" t="s">
        <v>5285</v>
      </c>
      <c r="O1996" t="s">
        <v>124</v>
      </c>
      <c r="P1996" t="str">
        <f>VLOOKUP(C1996,[2]REGIONAIS!H:K,4,FALSE)</f>
        <v>GUSTAVO DIREITO</v>
      </c>
    </row>
    <row r="1997" spans="1:16" x14ac:dyDescent="0.25">
      <c r="A1997" s="1">
        <v>8502</v>
      </c>
      <c r="B1997" s="5">
        <v>45793.833214988423</v>
      </c>
      <c r="C1997" t="s">
        <v>96</v>
      </c>
      <c r="D1997" t="s">
        <v>19</v>
      </c>
      <c r="E1997" t="s">
        <v>226</v>
      </c>
      <c r="F1997" t="s">
        <v>20</v>
      </c>
      <c r="G1997" s="4">
        <v>273.98</v>
      </c>
      <c r="H1997" s="4">
        <v>264</v>
      </c>
      <c r="I1997" s="57">
        <v>213.18</v>
      </c>
      <c r="J1997" s="72">
        <f t="shared" ref="J1997:J2003" si="138">H1997-I1997</f>
        <v>50.819999999999993</v>
      </c>
      <c r="K1997" s="30" t="s">
        <v>10</v>
      </c>
      <c r="L1997" s="30" t="s">
        <v>10</v>
      </c>
      <c r="M1997" t="s">
        <v>1991</v>
      </c>
      <c r="N1997" t="s">
        <v>5286</v>
      </c>
      <c r="O1997" t="s">
        <v>131</v>
      </c>
      <c r="P1997" t="s">
        <v>181</v>
      </c>
    </row>
    <row r="1998" spans="1:16" x14ac:dyDescent="0.25">
      <c r="A1998" s="1">
        <v>2963</v>
      </c>
      <c r="B1998" s="90">
        <v>45794.818301145831</v>
      </c>
      <c r="C1998" t="s">
        <v>160</v>
      </c>
      <c r="D1998" t="s">
        <v>27</v>
      </c>
      <c r="E1998" t="s">
        <v>1945</v>
      </c>
      <c r="F1998" t="s">
        <v>20</v>
      </c>
      <c r="G1998" s="4">
        <v>117.99</v>
      </c>
      <c r="H1998" s="4">
        <v>102</v>
      </c>
      <c r="I1998" s="57">
        <v>82.36</v>
      </c>
      <c r="J1998" s="72">
        <f t="shared" si="138"/>
        <v>19.64</v>
      </c>
      <c r="K1998" s="30" t="s">
        <v>10</v>
      </c>
      <c r="L1998" s="30" t="s">
        <v>10</v>
      </c>
      <c r="M1998" t="s">
        <v>1991</v>
      </c>
      <c r="N1998" t="s">
        <v>5287</v>
      </c>
      <c r="O1998" t="s">
        <v>132</v>
      </c>
      <c r="P1998" t="s">
        <v>179</v>
      </c>
    </row>
    <row r="1999" spans="1:16" x14ac:dyDescent="0.25">
      <c r="A1999" s="1">
        <v>7838</v>
      </c>
      <c r="B1999" s="90">
        <v>45794.570615983794</v>
      </c>
      <c r="C1999" t="s">
        <v>160</v>
      </c>
      <c r="D1999" t="s">
        <v>23</v>
      </c>
      <c r="E1999" t="s">
        <v>24</v>
      </c>
      <c r="F1999" t="s">
        <v>20</v>
      </c>
      <c r="G1999" s="4">
        <v>112.39</v>
      </c>
      <c r="H1999" s="4">
        <v>108.4</v>
      </c>
      <c r="I1999" s="57">
        <v>87.53</v>
      </c>
      <c r="J1999" s="72">
        <f t="shared" si="138"/>
        <v>20.870000000000005</v>
      </c>
      <c r="K1999" s="30" t="s">
        <v>10</v>
      </c>
      <c r="L1999" s="30" t="s">
        <v>10</v>
      </c>
      <c r="M1999" t="s">
        <v>1991</v>
      </c>
      <c r="N1999" t="s">
        <v>5288</v>
      </c>
      <c r="O1999" t="s">
        <v>131</v>
      </c>
      <c r="P1999" t="s">
        <v>179</v>
      </c>
    </row>
    <row r="2000" spans="1:16" x14ac:dyDescent="0.25">
      <c r="A2000" s="1">
        <v>1043</v>
      </c>
      <c r="B2000" s="5">
        <v>45793.497764652777</v>
      </c>
      <c r="C2000" t="s">
        <v>2848</v>
      </c>
      <c r="D2000" t="s">
        <v>153</v>
      </c>
      <c r="E2000" t="s">
        <v>24</v>
      </c>
      <c r="F2000" t="s">
        <v>20</v>
      </c>
      <c r="G2000" s="4">
        <v>6.99</v>
      </c>
      <c r="H2000" s="4">
        <v>26</v>
      </c>
      <c r="I2000" s="57">
        <v>21</v>
      </c>
      <c r="J2000" s="72">
        <f t="shared" si="138"/>
        <v>5</v>
      </c>
      <c r="K2000" s="30" t="s">
        <v>10</v>
      </c>
      <c r="L2000" s="30" t="s">
        <v>10</v>
      </c>
      <c r="M2000" t="s">
        <v>1991</v>
      </c>
      <c r="N2000" t="s">
        <v>5289</v>
      </c>
      <c r="O2000" t="s">
        <v>131</v>
      </c>
      <c r="P2000" t="s">
        <v>182</v>
      </c>
    </row>
    <row r="2001" spans="1:16" x14ac:dyDescent="0.25">
      <c r="A2001" s="1">
        <v>9998</v>
      </c>
      <c r="B2001" s="5">
        <v>45793.845218680559</v>
      </c>
      <c r="C2001" t="s">
        <v>1942</v>
      </c>
      <c r="D2001" t="s">
        <v>23</v>
      </c>
      <c r="E2001" t="s">
        <v>24</v>
      </c>
      <c r="F2001" t="s">
        <v>20</v>
      </c>
      <c r="G2001" s="4">
        <v>112.38</v>
      </c>
      <c r="H2001" s="4">
        <v>104.4</v>
      </c>
      <c r="I2001" s="57">
        <v>84.31</v>
      </c>
      <c r="J2001" s="72">
        <f t="shared" si="138"/>
        <v>20.090000000000003</v>
      </c>
      <c r="K2001" s="30" t="s">
        <v>10</v>
      </c>
      <c r="L2001" s="30" t="s">
        <v>10</v>
      </c>
      <c r="M2001" t="s">
        <v>1991</v>
      </c>
      <c r="N2001" t="s">
        <v>5290</v>
      </c>
      <c r="O2001" t="s">
        <v>122</v>
      </c>
      <c r="P2001" t="s">
        <v>182</v>
      </c>
    </row>
    <row r="2002" spans="1:16" x14ac:dyDescent="0.25">
      <c r="A2002" s="1">
        <v>9686</v>
      </c>
      <c r="B2002" s="90">
        <v>45794.752564826391</v>
      </c>
      <c r="C2002" t="s">
        <v>1972</v>
      </c>
      <c r="D2002" t="s">
        <v>19</v>
      </c>
      <c r="E2002" t="s">
        <v>130</v>
      </c>
      <c r="F2002" t="s">
        <v>20</v>
      </c>
      <c r="G2002" s="4">
        <v>161.58000000000001</v>
      </c>
      <c r="H2002" s="4">
        <v>145.6</v>
      </c>
      <c r="I2002" s="57">
        <v>117.57</v>
      </c>
      <c r="J2002" s="72">
        <f t="shared" si="138"/>
        <v>28.03</v>
      </c>
      <c r="K2002" s="30" t="s">
        <v>10</v>
      </c>
      <c r="L2002" s="30" t="s">
        <v>10</v>
      </c>
      <c r="M2002" t="s">
        <v>1991</v>
      </c>
      <c r="N2002" t="s">
        <v>5291</v>
      </c>
      <c r="O2002" t="s">
        <v>122</v>
      </c>
      <c r="P2002" t="s">
        <v>180</v>
      </c>
    </row>
    <row r="2003" spans="1:16" x14ac:dyDescent="0.25">
      <c r="A2003" s="1">
        <v>9474</v>
      </c>
      <c r="B2003" s="5">
        <v>45793.816443483796</v>
      </c>
      <c r="C2003" t="s">
        <v>1972</v>
      </c>
      <c r="D2003" t="s">
        <v>23</v>
      </c>
      <c r="E2003" t="s">
        <v>24</v>
      </c>
      <c r="F2003" t="s">
        <v>20</v>
      </c>
      <c r="G2003" s="4">
        <v>156.18</v>
      </c>
      <c r="H2003" s="4">
        <v>145.19999999999999</v>
      </c>
      <c r="I2003" s="57">
        <v>117.24</v>
      </c>
      <c r="J2003" s="72">
        <f t="shared" si="138"/>
        <v>27.959999999999994</v>
      </c>
      <c r="K2003" s="30" t="s">
        <v>10</v>
      </c>
      <c r="L2003" s="30" t="s">
        <v>10</v>
      </c>
      <c r="M2003" t="s">
        <v>1991</v>
      </c>
      <c r="N2003" t="s">
        <v>5292</v>
      </c>
      <c r="O2003" t="s">
        <v>1956</v>
      </c>
      <c r="P2003" t="s">
        <v>180</v>
      </c>
    </row>
    <row r="2004" spans="1:16" x14ac:dyDescent="0.25">
      <c r="A2004" s="1">
        <v>1171</v>
      </c>
      <c r="B2004" s="5">
        <v>45795.623522858798</v>
      </c>
      <c r="C2004" t="s">
        <v>229</v>
      </c>
      <c r="D2004" t="s">
        <v>23</v>
      </c>
      <c r="E2004" t="s">
        <v>30</v>
      </c>
      <c r="F2004" t="s">
        <v>116</v>
      </c>
      <c r="G2004" s="4">
        <v>87.99</v>
      </c>
      <c r="H2004" s="4">
        <v>91</v>
      </c>
      <c r="I2004" s="29">
        <v>0</v>
      </c>
      <c r="J2004" s="72">
        <v>91</v>
      </c>
      <c r="K2004" s="30" t="s">
        <v>1000</v>
      </c>
      <c r="L2004" s="30" t="s">
        <v>2825</v>
      </c>
      <c r="M2004" t="s">
        <v>1991</v>
      </c>
      <c r="N2004" t="s">
        <v>5293</v>
      </c>
      <c r="O2004" t="s">
        <v>123</v>
      </c>
      <c r="P2004" t="str">
        <f>VLOOKUP(C2004,[2]REGIONAIS!H:K,4,FALSE)</f>
        <v>GUSTAVO DIREITO</v>
      </c>
    </row>
    <row r="2005" spans="1:16" x14ac:dyDescent="0.25">
      <c r="A2005" s="1">
        <v>8283</v>
      </c>
      <c r="B2005" s="90">
        <v>45794.820534293984</v>
      </c>
      <c r="C2005" t="s">
        <v>1984</v>
      </c>
      <c r="D2005" t="s">
        <v>19</v>
      </c>
      <c r="E2005" t="s">
        <v>41</v>
      </c>
      <c r="F2005" t="s">
        <v>20</v>
      </c>
      <c r="G2005" s="4">
        <v>92.98</v>
      </c>
      <c r="H2005" s="4">
        <v>72</v>
      </c>
      <c r="I2005" s="57">
        <v>58.14</v>
      </c>
      <c r="J2005" s="72">
        <f>H2005-I2005</f>
        <v>13.86</v>
      </c>
      <c r="K2005" s="30" t="s">
        <v>10</v>
      </c>
      <c r="L2005" s="30" t="s">
        <v>10</v>
      </c>
      <c r="M2005" t="s">
        <v>1991</v>
      </c>
      <c r="N2005" t="s">
        <v>5294</v>
      </c>
      <c r="O2005" t="s">
        <v>122</v>
      </c>
      <c r="P2005" t="s">
        <v>182</v>
      </c>
    </row>
    <row r="2006" spans="1:16" x14ac:dyDescent="0.25">
      <c r="A2006" s="1">
        <v>9917</v>
      </c>
      <c r="B2006" s="90">
        <v>45794.859990798614</v>
      </c>
      <c r="C2006" t="s">
        <v>1931</v>
      </c>
      <c r="D2006" t="s">
        <v>23</v>
      </c>
      <c r="E2006" t="s">
        <v>31</v>
      </c>
      <c r="F2006" t="s">
        <v>1941</v>
      </c>
      <c r="G2006" s="4">
        <v>45.18</v>
      </c>
      <c r="H2006" s="4">
        <v>45.2</v>
      </c>
      <c r="I2006" s="57">
        <v>36.5</v>
      </c>
      <c r="J2006" s="72">
        <f t="shared" ref="J2006" si="139">H2006-I2006</f>
        <v>8.7000000000000028</v>
      </c>
      <c r="K2006" s="30" t="s">
        <v>10</v>
      </c>
      <c r="L2006" s="30" t="s">
        <v>10</v>
      </c>
      <c r="M2006" t="s">
        <v>1991</v>
      </c>
      <c r="N2006" t="s">
        <v>5295</v>
      </c>
      <c r="O2006" t="s">
        <v>122</v>
      </c>
      <c r="P2006" t="s">
        <v>180</v>
      </c>
    </row>
    <row r="2007" spans="1:16" x14ac:dyDescent="0.25">
      <c r="A2007" s="1">
        <v>4349</v>
      </c>
      <c r="B2007" s="90">
        <v>45794.914131527781</v>
      </c>
      <c r="C2007" t="s">
        <v>211</v>
      </c>
      <c r="D2007" t="s">
        <v>19</v>
      </c>
      <c r="E2007" t="s">
        <v>129</v>
      </c>
      <c r="F2007" t="s">
        <v>116</v>
      </c>
      <c r="G2007" s="4">
        <v>211.98</v>
      </c>
      <c r="H2007" s="4">
        <v>193</v>
      </c>
      <c r="I2007" s="29">
        <v>0</v>
      </c>
      <c r="J2007" s="72">
        <v>193</v>
      </c>
      <c r="K2007" s="30" t="s">
        <v>1000</v>
      </c>
      <c r="L2007" s="30" t="s">
        <v>2825</v>
      </c>
      <c r="M2007" t="s">
        <v>1991</v>
      </c>
      <c r="N2007" t="s">
        <v>5296</v>
      </c>
      <c r="O2007" t="s">
        <v>131</v>
      </c>
      <c r="P2007" t="s">
        <v>181</v>
      </c>
    </row>
    <row r="2008" spans="1:16" x14ac:dyDescent="0.25">
      <c r="A2008" s="1">
        <v>5908</v>
      </c>
      <c r="B2008" s="5">
        <v>45793.546708541668</v>
      </c>
      <c r="C2008" t="s">
        <v>1931</v>
      </c>
      <c r="D2008" t="s">
        <v>19</v>
      </c>
      <c r="E2008" t="s">
        <v>41</v>
      </c>
      <c r="F2008" t="s">
        <v>20</v>
      </c>
      <c r="G2008" s="4">
        <v>44.18</v>
      </c>
      <c r="H2008" s="4">
        <v>37.200000000000003</v>
      </c>
      <c r="I2008" s="57">
        <v>30.04</v>
      </c>
      <c r="J2008" s="72">
        <f>H2008-I2008</f>
        <v>7.1600000000000037</v>
      </c>
      <c r="K2008" s="30" t="s">
        <v>10</v>
      </c>
      <c r="L2008" s="30" t="s">
        <v>10</v>
      </c>
      <c r="M2008" t="s">
        <v>1991</v>
      </c>
      <c r="N2008" t="s">
        <v>5297</v>
      </c>
      <c r="O2008" t="s">
        <v>131</v>
      </c>
      <c r="P2008" t="s">
        <v>180</v>
      </c>
    </row>
    <row r="2009" spans="1:16" x14ac:dyDescent="0.25">
      <c r="A2009" s="1">
        <v>1343</v>
      </c>
      <c r="B2009" s="5">
        <v>45793.545497650462</v>
      </c>
      <c r="C2009" t="s">
        <v>1931</v>
      </c>
      <c r="D2009" t="s">
        <v>19</v>
      </c>
      <c r="E2009" t="s">
        <v>41</v>
      </c>
      <c r="F2009" t="s">
        <v>20</v>
      </c>
      <c r="G2009" s="4">
        <v>52.18</v>
      </c>
      <c r="H2009" s="4">
        <v>45.2</v>
      </c>
      <c r="I2009" s="57">
        <v>36.5</v>
      </c>
      <c r="J2009" s="72">
        <f t="shared" ref="J2009:J2013" si="140">H2009-I2009</f>
        <v>8.7000000000000028</v>
      </c>
      <c r="K2009" s="30" t="s">
        <v>10</v>
      </c>
      <c r="L2009" s="30" t="s">
        <v>10</v>
      </c>
      <c r="M2009" t="s">
        <v>1991</v>
      </c>
      <c r="N2009" t="s">
        <v>5298</v>
      </c>
      <c r="O2009" t="s">
        <v>124</v>
      </c>
      <c r="P2009" t="s">
        <v>180</v>
      </c>
    </row>
    <row r="2010" spans="1:16" x14ac:dyDescent="0.25">
      <c r="A2010" s="1">
        <v>115</v>
      </c>
      <c r="B2010" s="5">
        <v>45793.899497800929</v>
      </c>
      <c r="C2010" t="s">
        <v>659</v>
      </c>
      <c r="D2010" t="s">
        <v>19</v>
      </c>
      <c r="E2010" t="s">
        <v>33</v>
      </c>
      <c r="F2010" t="s">
        <v>20</v>
      </c>
      <c r="G2010" s="4">
        <v>76.38</v>
      </c>
      <c r="H2010" s="4">
        <v>52.4</v>
      </c>
      <c r="I2010" s="57">
        <v>42.31</v>
      </c>
      <c r="J2010" s="72">
        <f t="shared" si="140"/>
        <v>10.089999999999996</v>
      </c>
      <c r="K2010" s="30" t="s">
        <v>10</v>
      </c>
      <c r="L2010" s="30" t="s">
        <v>10</v>
      </c>
      <c r="M2010" t="s">
        <v>1991</v>
      </c>
      <c r="N2010" t="s">
        <v>5299</v>
      </c>
      <c r="O2010" t="s">
        <v>122</v>
      </c>
      <c r="P2010" t="s">
        <v>181</v>
      </c>
    </row>
    <row r="2011" spans="1:16" x14ac:dyDescent="0.25">
      <c r="A2011" s="1">
        <v>9290</v>
      </c>
      <c r="B2011" s="90">
        <v>45794.803187210651</v>
      </c>
      <c r="C2011" t="s">
        <v>872</v>
      </c>
      <c r="D2011" t="s">
        <v>23</v>
      </c>
      <c r="E2011" t="s">
        <v>30</v>
      </c>
      <c r="F2011" t="s">
        <v>116</v>
      </c>
      <c r="G2011" s="4">
        <v>181.98</v>
      </c>
      <c r="H2011" s="4">
        <v>168</v>
      </c>
      <c r="I2011" s="57">
        <v>135.66</v>
      </c>
      <c r="J2011" s="72">
        <f t="shared" si="140"/>
        <v>32.340000000000003</v>
      </c>
      <c r="K2011" s="30" t="s">
        <v>10</v>
      </c>
      <c r="L2011" s="30" t="s">
        <v>10</v>
      </c>
      <c r="M2011" t="s">
        <v>1991</v>
      </c>
      <c r="N2011" t="s">
        <v>5300</v>
      </c>
      <c r="O2011" t="s">
        <v>132</v>
      </c>
      <c r="P2011" t="s">
        <v>183</v>
      </c>
    </row>
    <row r="2012" spans="1:16" x14ac:dyDescent="0.25">
      <c r="A2012" s="1">
        <v>3104</v>
      </c>
      <c r="B2012" s="90">
        <v>45794.837376307871</v>
      </c>
      <c r="C2012" t="s">
        <v>188</v>
      </c>
      <c r="D2012" t="s">
        <v>23</v>
      </c>
      <c r="E2012" t="s">
        <v>24</v>
      </c>
      <c r="F2012" t="s">
        <v>20</v>
      </c>
      <c r="G2012" s="4">
        <v>174.59</v>
      </c>
      <c r="H2012" s="4">
        <v>165.6</v>
      </c>
      <c r="I2012" s="57">
        <v>133.72</v>
      </c>
      <c r="J2012" s="72">
        <f t="shared" si="140"/>
        <v>31.879999999999995</v>
      </c>
      <c r="K2012" s="30" t="s">
        <v>10</v>
      </c>
      <c r="L2012" s="30" t="s">
        <v>10</v>
      </c>
      <c r="M2012" t="s">
        <v>1991</v>
      </c>
      <c r="N2012" t="s">
        <v>5301</v>
      </c>
      <c r="O2012" t="s">
        <v>2684</v>
      </c>
      <c r="P2012" t="s">
        <v>179</v>
      </c>
    </row>
    <row r="2013" spans="1:16" x14ac:dyDescent="0.25">
      <c r="A2013" s="1">
        <v>5308</v>
      </c>
      <c r="B2013" s="5">
        <v>45793.807497164351</v>
      </c>
      <c r="C2013" t="s">
        <v>188</v>
      </c>
      <c r="D2013" t="s">
        <v>23</v>
      </c>
      <c r="E2013" t="s">
        <v>24</v>
      </c>
      <c r="F2013" t="s">
        <v>20</v>
      </c>
      <c r="G2013" s="4">
        <v>47.79</v>
      </c>
      <c r="H2013" s="4">
        <v>40.799999999999997</v>
      </c>
      <c r="I2013" s="57">
        <v>32.950000000000003</v>
      </c>
      <c r="J2013" s="72">
        <f t="shared" si="140"/>
        <v>7.8499999999999943</v>
      </c>
      <c r="K2013" s="30" t="s">
        <v>10</v>
      </c>
      <c r="L2013" s="30" t="s">
        <v>10</v>
      </c>
      <c r="M2013" t="s">
        <v>1991</v>
      </c>
      <c r="N2013" t="s">
        <v>5302</v>
      </c>
      <c r="O2013" t="s">
        <v>131</v>
      </c>
      <c r="P2013" t="s">
        <v>179</v>
      </c>
    </row>
    <row r="2014" spans="1:16" x14ac:dyDescent="0.25">
      <c r="A2014" s="1" t="s">
        <v>5303</v>
      </c>
      <c r="B2014" s="90">
        <v>45794.827188414354</v>
      </c>
      <c r="C2014" t="s">
        <v>2054</v>
      </c>
      <c r="D2014" t="s">
        <v>18</v>
      </c>
      <c r="E2014" t="s">
        <v>28</v>
      </c>
      <c r="F2014" t="s">
        <v>136</v>
      </c>
      <c r="G2014" s="4">
        <v>183.98</v>
      </c>
      <c r="H2014" s="31">
        <v>164</v>
      </c>
      <c r="I2014" s="31">
        <v>0</v>
      </c>
      <c r="J2014" s="31">
        <v>164</v>
      </c>
      <c r="K2014" s="30" t="s">
        <v>2824</v>
      </c>
      <c r="L2014" s="30" t="s">
        <v>17</v>
      </c>
      <c r="M2014" t="s">
        <v>1991</v>
      </c>
      <c r="N2014" t="s">
        <v>5304</v>
      </c>
      <c r="O2014" t="s">
        <v>132</v>
      </c>
      <c r="P2014" t="s">
        <v>182</v>
      </c>
    </row>
    <row r="2015" spans="1:16" x14ac:dyDescent="0.25">
      <c r="A2015" s="1">
        <v>9584</v>
      </c>
      <c r="B2015" s="90">
        <v>45794.903498611115</v>
      </c>
      <c r="C2015" t="s">
        <v>1947</v>
      </c>
      <c r="D2015" t="s">
        <v>19</v>
      </c>
      <c r="E2015" t="s">
        <v>41</v>
      </c>
      <c r="F2015" t="s">
        <v>20</v>
      </c>
      <c r="G2015" s="4">
        <v>139.38</v>
      </c>
      <c r="H2015" s="4">
        <v>128.4</v>
      </c>
      <c r="I2015" s="57">
        <v>103.69</v>
      </c>
      <c r="J2015" s="72">
        <f t="shared" ref="J2015:J2020" si="141">H2015-I2015</f>
        <v>24.710000000000008</v>
      </c>
      <c r="K2015" s="30" t="s">
        <v>10</v>
      </c>
      <c r="L2015" s="30" t="s">
        <v>10</v>
      </c>
      <c r="M2015" t="s">
        <v>1991</v>
      </c>
      <c r="N2015" t="s">
        <v>5305</v>
      </c>
      <c r="O2015" t="s">
        <v>132</v>
      </c>
      <c r="P2015" t="s">
        <v>181</v>
      </c>
    </row>
    <row r="2016" spans="1:16" x14ac:dyDescent="0.25">
      <c r="A2016" s="1">
        <v>2924</v>
      </c>
      <c r="B2016" s="5">
        <v>45793.487367395835</v>
      </c>
      <c r="C2016" t="s">
        <v>1947</v>
      </c>
      <c r="D2016" t="s">
        <v>19</v>
      </c>
      <c r="E2016" t="s">
        <v>226</v>
      </c>
      <c r="F2016" t="s">
        <v>20</v>
      </c>
      <c r="G2016" s="4">
        <v>40.380000000000003</v>
      </c>
      <c r="H2016" s="4">
        <v>33.4</v>
      </c>
      <c r="I2016" s="57">
        <v>26.97</v>
      </c>
      <c r="J2016" s="72">
        <f t="shared" si="141"/>
        <v>6.43</v>
      </c>
      <c r="K2016" s="30" t="s">
        <v>10</v>
      </c>
      <c r="L2016" s="30" t="s">
        <v>10</v>
      </c>
      <c r="M2016" t="s">
        <v>1991</v>
      </c>
      <c r="N2016" t="s">
        <v>5306</v>
      </c>
      <c r="O2016" t="s">
        <v>122</v>
      </c>
      <c r="P2016" t="s">
        <v>181</v>
      </c>
    </row>
    <row r="2017" spans="1:16" x14ac:dyDescent="0.25">
      <c r="A2017" s="1">
        <v>3958</v>
      </c>
      <c r="B2017" s="5">
        <v>45793.978480231483</v>
      </c>
      <c r="C2017" t="s">
        <v>220</v>
      </c>
      <c r="D2017" t="s">
        <v>19</v>
      </c>
      <c r="E2017" t="s">
        <v>41</v>
      </c>
      <c r="F2017" t="s">
        <v>20</v>
      </c>
      <c r="G2017" s="4">
        <v>93.98</v>
      </c>
      <c r="H2017" s="4">
        <v>90</v>
      </c>
      <c r="I2017" s="57">
        <v>72.680000000000007</v>
      </c>
      <c r="J2017" s="72">
        <f t="shared" si="141"/>
        <v>17.319999999999993</v>
      </c>
      <c r="K2017" s="30" t="s">
        <v>10</v>
      </c>
      <c r="L2017" s="30" t="s">
        <v>10</v>
      </c>
      <c r="M2017" t="s">
        <v>1991</v>
      </c>
      <c r="N2017" t="s">
        <v>5307</v>
      </c>
      <c r="O2017" t="s">
        <v>2679</v>
      </c>
      <c r="P2017" t="s">
        <v>180</v>
      </c>
    </row>
    <row r="2018" spans="1:16" x14ac:dyDescent="0.25">
      <c r="A2018" s="1">
        <v>8088</v>
      </c>
      <c r="B2018" s="90">
        <v>45794.818806655094</v>
      </c>
      <c r="C2018" t="s">
        <v>2883</v>
      </c>
      <c r="D2018" t="s">
        <v>19</v>
      </c>
      <c r="E2018" t="s">
        <v>33</v>
      </c>
      <c r="F2018" t="s">
        <v>20</v>
      </c>
      <c r="G2018" s="4">
        <v>73.34</v>
      </c>
      <c r="H2018" s="4">
        <v>66.349999999999994</v>
      </c>
      <c r="I2018" s="57">
        <v>53.58</v>
      </c>
      <c r="J2018" s="72">
        <f t="shared" si="141"/>
        <v>12.769999999999996</v>
      </c>
      <c r="K2018" s="30" t="s">
        <v>10</v>
      </c>
      <c r="L2018" s="30" t="s">
        <v>10</v>
      </c>
      <c r="M2018" t="s">
        <v>1991</v>
      </c>
      <c r="N2018" t="s">
        <v>5308</v>
      </c>
      <c r="O2018" t="s">
        <v>131</v>
      </c>
      <c r="P2018" t="s">
        <v>180</v>
      </c>
    </row>
    <row r="2019" spans="1:16" x14ac:dyDescent="0.25">
      <c r="A2019" s="1">
        <v>2394</v>
      </c>
      <c r="B2019" s="5">
        <v>45793.903197974534</v>
      </c>
      <c r="C2019" t="s">
        <v>1471</v>
      </c>
      <c r="D2019" t="s">
        <v>23</v>
      </c>
      <c r="E2019" t="s">
        <v>26</v>
      </c>
      <c r="F2019" t="s">
        <v>20</v>
      </c>
      <c r="G2019" s="4">
        <v>120.99</v>
      </c>
      <c r="H2019" s="4">
        <v>113</v>
      </c>
      <c r="I2019" s="57">
        <v>91.25</v>
      </c>
      <c r="J2019" s="72">
        <f t="shared" si="141"/>
        <v>21.75</v>
      </c>
      <c r="K2019" s="30" t="s">
        <v>10</v>
      </c>
      <c r="L2019" s="30" t="s">
        <v>10</v>
      </c>
      <c r="M2019" t="s">
        <v>1991</v>
      </c>
      <c r="N2019" t="s">
        <v>5309</v>
      </c>
      <c r="O2019" t="s">
        <v>131</v>
      </c>
      <c r="P2019" t="s">
        <v>182</v>
      </c>
    </row>
    <row r="2020" spans="1:16" x14ac:dyDescent="0.25">
      <c r="A2020" s="1">
        <v>1988</v>
      </c>
      <c r="B2020" s="5">
        <v>45793.809678032405</v>
      </c>
      <c r="C2020" t="s">
        <v>254</v>
      </c>
      <c r="D2020" t="s">
        <v>23</v>
      </c>
      <c r="E2020" t="s">
        <v>24</v>
      </c>
      <c r="F2020" t="s">
        <v>20</v>
      </c>
      <c r="G2020" s="4">
        <v>79.989999999999995</v>
      </c>
      <c r="H2020" s="4">
        <v>74</v>
      </c>
      <c r="I2020" s="57">
        <v>59.76</v>
      </c>
      <c r="J2020" s="72">
        <f t="shared" si="141"/>
        <v>14.240000000000002</v>
      </c>
      <c r="K2020" s="30" t="s">
        <v>10</v>
      </c>
      <c r="L2020" s="30" t="s">
        <v>10</v>
      </c>
      <c r="M2020" t="s">
        <v>1991</v>
      </c>
      <c r="N2020" t="s">
        <v>5310</v>
      </c>
      <c r="O2020" t="s">
        <v>131</v>
      </c>
      <c r="P2020" t="s">
        <v>179</v>
      </c>
    </row>
    <row r="2021" spans="1:16" x14ac:dyDescent="0.25">
      <c r="A2021" s="1" t="s">
        <v>5311</v>
      </c>
      <c r="B2021" s="5">
        <v>45793.877884259258</v>
      </c>
      <c r="C2021" t="s">
        <v>779</v>
      </c>
      <c r="D2021" t="s">
        <v>18</v>
      </c>
      <c r="E2021" t="s">
        <v>28</v>
      </c>
      <c r="F2021" t="s">
        <v>136</v>
      </c>
      <c r="G2021" s="4">
        <v>109.98</v>
      </c>
      <c r="H2021" s="31">
        <v>95</v>
      </c>
      <c r="I2021" s="31">
        <v>0</v>
      </c>
      <c r="J2021" s="31">
        <v>95</v>
      </c>
      <c r="K2021" s="30" t="s">
        <v>2824</v>
      </c>
      <c r="L2021" s="30" t="s">
        <v>17</v>
      </c>
      <c r="M2021" t="s">
        <v>1991</v>
      </c>
      <c r="N2021" t="s">
        <v>5312</v>
      </c>
      <c r="O2021" t="s">
        <v>122</v>
      </c>
      <c r="P2021" t="s">
        <v>183</v>
      </c>
    </row>
    <row r="2022" spans="1:16" x14ac:dyDescent="0.25">
      <c r="A2022" s="1">
        <v>2817</v>
      </c>
      <c r="B2022" s="5">
        <v>45793.799373252317</v>
      </c>
      <c r="C2022" t="s">
        <v>254</v>
      </c>
      <c r="D2022" t="s">
        <v>23</v>
      </c>
      <c r="E2022" t="s">
        <v>24</v>
      </c>
      <c r="F2022" t="s">
        <v>20</v>
      </c>
      <c r="G2022" s="4">
        <v>146.99</v>
      </c>
      <c r="H2022" s="4">
        <v>137</v>
      </c>
      <c r="I2022" s="57">
        <v>114.74</v>
      </c>
      <c r="J2022" s="72">
        <f t="shared" ref="J2022:J2025" si="142">H2022-I2022</f>
        <v>22.260000000000005</v>
      </c>
      <c r="K2022" s="30" t="s">
        <v>10</v>
      </c>
      <c r="L2022" s="30" t="s">
        <v>10</v>
      </c>
      <c r="M2022" t="s">
        <v>1991</v>
      </c>
      <c r="N2022" t="s">
        <v>5313</v>
      </c>
      <c r="O2022" t="s">
        <v>156</v>
      </c>
      <c r="P2022" t="s">
        <v>179</v>
      </c>
    </row>
    <row r="2023" spans="1:16" x14ac:dyDescent="0.25">
      <c r="A2023" s="1">
        <v>5083</v>
      </c>
      <c r="B2023" s="5">
        <v>45793.591852557867</v>
      </c>
      <c r="C2023" t="s">
        <v>342</v>
      </c>
      <c r="D2023" t="s">
        <v>19</v>
      </c>
      <c r="E2023" t="s">
        <v>33</v>
      </c>
      <c r="F2023" t="s">
        <v>20</v>
      </c>
      <c r="G2023" s="4">
        <v>11.98</v>
      </c>
      <c r="H2023" s="4">
        <v>13</v>
      </c>
      <c r="I2023" s="57">
        <v>10.5</v>
      </c>
      <c r="J2023" s="72">
        <f t="shared" si="142"/>
        <v>2.5</v>
      </c>
      <c r="K2023" s="30" t="s">
        <v>10</v>
      </c>
      <c r="L2023" s="30" t="s">
        <v>10</v>
      </c>
      <c r="M2023" t="s">
        <v>1991</v>
      </c>
      <c r="N2023" t="s">
        <v>5314</v>
      </c>
      <c r="O2023" t="s">
        <v>131</v>
      </c>
      <c r="P2023" t="s">
        <v>180</v>
      </c>
    </row>
    <row r="2024" spans="1:16" x14ac:dyDescent="0.25">
      <c r="A2024" s="1">
        <v>58</v>
      </c>
      <c r="B2024" s="5">
        <v>45793.94398747685</v>
      </c>
      <c r="C2024" t="s">
        <v>161</v>
      </c>
      <c r="D2024" t="s">
        <v>19</v>
      </c>
      <c r="E2024" t="s">
        <v>39</v>
      </c>
      <c r="F2024" t="s">
        <v>20</v>
      </c>
      <c r="G2024" s="4">
        <v>131.99</v>
      </c>
      <c r="H2024" s="4">
        <v>117</v>
      </c>
      <c r="I2024" s="57">
        <v>94.48</v>
      </c>
      <c r="J2024" s="72">
        <f t="shared" si="142"/>
        <v>22.519999999999996</v>
      </c>
      <c r="K2024" s="30" t="s">
        <v>10</v>
      </c>
      <c r="L2024" s="30" t="s">
        <v>10</v>
      </c>
      <c r="M2024" t="s">
        <v>1991</v>
      </c>
      <c r="N2024" t="s">
        <v>5315</v>
      </c>
      <c r="O2024" t="s">
        <v>132</v>
      </c>
      <c r="P2024" t="s">
        <v>179</v>
      </c>
    </row>
    <row r="2025" spans="1:16" x14ac:dyDescent="0.25">
      <c r="A2025" s="1">
        <v>2432</v>
      </c>
      <c r="B2025" s="90">
        <v>45794.832053680555</v>
      </c>
      <c r="C2025" t="s">
        <v>281</v>
      </c>
      <c r="D2025" t="s">
        <v>23</v>
      </c>
      <c r="E2025" t="s">
        <v>24</v>
      </c>
      <c r="F2025" t="s">
        <v>20</v>
      </c>
      <c r="G2025" s="4">
        <v>234.99</v>
      </c>
      <c r="H2025" s="4">
        <v>216</v>
      </c>
      <c r="I2025" s="57">
        <v>174.42</v>
      </c>
      <c r="J2025" s="72">
        <f t="shared" si="142"/>
        <v>41.580000000000013</v>
      </c>
      <c r="K2025" s="30" t="s">
        <v>10</v>
      </c>
      <c r="L2025" s="30" t="s">
        <v>10</v>
      </c>
      <c r="M2025" t="s">
        <v>1991</v>
      </c>
      <c r="N2025" t="s">
        <v>5316</v>
      </c>
      <c r="O2025" t="s">
        <v>122</v>
      </c>
      <c r="P2025" t="s">
        <v>179</v>
      </c>
    </row>
    <row r="2026" spans="1:16" x14ac:dyDescent="0.25">
      <c r="A2026" s="1">
        <v>6808</v>
      </c>
      <c r="B2026" s="90">
        <v>45794.892822476853</v>
      </c>
      <c r="C2026" t="s">
        <v>255</v>
      </c>
      <c r="D2026" t="s">
        <v>19</v>
      </c>
      <c r="E2026" t="s">
        <v>129</v>
      </c>
      <c r="F2026" t="s">
        <v>116</v>
      </c>
      <c r="G2026" s="4">
        <v>39.229999999999997</v>
      </c>
      <c r="H2026" s="4">
        <v>35</v>
      </c>
      <c r="I2026" s="29">
        <v>0</v>
      </c>
      <c r="J2026" s="72">
        <v>35</v>
      </c>
      <c r="K2026" s="30" t="s">
        <v>1000</v>
      </c>
      <c r="L2026" s="30" t="s">
        <v>2825</v>
      </c>
      <c r="M2026" t="s">
        <v>1991</v>
      </c>
      <c r="N2026" t="s">
        <v>5317</v>
      </c>
      <c r="O2026" t="s">
        <v>131</v>
      </c>
      <c r="P2026" t="s">
        <v>183</v>
      </c>
    </row>
    <row r="2027" spans="1:16" x14ac:dyDescent="0.25">
      <c r="A2027" s="1">
        <v>920</v>
      </c>
      <c r="B2027" s="90">
        <v>45794.804928078702</v>
      </c>
      <c r="C2027" t="s">
        <v>281</v>
      </c>
      <c r="D2027" t="s">
        <v>19</v>
      </c>
      <c r="E2027" t="s">
        <v>226</v>
      </c>
      <c r="F2027" t="s">
        <v>20</v>
      </c>
      <c r="G2027" s="4">
        <v>104.99</v>
      </c>
      <c r="H2027" s="4">
        <v>92</v>
      </c>
      <c r="I2027" s="57">
        <v>74.290000000000006</v>
      </c>
      <c r="J2027" s="72">
        <f t="shared" ref="J2027:J2029" si="143">H2027-I2027</f>
        <v>17.709999999999994</v>
      </c>
      <c r="K2027" s="30" t="s">
        <v>10</v>
      </c>
      <c r="L2027" s="30" t="s">
        <v>10</v>
      </c>
      <c r="M2027" t="s">
        <v>1991</v>
      </c>
      <c r="N2027" t="s">
        <v>5318</v>
      </c>
      <c r="O2027" t="s">
        <v>132</v>
      </c>
      <c r="P2027" t="s">
        <v>179</v>
      </c>
    </row>
    <row r="2028" spans="1:16" x14ac:dyDescent="0.25">
      <c r="A2028" s="1">
        <v>8063</v>
      </c>
      <c r="B2028" s="5">
        <v>45793.801467106481</v>
      </c>
      <c r="C2028" t="s">
        <v>281</v>
      </c>
      <c r="D2028" t="s">
        <v>23</v>
      </c>
      <c r="E2028" t="s">
        <v>26</v>
      </c>
      <c r="F2028" t="s">
        <v>20</v>
      </c>
      <c r="G2028" s="4">
        <v>197.99</v>
      </c>
      <c r="H2028" s="4">
        <v>197</v>
      </c>
      <c r="I2028" s="57">
        <v>159.08000000000001</v>
      </c>
      <c r="J2028" s="72">
        <f t="shared" si="143"/>
        <v>37.919999999999987</v>
      </c>
      <c r="K2028" s="30" t="s">
        <v>10</v>
      </c>
      <c r="L2028" s="30" t="s">
        <v>10</v>
      </c>
      <c r="M2028" t="s">
        <v>1991</v>
      </c>
      <c r="N2028" t="s">
        <v>5319</v>
      </c>
      <c r="O2028" t="s">
        <v>1976</v>
      </c>
      <c r="P2028" t="s">
        <v>179</v>
      </c>
    </row>
    <row r="2029" spans="1:16" x14ac:dyDescent="0.25">
      <c r="A2029" s="1">
        <v>2015</v>
      </c>
      <c r="B2029" s="90">
        <v>45794.808372314816</v>
      </c>
      <c r="C2029" t="s">
        <v>283</v>
      </c>
      <c r="D2029" t="s">
        <v>27</v>
      </c>
      <c r="E2029" t="s">
        <v>1945</v>
      </c>
      <c r="F2029" t="s">
        <v>20</v>
      </c>
      <c r="G2029" s="4">
        <v>225.99</v>
      </c>
      <c r="H2029" s="4">
        <v>220</v>
      </c>
      <c r="I2029" s="57">
        <v>177.65</v>
      </c>
      <c r="J2029" s="72">
        <f t="shared" si="143"/>
        <v>42.349999999999994</v>
      </c>
      <c r="K2029" s="30" t="s">
        <v>10</v>
      </c>
      <c r="L2029" s="30" t="s">
        <v>10</v>
      </c>
      <c r="M2029" t="s">
        <v>1991</v>
      </c>
      <c r="N2029" t="s">
        <v>5320</v>
      </c>
      <c r="O2029" t="s">
        <v>1957</v>
      </c>
      <c r="P2029" t="s">
        <v>180</v>
      </c>
    </row>
    <row r="2030" spans="1:16" x14ac:dyDescent="0.25">
      <c r="A2030" s="1" t="s">
        <v>5321</v>
      </c>
      <c r="B2030" s="5">
        <v>45793.787611053238</v>
      </c>
      <c r="C2030" t="s">
        <v>2892</v>
      </c>
      <c r="D2030" t="s">
        <v>1926</v>
      </c>
      <c r="E2030" t="s">
        <v>2878</v>
      </c>
      <c r="F2030" t="s">
        <v>2877</v>
      </c>
      <c r="G2030" s="4">
        <v>61.14</v>
      </c>
      <c r="H2030" s="31">
        <v>55.15</v>
      </c>
      <c r="I2030" s="31">
        <v>0</v>
      </c>
      <c r="J2030" s="31">
        <v>55.15</v>
      </c>
      <c r="K2030" s="30" t="s">
        <v>2824</v>
      </c>
      <c r="L2030" s="30" t="s">
        <v>17</v>
      </c>
      <c r="M2030" t="s">
        <v>1991</v>
      </c>
      <c r="N2030" t="s">
        <v>5322</v>
      </c>
      <c r="O2030" t="s">
        <v>1929</v>
      </c>
      <c r="P2030" t="s">
        <v>182</v>
      </c>
    </row>
    <row r="2031" spans="1:16" x14ac:dyDescent="0.25">
      <c r="A2031" s="1" t="s">
        <v>5323</v>
      </c>
      <c r="B2031" s="5">
        <v>45793.785084398151</v>
      </c>
      <c r="C2031" t="s">
        <v>2892</v>
      </c>
      <c r="D2031" t="s">
        <v>1926</v>
      </c>
      <c r="E2031" t="s">
        <v>2878</v>
      </c>
      <c r="F2031" t="s">
        <v>2877</v>
      </c>
      <c r="G2031" s="4">
        <v>73.78</v>
      </c>
      <c r="H2031" s="31">
        <v>82.8</v>
      </c>
      <c r="I2031" s="31">
        <v>0</v>
      </c>
      <c r="J2031" s="31">
        <v>82.8</v>
      </c>
      <c r="K2031" s="30" t="s">
        <v>2824</v>
      </c>
      <c r="L2031" s="30" t="s">
        <v>17</v>
      </c>
      <c r="M2031" t="s">
        <v>1991</v>
      </c>
      <c r="N2031" t="s">
        <v>5324</v>
      </c>
      <c r="O2031" t="s">
        <v>1929</v>
      </c>
      <c r="P2031" t="s">
        <v>182</v>
      </c>
    </row>
    <row r="2032" spans="1:16" x14ac:dyDescent="0.25">
      <c r="A2032" s="1">
        <v>9338</v>
      </c>
      <c r="B2032" s="90">
        <v>45794.805533275467</v>
      </c>
      <c r="C2032" t="s">
        <v>283</v>
      </c>
      <c r="D2032" t="s">
        <v>27</v>
      </c>
      <c r="E2032" t="s">
        <v>1945</v>
      </c>
      <c r="F2032" t="s">
        <v>20</v>
      </c>
      <c r="G2032" s="4">
        <v>220.99</v>
      </c>
      <c r="H2032" s="4">
        <v>220</v>
      </c>
      <c r="I2032" s="57">
        <v>177.65</v>
      </c>
      <c r="J2032" s="72">
        <f t="shared" ref="J2032:J2033" si="144">H2032-I2032</f>
        <v>42.349999999999994</v>
      </c>
      <c r="K2032" s="30" t="s">
        <v>10</v>
      </c>
      <c r="L2032" s="30" t="s">
        <v>10</v>
      </c>
      <c r="M2032" t="s">
        <v>1991</v>
      </c>
      <c r="N2032" t="s">
        <v>5325</v>
      </c>
      <c r="O2032" t="s">
        <v>1957</v>
      </c>
      <c r="P2032" t="s">
        <v>180</v>
      </c>
    </row>
    <row r="2033" spans="1:16" x14ac:dyDescent="0.25">
      <c r="A2033" s="1" t="s">
        <v>5326</v>
      </c>
      <c r="B2033" s="90">
        <v>45794.830732905095</v>
      </c>
      <c r="C2033" t="s">
        <v>211</v>
      </c>
      <c r="D2033" t="s">
        <v>19</v>
      </c>
      <c r="E2033" t="s">
        <v>2519</v>
      </c>
      <c r="F2033" t="s">
        <v>1940</v>
      </c>
      <c r="G2033" s="4">
        <v>327.98</v>
      </c>
      <c r="H2033" s="4">
        <v>313</v>
      </c>
      <c r="I2033" s="57">
        <v>252.75</v>
      </c>
      <c r="J2033" s="72">
        <f t="shared" si="144"/>
        <v>60.25</v>
      </c>
      <c r="K2033" s="30" t="s">
        <v>10</v>
      </c>
      <c r="L2033" s="30" t="s">
        <v>10</v>
      </c>
      <c r="M2033" t="s">
        <v>1991</v>
      </c>
      <c r="N2033" t="s">
        <v>5327</v>
      </c>
      <c r="O2033" t="s">
        <v>2228</v>
      </c>
      <c r="P2033" t="s">
        <v>181</v>
      </c>
    </row>
    <row r="2034" spans="1:16" x14ac:dyDescent="0.25">
      <c r="A2034" s="1" t="s">
        <v>5328</v>
      </c>
      <c r="B2034" s="90">
        <v>45794.821555300929</v>
      </c>
      <c r="C2034" t="s">
        <v>211</v>
      </c>
      <c r="D2034" t="s">
        <v>27</v>
      </c>
      <c r="E2034" t="s">
        <v>28</v>
      </c>
      <c r="F2034" t="s">
        <v>136</v>
      </c>
      <c r="G2034" s="4">
        <v>306.98</v>
      </c>
      <c r="H2034" s="31">
        <v>292</v>
      </c>
      <c r="I2034" s="31">
        <v>0</v>
      </c>
      <c r="J2034" s="31">
        <v>292</v>
      </c>
      <c r="K2034" s="30" t="s">
        <v>2824</v>
      </c>
      <c r="L2034" s="30" t="s">
        <v>17</v>
      </c>
      <c r="M2034" t="s">
        <v>1991</v>
      </c>
      <c r="N2034" t="s">
        <v>5329</v>
      </c>
      <c r="O2034" t="s">
        <v>2228</v>
      </c>
      <c r="P2034" t="s">
        <v>181</v>
      </c>
    </row>
    <row r="2035" spans="1:16" x14ac:dyDescent="0.25">
      <c r="A2035" s="1" t="s">
        <v>5330</v>
      </c>
      <c r="B2035" s="5">
        <v>45793.732346597222</v>
      </c>
      <c r="C2035" t="s">
        <v>211</v>
      </c>
      <c r="D2035" t="s">
        <v>18</v>
      </c>
      <c r="E2035" t="s">
        <v>1939</v>
      </c>
      <c r="F2035" t="s">
        <v>29</v>
      </c>
      <c r="G2035" s="4">
        <v>136.99</v>
      </c>
      <c r="H2035" s="31">
        <v>136</v>
      </c>
      <c r="I2035" s="31">
        <v>0</v>
      </c>
      <c r="J2035" s="31">
        <v>136</v>
      </c>
      <c r="K2035" s="30" t="s">
        <v>2824</v>
      </c>
      <c r="L2035" s="30" t="s">
        <v>17</v>
      </c>
      <c r="M2035" t="s">
        <v>1991</v>
      </c>
      <c r="N2035" t="s">
        <v>5331</v>
      </c>
      <c r="O2035" t="s">
        <v>132</v>
      </c>
      <c r="P2035" t="s">
        <v>181</v>
      </c>
    </row>
    <row r="2036" spans="1:16" x14ac:dyDescent="0.25">
      <c r="A2036" s="1" t="s">
        <v>5332</v>
      </c>
      <c r="B2036" s="5">
        <v>45793.895975462961</v>
      </c>
      <c r="C2036" t="s">
        <v>2996</v>
      </c>
      <c r="D2036" t="s">
        <v>18</v>
      </c>
      <c r="E2036" t="s">
        <v>1939</v>
      </c>
      <c r="F2036" t="s">
        <v>29</v>
      </c>
      <c r="G2036" s="4">
        <v>92.69</v>
      </c>
      <c r="H2036" s="31">
        <v>72.7</v>
      </c>
      <c r="I2036" s="31">
        <v>0</v>
      </c>
      <c r="J2036" s="31">
        <v>72.7</v>
      </c>
      <c r="K2036" s="30" t="s">
        <v>2824</v>
      </c>
      <c r="L2036" s="30" t="s">
        <v>17</v>
      </c>
      <c r="M2036" t="s">
        <v>1991</v>
      </c>
      <c r="N2036" t="s">
        <v>5333</v>
      </c>
      <c r="O2036" t="s">
        <v>131</v>
      </c>
      <c r="P2036" t="s">
        <v>183</v>
      </c>
    </row>
    <row r="2037" spans="1:16" x14ac:dyDescent="0.25">
      <c r="A2037" s="1" t="s">
        <v>5334</v>
      </c>
      <c r="B2037" s="5">
        <v>45793.890464675926</v>
      </c>
      <c r="C2037" t="s">
        <v>2996</v>
      </c>
      <c r="D2037" t="s">
        <v>18</v>
      </c>
      <c r="E2037" t="s">
        <v>1939</v>
      </c>
      <c r="F2037" t="s">
        <v>29</v>
      </c>
      <c r="G2037" s="4">
        <v>131.24</v>
      </c>
      <c r="H2037" s="31">
        <v>122.25</v>
      </c>
      <c r="I2037" s="31">
        <v>0</v>
      </c>
      <c r="J2037" s="31">
        <v>122.25</v>
      </c>
      <c r="K2037" s="30" t="s">
        <v>2824</v>
      </c>
      <c r="L2037" s="30" t="s">
        <v>17</v>
      </c>
      <c r="M2037" t="s">
        <v>1991</v>
      </c>
      <c r="N2037" t="s">
        <v>5335</v>
      </c>
      <c r="O2037" t="s">
        <v>122</v>
      </c>
      <c r="P2037" t="s">
        <v>183</v>
      </c>
    </row>
    <row r="2038" spans="1:16" x14ac:dyDescent="0.25">
      <c r="A2038" s="1" t="s">
        <v>5336</v>
      </c>
      <c r="B2038" s="5">
        <v>45793.890060740741</v>
      </c>
      <c r="C2038" t="s">
        <v>2996</v>
      </c>
      <c r="D2038" t="s">
        <v>18</v>
      </c>
      <c r="E2038" t="s">
        <v>1939</v>
      </c>
      <c r="F2038" t="s">
        <v>29</v>
      </c>
      <c r="G2038" s="4">
        <v>76.489999999999995</v>
      </c>
      <c r="H2038" s="31">
        <v>83.5</v>
      </c>
      <c r="I2038" s="31">
        <v>0</v>
      </c>
      <c r="J2038" s="31">
        <v>83.5</v>
      </c>
      <c r="K2038" s="30" t="s">
        <v>2824</v>
      </c>
      <c r="L2038" s="30" t="s">
        <v>17</v>
      </c>
      <c r="M2038" t="s">
        <v>1991</v>
      </c>
      <c r="N2038" t="s">
        <v>5337</v>
      </c>
      <c r="O2038" t="s">
        <v>132</v>
      </c>
      <c r="P2038" t="s">
        <v>183</v>
      </c>
    </row>
    <row r="2039" spans="1:16" x14ac:dyDescent="0.25">
      <c r="A2039" s="1">
        <v>8934</v>
      </c>
      <c r="B2039" s="5">
        <v>45793.777220405093</v>
      </c>
      <c r="C2039" t="s">
        <v>283</v>
      </c>
      <c r="D2039" t="s">
        <v>23</v>
      </c>
      <c r="E2039" t="s">
        <v>26</v>
      </c>
      <c r="F2039" t="s">
        <v>20</v>
      </c>
      <c r="G2039" s="4">
        <v>124.99</v>
      </c>
      <c r="H2039" s="4">
        <v>134</v>
      </c>
      <c r="I2039" s="57">
        <v>108.2</v>
      </c>
      <c r="J2039" s="72">
        <f t="shared" ref="J2039:J2041" si="145">H2039-I2039</f>
        <v>25.799999999999997</v>
      </c>
      <c r="K2039" s="30" t="s">
        <v>10</v>
      </c>
      <c r="L2039" s="30" t="s">
        <v>10</v>
      </c>
      <c r="M2039" t="s">
        <v>1991</v>
      </c>
      <c r="N2039" t="s">
        <v>5338</v>
      </c>
      <c r="O2039" t="s">
        <v>1957</v>
      </c>
      <c r="P2039" t="s">
        <v>180</v>
      </c>
    </row>
    <row r="2040" spans="1:16" x14ac:dyDescent="0.25">
      <c r="A2040" s="1">
        <v>7023</v>
      </c>
      <c r="B2040" s="90">
        <v>45794.793374629633</v>
      </c>
      <c r="C2040" t="s">
        <v>395</v>
      </c>
      <c r="D2040" t="s">
        <v>19</v>
      </c>
      <c r="E2040" t="s">
        <v>33</v>
      </c>
      <c r="F2040" t="s">
        <v>20</v>
      </c>
      <c r="G2040" s="4">
        <v>57.99</v>
      </c>
      <c r="H2040" s="4">
        <v>53</v>
      </c>
      <c r="I2040" s="57">
        <v>38.76</v>
      </c>
      <c r="J2040" s="72">
        <f t="shared" si="145"/>
        <v>14.240000000000002</v>
      </c>
      <c r="K2040" s="30" t="s">
        <v>10</v>
      </c>
      <c r="L2040" s="30" t="s">
        <v>10</v>
      </c>
      <c r="M2040" t="s">
        <v>1991</v>
      </c>
      <c r="N2040" t="s">
        <v>5339</v>
      </c>
      <c r="O2040" t="s">
        <v>1957</v>
      </c>
      <c r="P2040" t="s">
        <v>181</v>
      </c>
    </row>
    <row r="2041" spans="1:16" x14ac:dyDescent="0.25">
      <c r="A2041" s="1">
        <v>8819</v>
      </c>
      <c r="B2041" s="90">
        <v>45794.816393981484</v>
      </c>
      <c r="C2041" t="s">
        <v>143</v>
      </c>
      <c r="D2041" t="s">
        <v>23</v>
      </c>
      <c r="E2041" t="s">
        <v>24</v>
      </c>
      <c r="F2041" t="s">
        <v>20</v>
      </c>
      <c r="G2041" s="4">
        <v>83.98</v>
      </c>
      <c r="H2041" s="4">
        <v>74</v>
      </c>
      <c r="I2041" s="57">
        <v>59.76</v>
      </c>
      <c r="J2041" s="72">
        <f t="shared" si="145"/>
        <v>14.240000000000002</v>
      </c>
      <c r="K2041" s="30" t="s">
        <v>10</v>
      </c>
      <c r="L2041" s="30" t="s">
        <v>10</v>
      </c>
      <c r="M2041" t="s">
        <v>1991</v>
      </c>
      <c r="N2041" t="s">
        <v>5340</v>
      </c>
      <c r="O2041" t="s">
        <v>131</v>
      </c>
      <c r="P2041" t="s">
        <v>183</v>
      </c>
    </row>
    <row r="2042" spans="1:16" x14ac:dyDescent="0.25">
      <c r="A2042" s="1" t="s">
        <v>5341</v>
      </c>
      <c r="B2042" s="5">
        <v>45793.522463310183</v>
      </c>
      <c r="C2042" t="s">
        <v>984</v>
      </c>
      <c r="D2042" t="s">
        <v>18</v>
      </c>
      <c r="E2042" t="s">
        <v>28</v>
      </c>
      <c r="F2042" t="s">
        <v>136</v>
      </c>
      <c r="G2042" s="4">
        <v>15.99</v>
      </c>
      <c r="H2042" s="31">
        <v>30</v>
      </c>
      <c r="I2042" s="31">
        <v>0</v>
      </c>
      <c r="J2042" s="31">
        <v>30</v>
      </c>
      <c r="K2042" s="30" t="s">
        <v>2824</v>
      </c>
      <c r="L2042" s="30" t="s">
        <v>17</v>
      </c>
      <c r="M2042" t="s">
        <v>1991</v>
      </c>
      <c r="N2042" t="s">
        <v>5342</v>
      </c>
      <c r="O2042" t="s">
        <v>123</v>
      </c>
      <c r="P2042" t="s">
        <v>181</v>
      </c>
    </row>
    <row r="2043" spans="1:16" x14ac:dyDescent="0.25">
      <c r="A2043" s="1">
        <v>750</v>
      </c>
      <c r="B2043" s="5">
        <v>45793.537751226853</v>
      </c>
      <c r="C2043" t="s">
        <v>143</v>
      </c>
      <c r="D2043" t="s">
        <v>23</v>
      </c>
      <c r="E2043" t="s">
        <v>24</v>
      </c>
      <c r="F2043" t="s">
        <v>20</v>
      </c>
      <c r="G2043" s="4">
        <v>94.98</v>
      </c>
      <c r="H2043" s="4">
        <v>79</v>
      </c>
      <c r="I2043" s="57">
        <v>63.79</v>
      </c>
      <c r="J2043" s="72">
        <f t="shared" ref="J2043:J2050" si="146">H2043-I2043</f>
        <v>15.21</v>
      </c>
      <c r="K2043" s="30" t="s">
        <v>10</v>
      </c>
      <c r="L2043" s="30" t="s">
        <v>10</v>
      </c>
      <c r="M2043" t="s">
        <v>1991</v>
      </c>
      <c r="N2043" t="s">
        <v>5343</v>
      </c>
      <c r="O2043" t="s">
        <v>131</v>
      </c>
      <c r="P2043" t="s">
        <v>183</v>
      </c>
    </row>
    <row r="2044" spans="1:16" x14ac:dyDescent="0.25">
      <c r="A2044" s="1">
        <v>5535</v>
      </c>
      <c r="B2044" s="5">
        <v>45793.807827974539</v>
      </c>
      <c r="C2044" t="s">
        <v>288</v>
      </c>
      <c r="D2044" t="s">
        <v>19</v>
      </c>
      <c r="E2044" t="s">
        <v>33</v>
      </c>
      <c r="F2044" t="s">
        <v>20</v>
      </c>
      <c r="G2044" s="4">
        <v>60.99</v>
      </c>
      <c r="H2044" s="4">
        <v>53</v>
      </c>
      <c r="I2044" s="57">
        <v>42.8</v>
      </c>
      <c r="J2044" s="72">
        <f t="shared" si="146"/>
        <v>10.200000000000003</v>
      </c>
      <c r="K2044" s="30" t="s">
        <v>10</v>
      </c>
      <c r="L2044" s="30" t="s">
        <v>10</v>
      </c>
      <c r="M2044" t="s">
        <v>1991</v>
      </c>
      <c r="N2044" t="s">
        <v>5344</v>
      </c>
      <c r="O2044" t="s">
        <v>123</v>
      </c>
      <c r="P2044" t="s">
        <v>179</v>
      </c>
    </row>
    <row r="2045" spans="1:16" x14ac:dyDescent="0.25">
      <c r="A2045" s="1">
        <v>3446</v>
      </c>
      <c r="B2045" s="5">
        <v>45793.526030729168</v>
      </c>
      <c r="C2045" t="s">
        <v>288</v>
      </c>
      <c r="D2045" t="s">
        <v>23</v>
      </c>
      <c r="E2045" t="s">
        <v>26</v>
      </c>
      <c r="F2045" t="s">
        <v>20</v>
      </c>
      <c r="G2045" s="4">
        <v>71.989999999999995</v>
      </c>
      <c r="H2045" s="4">
        <v>58</v>
      </c>
      <c r="I2045" s="57">
        <v>48.58</v>
      </c>
      <c r="J2045" s="72">
        <f t="shared" si="146"/>
        <v>9.4200000000000017</v>
      </c>
      <c r="K2045" s="30" t="s">
        <v>10</v>
      </c>
      <c r="L2045" s="30" t="s">
        <v>10</v>
      </c>
      <c r="M2045" t="s">
        <v>1991</v>
      </c>
      <c r="N2045" t="s">
        <v>5345</v>
      </c>
      <c r="O2045" t="s">
        <v>1955</v>
      </c>
      <c r="P2045" t="s">
        <v>179</v>
      </c>
    </row>
    <row r="2046" spans="1:16" x14ac:dyDescent="0.25">
      <c r="A2046" s="1">
        <v>1066</v>
      </c>
      <c r="B2046" s="5">
        <v>45793.890740358795</v>
      </c>
      <c r="C2046" t="s">
        <v>141</v>
      </c>
      <c r="D2046" t="s">
        <v>23</v>
      </c>
      <c r="E2046" t="s">
        <v>24</v>
      </c>
      <c r="F2046" t="s">
        <v>20</v>
      </c>
      <c r="G2046" s="4">
        <v>100.99</v>
      </c>
      <c r="H2046" s="4">
        <v>89</v>
      </c>
      <c r="I2046" s="57">
        <v>71.87</v>
      </c>
      <c r="J2046" s="72">
        <f t="shared" si="146"/>
        <v>17.129999999999995</v>
      </c>
      <c r="K2046" s="30" t="s">
        <v>10</v>
      </c>
      <c r="L2046" s="30" t="s">
        <v>10</v>
      </c>
      <c r="M2046" t="s">
        <v>1991</v>
      </c>
      <c r="N2046" t="s">
        <v>5346</v>
      </c>
      <c r="O2046" t="s">
        <v>122</v>
      </c>
      <c r="P2046" t="s">
        <v>183</v>
      </c>
    </row>
    <row r="2047" spans="1:16" x14ac:dyDescent="0.25">
      <c r="A2047" s="1">
        <v>9657</v>
      </c>
      <c r="B2047" s="5">
        <v>45793.507007974535</v>
      </c>
      <c r="C2047" t="s">
        <v>289</v>
      </c>
      <c r="D2047" t="s">
        <v>23</v>
      </c>
      <c r="E2047" t="s">
        <v>24</v>
      </c>
      <c r="F2047" t="s">
        <v>20</v>
      </c>
      <c r="G2047" s="4">
        <v>145.99</v>
      </c>
      <c r="H2047" s="4">
        <v>155</v>
      </c>
      <c r="I2047" s="57">
        <v>125.16</v>
      </c>
      <c r="J2047" s="72">
        <f t="shared" si="146"/>
        <v>29.840000000000003</v>
      </c>
      <c r="K2047" s="30" t="s">
        <v>10</v>
      </c>
      <c r="L2047" s="30" t="s">
        <v>10</v>
      </c>
      <c r="M2047" t="s">
        <v>1991</v>
      </c>
      <c r="N2047" t="s">
        <v>5347</v>
      </c>
      <c r="O2047" t="s">
        <v>1957</v>
      </c>
      <c r="P2047" t="s">
        <v>180</v>
      </c>
    </row>
    <row r="2048" spans="1:16" x14ac:dyDescent="0.25">
      <c r="A2048" s="1">
        <v>9234</v>
      </c>
      <c r="B2048" s="5">
        <v>45793.851852997686</v>
      </c>
      <c r="C2048" t="s">
        <v>208</v>
      </c>
      <c r="D2048" t="s">
        <v>19</v>
      </c>
      <c r="E2048" t="s">
        <v>33</v>
      </c>
      <c r="F2048" t="s">
        <v>20</v>
      </c>
      <c r="G2048" s="4">
        <v>76</v>
      </c>
      <c r="H2048" s="4">
        <v>77</v>
      </c>
      <c r="I2048" s="57">
        <v>62.18</v>
      </c>
      <c r="J2048" s="72">
        <f t="shared" si="146"/>
        <v>14.82</v>
      </c>
      <c r="K2048" s="30" t="s">
        <v>10</v>
      </c>
      <c r="L2048" s="30" t="s">
        <v>10</v>
      </c>
      <c r="M2048" t="s">
        <v>1991</v>
      </c>
      <c r="N2048" t="s">
        <v>5348</v>
      </c>
      <c r="O2048" t="s">
        <v>123</v>
      </c>
      <c r="P2048" t="s">
        <v>182</v>
      </c>
    </row>
    <row r="2049" spans="1:16" x14ac:dyDescent="0.25">
      <c r="A2049" s="1">
        <v>9150</v>
      </c>
      <c r="B2049" s="90">
        <v>45794.820299189814</v>
      </c>
      <c r="C2049" t="s">
        <v>453</v>
      </c>
      <c r="D2049" t="s">
        <v>23</v>
      </c>
      <c r="E2049" t="s">
        <v>24</v>
      </c>
      <c r="F2049" t="s">
        <v>20</v>
      </c>
      <c r="G2049" s="4">
        <v>105.98</v>
      </c>
      <c r="H2049" s="4">
        <v>85</v>
      </c>
      <c r="I2049" s="57">
        <v>68.64</v>
      </c>
      <c r="J2049" s="72">
        <f t="shared" si="146"/>
        <v>16.36</v>
      </c>
      <c r="K2049" s="30" t="s">
        <v>10</v>
      </c>
      <c r="L2049" s="30" t="s">
        <v>10</v>
      </c>
      <c r="M2049" t="s">
        <v>1991</v>
      </c>
      <c r="N2049" t="s">
        <v>5349</v>
      </c>
      <c r="O2049" t="s">
        <v>131</v>
      </c>
      <c r="P2049" t="s">
        <v>180</v>
      </c>
    </row>
    <row r="2050" spans="1:16" x14ac:dyDescent="0.25">
      <c r="A2050" s="1">
        <v>9455</v>
      </c>
      <c r="B2050" s="90">
        <v>45794.575499872684</v>
      </c>
      <c r="C2050" t="s">
        <v>307</v>
      </c>
      <c r="D2050" t="s">
        <v>23</v>
      </c>
      <c r="E2050" t="s">
        <v>24</v>
      </c>
      <c r="F2050" t="s">
        <v>20</v>
      </c>
      <c r="G2050" s="4">
        <v>74.98</v>
      </c>
      <c r="H2050" s="4">
        <v>63</v>
      </c>
      <c r="I2050" s="57">
        <v>50.87</v>
      </c>
      <c r="J2050" s="72">
        <f t="shared" si="146"/>
        <v>12.130000000000003</v>
      </c>
      <c r="K2050" s="30" t="s">
        <v>10</v>
      </c>
      <c r="L2050" s="30" t="s">
        <v>10</v>
      </c>
      <c r="M2050" t="s">
        <v>1991</v>
      </c>
      <c r="N2050" t="s">
        <v>5350</v>
      </c>
      <c r="O2050" t="s">
        <v>122</v>
      </c>
      <c r="P2050" t="s">
        <v>181</v>
      </c>
    </row>
    <row r="2051" spans="1:16" x14ac:dyDescent="0.25">
      <c r="A2051" s="1">
        <v>7963</v>
      </c>
      <c r="B2051" s="5">
        <v>45795.853305370372</v>
      </c>
      <c r="C2051" t="s">
        <v>225</v>
      </c>
      <c r="D2051" t="s">
        <v>19</v>
      </c>
      <c r="E2051" t="s">
        <v>129</v>
      </c>
      <c r="F2051" t="s">
        <v>116</v>
      </c>
      <c r="G2051" s="4">
        <v>193.98</v>
      </c>
      <c r="H2051" s="4">
        <v>182</v>
      </c>
      <c r="I2051" s="29">
        <v>0</v>
      </c>
      <c r="J2051" s="72">
        <v>182</v>
      </c>
      <c r="K2051" s="30" t="s">
        <v>1000</v>
      </c>
      <c r="L2051" s="30" t="s">
        <v>2825</v>
      </c>
      <c r="M2051" t="s">
        <v>1991</v>
      </c>
      <c r="N2051" t="s">
        <v>5351</v>
      </c>
      <c r="O2051" t="s">
        <v>122</v>
      </c>
      <c r="P2051" t="str">
        <f>VLOOKUP(C2051,[2]REGIONAIS!H:K,4,FALSE)</f>
        <v>GRAZIANI BARRETO</v>
      </c>
    </row>
    <row r="2052" spans="1:16" x14ac:dyDescent="0.25">
      <c r="A2052" s="1">
        <v>2373</v>
      </c>
      <c r="B2052" s="90">
        <v>45794.816783252318</v>
      </c>
      <c r="C2052" t="s">
        <v>460</v>
      </c>
      <c r="D2052" t="s">
        <v>23</v>
      </c>
      <c r="E2052" t="s">
        <v>24</v>
      </c>
      <c r="F2052" t="s">
        <v>20</v>
      </c>
      <c r="G2052" s="4">
        <v>326.99</v>
      </c>
      <c r="H2052" s="4">
        <v>326</v>
      </c>
      <c r="I2052" s="57">
        <v>263.24</v>
      </c>
      <c r="J2052" s="72">
        <f>H2052-I2052</f>
        <v>62.759999999999991</v>
      </c>
      <c r="K2052" s="30" t="s">
        <v>10</v>
      </c>
      <c r="L2052" s="30" t="s">
        <v>10</v>
      </c>
      <c r="M2052" t="s">
        <v>1991</v>
      </c>
      <c r="N2052" t="s">
        <v>5352</v>
      </c>
      <c r="O2052" t="s">
        <v>132</v>
      </c>
      <c r="P2052" t="s">
        <v>180</v>
      </c>
    </row>
    <row r="2053" spans="1:16" x14ac:dyDescent="0.25">
      <c r="A2053" s="1" t="s">
        <v>4577</v>
      </c>
      <c r="B2053" s="90">
        <v>45794.622855358793</v>
      </c>
      <c r="C2053" t="s">
        <v>319</v>
      </c>
      <c r="D2053" t="s">
        <v>27</v>
      </c>
      <c r="E2053" t="s">
        <v>28</v>
      </c>
      <c r="F2053" t="s">
        <v>136</v>
      </c>
      <c r="G2053" s="4">
        <v>221.99</v>
      </c>
      <c r="H2053" s="31">
        <v>212</v>
      </c>
      <c r="I2053" s="31">
        <v>0</v>
      </c>
      <c r="J2053" s="31">
        <v>212</v>
      </c>
      <c r="K2053" s="30" t="s">
        <v>2824</v>
      </c>
      <c r="L2053" s="30" t="s">
        <v>17</v>
      </c>
      <c r="M2053" t="s">
        <v>1991</v>
      </c>
      <c r="N2053" t="s">
        <v>5353</v>
      </c>
      <c r="O2053" t="s">
        <v>132</v>
      </c>
      <c r="P2053" t="s">
        <v>183</v>
      </c>
    </row>
    <row r="2054" spans="1:16" x14ac:dyDescent="0.25">
      <c r="A2054" s="1">
        <v>5904</v>
      </c>
      <c r="B2054" s="5">
        <v>45793.768697766202</v>
      </c>
      <c r="C2054" t="s">
        <v>315</v>
      </c>
      <c r="D2054" t="s">
        <v>19</v>
      </c>
      <c r="E2054" t="s">
        <v>39</v>
      </c>
      <c r="F2054" t="s">
        <v>20</v>
      </c>
      <c r="G2054" s="4">
        <v>237.99</v>
      </c>
      <c r="H2054" s="4">
        <v>215</v>
      </c>
      <c r="I2054" s="57">
        <v>173.61</v>
      </c>
      <c r="J2054" s="72">
        <f>H2054-I2054</f>
        <v>41.389999999999986</v>
      </c>
      <c r="K2054" s="30" t="s">
        <v>10</v>
      </c>
      <c r="L2054" s="30" t="s">
        <v>10</v>
      </c>
      <c r="M2054" t="s">
        <v>1991</v>
      </c>
      <c r="N2054" t="s">
        <v>5354</v>
      </c>
      <c r="O2054" t="s">
        <v>122</v>
      </c>
      <c r="P2054" t="s">
        <v>180</v>
      </c>
    </row>
    <row r="2055" spans="1:16" x14ac:dyDescent="0.25">
      <c r="A2055" s="1">
        <v>3438</v>
      </c>
      <c r="B2055" s="5">
        <v>45795.848433298612</v>
      </c>
      <c r="C2055" t="s">
        <v>225</v>
      </c>
      <c r="D2055" t="s">
        <v>19</v>
      </c>
      <c r="E2055" t="s">
        <v>129</v>
      </c>
      <c r="F2055" t="s">
        <v>116</v>
      </c>
      <c r="G2055" s="4">
        <v>129.97999999999999</v>
      </c>
      <c r="H2055" s="4">
        <v>126</v>
      </c>
      <c r="I2055" s="29">
        <v>0</v>
      </c>
      <c r="J2055" s="72">
        <v>126</v>
      </c>
      <c r="K2055" s="30" t="s">
        <v>1000</v>
      </c>
      <c r="L2055" s="30" t="s">
        <v>2825</v>
      </c>
      <c r="M2055" t="s">
        <v>1991</v>
      </c>
      <c r="N2055" t="s">
        <v>5355</v>
      </c>
      <c r="O2055" t="s">
        <v>123</v>
      </c>
      <c r="P2055" t="str">
        <f>VLOOKUP(C2055,[2]REGIONAIS!H:K,4,FALSE)</f>
        <v>GRAZIANI BARRETO</v>
      </c>
    </row>
    <row r="2056" spans="1:16" x14ac:dyDescent="0.25">
      <c r="A2056" s="1">
        <v>2920</v>
      </c>
      <c r="B2056" s="5">
        <v>45795.847477233794</v>
      </c>
      <c r="C2056" t="s">
        <v>225</v>
      </c>
      <c r="D2056" t="s">
        <v>19</v>
      </c>
      <c r="E2056" t="s">
        <v>129</v>
      </c>
      <c r="F2056" t="s">
        <v>116</v>
      </c>
      <c r="G2056" s="4">
        <v>80.989999999999995</v>
      </c>
      <c r="H2056" s="4">
        <v>61</v>
      </c>
      <c r="I2056" s="29">
        <v>0</v>
      </c>
      <c r="J2056" s="72">
        <v>61</v>
      </c>
      <c r="K2056" s="30" t="s">
        <v>1000</v>
      </c>
      <c r="L2056" s="30" t="s">
        <v>2825</v>
      </c>
      <c r="M2056" t="s">
        <v>1991</v>
      </c>
      <c r="N2056" t="s">
        <v>5356</v>
      </c>
      <c r="O2056" t="s">
        <v>2228</v>
      </c>
      <c r="P2056" t="str">
        <f>VLOOKUP(C2056,[2]REGIONAIS!H:K,4,FALSE)</f>
        <v>GRAZIANI BARRETO</v>
      </c>
    </row>
    <row r="2057" spans="1:16" x14ac:dyDescent="0.25">
      <c r="A2057" s="1">
        <v>2158</v>
      </c>
      <c r="B2057" s="5">
        <v>45795.536059814818</v>
      </c>
      <c r="C2057" t="s">
        <v>320</v>
      </c>
      <c r="D2057" t="s">
        <v>23</v>
      </c>
      <c r="E2057" t="s">
        <v>30</v>
      </c>
      <c r="F2057" t="s">
        <v>116</v>
      </c>
      <c r="G2057" s="4">
        <v>153.97999999999999</v>
      </c>
      <c r="H2057" s="4">
        <v>145</v>
      </c>
      <c r="I2057" s="57">
        <v>117.09</v>
      </c>
      <c r="J2057" s="72">
        <f t="shared" ref="J2057:J2061" si="147">H2057-I2057</f>
        <v>27.909999999999997</v>
      </c>
      <c r="K2057" s="30" t="s">
        <v>10</v>
      </c>
      <c r="L2057" s="30" t="s">
        <v>10</v>
      </c>
      <c r="M2057" t="s">
        <v>1991</v>
      </c>
      <c r="N2057" t="s">
        <v>5357</v>
      </c>
      <c r="O2057" t="s">
        <v>132</v>
      </c>
      <c r="P2057" t="str">
        <f>VLOOKUP(C2057,[2]REGIONAIS!H:K,4,FALSE)</f>
        <v>GRAZIANI BARRETO</v>
      </c>
    </row>
    <row r="2058" spans="1:16" x14ac:dyDescent="0.25">
      <c r="A2058" s="1">
        <v>1410</v>
      </c>
      <c r="B2058" s="5">
        <v>45795.58371741898</v>
      </c>
      <c r="C2058" t="s">
        <v>268</v>
      </c>
      <c r="D2058" t="s">
        <v>23</v>
      </c>
      <c r="E2058" t="s">
        <v>31</v>
      </c>
      <c r="F2058" t="s">
        <v>1934</v>
      </c>
      <c r="G2058" s="4">
        <v>90.98</v>
      </c>
      <c r="H2058" s="4">
        <v>81</v>
      </c>
      <c r="I2058" s="57">
        <v>65.41</v>
      </c>
      <c r="J2058" s="72">
        <f t="shared" si="147"/>
        <v>15.590000000000003</v>
      </c>
      <c r="K2058" s="30" t="s">
        <v>10</v>
      </c>
      <c r="L2058" s="30" t="s">
        <v>10</v>
      </c>
      <c r="M2058" t="s">
        <v>1991</v>
      </c>
      <c r="N2058" t="s">
        <v>5358</v>
      </c>
      <c r="O2058" t="s">
        <v>124</v>
      </c>
      <c r="P2058" t="str">
        <f>VLOOKUP(C2058,[2]REGIONAIS!H:K,4,FALSE)</f>
        <v>GUSTAVO DIREITO</v>
      </c>
    </row>
    <row r="2059" spans="1:16" x14ac:dyDescent="0.25">
      <c r="A2059" s="1">
        <v>5115</v>
      </c>
      <c r="B2059" s="5">
        <v>45793.919358043982</v>
      </c>
      <c r="C2059" t="s">
        <v>74</v>
      </c>
      <c r="D2059" t="s">
        <v>19</v>
      </c>
      <c r="E2059" t="s">
        <v>226</v>
      </c>
      <c r="F2059" t="s">
        <v>20</v>
      </c>
      <c r="G2059" s="4">
        <v>176.99</v>
      </c>
      <c r="H2059" s="4">
        <v>164</v>
      </c>
      <c r="I2059" s="57">
        <v>132.43</v>
      </c>
      <c r="J2059" s="72">
        <f t="shared" si="147"/>
        <v>31.569999999999993</v>
      </c>
      <c r="K2059" s="30" t="s">
        <v>10</v>
      </c>
      <c r="L2059" s="30" t="s">
        <v>10</v>
      </c>
      <c r="M2059" t="s">
        <v>1991</v>
      </c>
      <c r="N2059" t="s">
        <v>5359</v>
      </c>
      <c r="O2059" t="s">
        <v>124</v>
      </c>
      <c r="P2059" t="s">
        <v>182</v>
      </c>
    </row>
    <row r="2060" spans="1:16" x14ac:dyDescent="0.25">
      <c r="A2060" s="1">
        <v>2075</v>
      </c>
      <c r="B2060" s="90">
        <v>45794.741991909723</v>
      </c>
      <c r="C2060" t="s">
        <v>306</v>
      </c>
      <c r="D2060" t="s">
        <v>19</v>
      </c>
      <c r="E2060" t="s">
        <v>33</v>
      </c>
      <c r="F2060" t="s">
        <v>20</v>
      </c>
      <c r="G2060" s="4">
        <v>66.989999999999995</v>
      </c>
      <c r="H2060" s="4">
        <v>76</v>
      </c>
      <c r="I2060" s="57">
        <v>61.37</v>
      </c>
      <c r="J2060" s="72">
        <f t="shared" si="147"/>
        <v>14.630000000000003</v>
      </c>
      <c r="K2060" s="30" t="s">
        <v>10</v>
      </c>
      <c r="L2060" s="30" t="s">
        <v>10</v>
      </c>
      <c r="M2060" t="s">
        <v>1991</v>
      </c>
      <c r="N2060" t="s">
        <v>5360</v>
      </c>
      <c r="O2060" t="s">
        <v>140</v>
      </c>
      <c r="P2060" t="s">
        <v>181</v>
      </c>
    </row>
    <row r="2061" spans="1:16" x14ac:dyDescent="0.25">
      <c r="A2061" s="1">
        <v>9771</v>
      </c>
      <c r="B2061" s="90">
        <v>45794.82975892361</v>
      </c>
      <c r="C2061" t="s">
        <v>216</v>
      </c>
      <c r="D2061" t="s">
        <v>19</v>
      </c>
      <c r="E2061" t="s">
        <v>130</v>
      </c>
      <c r="F2061" t="s">
        <v>20</v>
      </c>
      <c r="G2061" s="4">
        <v>89.98</v>
      </c>
      <c r="H2061" s="4">
        <v>76</v>
      </c>
      <c r="I2061" s="57">
        <v>61.37</v>
      </c>
      <c r="J2061" s="72">
        <f t="shared" si="147"/>
        <v>14.630000000000003</v>
      </c>
      <c r="K2061" s="30" t="s">
        <v>10</v>
      </c>
      <c r="L2061" s="30" t="s">
        <v>10</v>
      </c>
      <c r="M2061" t="s">
        <v>1991</v>
      </c>
      <c r="N2061" t="s">
        <v>5361</v>
      </c>
      <c r="O2061" t="s">
        <v>131</v>
      </c>
      <c r="P2061" t="s">
        <v>181</v>
      </c>
    </row>
    <row r="2062" spans="1:16" x14ac:dyDescent="0.25">
      <c r="A2062" s="1" t="s">
        <v>5362</v>
      </c>
      <c r="B2062" s="5">
        <v>45793.675907835648</v>
      </c>
      <c r="C2062" t="s">
        <v>113</v>
      </c>
      <c r="D2062" t="s">
        <v>18</v>
      </c>
      <c r="E2062" t="s">
        <v>28</v>
      </c>
      <c r="F2062" t="s">
        <v>136</v>
      </c>
      <c r="G2062" s="4">
        <v>94.59</v>
      </c>
      <c r="H2062" s="31">
        <v>93.6</v>
      </c>
      <c r="I2062" s="31">
        <v>0</v>
      </c>
      <c r="J2062" s="31">
        <v>93.6</v>
      </c>
      <c r="K2062" s="30" t="s">
        <v>2824</v>
      </c>
      <c r="L2062" s="30" t="s">
        <v>17</v>
      </c>
      <c r="M2062" t="s">
        <v>1991</v>
      </c>
      <c r="N2062" t="s">
        <v>5363</v>
      </c>
      <c r="O2062" t="s">
        <v>132</v>
      </c>
      <c r="P2062" t="s">
        <v>181</v>
      </c>
    </row>
    <row r="2063" spans="1:16" x14ac:dyDescent="0.25">
      <c r="A2063" s="1">
        <v>6780</v>
      </c>
      <c r="B2063" s="5">
        <v>45795.550324953707</v>
      </c>
      <c r="C2063" t="s">
        <v>902</v>
      </c>
      <c r="D2063" t="s">
        <v>23</v>
      </c>
      <c r="E2063" t="s">
        <v>30</v>
      </c>
      <c r="F2063" t="s">
        <v>116</v>
      </c>
      <c r="G2063" s="4">
        <v>122.99</v>
      </c>
      <c r="H2063" s="4">
        <v>122</v>
      </c>
      <c r="I2063" s="29">
        <v>0</v>
      </c>
      <c r="J2063" s="72">
        <v>122</v>
      </c>
      <c r="K2063" s="30" t="s">
        <v>1000</v>
      </c>
      <c r="L2063" s="30" t="s">
        <v>2825</v>
      </c>
      <c r="M2063" t="s">
        <v>1991</v>
      </c>
      <c r="N2063" t="s">
        <v>5364</v>
      </c>
      <c r="O2063" t="s">
        <v>122</v>
      </c>
      <c r="P2063" t="str">
        <f>VLOOKUP(C2063,[2]REGIONAIS!H:K,4,FALSE)</f>
        <v>GUSTAVO DIREITO</v>
      </c>
    </row>
    <row r="2064" spans="1:16" x14ac:dyDescent="0.25">
      <c r="A2064" s="1">
        <v>473</v>
      </c>
      <c r="B2064" s="5">
        <v>45793.929316863425</v>
      </c>
      <c r="C2064" t="s">
        <v>216</v>
      </c>
      <c r="D2064" t="s">
        <v>19</v>
      </c>
      <c r="E2064" t="s">
        <v>1946</v>
      </c>
      <c r="F2064" t="s">
        <v>20</v>
      </c>
      <c r="G2064" s="4">
        <v>68.98</v>
      </c>
      <c r="H2064" s="4">
        <v>66</v>
      </c>
      <c r="I2064" s="57">
        <v>53.3</v>
      </c>
      <c r="J2064" s="72">
        <f>H2064-I2064</f>
        <v>12.700000000000003</v>
      </c>
      <c r="K2064" s="30" t="s">
        <v>10</v>
      </c>
      <c r="L2064" s="30" t="s">
        <v>10</v>
      </c>
      <c r="M2064" t="s">
        <v>1991</v>
      </c>
      <c r="N2064" t="s">
        <v>5365</v>
      </c>
      <c r="O2064" t="s">
        <v>131</v>
      </c>
      <c r="P2064" t="s">
        <v>181</v>
      </c>
    </row>
    <row r="2065" spans="1:16" x14ac:dyDescent="0.25">
      <c r="A2065" s="1" t="s">
        <v>5366</v>
      </c>
      <c r="B2065" s="5">
        <v>45793.783533807873</v>
      </c>
      <c r="C2065" t="s">
        <v>1599</v>
      </c>
      <c r="D2065" t="s">
        <v>18</v>
      </c>
      <c r="E2065" t="s">
        <v>28</v>
      </c>
      <c r="F2065" t="s">
        <v>136</v>
      </c>
      <c r="G2065" s="4">
        <v>121.98</v>
      </c>
      <c r="H2065" s="31">
        <v>106</v>
      </c>
      <c r="I2065" s="31">
        <v>0</v>
      </c>
      <c r="J2065" s="31">
        <v>106</v>
      </c>
      <c r="K2065" s="30" t="s">
        <v>2824</v>
      </c>
      <c r="L2065" s="30" t="s">
        <v>17</v>
      </c>
      <c r="M2065" t="s">
        <v>1991</v>
      </c>
      <c r="N2065" t="s">
        <v>5367</v>
      </c>
      <c r="O2065" t="s">
        <v>122</v>
      </c>
      <c r="P2065" t="s">
        <v>183</v>
      </c>
    </row>
    <row r="2066" spans="1:16" x14ac:dyDescent="0.25">
      <c r="A2066" s="1" t="s">
        <v>5368</v>
      </c>
      <c r="B2066" s="5">
        <v>45793.599385648151</v>
      </c>
      <c r="C2066" t="s">
        <v>249</v>
      </c>
      <c r="D2066" t="s">
        <v>18</v>
      </c>
      <c r="E2066" t="s">
        <v>1950</v>
      </c>
      <c r="F2066" t="s">
        <v>1951</v>
      </c>
      <c r="G2066" s="4">
        <v>86.99</v>
      </c>
      <c r="H2066" s="31">
        <v>74</v>
      </c>
      <c r="I2066" s="31">
        <v>0</v>
      </c>
      <c r="J2066" s="31">
        <v>74</v>
      </c>
      <c r="K2066" s="30" t="s">
        <v>2824</v>
      </c>
      <c r="L2066" s="30" t="s">
        <v>17</v>
      </c>
      <c r="M2066" t="s">
        <v>1991</v>
      </c>
      <c r="N2066" t="s">
        <v>5369</v>
      </c>
      <c r="O2066" t="s">
        <v>122</v>
      </c>
      <c r="P2066" t="s">
        <v>183</v>
      </c>
    </row>
    <row r="2067" spans="1:16" x14ac:dyDescent="0.25">
      <c r="A2067" s="1">
        <v>3708</v>
      </c>
      <c r="B2067" s="90">
        <v>45794.521576458334</v>
      </c>
      <c r="C2067" t="s">
        <v>158</v>
      </c>
      <c r="D2067" t="s">
        <v>23</v>
      </c>
      <c r="E2067" t="s">
        <v>31</v>
      </c>
      <c r="F2067" t="s">
        <v>1941</v>
      </c>
      <c r="G2067" s="4">
        <v>96.99</v>
      </c>
      <c r="H2067" s="4">
        <v>106</v>
      </c>
      <c r="I2067" s="57">
        <v>85.6</v>
      </c>
      <c r="J2067" s="72">
        <f t="shared" ref="J2067:J2068" si="148">H2067-I2067</f>
        <v>20.400000000000006</v>
      </c>
      <c r="K2067" s="30" t="s">
        <v>10</v>
      </c>
      <c r="L2067" s="30" t="s">
        <v>10</v>
      </c>
      <c r="M2067" t="s">
        <v>1991</v>
      </c>
      <c r="N2067" t="s">
        <v>5370</v>
      </c>
      <c r="O2067" t="s">
        <v>1938</v>
      </c>
      <c r="P2067" t="s">
        <v>181</v>
      </c>
    </row>
    <row r="2068" spans="1:16" x14ac:dyDescent="0.25">
      <c r="A2068" s="1">
        <v>6975</v>
      </c>
      <c r="B2068" s="5">
        <v>45793.787030474537</v>
      </c>
      <c r="C2068" t="s">
        <v>158</v>
      </c>
      <c r="D2068" t="s">
        <v>23</v>
      </c>
      <c r="E2068" t="s">
        <v>24</v>
      </c>
      <c r="F2068" t="s">
        <v>20</v>
      </c>
      <c r="G2068" s="4">
        <v>62.98</v>
      </c>
      <c r="H2068" s="4">
        <v>60</v>
      </c>
      <c r="I2068" s="57">
        <v>48.45</v>
      </c>
      <c r="J2068" s="72">
        <f t="shared" si="148"/>
        <v>11.549999999999997</v>
      </c>
      <c r="K2068" s="30" t="s">
        <v>10</v>
      </c>
      <c r="L2068" s="30" t="s">
        <v>10</v>
      </c>
      <c r="M2068" t="s">
        <v>1991</v>
      </c>
      <c r="N2068" t="s">
        <v>5371</v>
      </c>
      <c r="O2068" t="s">
        <v>2228</v>
      </c>
      <c r="P2068" t="s">
        <v>181</v>
      </c>
    </row>
    <row r="2069" spans="1:16" x14ac:dyDescent="0.25">
      <c r="A2069" s="1" t="s">
        <v>5372</v>
      </c>
      <c r="B2069" s="90">
        <v>45794.808118125002</v>
      </c>
      <c r="C2069" t="s">
        <v>206</v>
      </c>
      <c r="D2069" t="s">
        <v>18</v>
      </c>
      <c r="E2069" t="s">
        <v>2507</v>
      </c>
      <c r="F2069" t="s">
        <v>116</v>
      </c>
      <c r="G2069" s="4">
        <v>124.99</v>
      </c>
      <c r="H2069" s="31">
        <v>118</v>
      </c>
      <c r="I2069" s="31">
        <v>0</v>
      </c>
      <c r="J2069" s="73">
        <v>118</v>
      </c>
      <c r="K2069" s="30" t="s">
        <v>2824</v>
      </c>
      <c r="L2069" s="30" t="s">
        <v>17</v>
      </c>
      <c r="M2069" t="s">
        <v>1991</v>
      </c>
      <c r="N2069" t="s">
        <v>5373</v>
      </c>
      <c r="O2069" t="s">
        <v>132</v>
      </c>
      <c r="P2069" t="s">
        <v>183</v>
      </c>
    </row>
    <row r="2070" spans="1:16" x14ac:dyDescent="0.25">
      <c r="A2070" s="1">
        <v>2270</v>
      </c>
      <c r="B2070" s="5">
        <v>45793.785852627312</v>
      </c>
      <c r="C2070" t="s">
        <v>158</v>
      </c>
      <c r="D2070" t="s">
        <v>23</v>
      </c>
      <c r="E2070" t="s">
        <v>24</v>
      </c>
      <c r="F2070" t="s">
        <v>20</v>
      </c>
      <c r="G2070" s="4">
        <v>53.99</v>
      </c>
      <c r="H2070" s="4">
        <v>53</v>
      </c>
      <c r="I2070" s="57">
        <v>42.8</v>
      </c>
      <c r="J2070" s="72">
        <f>H2070-I2070</f>
        <v>10.200000000000003</v>
      </c>
      <c r="K2070" s="30" t="s">
        <v>10</v>
      </c>
      <c r="L2070" s="30" t="s">
        <v>10</v>
      </c>
      <c r="M2070" t="s">
        <v>1991</v>
      </c>
      <c r="N2070" t="s">
        <v>5374</v>
      </c>
      <c r="O2070" t="s">
        <v>131</v>
      </c>
      <c r="P2070" t="s">
        <v>181</v>
      </c>
    </row>
    <row r="2071" spans="1:16" x14ac:dyDescent="0.25">
      <c r="A2071" s="1">
        <v>5534</v>
      </c>
      <c r="B2071" s="90">
        <v>45794.904969918978</v>
      </c>
      <c r="C2071" t="s">
        <v>231</v>
      </c>
      <c r="D2071" t="s">
        <v>19</v>
      </c>
      <c r="E2071" t="s">
        <v>33</v>
      </c>
      <c r="F2071" t="s">
        <v>20</v>
      </c>
      <c r="G2071" s="4">
        <v>142.99</v>
      </c>
      <c r="H2071" s="4">
        <v>142</v>
      </c>
      <c r="I2071" s="57">
        <v>110.63</v>
      </c>
      <c r="J2071" s="72">
        <f t="shared" ref="J2071:J2079" si="149">H2071-I2071</f>
        <v>31.370000000000005</v>
      </c>
      <c r="K2071" s="30" t="s">
        <v>10</v>
      </c>
      <c r="L2071" s="30" t="s">
        <v>10</v>
      </c>
      <c r="M2071" t="s">
        <v>1991</v>
      </c>
      <c r="N2071" t="s">
        <v>5375</v>
      </c>
      <c r="O2071" t="s">
        <v>132</v>
      </c>
      <c r="P2071" t="s">
        <v>180</v>
      </c>
    </row>
    <row r="2072" spans="1:16" x14ac:dyDescent="0.25">
      <c r="A2072" s="1">
        <v>3651</v>
      </c>
      <c r="B2072" s="90">
        <v>45794.821651585647</v>
      </c>
      <c r="C2072" t="s">
        <v>231</v>
      </c>
      <c r="D2072" t="s">
        <v>19</v>
      </c>
      <c r="E2072" t="s">
        <v>226</v>
      </c>
      <c r="F2072" t="s">
        <v>20</v>
      </c>
      <c r="G2072" s="4">
        <v>56</v>
      </c>
      <c r="H2072" s="4">
        <v>56</v>
      </c>
      <c r="I2072" s="57">
        <v>40.22</v>
      </c>
      <c r="J2072" s="72">
        <f t="shared" si="149"/>
        <v>15.780000000000001</v>
      </c>
      <c r="K2072" s="30" t="s">
        <v>10</v>
      </c>
      <c r="L2072" s="30" t="s">
        <v>10</v>
      </c>
      <c r="M2072" t="s">
        <v>1991</v>
      </c>
      <c r="N2072" t="s">
        <v>5376</v>
      </c>
      <c r="O2072" t="s">
        <v>131</v>
      </c>
      <c r="P2072" t="s">
        <v>180</v>
      </c>
    </row>
    <row r="2073" spans="1:16" x14ac:dyDescent="0.25">
      <c r="A2073" s="1">
        <v>7827</v>
      </c>
      <c r="B2073" s="90">
        <v>45794.814008263886</v>
      </c>
      <c r="C2073" t="s">
        <v>310</v>
      </c>
      <c r="D2073" t="s">
        <v>19</v>
      </c>
      <c r="E2073" t="s">
        <v>1967</v>
      </c>
      <c r="F2073" t="s">
        <v>20</v>
      </c>
      <c r="G2073" s="4">
        <v>266.98</v>
      </c>
      <c r="H2073" s="4">
        <v>253</v>
      </c>
      <c r="I2073" s="57">
        <v>204.3</v>
      </c>
      <c r="J2073" s="72">
        <f t="shared" si="149"/>
        <v>48.699999999999989</v>
      </c>
      <c r="K2073" s="30" t="s">
        <v>10</v>
      </c>
      <c r="L2073" s="30" t="s">
        <v>10</v>
      </c>
      <c r="M2073" t="s">
        <v>1991</v>
      </c>
      <c r="N2073" t="s">
        <v>5377</v>
      </c>
      <c r="O2073" t="s">
        <v>1957</v>
      </c>
      <c r="P2073" t="s">
        <v>183</v>
      </c>
    </row>
    <row r="2074" spans="1:16" x14ac:dyDescent="0.25">
      <c r="A2074" s="1">
        <v>3368</v>
      </c>
      <c r="B2074" s="90">
        <v>45794.811796956019</v>
      </c>
      <c r="C2074" t="s">
        <v>310</v>
      </c>
      <c r="D2074" t="s">
        <v>23</v>
      </c>
      <c r="E2074" t="s">
        <v>3547</v>
      </c>
      <c r="F2074" t="s">
        <v>20</v>
      </c>
      <c r="G2074" s="4">
        <v>305.98</v>
      </c>
      <c r="H2074" s="4">
        <v>292</v>
      </c>
      <c r="I2074" s="57">
        <v>235.79</v>
      </c>
      <c r="J2074" s="72">
        <f t="shared" si="149"/>
        <v>56.210000000000008</v>
      </c>
      <c r="K2074" s="30" t="s">
        <v>10</v>
      </c>
      <c r="L2074" s="30" t="s">
        <v>10</v>
      </c>
      <c r="M2074" t="s">
        <v>1991</v>
      </c>
      <c r="N2074" t="s">
        <v>5378</v>
      </c>
      <c r="O2074" t="s">
        <v>1957</v>
      </c>
      <c r="P2074" t="s">
        <v>183</v>
      </c>
    </row>
    <row r="2075" spans="1:16" x14ac:dyDescent="0.25">
      <c r="A2075" s="1">
        <v>3238</v>
      </c>
      <c r="B2075" s="90">
        <v>45794.802407557872</v>
      </c>
      <c r="C2075" t="s">
        <v>310</v>
      </c>
      <c r="D2075" t="s">
        <v>23</v>
      </c>
      <c r="E2075" t="s">
        <v>24</v>
      </c>
      <c r="F2075" t="s">
        <v>20</v>
      </c>
      <c r="G2075" s="4">
        <v>88.98</v>
      </c>
      <c r="H2075" s="4">
        <v>80</v>
      </c>
      <c r="I2075" s="57">
        <v>64.599999999999994</v>
      </c>
      <c r="J2075" s="72">
        <f t="shared" si="149"/>
        <v>15.400000000000006</v>
      </c>
      <c r="K2075" s="30" t="s">
        <v>10</v>
      </c>
      <c r="L2075" s="30" t="s">
        <v>10</v>
      </c>
      <c r="M2075" t="s">
        <v>1991</v>
      </c>
      <c r="N2075" t="s">
        <v>5379</v>
      </c>
      <c r="O2075" t="s">
        <v>132</v>
      </c>
      <c r="P2075" t="s">
        <v>183</v>
      </c>
    </row>
    <row r="2076" spans="1:16" x14ac:dyDescent="0.25">
      <c r="A2076" s="1">
        <v>6614</v>
      </c>
      <c r="B2076" s="5">
        <v>45793.75407234954</v>
      </c>
      <c r="C2076" t="s">
        <v>532</v>
      </c>
      <c r="D2076" t="s">
        <v>23</v>
      </c>
      <c r="E2076" t="s">
        <v>24</v>
      </c>
      <c r="F2076" t="s">
        <v>20</v>
      </c>
      <c r="G2076" s="4">
        <v>59</v>
      </c>
      <c r="H2076" s="4">
        <v>58.01</v>
      </c>
      <c r="I2076" s="57">
        <v>46.84</v>
      </c>
      <c r="J2076" s="72">
        <f t="shared" si="149"/>
        <v>11.169999999999995</v>
      </c>
      <c r="K2076" s="30" t="s">
        <v>10</v>
      </c>
      <c r="L2076" s="30" t="s">
        <v>10</v>
      </c>
      <c r="M2076" t="s">
        <v>1991</v>
      </c>
      <c r="N2076" t="s">
        <v>5380</v>
      </c>
      <c r="O2076" t="s">
        <v>122</v>
      </c>
      <c r="P2076" t="s">
        <v>182</v>
      </c>
    </row>
    <row r="2077" spans="1:16" x14ac:dyDescent="0.25">
      <c r="A2077" s="1">
        <v>5186</v>
      </c>
      <c r="B2077" s="90">
        <v>45794.921329421297</v>
      </c>
      <c r="C2077" t="s">
        <v>295</v>
      </c>
      <c r="D2077" t="s">
        <v>19</v>
      </c>
      <c r="E2077" t="s">
        <v>41</v>
      </c>
      <c r="F2077" t="s">
        <v>20</v>
      </c>
      <c r="G2077" s="4">
        <v>336.99</v>
      </c>
      <c r="H2077" s="4">
        <v>327</v>
      </c>
      <c r="I2077" s="57">
        <v>264.05</v>
      </c>
      <c r="J2077" s="72">
        <f t="shared" si="149"/>
        <v>62.949999999999989</v>
      </c>
      <c r="K2077" s="30" t="s">
        <v>10</v>
      </c>
      <c r="L2077" s="30" t="s">
        <v>10</v>
      </c>
      <c r="M2077" t="s">
        <v>1991</v>
      </c>
      <c r="N2077" t="s">
        <v>5381</v>
      </c>
      <c r="O2077" t="s">
        <v>1957</v>
      </c>
      <c r="P2077" t="s">
        <v>182</v>
      </c>
    </row>
    <row r="2078" spans="1:16" x14ac:dyDescent="0.25">
      <c r="A2078" s="1">
        <v>6438</v>
      </c>
      <c r="B2078" s="5">
        <v>45793.869764710646</v>
      </c>
      <c r="C2078" t="s">
        <v>295</v>
      </c>
      <c r="D2078" t="s">
        <v>19</v>
      </c>
      <c r="E2078" t="s">
        <v>41</v>
      </c>
      <c r="F2078" t="s">
        <v>20</v>
      </c>
      <c r="G2078" s="4">
        <v>251.98</v>
      </c>
      <c r="H2078" s="4">
        <v>239</v>
      </c>
      <c r="I2078" s="57">
        <v>192.99</v>
      </c>
      <c r="J2078" s="72">
        <f t="shared" si="149"/>
        <v>46.009999999999991</v>
      </c>
      <c r="K2078" s="30" t="s">
        <v>10</v>
      </c>
      <c r="L2078" s="30" t="s">
        <v>10</v>
      </c>
      <c r="M2078" t="s">
        <v>1991</v>
      </c>
      <c r="N2078" t="s">
        <v>5382</v>
      </c>
      <c r="O2078" t="s">
        <v>123</v>
      </c>
      <c r="P2078" t="s">
        <v>182</v>
      </c>
    </row>
    <row r="2079" spans="1:16" x14ac:dyDescent="0.25">
      <c r="A2079" s="1">
        <v>8721</v>
      </c>
      <c r="B2079" s="5">
        <v>45793.863923946759</v>
      </c>
      <c r="C2079" t="s">
        <v>295</v>
      </c>
      <c r="D2079" t="s">
        <v>19</v>
      </c>
      <c r="E2079" t="s">
        <v>41</v>
      </c>
      <c r="F2079" t="s">
        <v>20</v>
      </c>
      <c r="G2079" s="4">
        <v>191.98</v>
      </c>
      <c r="H2079" s="4">
        <v>166</v>
      </c>
      <c r="I2079" s="57">
        <v>134.04</v>
      </c>
      <c r="J2079" s="72">
        <f t="shared" si="149"/>
        <v>31.960000000000008</v>
      </c>
      <c r="K2079" s="30" t="s">
        <v>10</v>
      </c>
      <c r="L2079" s="30" t="s">
        <v>10</v>
      </c>
      <c r="M2079" t="s">
        <v>1991</v>
      </c>
      <c r="N2079" t="s">
        <v>5383</v>
      </c>
      <c r="O2079" t="s">
        <v>122</v>
      </c>
      <c r="P2079" t="s">
        <v>182</v>
      </c>
    </row>
    <row r="2080" spans="1:16" x14ac:dyDescent="0.25">
      <c r="A2080" s="1">
        <v>3594</v>
      </c>
      <c r="B2080" s="5">
        <v>45792.82515409722</v>
      </c>
      <c r="C2080" t="s">
        <v>354</v>
      </c>
      <c r="D2080" t="s">
        <v>23</v>
      </c>
      <c r="E2080" t="s">
        <v>31</v>
      </c>
      <c r="F2080" t="s">
        <v>116</v>
      </c>
      <c r="G2080" s="4">
        <v>53</v>
      </c>
      <c r="H2080" s="4">
        <v>50.99</v>
      </c>
      <c r="I2080" s="29">
        <v>0</v>
      </c>
      <c r="J2080" s="72">
        <v>50.99</v>
      </c>
      <c r="K2080" s="30" t="s">
        <v>1000</v>
      </c>
      <c r="L2080" s="30" t="s">
        <v>2825</v>
      </c>
      <c r="M2080" t="s">
        <v>1991</v>
      </c>
      <c r="N2080" t="s">
        <v>5384</v>
      </c>
      <c r="O2080" t="s">
        <v>132</v>
      </c>
      <c r="P2080" t="s">
        <v>179</v>
      </c>
    </row>
    <row r="2081" spans="1:16" x14ac:dyDescent="0.25">
      <c r="A2081" s="1">
        <v>7267</v>
      </c>
      <c r="B2081" s="5">
        <v>45793.703197685187</v>
      </c>
      <c r="C2081" t="s">
        <v>232</v>
      </c>
      <c r="D2081" t="s">
        <v>23</v>
      </c>
      <c r="E2081" t="s">
        <v>24</v>
      </c>
      <c r="F2081" t="s">
        <v>20</v>
      </c>
      <c r="G2081" s="4">
        <v>107.98</v>
      </c>
      <c r="H2081" s="4">
        <v>91</v>
      </c>
      <c r="I2081" s="57">
        <v>73.48</v>
      </c>
      <c r="J2081" s="72">
        <f t="shared" ref="J2081:J2083" si="150">H2081-I2081</f>
        <v>17.519999999999996</v>
      </c>
      <c r="K2081" s="30" t="s">
        <v>10</v>
      </c>
      <c r="L2081" s="30" t="s">
        <v>10</v>
      </c>
      <c r="M2081" t="s">
        <v>1991</v>
      </c>
      <c r="N2081" t="s">
        <v>5385</v>
      </c>
      <c r="O2081" t="s">
        <v>1957</v>
      </c>
      <c r="P2081" t="s">
        <v>183</v>
      </c>
    </row>
    <row r="2082" spans="1:16" x14ac:dyDescent="0.25">
      <c r="A2082" s="1">
        <v>4487</v>
      </c>
      <c r="B2082" s="90">
        <v>45794.676232465281</v>
      </c>
      <c r="C2082" t="s">
        <v>217</v>
      </c>
      <c r="D2082" t="s">
        <v>23</v>
      </c>
      <c r="E2082" t="s">
        <v>31</v>
      </c>
      <c r="F2082" t="s">
        <v>1941</v>
      </c>
      <c r="G2082" s="4">
        <v>102.99</v>
      </c>
      <c r="H2082" s="4">
        <v>101</v>
      </c>
      <c r="I2082" s="57">
        <v>81.56</v>
      </c>
      <c r="J2082" s="72">
        <f t="shared" si="150"/>
        <v>19.439999999999998</v>
      </c>
      <c r="K2082" s="30" t="s">
        <v>10</v>
      </c>
      <c r="L2082" s="30" t="s">
        <v>10</v>
      </c>
      <c r="M2082" t="s">
        <v>1991</v>
      </c>
      <c r="N2082" t="s">
        <v>5386</v>
      </c>
      <c r="O2082" t="s">
        <v>132</v>
      </c>
      <c r="P2082" t="s">
        <v>182</v>
      </c>
    </row>
    <row r="2083" spans="1:16" x14ac:dyDescent="0.25">
      <c r="A2083" s="1">
        <v>9224</v>
      </c>
      <c r="B2083" s="90">
        <v>45794.804407997683</v>
      </c>
      <c r="C2083" t="s">
        <v>83</v>
      </c>
      <c r="D2083" t="s">
        <v>27</v>
      </c>
      <c r="E2083" t="s">
        <v>1945</v>
      </c>
      <c r="F2083" t="s">
        <v>20</v>
      </c>
      <c r="G2083" s="4">
        <v>71.98</v>
      </c>
      <c r="H2083" s="4">
        <v>63</v>
      </c>
      <c r="I2083" s="57">
        <v>50.87</v>
      </c>
      <c r="J2083" s="72">
        <f t="shared" si="150"/>
        <v>12.130000000000003</v>
      </c>
      <c r="K2083" s="30" t="s">
        <v>10</v>
      </c>
      <c r="L2083" s="30" t="s">
        <v>10</v>
      </c>
      <c r="M2083" t="s">
        <v>1991</v>
      </c>
      <c r="N2083" t="s">
        <v>5387</v>
      </c>
      <c r="O2083" t="s">
        <v>131</v>
      </c>
      <c r="P2083" t="s">
        <v>181</v>
      </c>
    </row>
    <row r="2084" spans="1:16" x14ac:dyDescent="0.25">
      <c r="A2084" s="1" t="s">
        <v>5388</v>
      </c>
      <c r="B2084" s="5">
        <v>45793.748906180554</v>
      </c>
      <c r="C2084" t="s">
        <v>1963</v>
      </c>
      <c r="D2084" t="s">
        <v>18</v>
      </c>
      <c r="E2084" t="s">
        <v>28</v>
      </c>
      <c r="F2084" t="s">
        <v>136</v>
      </c>
      <c r="G2084" s="4">
        <v>86.78</v>
      </c>
      <c r="H2084" s="31">
        <v>68.8</v>
      </c>
      <c r="I2084" s="31">
        <v>0</v>
      </c>
      <c r="J2084" s="31">
        <v>68.8</v>
      </c>
      <c r="K2084" s="30" t="s">
        <v>2824</v>
      </c>
      <c r="L2084" s="30" t="s">
        <v>17</v>
      </c>
      <c r="M2084" t="s">
        <v>1991</v>
      </c>
      <c r="N2084" t="s">
        <v>5389</v>
      </c>
      <c r="O2084" t="s">
        <v>1936</v>
      </c>
      <c r="P2084" t="s">
        <v>182</v>
      </c>
    </row>
    <row r="2085" spans="1:16" x14ac:dyDescent="0.25">
      <c r="A2085" s="1">
        <v>6786</v>
      </c>
      <c r="B2085" s="5">
        <v>45793.88757914352</v>
      </c>
      <c r="C2085" t="s">
        <v>83</v>
      </c>
      <c r="D2085" t="s">
        <v>23</v>
      </c>
      <c r="E2085" t="s">
        <v>24</v>
      </c>
      <c r="F2085" t="s">
        <v>20</v>
      </c>
      <c r="G2085" s="4">
        <v>90.98</v>
      </c>
      <c r="H2085" s="4">
        <v>78</v>
      </c>
      <c r="I2085" s="57">
        <v>54.91</v>
      </c>
      <c r="J2085" s="72">
        <f t="shared" ref="J2085:J2087" si="151">H2085-I2085</f>
        <v>23.090000000000003</v>
      </c>
      <c r="K2085" s="30" t="s">
        <v>10</v>
      </c>
      <c r="L2085" s="30" t="s">
        <v>10</v>
      </c>
      <c r="M2085" t="s">
        <v>1991</v>
      </c>
      <c r="N2085" t="s">
        <v>5390</v>
      </c>
      <c r="O2085" t="s">
        <v>1957</v>
      </c>
      <c r="P2085" t="s">
        <v>181</v>
      </c>
    </row>
    <row r="2086" spans="1:16" x14ac:dyDescent="0.25">
      <c r="A2086" s="1">
        <v>3029</v>
      </c>
      <c r="B2086" s="5">
        <v>45793.705428113426</v>
      </c>
      <c r="C2086" t="s">
        <v>83</v>
      </c>
      <c r="D2086" t="s">
        <v>23</v>
      </c>
      <c r="E2086" t="s">
        <v>24</v>
      </c>
      <c r="F2086" t="s">
        <v>20</v>
      </c>
      <c r="G2086" s="4">
        <v>110.98</v>
      </c>
      <c r="H2086" s="4">
        <v>93</v>
      </c>
      <c r="I2086" s="57">
        <v>75.099999999999994</v>
      </c>
      <c r="J2086" s="72">
        <f t="shared" si="151"/>
        <v>17.900000000000006</v>
      </c>
      <c r="K2086" s="30" t="s">
        <v>10</v>
      </c>
      <c r="L2086" s="30" t="s">
        <v>10</v>
      </c>
      <c r="M2086" t="s">
        <v>1991</v>
      </c>
      <c r="N2086" t="s">
        <v>5391</v>
      </c>
      <c r="O2086" t="s">
        <v>122</v>
      </c>
      <c r="P2086" t="s">
        <v>181</v>
      </c>
    </row>
    <row r="2087" spans="1:16" x14ac:dyDescent="0.25">
      <c r="A2087" s="1">
        <v>6144</v>
      </c>
      <c r="B2087" s="90">
        <v>45794.808273831019</v>
      </c>
      <c r="C2087" t="s">
        <v>264</v>
      </c>
      <c r="D2087" t="s">
        <v>23</v>
      </c>
      <c r="E2087" t="s">
        <v>24</v>
      </c>
      <c r="F2087" t="s">
        <v>20</v>
      </c>
      <c r="G2087" s="4">
        <v>176.98</v>
      </c>
      <c r="H2087" s="4">
        <v>163</v>
      </c>
      <c r="I2087" s="57">
        <v>131.62</v>
      </c>
      <c r="J2087" s="72">
        <f t="shared" si="151"/>
        <v>31.379999999999995</v>
      </c>
      <c r="K2087" s="30" t="s">
        <v>10</v>
      </c>
      <c r="L2087" s="30" t="s">
        <v>10</v>
      </c>
      <c r="M2087" t="s">
        <v>1991</v>
      </c>
      <c r="N2087" t="s">
        <v>5392</v>
      </c>
      <c r="O2087" t="s">
        <v>123</v>
      </c>
      <c r="P2087" t="s">
        <v>180</v>
      </c>
    </row>
    <row r="2088" spans="1:16" x14ac:dyDescent="0.25">
      <c r="A2088" s="1">
        <v>7322</v>
      </c>
      <c r="B2088" s="90">
        <v>45794.804322384261</v>
      </c>
      <c r="C2088" t="s">
        <v>264</v>
      </c>
      <c r="D2088" t="s">
        <v>23</v>
      </c>
      <c r="E2088" t="s">
        <v>24</v>
      </c>
      <c r="F2088" t="s">
        <v>20</v>
      </c>
      <c r="G2088" s="4">
        <v>637.98</v>
      </c>
      <c r="H2088" s="4">
        <v>629</v>
      </c>
      <c r="I2088" s="57">
        <v>507.92</v>
      </c>
      <c r="J2088" s="72">
        <f>H2088-I2088</f>
        <v>121.07999999999998</v>
      </c>
      <c r="K2088" s="30" t="s">
        <v>10</v>
      </c>
      <c r="L2088" s="30" t="s">
        <v>10</v>
      </c>
      <c r="M2088" t="s">
        <v>1991</v>
      </c>
      <c r="N2088" t="s">
        <v>5393</v>
      </c>
      <c r="O2088" t="s">
        <v>131</v>
      </c>
      <c r="P2088" t="s">
        <v>180</v>
      </c>
    </row>
    <row r="2089" spans="1:16" x14ac:dyDescent="0.25">
      <c r="A2089" s="1" t="s">
        <v>5394</v>
      </c>
      <c r="B2089" s="90">
        <v>45794.89026266204</v>
      </c>
      <c r="C2089" t="s">
        <v>305</v>
      </c>
      <c r="D2089" t="s">
        <v>18</v>
      </c>
      <c r="E2089" t="s">
        <v>28</v>
      </c>
      <c r="F2089" t="s">
        <v>136</v>
      </c>
      <c r="G2089" s="4">
        <v>194.98</v>
      </c>
      <c r="H2089" s="31">
        <v>179</v>
      </c>
      <c r="I2089" s="31">
        <v>0</v>
      </c>
      <c r="J2089" s="31">
        <v>179</v>
      </c>
      <c r="K2089" s="30" t="s">
        <v>2824</v>
      </c>
      <c r="L2089" s="30" t="s">
        <v>17</v>
      </c>
      <c r="M2089" t="s">
        <v>1991</v>
      </c>
      <c r="N2089" t="s">
        <v>5395</v>
      </c>
      <c r="O2089" t="s">
        <v>132</v>
      </c>
      <c r="P2089" t="s">
        <v>182</v>
      </c>
    </row>
    <row r="2090" spans="1:16" x14ac:dyDescent="0.25">
      <c r="A2090" s="1">
        <v>9951</v>
      </c>
      <c r="B2090" s="5">
        <v>45793.843493437496</v>
      </c>
      <c r="C2090" t="s">
        <v>305</v>
      </c>
      <c r="D2090" t="s">
        <v>19</v>
      </c>
      <c r="E2090" t="s">
        <v>1946</v>
      </c>
      <c r="F2090" t="s">
        <v>20</v>
      </c>
      <c r="G2090" s="4">
        <v>157.97999999999999</v>
      </c>
      <c r="H2090" s="4">
        <v>146</v>
      </c>
      <c r="I2090" s="57">
        <v>117.9</v>
      </c>
      <c r="J2090" s="72">
        <f>H2090-I2090</f>
        <v>28.099999999999994</v>
      </c>
      <c r="K2090" s="30" t="s">
        <v>10</v>
      </c>
      <c r="L2090" s="30" t="s">
        <v>10</v>
      </c>
      <c r="M2090" t="s">
        <v>1991</v>
      </c>
      <c r="N2090" t="s">
        <v>5396</v>
      </c>
      <c r="O2090" t="s">
        <v>123</v>
      </c>
      <c r="P2090" t="s">
        <v>182</v>
      </c>
    </row>
    <row r="2091" spans="1:16" x14ac:dyDescent="0.25">
      <c r="A2091" s="1">
        <v>7467</v>
      </c>
      <c r="B2091" s="90">
        <v>45794.621889780094</v>
      </c>
      <c r="C2091" t="s">
        <v>354</v>
      </c>
      <c r="D2091" t="s">
        <v>23</v>
      </c>
      <c r="E2091" t="s">
        <v>31</v>
      </c>
      <c r="F2091" t="s">
        <v>116</v>
      </c>
      <c r="G2091" s="4">
        <v>165.99</v>
      </c>
      <c r="H2091" s="4">
        <v>148</v>
      </c>
      <c r="I2091" s="29">
        <v>0</v>
      </c>
      <c r="J2091" s="72">
        <v>148</v>
      </c>
      <c r="K2091" s="30" t="s">
        <v>1000</v>
      </c>
      <c r="L2091" s="30" t="s">
        <v>2825</v>
      </c>
      <c r="M2091" t="s">
        <v>1991</v>
      </c>
      <c r="N2091" t="s">
        <v>5397</v>
      </c>
      <c r="O2091" t="s">
        <v>122</v>
      </c>
      <c r="P2091" t="s">
        <v>179</v>
      </c>
    </row>
    <row r="2092" spans="1:16" x14ac:dyDescent="0.25">
      <c r="A2092" s="1">
        <v>6801</v>
      </c>
      <c r="B2092" s="90">
        <v>45794.820341365739</v>
      </c>
      <c r="C2092" t="s">
        <v>1978</v>
      </c>
      <c r="D2092" t="s">
        <v>23</v>
      </c>
      <c r="E2092" t="s">
        <v>3547</v>
      </c>
      <c r="F2092" t="s">
        <v>20</v>
      </c>
      <c r="G2092" s="4">
        <v>256.98</v>
      </c>
      <c r="H2092" s="4">
        <v>247</v>
      </c>
      <c r="I2092" s="57">
        <v>199.45</v>
      </c>
      <c r="J2092" s="72">
        <f t="shared" ref="J2092:J2096" si="152">H2092-I2092</f>
        <v>47.550000000000011</v>
      </c>
      <c r="K2092" s="30" t="s">
        <v>10</v>
      </c>
      <c r="L2092" s="30" t="s">
        <v>10</v>
      </c>
      <c r="M2092" t="s">
        <v>1991</v>
      </c>
      <c r="N2092" t="s">
        <v>5398</v>
      </c>
      <c r="O2092" t="s">
        <v>132</v>
      </c>
      <c r="P2092" t="s">
        <v>182</v>
      </c>
    </row>
    <row r="2093" spans="1:16" x14ac:dyDescent="0.25">
      <c r="A2093" s="1">
        <v>4250</v>
      </c>
      <c r="B2093" s="90">
        <v>45794.814699803239</v>
      </c>
      <c r="C2093" t="s">
        <v>1978</v>
      </c>
      <c r="D2093" t="s">
        <v>19</v>
      </c>
      <c r="E2093" t="s">
        <v>3557</v>
      </c>
      <c r="F2093" t="s">
        <v>20</v>
      </c>
      <c r="G2093" s="4">
        <v>321.98</v>
      </c>
      <c r="H2093" s="4">
        <v>306</v>
      </c>
      <c r="I2093" s="57">
        <v>247.1</v>
      </c>
      <c r="J2093" s="72">
        <f t="shared" si="152"/>
        <v>58.900000000000006</v>
      </c>
      <c r="K2093" s="30" t="s">
        <v>10</v>
      </c>
      <c r="L2093" s="30" t="s">
        <v>10</v>
      </c>
      <c r="M2093" t="s">
        <v>1991</v>
      </c>
      <c r="N2093" t="s">
        <v>5399</v>
      </c>
      <c r="O2093" t="s">
        <v>131</v>
      </c>
      <c r="P2093" t="s">
        <v>182</v>
      </c>
    </row>
    <row r="2094" spans="1:16" x14ac:dyDescent="0.25">
      <c r="A2094" s="1">
        <v>7205</v>
      </c>
      <c r="B2094" s="90">
        <v>45794.865138090281</v>
      </c>
      <c r="C2094" t="s">
        <v>763</v>
      </c>
      <c r="D2094" t="s">
        <v>19</v>
      </c>
      <c r="E2094" t="s">
        <v>41</v>
      </c>
      <c r="F2094" t="s">
        <v>20</v>
      </c>
      <c r="G2094" s="4">
        <v>61.99</v>
      </c>
      <c r="H2094" s="4">
        <v>60</v>
      </c>
      <c r="I2094" s="57">
        <v>48.45</v>
      </c>
      <c r="J2094" s="72">
        <f t="shared" si="152"/>
        <v>11.549999999999997</v>
      </c>
      <c r="K2094" s="30" t="s">
        <v>10</v>
      </c>
      <c r="L2094" s="30" t="s">
        <v>10</v>
      </c>
      <c r="M2094" t="s">
        <v>1991</v>
      </c>
      <c r="N2094" t="s">
        <v>5400</v>
      </c>
      <c r="O2094" t="s">
        <v>132</v>
      </c>
      <c r="P2094" t="s">
        <v>183</v>
      </c>
    </row>
    <row r="2095" spans="1:16" x14ac:dyDescent="0.25">
      <c r="A2095" s="1">
        <v>3661</v>
      </c>
      <c r="B2095" s="90">
        <v>45794.819232824077</v>
      </c>
      <c r="C2095" t="s">
        <v>155</v>
      </c>
      <c r="D2095" t="s">
        <v>23</v>
      </c>
      <c r="E2095" t="s">
        <v>24</v>
      </c>
      <c r="F2095" t="s">
        <v>20</v>
      </c>
      <c r="G2095" s="4">
        <v>131.99</v>
      </c>
      <c r="H2095" s="4">
        <v>126</v>
      </c>
      <c r="I2095" s="57">
        <v>101.74</v>
      </c>
      <c r="J2095" s="72">
        <f t="shared" si="152"/>
        <v>24.260000000000005</v>
      </c>
      <c r="K2095" s="30" t="s">
        <v>10</v>
      </c>
      <c r="L2095" s="30" t="s">
        <v>10</v>
      </c>
      <c r="M2095" t="s">
        <v>1991</v>
      </c>
      <c r="N2095" t="s">
        <v>5401</v>
      </c>
      <c r="O2095" t="s">
        <v>132</v>
      </c>
      <c r="P2095" t="s">
        <v>182</v>
      </c>
    </row>
    <row r="2096" spans="1:16" x14ac:dyDescent="0.25">
      <c r="A2096" s="1">
        <v>5840</v>
      </c>
      <c r="B2096" s="90">
        <v>45794.830765636572</v>
      </c>
      <c r="C2096" t="s">
        <v>259</v>
      </c>
      <c r="D2096" t="s">
        <v>23</v>
      </c>
      <c r="E2096" t="s">
        <v>24</v>
      </c>
      <c r="F2096" t="s">
        <v>20</v>
      </c>
      <c r="G2096" s="4">
        <v>68.989999999999995</v>
      </c>
      <c r="H2096" s="4">
        <v>61</v>
      </c>
      <c r="I2096" s="57">
        <v>49.26</v>
      </c>
      <c r="J2096" s="72">
        <f t="shared" si="152"/>
        <v>11.740000000000002</v>
      </c>
      <c r="K2096" s="30" t="s">
        <v>10</v>
      </c>
      <c r="L2096" s="30" t="s">
        <v>10</v>
      </c>
      <c r="M2096" t="s">
        <v>1991</v>
      </c>
      <c r="N2096" t="s">
        <v>5402</v>
      </c>
      <c r="O2096" t="s">
        <v>132</v>
      </c>
      <c r="P2096" t="s">
        <v>182</v>
      </c>
    </row>
    <row r="2097" spans="1:16" x14ac:dyDescent="0.25">
      <c r="A2097" s="1">
        <v>9523</v>
      </c>
      <c r="B2097" s="5">
        <v>45795.89813065972</v>
      </c>
      <c r="C2097" t="s">
        <v>354</v>
      </c>
      <c r="D2097" t="s">
        <v>19</v>
      </c>
      <c r="E2097" t="s">
        <v>129</v>
      </c>
      <c r="F2097" t="s">
        <v>116</v>
      </c>
      <c r="G2097" s="4">
        <v>225</v>
      </c>
      <c r="H2097" s="4">
        <v>225</v>
      </c>
      <c r="I2097" s="29">
        <v>0</v>
      </c>
      <c r="J2097" s="72">
        <v>225</v>
      </c>
      <c r="K2097" s="30" t="s">
        <v>1000</v>
      </c>
      <c r="L2097" s="30" t="s">
        <v>2825</v>
      </c>
      <c r="M2097" t="s">
        <v>1991</v>
      </c>
      <c r="N2097" t="s">
        <v>5403</v>
      </c>
      <c r="O2097" t="s">
        <v>122</v>
      </c>
      <c r="P2097" t="str">
        <f>VLOOKUP(C2097,[2]REGIONAIS!H:K,4,FALSE)</f>
        <v>GUSTAVO DIREITO</v>
      </c>
    </row>
    <row r="2098" spans="1:16" x14ac:dyDescent="0.25">
      <c r="A2098" s="1">
        <v>1472</v>
      </c>
      <c r="B2098" s="90">
        <v>45794.715395196756</v>
      </c>
      <c r="C2098" t="s">
        <v>259</v>
      </c>
      <c r="D2098" t="s">
        <v>19</v>
      </c>
      <c r="E2098" t="s">
        <v>33</v>
      </c>
      <c r="F2098" t="s">
        <v>20</v>
      </c>
      <c r="G2098" s="4">
        <v>71.98</v>
      </c>
      <c r="H2098" s="4">
        <v>74</v>
      </c>
      <c r="I2098" s="57">
        <v>59.76</v>
      </c>
      <c r="J2098" s="72">
        <f t="shared" ref="J2098:J2099" si="153">H2098-I2098</f>
        <v>14.240000000000002</v>
      </c>
      <c r="K2098" s="30" t="s">
        <v>10</v>
      </c>
      <c r="L2098" s="30" t="s">
        <v>10</v>
      </c>
      <c r="M2098" t="s">
        <v>1991</v>
      </c>
      <c r="N2098" t="s">
        <v>5404</v>
      </c>
      <c r="O2098" t="s">
        <v>124</v>
      </c>
      <c r="P2098" t="s">
        <v>182</v>
      </c>
    </row>
    <row r="2099" spans="1:16" x14ac:dyDescent="0.25">
      <c r="A2099" s="1">
        <v>8265</v>
      </c>
      <c r="B2099" s="5">
        <v>45793.877673831019</v>
      </c>
      <c r="C2099" t="s">
        <v>779</v>
      </c>
      <c r="D2099" t="s">
        <v>19</v>
      </c>
      <c r="E2099" t="s">
        <v>33</v>
      </c>
      <c r="F2099" t="s">
        <v>20</v>
      </c>
      <c r="G2099" s="4">
        <v>81.99</v>
      </c>
      <c r="H2099" s="4">
        <v>71</v>
      </c>
      <c r="I2099" s="57">
        <v>57.33</v>
      </c>
      <c r="J2099" s="72">
        <f t="shared" si="153"/>
        <v>13.670000000000002</v>
      </c>
      <c r="K2099" s="30" t="s">
        <v>10</v>
      </c>
      <c r="L2099" s="30" t="s">
        <v>10</v>
      </c>
      <c r="M2099" t="s">
        <v>1991</v>
      </c>
      <c r="N2099" t="s">
        <v>5405</v>
      </c>
      <c r="O2099" t="s">
        <v>122</v>
      </c>
      <c r="P2099" t="s">
        <v>183</v>
      </c>
    </row>
    <row r="2100" spans="1:16" x14ac:dyDescent="0.25">
      <c r="A2100" s="1">
        <v>8733</v>
      </c>
      <c r="B2100" s="5">
        <v>45795.664674733795</v>
      </c>
      <c r="C2100" t="s">
        <v>215</v>
      </c>
      <c r="D2100" t="s">
        <v>23</v>
      </c>
      <c r="E2100" t="s">
        <v>30</v>
      </c>
      <c r="F2100" t="s">
        <v>116</v>
      </c>
      <c r="G2100" s="4">
        <v>265.99</v>
      </c>
      <c r="H2100" s="4">
        <v>256</v>
      </c>
      <c r="I2100" s="29">
        <v>0</v>
      </c>
      <c r="J2100" s="72">
        <v>256</v>
      </c>
      <c r="K2100" s="30" t="s">
        <v>1000</v>
      </c>
      <c r="L2100" s="30" t="s">
        <v>2825</v>
      </c>
      <c r="M2100" t="s">
        <v>1991</v>
      </c>
      <c r="N2100" t="s">
        <v>5406</v>
      </c>
      <c r="O2100" t="s">
        <v>131</v>
      </c>
      <c r="P2100" t="str">
        <f>VLOOKUP(C2100,[2]REGIONAIS!H:K,4,FALSE)</f>
        <v>GUSTAVO DIREITO</v>
      </c>
    </row>
    <row r="2101" spans="1:16" x14ac:dyDescent="0.25">
      <c r="A2101" s="1" t="s">
        <v>5407</v>
      </c>
      <c r="B2101" s="90">
        <v>45794.799213541664</v>
      </c>
      <c r="C2101" t="s">
        <v>177</v>
      </c>
      <c r="D2101" t="s">
        <v>19</v>
      </c>
      <c r="E2101" t="s">
        <v>2534</v>
      </c>
      <c r="F2101" t="s">
        <v>1940</v>
      </c>
      <c r="G2101" s="4">
        <v>148.97999999999999</v>
      </c>
      <c r="H2101" s="4">
        <v>148</v>
      </c>
      <c r="I2101" s="57">
        <v>107.52</v>
      </c>
      <c r="J2101" s="72">
        <f t="shared" ref="J2101:J2105" si="154">H2101-I2101</f>
        <v>40.480000000000004</v>
      </c>
      <c r="K2101" s="30" t="s">
        <v>10</v>
      </c>
      <c r="L2101" s="30" t="s">
        <v>10</v>
      </c>
      <c r="M2101" t="s">
        <v>1991</v>
      </c>
      <c r="N2101" t="s">
        <v>5408</v>
      </c>
      <c r="O2101" t="s">
        <v>131</v>
      </c>
      <c r="P2101" t="s">
        <v>180</v>
      </c>
    </row>
    <row r="2102" spans="1:16" x14ac:dyDescent="0.25">
      <c r="A2102" s="1">
        <v>5208</v>
      </c>
      <c r="B2102" s="90">
        <v>45794.604692013891</v>
      </c>
      <c r="C2102" t="s">
        <v>218</v>
      </c>
      <c r="D2102" t="s">
        <v>23</v>
      </c>
      <c r="E2102" t="s">
        <v>24</v>
      </c>
      <c r="F2102" t="s">
        <v>20</v>
      </c>
      <c r="G2102" s="4">
        <v>206.98</v>
      </c>
      <c r="H2102" s="4">
        <v>198</v>
      </c>
      <c r="I2102" s="57">
        <v>159.88</v>
      </c>
      <c r="J2102" s="72">
        <f t="shared" si="154"/>
        <v>38.120000000000005</v>
      </c>
      <c r="K2102" s="30" t="s">
        <v>10</v>
      </c>
      <c r="L2102" s="30" t="s">
        <v>10</v>
      </c>
      <c r="M2102" t="s">
        <v>1991</v>
      </c>
      <c r="N2102" t="s">
        <v>5409</v>
      </c>
      <c r="O2102" t="s">
        <v>132</v>
      </c>
      <c r="P2102" t="s">
        <v>179</v>
      </c>
    </row>
    <row r="2103" spans="1:16" x14ac:dyDescent="0.25">
      <c r="A2103" s="1">
        <v>8803</v>
      </c>
      <c r="B2103" s="90">
        <v>45794.821665914351</v>
      </c>
      <c r="C2103" t="s">
        <v>291</v>
      </c>
      <c r="D2103" t="s">
        <v>19</v>
      </c>
      <c r="E2103" t="s">
        <v>1953</v>
      </c>
      <c r="F2103" t="s">
        <v>20</v>
      </c>
      <c r="G2103" s="4">
        <v>33.229999999999997</v>
      </c>
      <c r="H2103" s="4">
        <v>31</v>
      </c>
      <c r="I2103" s="57">
        <v>13.04</v>
      </c>
      <c r="J2103" s="72">
        <f t="shared" si="154"/>
        <v>17.96</v>
      </c>
      <c r="K2103" s="30" t="s">
        <v>10</v>
      </c>
      <c r="L2103" s="30" t="s">
        <v>10</v>
      </c>
      <c r="M2103" t="s">
        <v>1991</v>
      </c>
      <c r="N2103" t="s">
        <v>5410</v>
      </c>
      <c r="O2103" t="s">
        <v>132</v>
      </c>
      <c r="P2103" t="s">
        <v>183</v>
      </c>
    </row>
    <row r="2104" spans="1:16" x14ac:dyDescent="0.25">
      <c r="A2104" s="1">
        <v>9666</v>
      </c>
      <c r="B2104" s="90">
        <v>45794.819373333332</v>
      </c>
      <c r="C2104" t="s">
        <v>291</v>
      </c>
      <c r="D2104" t="s">
        <v>23</v>
      </c>
      <c r="E2104" t="s">
        <v>24</v>
      </c>
      <c r="F2104" t="s">
        <v>20</v>
      </c>
      <c r="G2104" s="4">
        <v>131.97999999999999</v>
      </c>
      <c r="H2104" s="4">
        <v>123</v>
      </c>
      <c r="I2104" s="57">
        <v>99.32</v>
      </c>
      <c r="J2104" s="72">
        <f t="shared" si="154"/>
        <v>23.680000000000007</v>
      </c>
      <c r="K2104" s="30" t="s">
        <v>10</v>
      </c>
      <c r="L2104" s="30" t="s">
        <v>10</v>
      </c>
      <c r="M2104" t="s">
        <v>1991</v>
      </c>
      <c r="N2104" t="s">
        <v>5411</v>
      </c>
      <c r="O2104" t="s">
        <v>132</v>
      </c>
      <c r="P2104" t="s">
        <v>183</v>
      </c>
    </row>
    <row r="2105" spans="1:16" x14ac:dyDescent="0.25">
      <c r="A2105" s="1">
        <v>1318</v>
      </c>
      <c r="B2105" s="90">
        <v>45794.815992372685</v>
      </c>
      <c r="C2105" t="s">
        <v>291</v>
      </c>
      <c r="D2105" t="s">
        <v>27</v>
      </c>
      <c r="E2105" t="s">
        <v>1945</v>
      </c>
      <c r="F2105" t="s">
        <v>20</v>
      </c>
      <c r="G2105" s="4">
        <v>131.97999999999999</v>
      </c>
      <c r="H2105" s="4">
        <v>123</v>
      </c>
      <c r="I2105" s="57">
        <v>99.32</v>
      </c>
      <c r="J2105" s="72">
        <f t="shared" si="154"/>
        <v>23.680000000000007</v>
      </c>
      <c r="K2105" s="30" t="s">
        <v>10</v>
      </c>
      <c r="L2105" s="30" t="s">
        <v>10</v>
      </c>
      <c r="M2105" t="s">
        <v>1991</v>
      </c>
      <c r="N2105" t="s">
        <v>5412</v>
      </c>
      <c r="O2105" t="s">
        <v>132</v>
      </c>
      <c r="P2105" t="s">
        <v>183</v>
      </c>
    </row>
    <row r="2106" spans="1:16" x14ac:dyDescent="0.25">
      <c r="A2106" s="1" t="s">
        <v>5413</v>
      </c>
      <c r="B2106" s="90">
        <v>45794.817750381946</v>
      </c>
      <c r="C2106" t="s">
        <v>206</v>
      </c>
      <c r="D2106" t="s">
        <v>27</v>
      </c>
      <c r="E2106" t="s">
        <v>28</v>
      </c>
      <c r="F2106" t="s">
        <v>136</v>
      </c>
      <c r="G2106" s="4">
        <v>335.99</v>
      </c>
      <c r="H2106" s="31">
        <v>323</v>
      </c>
      <c r="I2106" s="31">
        <v>0</v>
      </c>
      <c r="J2106" s="31">
        <v>323</v>
      </c>
      <c r="K2106" s="30" t="s">
        <v>2824</v>
      </c>
      <c r="L2106" s="30" t="s">
        <v>17</v>
      </c>
      <c r="M2106" t="s">
        <v>1991</v>
      </c>
      <c r="N2106" t="s">
        <v>5414</v>
      </c>
      <c r="O2106" t="s">
        <v>131</v>
      </c>
      <c r="P2106" t="s">
        <v>183</v>
      </c>
    </row>
    <row r="2107" spans="1:16" x14ac:dyDescent="0.25">
      <c r="A2107" s="1" t="s">
        <v>5415</v>
      </c>
      <c r="B2107" s="90">
        <v>45794.809092662035</v>
      </c>
      <c r="C2107" t="s">
        <v>177</v>
      </c>
      <c r="D2107" t="s">
        <v>18</v>
      </c>
      <c r="E2107" t="s">
        <v>2507</v>
      </c>
      <c r="F2107" t="s">
        <v>116</v>
      </c>
      <c r="G2107" s="4">
        <v>207.98</v>
      </c>
      <c r="H2107" s="31">
        <v>198</v>
      </c>
      <c r="I2107" s="31">
        <v>0</v>
      </c>
      <c r="J2107" s="73">
        <v>198</v>
      </c>
      <c r="K2107" s="30" t="s">
        <v>2824</v>
      </c>
      <c r="L2107" s="30" t="s">
        <v>17</v>
      </c>
      <c r="M2107" t="s">
        <v>1991</v>
      </c>
      <c r="N2107" t="s">
        <v>5416</v>
      </c>
      <c r="O2107" t="s">
        <v>122</v>
      </c>
      <c r="P2107" t="s">
        <v>180</v>
      </c>
    </row>
    <row r="2108" spans="1:16" x14ac:dyDescent="0.25">
      <c r="A2108" s="1">
        <v>4289</v>
      </c>
      <c r="B2108" s="90">
        <v>45794.812919027776</v>
      </c>
      <c r="C2108" t="s">
        <v>219</v>
      </c>
      <c r="D2108" t="s">
        <v>23</v>
      </c>
      <c r="E2108" t="s">
        <v>30</v>
      </c>
      <c r="F2108" t="s">
        <v>116</v>
      </c>
      <c r="G2108" s="4">
        <v>84.98</v>
      </c>
      <c r="H2108" s="4">
        <v>77</v>
      </c>
      <c r="I2108" s="57">
        <v>62.18</v>
      </c>
      <c r="J2108" s="72">
        <f t="shared" ref="J2108:J2114" si="155">H2108-I2108</f>
        <v>14.82</v>
      </c>
      <c r="K2108" s="30" t="s">
        <v>10</v>
      </c>
      <c r="L2108" s="30" t="s">
        <v>10</v>
      </c>
      <c r="M2108" t="s">
        <v>1991</v>
      </c>
      <c r="N2108" t="s">
        <v>5417</v>
      </c>
      <c r="O2108" t="s">
        <v>123</v>
      </c>
      <c r="P2108" t="s">
        <v>180</v>
      </c>
    </row>
    <row r="2109" spans="1:16" x14ac:dyDescent="0.25">
      <c r="A2109" s="1">
        <v>971</v>
      </c>
      <c r="B2109" s="5">
        <v>45793.512531759261</v>
      </c>
      <c r="C2109" t="s">
        <v>55</v>
      </c>
      <c r="D2109" t="s">
        <v>19</v>
      </c>
      <c r="E2109" t="s">
        <v>1953</v>
      </c>
      <c r="F2109" t="s">
        <v>20</v>
      </c>
      <c r="G2109" s="4">
        <v>66</v>
      </c>
      <c r="H2109" s="4">
        <v>66</v>
      </c>
      <c r="I2109" s="57">
        <v>53.3</v>
      </c>
      <c r="J2109" s="72">
        <f t="shared" si="155"/>
        <v>12.700000000000003</v>
      </c>
      <c r="K2109" s="30" t="s">
        <v>10</v>
      </c>
      <c r="L2109" s="30" t="s">
        <v>10</v>
      </c>
      <c r="M2109" t="s">
        <v>1991</v>
      </c>
      <c r="N2109" t="s">
        <v>5418</v>
      </c>
      <c r="O2109" t="s">
        <v>131</v>
      </c>
      <c r="P2109" t="s">
        <v>183</v>
      </c>
    </row>
    <row r="2110" spans="1:16" x14ac:dyDescent="0.25">
      <c r="A2110" s="1">
        <v>1312</v>
      </c>
      <c r="B2110" s="90">
        <v>45794.823492048614</v>
      </c>
      <c r="C2110" t="s">
        <v>757</v>
      </c>
      <c r="D2110" t="s">
        <v>27</v>
      </c>
      <c r="E2110" t="s">
        <v>1945</v>
      </c>
      <c r="F2110" t="s">
        <v>20</v>
      </c>
      <c r="G2110" s="4">
        <v>104.98</v>
      </c>
      <c r="H2110" s="4">
        <v>94</v>
      </c>
      <c r="I2110" s="57">
        <v>75.900000000000006</v>
      </c>
      <c r="J2110" s="72">
        <f t="shared" si="155"/>
        <v>18.099999999999994</v>
      </c>
      <c r="K2110" s="30" t="s">
        <v>10</v>
      </c>
      <c r="L2110" s="30" t="s">
        <v>10</v>
      </c>
      <c r="M2110" t="s">
        <v>1991</v>
      </c>
      <c r="N2110" t="s">
        <v>5419</v>
      </c>
      <c r="O2110" t="s">
        <v>131</v>
      </c>
      <c r="P2110" t="s">
        <v>182</v>
      </c>
    </row>
    <row r="2111" spans="1:16" x14ac:dyDescent="0.25">
      <c r="A2111" s="1">
        <v>8912</v>
      </c>
      <c r="B2111" s="90">
        <v>45794.813214467591</v>
      </c>
      <c r="C2111" t="s">
        <v>757</v>
      </c>
      <c r="D2111" t="s">
        <v>27</v>
      </c>
      <c r="E2111" t="s">
        <v>1945</v>
      </c>
      <c r="F2111" t="s">
        <v>20</v>
      </c>
      <c r="G2111" s="4">
        <v>112.98</v>
      </c>
      <c r="H2111" s="4">
        <v>102</v>
      </c>
      <c r="I2111" s="57">
        <v>82.36</v>
      </c>
      <c r="J2111" s="72">
        <f t="shared" si="155"/>
        <v>19.64</v>
      </c>
      <c r="K2111" s="30" t="s">
        <v>10</v>
      </c>
      <c r="L2111" s="30" t="s">
        <v>10</v>
      </c>
      <c r="M2111" t="s">
        <v>1991</v>
      </c>
      <c r="N2111" t="s">
        <v>5420</v>
      </c>
      <c r="O2111" t="s">
        <v>131</v>
      </c>
      <c r="P2111" t="s">
        <v>182</v>
      </c>
    </row>
    <row r="2112" spans="1:16" x14ac:dyDescent="0.25">
      <c r="A2112" s="1">
        <v>6740</v>
      </c>
      <c r="B2112" s="90">
        <v>45794.810905972219</v>
      </c>
      <c r="C2112" t="s">
        <v>757</v>
      </c>
      <c r="D2112" t="s">
        <v>27</v>
      </c>
      <c r="E2112" t="s">
        <v>1945</v>
      </c>
      <c r="F2112" t="s">
        <v>20</v>
      </c>
      <c r="G2112" s="4">
        <v>112.98</v>
      </c>
      <c r="H2112" s="4">
        <v>102</v>
      </c>
      <c r="I2112" s="57">
        <v>82.36</v>
      </c>
      <c r="J2112" s="72">
        <f t="shared" si="155"/>
        <v>19.64</v>
      </c>
      <c r="K2112" s="30" t="s">
        <v>10</v>
      </c>
      <c r="L2112" s="30" t="s">
        <v>10</v>
      </c>
      <c r="M2112" t="s">
        <v>1991</v>
      </c>
      <c r="N2112" t="s">
        <v>5421</v>
      </c>
      <c r="O2112" t="s">
        <v>131</v>
      </c>
      <c r="P2112" t="s">
        <v>182</v>
      </c>
    </row>
    <row r="2113" spans="1:16" x14ac:dyDescent="0.25">
      <c r="A2113" s="1">
        <v>539</v>
      </c>
      <c r="B2113" s="90">
        <v>45794.804869259257</v>
      </c>
      <c r="C2113" t="s">
        <v>34</v>
      </c>
      <c r="D2113" t="s">
        <v>19</v>
      </c>
      <c r="E2113" t="s">
        <v>33</v>
      </c>
      <c r="F2113" t="s">
        <v>20</v>
      </c>
      <c r="G2113" s="4">
        <v>121.99</v>
      </c>
      <c r="H2113" s="4">
        <v>109</v>
      </c>
      <c r="I2113" s="57">
        <v>88.02</v>
      </c>
      <c r="J2113" s="72">
        <f t="shared" si="155"/>
        <v>20.980000000000004</v>
      </c>
      <c r="K2113" s="30" t="s">
        <v>10</v>
      </c>
      <c r="L2113" s="30" t="s">
        <v>10</v>
      </c>
      <c r="M2113" t="s">
        <v>1991</v>
      </c>
      <c r="N2113" t="s">
        <v>5422</v>
      </c>
      <c r="O2113" t="s">
        <v>1962</v>
      </c>
      <c r="P2113" t="s">
        <v>182</v>
      </c>
    </row>
    <row r="2114" spans="1:16" x14ac:dyDescent="0.25">
      <c r="A2114" s="1">
        <v>8126</v>
      </c>
      <c r="B2114" s="90">
        <v>45794.803138900461</v>
      </c>
      <c r="C2114" t="s">
        <v>34</v>
      </c>
      <c r="D2114" t="s">
        <v>19</v>
      </c>
      <c r="E2114" t="s">
        <v>130</v>
      </c>
      <c r="F2114" t="s">
        <v>20</v>
      </c>
      <c r="G2114" s="4">
        <v>111.99</v>
      </c>
      <c r="H2114" s="4">
        <v>109</v>
      </c>
      <c r="I2114" s="57">
        <v>88.02</v>
      </c>
      <c r="J2114" s="72">
        <f t="shared" si="155"/>
        <v>20.980000000000004</v>
      </c>
      <c r="K2114" s="30" t="s">
        <v>10</v>
      </c>
      <c r="L2114" s="30" t="s">
        <v>10</v>
      </c>
      <c r="M2114" t="s">
        <v>1991</v>
      </c>
      <c r="N2114" t="s">
        <v>5423</v>
      </c>
      <c r="O2114" t="s">
        <v>132</v>
      </c>
      <c r="P2114" t="s">
        <v>182</v>
      </c>
    </row>
    <row r="2115" spans="1:16" x14ac:dyDescent="0.25">
      <c r="A2115" s="1" t="s">
        <v>5424</v>
      </c>
      <c r="B2115" s="90">
        <v>45794.871603240739</v>
      </c>
      <c r="C2115" t="s">
        <v>96</v>
      </c>
      <c r="D2115" t="s">
        <v>19</v>
      </c>
      <c r="E2115" t="s">
        <v>2534</v>
      </c>
      <c r="F2115" t="s">
        <v>4007</v>
      </c>
      <c r="G2115" s="4">
        <v>158.99</v>
      </c>
      <c r="H2115" s="31">
        <v>168</v>
      </c>
      <c r="I2115" s="31">
        <v>0</v>
      </c>
      <c r="J2115" s="31">
        <v>168</v>
      </c>
      <c r="K2115" s="30" t="s">
        <v>2824</v>
      </c>
      <c r="L2115" s="30" t="s">
        <v>17</v>
      </c>
      <c r="M2115" t="s">
        <v>1991</v>
      </c>
      <c r="N2115" t="s">
        <v>5425</v>
      </c>
      <c r="O2115" t="s">
        <v>131</v>
      </c>
      <c r="P2115" t="s">
        <v>181</v>
      </c>
    </row>
    <row r="2116" spans="1:16" x14ac:dyDescent="0.25">
      <c r="A2116" s="1">
        <v>7210</v>
      </c>
      <c r="B2116" s="90">
        <v>45794.810963391203</v>
      </c>
      <c r="C2116" t="s">
        <v>850</v>
      </c>
      <c r="D2116" t="s">
        <v>23</v>
      </c>
      <c r="E2116" t="s">
        <v>26</v>
      </c>
      <c r="F2116" t="s">
        <v>20</v>
      </c>
      <c r="G2116" s="4">
        <v>225.98</v>
      </c>
      <c r="H2116" s="4">
        <v>211</v>
      </c>
      <c r="I2116" s="57">
        <v>170.38</v>
      </c>
      <c r="J2116" s="72">
        <f>H2116-I2116</f>
        <v>40.620000000000005</v>
      </c>
      <c r="K2116" s="30" t="s">
        <v>10</v>
      </c>
      <c r="L2116" s="30" t="s">
        <v>10</v>
      </c>
      <c r="M2116" t="s">
        <v>1991</v>
      </c>
      <c r="N2116" t="s">
        <v>5426</v>
      </c>
      <c r="O2116" t="s">
        <v>131</v>
      </c>
      <c r="P2116" t="s">
        <v>180</v>
      </c>
    </row>
    <row r="2117" spans="1:16" x14ac:dyDescent="0.25">
      <c r="A2117" s="1" t="s">
        <v>5427</v>
      </c>
      <c r="B2117" s="5">
        <v>45793.818183761578</v>
      </c>
      <c r="C2117" t="s">
        <v>3541</v>
      </c>
      <c r="D2117" t="s">
        <v>18</v>
      </c>
      <c r="E2117" t="s">
        <v>28</v>
      </c>
      <c r="F2117" t="s">
        <v>136</v>
      </c>
      <c r="G2117" s="4">
        <v>69.78</v>
      </c>
      <c r="H2117" s="31">
        <v>72.8</v>
      </c>
      <c r="I2117" s="31">
        <v>0</v>
      </c>
      <c r="J2117" s="31">
        <v>72.8</v>
      </c>
      <c r="K2117" s="30" t="s">
        <v>2824</v>
      </c>
      <c r="L2117" s="30" t="s">
        <v>17</v>
      </c>
      <c r="M2117" t="s">
        <v>1991</v>
      </c>
      <c r="N2117" t="s">
        <v>5428</v>
      </c>
      <c r="O2117" t="s">
        <v>132</v>
      </c>
      <c r="P2117" t="s">
        <v>181</v>
      </c>
    </row>
    <row r="2118" spans="1:16" x14ac:dyDescent="0.25">
      <c r="A2118" s="1">
        <v>9556</v>
      </c>
      <c r="B2118" s="5">
        <v>45793.871704398145</v>
      </c>
      <c r="C2118" t="s">
        <v>850</v>
      </c>
      <c r="D2118" t="s">
        <v>19</v>
      </c>
      <c r="E2118" t="s">
        <v>130</v>
      </c>
      <c r="F2118" t="s">
        <v>20</v>
      </c>
      <c r="G2118" s="4">
        <v>70.989999999999995</v>
      </c>
      <c r="H2118" s="4">
        <v>74</v>
      </c>
      <c r="I2118" s="57">
        <v>59.76</v>
      </c>
      <c r="J2118" s="72">
        <f t="shared" ref="J2118:J2119" si="156">H2118-I2118</f>
        <v>14.240000000000002</v>
      </c>
      <c r="K2118" s="30" t="s">
        <v>10</v>
      </c>
      <c r="L2118" s="30" t="s">
        <v>10</v>
      </c>
      <c r="M2118" t="s">
        <v>1991</v>
      </c>
      <c r="N2118" t="s">
        <v>5429</v>
      </c>
      <c r="O2118" t="s">
        <v>124</v>
      </c>
      <c r="P2118" t="s">
        <v>180</v>
      </c>
    </row>
    <row r="2119" spans="1:16" x14ac:dyDescent="0.25">
      <c r="A2119" s="1">
        <v>9433</v>
      </c>
      <c r="B2119" s="90">
        <v>45794.831140752314</v>
      </c>
      <c r="C2119" t="s">
        <v>211</v>
      </c>
      <c r="D2119" t="s">
        <v>23</v>
      </c>
      <c r="E2119" t="s">
        <v>24</v>
      </c>
      <c r="F2119" t="s">
        <v>20</v>
      </c>
      <c r="G2119" s="4">
        <v>108.98</v>
      </c>
      <c r="H2119" s="4">
        <v>106</v>
      </c>
      <c r="I2119" s="57">
        <v>85.6</v>
      </c>
      <c r="J2119" s="72">
        <f t="shared" si="156"/>
        <v>20.400000000000006</v>
      </c>
      <c r="K2119" s="30" t="s">
        <v>10</v>
      </c>
      <c r="L2119" s="30" t="s">
        <v>10</v>
      </c>
      <c r="M2119" t="s">
        <v>1991</v>
      </c>
      <c r="N2119" t="s">
        <v>5430</v>
      </c>
      <c r="O2119" t="s">
        <v>131</v>
      </c>
      <c r="P2119" t="s">
        <v>181</v>
      </c>
    </row>
    <row r="2120" spans="1:16" x14ac:dyDescent="0.25">
      <c r="A2120" s="1" t="s">
        <v>5431</v>
      </c>
      <c r="B2120" s="5">
        <v>45793.77274828704</v>
      </c>
      <c r="C2120" t="s">
        <v>282</v>
      </c>
      <c r="D2120" t="s">
        <v>18</v>
      </c>
      <c r="E2120" t="s">
        <v>28</v>
      </c>
      <c r="F2120" t="s">
        <v>136</v>
      </c>
      <c r="G2120" s="4">
        <v>128.97999999999999</v>
      </c>
      <c r="H2120" s="31">
        <v>113</v>
      </c>
      <c r="I2120" s="31">
        <v>0</v>
      </c>
      <c r="J2120" s="31">
        <v>113</v>
      </c>
      <c r="K2120" s="30" t="s">
        <v>2824</v>
      </c>
      <c r="L2120" s="30" t="s">
        <v>17</v>
      </c>
      <c r="M2120" t="s">
        <v>1991</v>
      </c>
      <c r="N2120" t="s">
        <v>5432</v>
      </c>
      <c r="O2120" t="s">
        <v>122</v>
      </c>
      <c r="P2120" t="s">
        <v>181</v>
      </c>
    </row>
    <row r="2121" spans="1:16" x14ac:dyDescent="0.25">
      <c r="A2121" s="1">
        <v>2737</v>
      </c>
      <c r="B2121" s="90">
        <v>45794.876128298609</v>
      </c>
      <c r="C2121" t="s">
        <v>872</v>
      </c>
      <c r="D2121" t="s">
        <v>19</v>
      </c>
      <c r="E2121" t="s">
        <v>41</v>
      </c>
      <c r="F2121" t="s">
        <v>20</v>
      </c>
      <c r="G2121" s="4">
        <v>242.98</v>
      </c>
      <c r="H2121" s="4">
        <v>223</v>
      </c>
      <c r="I2121" s="57">
        <v>180.07</v>
      </c>
      <c r="J2121" s="72">
        <f t="shared" ref="J2121:J2122" si="157">H2121-I2121</f>
        <v>42.930000000000007</v>
      </c>
      <c r="K2121" s="30" t="s">
        <v>10</v>
      </c>
      <c r="L2121" s="30" t="s">
        <v>10</v>
      </c>
      <c r="M2121" t="s">
        <v>1991</v>
      </c>
      <c r="N2121" t="s">
        <v>5433</v>
      </c>
      <c r="O2121" t="s">
        <v>1957</v>
      </c>
      <c r="P2121" t="s">
        <v>183</v>
      </c>
    </row>
    <row r="2122" spans="1:16" x14ac:dyDescent="0.25">
      <c r="A2122" s="1">
        <v>4731</v>
      </c>
      <c r="B2122" s="90">
        <v>45794.6054696875</v>
      </c>
      <c r="C2122" t="s">
        <v>225</v>
      </c>
      <c r="D2122" t="s">
        <v>23</v>
      </c>
      <c r="E2122" t="s">
        <v>24</v>
      </c>
      <c r="F2122" t="s">
        <v>20</v>
      </c>
      <c r="G2122" s="4">
        <v>103.98</v>
      </c>
      <c r="H2122" s="4">
        <v>93</v>
      </c>
      <c r="I2122" s="57">
        <v>71.06</v>
      </c>
      <c r="J2122" s="72">
        <f t="shared" si="157"/>
        <v>21.939999999999998</v>
      </c>
      <c r="K2122" s="30" t="s">
        <v>10</v>
      </c>
      <c r="L2122" s="30" t="s">
        <v>10</v>
      </c>
      <c r="M2122" t="s">
        <v>1991</v>
      </c>
      <c r="N2122" t="s">
        <v>5434</v>
      </c>
      <c r="O2122" t="s">
        <v>131</v>
      </c>
      <c r="P2122" t="s">
        <v>183</v>
      </c>
    </row>
    <row r="2123" spans="1:16" x14ac:dyDescent="0.25">
      <c r="A2123" s="1">
        <v>7</v>
      </c>
      <c r="B2123" s="5">
        <v>45793.50613908565</v>
      </c>
      <c r="C2123" t="s">
        <v>219</v>
      </c>
      <c r="D2123" t="s">
        <v>23</v>
      </c>
      <c r="E2123" t="s">
        <v>30</v>
      </c>
      <c r="F2123" t="s">
        <v>116</v>
      </c>
      <c r="G2123" s="4">
        <v>78.98</v>
      </c>
      <c r="H2123" s="4">
        <v>84</v>
      </c>
      <c r="I2123" s="29">
        <v>0</v>
      </c>
      <c r="J2123" s="72">
        <v>84</v>
      </c>
      <c r="K2123" s="30" t="s">
        <v>1000</v>
      </c>
      <c r="L2123" s="30" t="s">
        <v>2825</v>
      </c>
      <c r="M2123" t="s">
        <v>1991</v>
      </c>
      <c r="N2123" t="s">
        <v>5435</v>
      </c>
      <c r="O2123" t="s">
        <v>2228</v>
      </c>
      <c r="P2123" t="s">
        <v>180</v>
      </c>
    </row>
    <row r="2124" spans="1:16" x14ac:dyDescent="0.25">
      <c r="A2124" s="1">
        <v>7624</v>
      </c>
      <c r="B2124" s="5">
        <v>45795.884765613424</v>
      </c>
      <c r="C2124" t="s">
        <v>2172</v>
      </c>
      <c r="D2124" t="s">
        <v>19</v>
      </c>
      <c r="E2124" t="s">
        <v>129</v>
      </c>
      <c r="F2124" t="s">
        <v>116</v>
      </c>
      <c r="G2124" s="4">
        <v>69.989999999999995</v>
      </c>
      <c r="H2124" s="4">
        <v>74</v>
      </c>
      <c r="I2124" s="57">
        <v>59.76</v>
      </c>
      <c r="J2124" s="72">
        <f>H2124-I2124</f>
        <v>14.240000000000002</v>
      </c>
      <c r="K2124" s="30" t="s">
        <v>10</v>
      </c>
      <c r="L2124" s="30" t="s">
        <v>10</v>
      </c>
      <c r="M2124" t="s">
        <v>1991</v>
      </c>
      <c r="N2124" t="s">
        <v>5436</v>
      </c>
      <c r="O2124" t="s">
        <v>123</v>
      </c>
      <c r="P2124" t="str">
        <f>VLOOKUP(C2124,[2]REGIONAIS!H:K,4,FALSE)</f>
        <v>GRAZIANI BARRETO</v>
      </c>
    </row>
    <row r="2125" spans="1:16" x14ac:dyDescent="0.25">
      <c r="A2125" s="1" t="s">
        <v>5437</v>
      </c>
      <c r="B2125" s="90">
        <v>45794.807437476855</v>
      </c>
      <c r="C2125" t="s">
        <v>168</v>
      </c>
      <c r="D2125" t="s">
        <v>18</v>
      </c>
      <c r="E2125" t="s">
        <v>2105</v>
      </c>
      <c r="F2125" t="s">
        <v>29</v>
      </c>
      <c r="G2125" s="4">
        <v>255.99</v>
      </c>
      <c r="H2125" s="31">
        <v>246</v>
      </c>
      <c r="I2125" s="31">
        <v>0</v>
      </c>
      <c r="J2125" s="31">
        <v>246</v>
      </c>
      <c r="K2125" s="30" t="s">
        <v>2824</v>
      </c>
      <c r="L2125" s="30" t="s">
        <v>17</v>
      </c>
      <c r="M2125" t="s">
        <v>1991</v>
      </c>
      <c r="N2125" t="s">
        <v>5438</v>
      </c>
      <c r="O2125" t="s">
        <v>132</v>
      </c>
      <c r="P2125" t="s">
        <v>182</v>
      </c>
    </row>
    <row r="2126" spans="1:16" x14ac:dyDescent="0.25">
      <c r="A2126" s="1">
        <v>2052</v>
      </c>
      <c r="B2126" s="5">
        <v>45793.948603611112</v>
      </c>
      <c r="C2126" t="s">
        <v>882</v>
      </c>
      <c r="D2126" t="s">
        <v>19</v>
      </c>
      <c r="E2126" t="s">
        <v>226</v>
      </c>
      <c r="F2126" t="s">
        <v>20</v>
      </c>
      <c r="G2126" s="4">
        <v>173.98</v>
      </c>
      <c r="H2126" s="4">
        <v>168</v>
      </c>
      <c r="I2126" s="57">
        <v>135.66</v>
      </c>
      <c r="J2126" s="72">
        <f t="shared" ref="J2126:J2129" si="158">H2126-I2126</f>
        <v>32.340000000000003</v>
      </c>
      <c r="K2126" s="30" t="s">
        <v>10</v>
      </c>
      <c r="L2126" s="30" t="s">
        <v>10</v>
      </c>
      <c r="M2126" t="s">
        <v>1991</v>
      </c>
      <c r="N2126" t="s">
        <v>5439</v>
      </c>
      <c r="O2126" t="s">
        <v>122</v>
      </c>
      <c r="P2126" t="s">
        <v>179</v>
      </c>
    </row>
    <row r="2127" spans="1:16" x14ac:dyDescent="0.25">
      <c r="A2127" s="1">
        <v>9594</v>
      </c>
      <c r="B2127" s="90">
        <v>45794.830742743055</v>
      </c>
      <c r="C2127" t="s">
        <v>320</v>
      </c>
      <c r="D2127" t="s">
        <v>19</v>
      </c>
      <c r="E2127" t="s">
        <v>33</v>
      </c>
      <c r="F2127" t="s">
        <v>20</v>
      </c>
      <c r="G2127" s="4">
        <v>86.98</v>
      </c>
      <c r="H2127" s="4">
        <v>84</v>
      </c>
      <c r="I2127" s="57">
        <v>67.83</v>
      </c>
      <c r="J2127" s="72">
        <f t="shared" si="158"/>
        <v>16.170000000000002</v>
      </c>
      <c r="K2127" s="30" t="s">
        <v>10</v>
      </c>
      <c r="L2127" s="30" t="s">
        <v>10</v>
      </c>
      <c r="M2127" t="s">
        <v>1991</v>
      </c>
      <c r="N2127" t="s">
        <v>5440</v>
      </c>
      <c r="O2127" t="s">
        <v>132</v>
      </c>
      <c r="P2127" t="s">
        <v>183</v>
      </c>
    </row>
    <row r="2128" spans="1:16" x14ac:dyDescent="0.25">
      <c r="A2128" s="1">
        <v>2390</v>
      </c>
      <c r="B2128" s="90">
        <v>45794.571563113423</v>
      </c>
      <c r="C2128" t="s">
        <v>268</v>
      </c>
      <c r="D2128" t="s">
        <v>19</v>
      </c>
      <c r="E2128" t="s">
        <v>130</v>
      </c>
      <c r="F2128" t="s">
        <v>20</v>
      </c>
      <c r="G2128" s="4">
        <v>205.98</v>
      </c>
      <c r="H2128" s="4">
        <v>198</v>
      </c>
      <c r="I2128" s="57">
        <v>159.88</v>
      </c>
      <c r="J2128" s="72">
        <f t="shared" si="158"/>
        <v>38.120000000000005</v>
      </c>
      <c r="K2128" s="30" t="s">
        <v>10</v>
      </c>
      <c r="L2128" s="30" t="s">
        <v>10</v>
      </c>
      <c r="M2128" t="s">
        <v>1991</v>
      </c>
      <c r="N2128" t="s">
        <v>5441</v>
      </c>
      <c r="O2128" t="s">
        <v>132</v>
      </c>
      <c r="P2128" t="s">
        <v>179</v>
      </c>
    </row>
    <row r="2129" spans="1:16" x14ac:dyDescent="0.25">
      <c r="A2129" s="1">
        <v>8848</v>
      </c>
      <c r="B2129" s="90">
        <v>45794.814262465276</v>
      </c>
      <c r="C2129" t="s">
        <v>147</v>
      </c>
      <c r="D2129" t="s">
        <v>19</v>
      </c>
      <c r="E2129" t="s">
        <v>1953</v>
      </c>
      <c r="F2129" t="s">
        <v>20</v>
      </c>
      <c r="G2129" s="4">
        <v>100.99</v>
      </c>
      <c r="H2129" s="4">
        <v>98</v>
      </c>
      <c r="I2129" s="57">
        <v>79.14</v>
      </c>
      <c r="J2129" s="72">
        <f t="shared" si="158"/>
        <v>18.86</v>
      </c>
      <c r="K2129" s="30" t="s">
        <v>10</v>
      </c>
      <c r="L2129" s="30" t="s">
        <v>10</v>
      </c>
      <c r="M2129" t="s">
        <v>1991</v>
      </c>
      <c r="N2129" t="s">
        <v>5442</v>
      </c>
      <c r="O2129" t="s">
        <v>132</v>
      </c>
      <c r="P2129" t="s">
        <v>183</v>
      </c>
    </row>
    <row r="2130" spans="1:16" x14ac:dyDescent="0.25">
      <c r="A2130" s="1" t="s">
        <v>5443</v>
      </c>
      <c r="B2130" s="5">
        <v>45793.768989201388</v>
      </c>
      <c r="C2130" t="s">
        <v>161</v>
      </c>
      <c r="D2130" t="s">
        <v>18</v>
      </c>
      <c r="E2130" t="s">
        <v>1939</v>
      </c>
      <c r="F2130" t="s">
        <v>1928</v>
      </c>
      <c r="G2130" s="4">
        <v>214.99</v>
      </c>
      <c r="H2130" s="31">
        <v>209</v>
      </c>
      <c r="I2130" s="31">
        <v>0</v>
      </c>
      <c r="J2130" s="31">
        <v>209</v>
      </c>
      <c r="K2130" s="30" t="s">
        <v>2824</v>
      </c>
      <c r="L2130" s="30" t="s">
        <v>17</v>
      </c>
      <c r="M2130" t="s">
        <v>1991</v>
      </c>
      <c r="N2130" t="s">
        <v>5444</v>
      </c>
      <c r="O2130" t="s">
        <v>1929</v>
      </c>
      <c r="P2130" t="s">
        <v>179</v>
      </c>
    </row>
    <row r="2131" spans="1:16" x14ac:dyDescent="0.25">
      <c r="A2131" s="1">
        <v>6759</v>
      </c>
      <c r="B2131" s="5">
        <v>45793.760879236113</v>
      </c>
      <c r="C2131" t="s">
        <v>147</v>
      </c>
      <c r="D2131" t="s">
        <v>153</v>
      </c>
      <c r="E2131" t="s">
        <v>24</v>
      </c>
      <c r="F2131" t="s">
        <v>20</v>
      </c>
      <c r="G2131" s="4">
        <v>101</v>
      </c>
      <c r="H2131" s="4">
        <v>101</v>
      </c>
      <c r="I2131" s="57">
        <v>84.59</v>
      </c>
      <c r="J2131" s="72">
        <f t="shared" ref="J2131:J2132" si="159">H2131-I2131</f>
        <v>16.409999999999997</v>
      </c>
      <c r="K2131" s="30" t="s">
        <v>10</v>
      </c>
      <c r="L2131" s="30" t="s">
        <v>10</v>
      </c>
      <c r="M2131" t="s">
        <v>1991</v>
      </c>
      <c r="N2131" t="s">
        <v>5445</v>
      </c>
      <c r="O2131" t="s">
        <v>1961</v>
      </c>
      <c r="P2131" t="s">
        <v>183</v>
      </c>
    </row>
    <row r="2132" spans="1:16" x14ac:dyDescent="0.25">
      <c r="A2132" s="1">
        <v>75</v>
      </c>
      <c r="B2132" s="5">
        <v>45793.808178240739</v>
      </c>
      <c r="C2132" t="s">
        <v>314</v>
      </c>
      <c r="D2132" t="s">
        <v>23</v>
      </c>
      <c r="E2132" t="s">
        <v>24</v>
      </c>
      <c r="F2132" t="s">
        <v>20</v>
      </c>
      <c r="G2132" s="4">
        <v>124.99</v>
      </c>
      <c r="H2132" s="4">
        <v>134</v>
      </c>
      <c r="I2132" s="57">
        <v>108.2</v>
      </c>
      <c r="J2132" s="72">
        <f t="shared" si="159"/>
        <v>25.799999999999997</v>
      </c>
      <c r="K2132" s="30" t="s">
        <v>10</v>
      </c>
      <c r="L2132" s="30" t="s">
        <v>10</v>
      </c>
      <c r="M2132" t="s">
        <v>1991</v>
      </c>
      <c r="N2132" t="s">
        <v>5446</v>
      </c>
      <c r="O2132" t="s">
        <v>122</v>
      </c>
      <c r="P2132" t="s">
        <v>180</v>
      </c>
    </row>
    <row r="2133" spans="1:16" x14ac:dyDescent="0.25">
      <c r="A2133" s="1" t="s">
        <v>5447</v>
      </c>
      <c r="B2133" s="5">
        <v>45793.535000520831</v>
      </c>
      <c r="C2133" t="s">
        <v>162</v>
      </c>
      <c r="D2133" t="s">
        <v>18</v>
      </c>
      <c r="E2133" t="s">
        <v>1939</v>
      </c>
      <c r="F2133" t="s">
        <v>29</v>
      </c>
      <c r="G2133" s="4">
        <v>131.63</v>
      </c>
      <c r="H2133" s="31">
        <v>136.65</v>
      </c>
      <c r="I2133" s="31">
        <v>0</v>
      </c>
      <c r="J2133" s="31">
        <v>136.65</v>
      </c>
      <c r="K2133" s="30" t="s">
        <v>2824</v>
      </c>
      <c r="L2133" s="30" t="s">
        <v>17</v>
      </c>
      <c r="M2133" t="s">
        <v>1991</v>
      </c>
      <c r="N2133" t="s">
        <v>5448</v>
      </c>
      <c r="O2133" t="s">
        <v>132</v>
      </c>
      <c r="P2133" t="s">
        <v>179</v>
      </c>
    </row>
    <row r="2134" spans="1:16" x14ac:dyDescent="0.25">
      <c r="A2134" s="1">
        <v>6234</v>
      </c>
      <c r="B2134" s="5">
        <v>45795.768259108794</v>
      </c>
      <c r="C2134" t="s">
        <v>2172</v>
      </c>
      <c r="D2134" t="s">
        <v>23</v>
      </c>
      <c r="E2134" t="s">
        <v>30</v>
      </c>
      <c r="F2134" t="s">
        <v>116</v>
      </c>
      <c r="G2134" s="4">
        <v>143.99</v>
      </c>
      <c r="H2134" s="4">
        <v>137</v>
      </c>
      <c r="I2134" s="29">
        <v>0</v>
      </c>
      <c r="J2134" s="72">
        <v>137</v>
      </c>
      <c r="K2134" s="30" t="s">
        <v>1000</v>
      </c>
      <c r="L2134" s="30" t="s">
        <v>2825</v>
      </c>
      <c r="M2134" t="s">
        <v>1991</v>
      </c>
      <c r="N2134" t="s">
        <v>5449</v>
      </c>
      <c r="O2134" t="s">
        <v>132</v>
      </c>
      <c r="P2134" t="str">
        <f>VLOOKUP(C2134,[2]REGIONAIS!H:K,4,FALSE)</f>
        <v>GRAZIANI BARRETO</v>
      </c>
    </row>
    <row r="2135" spans="1:16" x14ac:dyDescent="0.25">
      <c r="A2135" s="1">
        <v>3606</v>
      </c>
      <c r="B2135" s="5">
        <v>45793.741489525462</v>
      </c>
      <c r="C2135" t="s">
        <v>314</v>
      </c>
      <c r="D2135" t="s">
        <v>19</v>
      </c>
      <c r="E2135" t="s">
        <v>1953</v>
      </c>
      <c r="F2135" t="s">
        <v>20</v>
      </c>
      <c r="G2135" s="4">
        <v>31.99</v>
      </c>
      <c r="H2135" s="4">
        <v>31</v>
      </c>
      <c r="I2135" s="57">
        <v>25.03</v>
      </c>
      <c r="J2135" s="72">
        <f t="shared" ref="J2135:J2137" si="160">H2135-I2135</f>
        <v>5.9699999999999989</v>
      </c>
      <c r="K2135" s="30" t="s">
        <v>10</v>
      </c>
      <c r="L2135" s="30" t="s">
        <v>10</v>
      </c>
      <c r="M2135" t="s">
        <v>1991</v>
      </c>
      <c r="N2135" t="s">
        <v>5450</v>
      </c>
      <c r="O2135" t="s">
        <v>124</v>
      </c>
      <c r="P2135" t="s">
        <v>180</v>
      </c>
    </row>
    <row r="2136" spans="1:16" x14ac:dyDescent="0.25">
      <c r="A2136" s="1">
        <v>4957</v>
      </c>
      <c r="B2136" s="5">
        <v>45793.899067824073</v>
      </c>
      <c r="C2136" t="s">
        <v>2172</v>
      </c>
      <c r="D2136" t="s">
        <v>19</v>
      </c>
      <c r="E2136" t="s">
        <v>1946</v>
      </c>
      <c r="F2136" t="s">
        <v>20</v>
      </c>
      <c r="G2136" s="4">
        <v>148.99</v>
      </c>
      <c r="H2136" s="4">
        <v>139</v>
      </c>
      <c r="I2136" s="57">
        <v>112.24</v>
      </c>
      <c r="J2136" s="72">
        <f t="shared" si="160"/>
        <v>26.760000000000005</v>
      </c>
      <c r="K2136" s="30" t="s">
        <v>10</v>
      </c>
      <c r="L2136" s="30" t="s">
        <v>10</v>
      </c>
      <c r="M2136" t="s">
        <v>1991</v>
      </c>
      <c r="N2136" t="s">
        <v>5451</v>
      </c>
      <c r="O2136" t="s">
        <v>124</v>
      </c>
      <c r="P2136" t="s">
        <v>183</v>
      </c>
    </row>
    <row r="2137" spans="1:16" x14ac:dyDescent="0.25">
      <c r="A2137" s="1">
        <v>8334</v>
      </c>
      <c r="B2137" s="5">
        <v>45793.80109414352</v>
      </c>
      <c r="C2137" t="s">
        <v>269</v>
      </c>
      <c r="D2137" t="s">
        <v>19</v>
      </c>
      <c r="E2137" t="s">
        <v>130</v>
      </c>
      <c r="F2137" t="s">
        <v>20</v>
      </c>
      <c r="G2137" s="4">
        <v>158.97999999999999</v>
      </c>
      <c r="H2137" s="4">
        <v>149</v>
      </c>
      <c r="I2137" s="57">
        <v>120.32</v>
      </c>
      <c r="J2137" s="72">
        <f t="shared" si="160"/>
        <v>28.680000000000007</v>
      </c>
      <c r="K2137" s="30" t="s">
        <v>10</v>
      </c>
      <c r="L2137" s="30" t="s">
        <v>10</v>
      </c>
      <c r="M2137" t="s">
        <v>1991</v>
      </c>
      <c r="N2137" t="s">
        <v>5452</v>
      </c>
      <c r="O2137" t="s">
        <v>1957</v>
      </c>
      <c r="P2137" t="s">
        <v>181</v>
      </c>
    </row>
    <row r="2138" spans="1:16" x14ac:dyDescent="0.25">
      <c r="A2138" s="1" t="s">
        <v>5453</v>
      </c>
      <c r="B2138" s="90">
        <v>45794.59009622685</v>
      </c>
      <c r="C2138" t="s">
        <v>4610</v>
      </c>
      <c r="D2138" t="s">
        <v>18</v>
      </c>
      <c r="E2138" t="s">
        <v>28</v>
      </c>
      <c r="F2138" t="s">
        <v>136</v>
      </c>
      <c r="G2138" s="4">
        <v>34.299999999999997</v>
      </c>
      <c r="H2138" s="31">
        <v>34.299999999999997</v>
      </c>
      <c r="I2138" s="31">
        <v>0</v>
      </c>
      <c r="J2138" s="31">
        <v>34.299999999999997</v>
      </c>
      <c r="K2138" s="30" t="s">
        <v>2824</v>
      </c>
      <c r="L2138" s="30" t="s">
        <v>17</v>
      </c>
      <c r="M2138" t="s">
        <v>1991</v>
      </c>
      <c r="N2138" t="s">
        <v>5454</v>
      </c>
      <c r="O2138" t="s">
        <v>122</v>
      </c>
      <c r="P2138" t="s">
        <v>180</v>
      </c>
    </row>
    <row r="2139" spans="1:16" x14ac:dyDescent="0.25">
      <c r="A2139" s="1">
        <v>5050</v>
      </c>
      <c r="B2139" s="5">
        <v>45793.921943113426</v>
      </c>
      <c r="C2139" t="s">
        <v>172</v>
      </c>
      <c r="D2139" t="s">
        <v>19</v>
      </c>
      <c r="E2139" t="s">
        <v>41</v>
      </c>
      <c r="F2139" t="s">
        <v>20</v>
      </c>
      <c r="G2139" s="4">
        <v>189.99</v>
      </c>
      <c r="H2139" s="4">
        <v>175</v>
      </c>
      <c r="I2139" s="57">
        <v>141.31</v>
      </c>
      <c r="J2139" s="72">
        <f t="shared" ref="J2139:J2153" si="161">H2139-I2139</f>
        <v>33.69</v>
      </c>
      <c r="K2139" s="30" t="s">
        <v>10</v>
      </c>
      <c r="L2139" s="30" t="s">
        <v>10</v>
      </c>
      <c r="M2139" t="s">
        <v>1991</v>
      </c>
      <c r="N2139" t="s">
        <v>5455</v>
      </c>
      <c r="O2139" t="s">
        <v>123</v>
      </c>
      <c r="P2139" t="s">
        <v>179</v>
      </c>
    </row>
    <row r="2140" spans="1:16" x14ac:dyDescent="0.25">
      <c r="A2140" s="1">
        <v>5809</v>
      </c>
      <c r="B2140" s="90">
        <v>45794.811020081019</v>
      </c>
      <c r="C2140" t="s">
        <v>477</v>
      </c>
      <c r="D2140" t="s">
        <v>23</v>
      </c>
      <c r="E2140" t="s">
        <v>3547</v>
      </c>
      <c r="F2140" t="s">
        <v>20</v>
      </c>
      <c r="G2140" s="4">
        <v>253.98</v>
      </c>
      <c r="H2140" s="4">
        <v>242</v>
      </c>
      <c r="I2140" s="57">
        <v>195.42</v>
      </c>
      <c r="J2140" s="72">
        <f t="shared" si="161"/>
        <v>46.580000000000013</v>
      </c>
      <c r="K2140" s="30" t="s">
        <v>10</v>
      </c>
      <c r="L2140" s="30" t="s">
        <v>10</v>
      </c>
      <c r="M2140" t="s">
        <v>1991</v>
      </c>
      <c r="N2140" t="s">
        <v>5456</v>
      </c>
      <c r="O2140" t="s">
        <v>131</v>
      </c>
      <c r="P2140" t="s">
        <v>180</v>
      </c>
    </row>
    <row r="2141" spans="1:16" x14ac:dyDescent="0.25">
      <c r="A2141" s="1">
        <v>2586</v>
      </c>
      <c r="B2141" s="5">
        <v>45793.817292511572</v>
      </c>
      <c r="C2141" t="s">
        <v>297</v>
      </c>
      <c r="D2141" t="s">
        <v>153</v>
      </c>
      <c r="E2141" t="s">
        <v>24</v>
      </c>
      <c r="F2141" t="s">
        <v>20</v>
      </c>
      <c r="G2141" s="4">
        <v>134.99</v>
      </c>
      <c r="H2141" s="4">
        <v>144</v>
      </c>
      <c r="I2141" s="57">
        <v>116.28</v>
      </c>
      <c r="J2141" s="72">
        <f t="shared" si="161"/>
        <v>27.72</v>
      </c>
      <c r="K2141" s="30" t="s">
        <v>10</v>
      </c>
      <c r="L2141" s="30" t="s">
        <v>10</v>
      </c>
      <c r="M2141" t="s">
        <v>1991</v>
      </c>
      <c r="N2141" t="s">
        <v>5457</v>
      </c>
      <c r="O2141" t="s">
        <v>1957</v>
      </c>
      <c r="P2141" t="s">
        <v>180</v>
      </c>
    </row>
    <row r="2142" spans="1:16" x14ac:dyDescent="0.25">
      <c r="A2142" s="1">
        <v>6078</v>
      </c>
      <c r="B2142" s="90">
        <v>45794.717092638886</v>
      </c>
      <c r="C2142" t="s">
        <v>301</v>
      </c>
      <c r="D2142" t="s">
        <v>19</v>
      </c>
      <c r="E2142" t="s">
        <v>33</v>
      </c>
      <c r="F2142" t="s">
        <v>20</v>
      </c>
      <c r="G2142" s="4">
        <v>69.98</v>
      </c>
      <c r="H2142" s="4">
        <v>68</v>
      </c>
      <c r="I2142" s="57">
        <v>54.91</v>
      </c>
      <c r="J2142" s="72">
        <f t="shared" si="161"/>
        <v>13.090000000000003</v>
      </c>
      <c r="K2142" s="30" t="s">
        <v>10</v>
      </c>
      <c r="L2142" s="30" t="s">
        <v>10</v>
      </c>
      <c r="M2142" t="s">
        <v>1991</v>
      </c>
      <c r="N2142" t="s">
        <v>5458</v>
      </c>
      <c r="O2142" t="s">
        <v>131</v>
      </c>
      <c r="P2142" t="s">
        <v>181</v>
      </c>
    </row>
    <row r="2143" spans="1:16" x14ac:dyDescent="0.25">
      <c r="A2143" s="1">
        <v>9550</v>
      </c>
      <c r="B2143" s="5">
        <v>45793.894768287035</v>
      </c>
      <c r="C2143" t="s">
        <v>318</v>
      </c>
      <c r="D2143" t="s">
        <v>19</v>
      </c>
      <c r="E2143" t="s">
        <v>33</v>
      </c>
      <c r="F2143" t="s">
        <v>20</v>
      </c>
      <c r="G2143" s="4">
        <v>130.97999999999999</v>
      </c>
      <c r="H2143" s="4">
        <v>122</v>
      </c>
      <c r="I2143" s="57">
        <v>98.52</v>
      </c>
      <c r="J2143" s="72">
        <f t="shared" si="161"/>
        <v>23.480000000000004</v>
      </c>
      <c r="K2143" s="30" t="s">
        <v>10</v>
      </c>
      <c r="L2143" s="30" t="s">
        <v>10</v>
      </c>
      <c r="M2143" t="s">
        <v>1991</v>
      </c>
      <c r="N2143" t="s">
        <v>5459</v>
      </c>
      <c r="O2143" t="s">
        <v>122</v>
      </c>
      <c r="P2143" t="s">
        <v>182</v>
      </c>
    </row>
    <row r="2144" spans="1:16" x14ac:dyDescent="0.25">
      <c r="A2144" s="1">
        <v>741</v>
      </c>
      <c r="B2144" s="90">
        <v>45794.786591956021</v>
      </c>
      <c r="C2144" t="s">
        <v>227</v>
      </c>
      <c r="D2144" t="s">
        <v>19</v>
      </c>
      <c r="E2144" t="s">
        <v>41</v>
      </c>
      <c r="F2144" t="s">
        <v>20</v>
      </c>
      <c r="G2144" s="4">
        <v>156.97999999999999</v>
      </c>
      <c r="H2144" s="4">
        <v>147</v>
      </c>
      <c r="I2144" s="57">
        <v>118.7</v>
      </c>
      <c r="J2144" s="72">
        <f t="shared" si="161"/>
        <v>28.299999999999997</v>
      </c>
      <c r="K2144" s="30" t="s">
        <v>10</v>
      </c>
      <c r="L2144" s="30" t="s">
        <v>10</v>
      </c>
      <c r="M2144" t="s">
        <v>1991</v>
      </c>
      <c r="N2144" t="s">
        <v>5460</v>
      </c>
      <c r="O2144" t="s">
        <v>132</v>
      </c>
      <c r="P2144" t="s">
        <v>182</v>
      </c>
    </row>
    <row r="2145" spans="1:16" x14ac:dyDescent="0.25">
      <c r="A2145" s="1">
        <v>8453</v>
      </c>
      <c r="B2145" s="90">
        <v>45794.774288993052</v>
      </c>
      <c r="C2145" t="s">
        <v>203</v>
      </c>
      <c r="D2145" t="s">
        <v>19</v>
      </c>
      <c r="E2145" t="s">
        <v>39</v>
      </c>
      <c r="F2145" t="s">
        <v>20</v>
      </c>
      <c r="G2145" s="4">
        <v>65.989999999999995</v>
      </c>
      <c r="H2145" s="4">
        <v>65</v>
      </c>
      <c r="I2145" s="57">
        <v>52.49</v>
      </c>
      <c r="J2145" s="72">
        <f t="shared" si="161"/>
        <v>12.509999999999998</v>
      </c>
      <c r="K2145" s="30" t="s">
        <v>10</v>
      </c>
      <c r="L2145" s="30" t="s">
        <v>10</v>
      </c>
      <c r="M2145" t="s">
        <v>1991</v>
      </c>
      <c r="N2145" t="s">
        <v>5461</v>
      </c>
      <c r="O2145" t="s">
        <v>2316</v>
      </c>
      <c r="P2145" t="s">
        <v>180</v>
      </c>
    </row>
    <row r="2146" spans="1:16" x14ac:dyDescent="0.25">
      <c r="A2146" s="1">
        <v>762</v>
      </c>
      <c r="B2146" s="5">
        <v>45795.755615509261</v>
      </c>
      <c r="C2146" t="s">
        <v>2172</v>
      </c>
      <c r="D2146" t="s">
        <v>23</v>
      </c>
      <c r="E2146" t="s">
        <v>31</v>
      </c>
      <c r="F2146" t="s">
        <v>116</v>
      </c>
      <c r="G2146" s="4">
        <v>58.99</v>
      </c>
      <c r="H2146" s="4">
        <v>63</v>
      </c>
      <c r="I2146" s="57">
        <v>50.87</v>
      </c>
      <c r="J2146" s="72">
        <f t="shared" si="161"/>
        <v>12.130000000000003</v>
      </c>
      <c r="K2146" s="30" t="s">
        <v>10</v>
      </c>
      <c r="L2146" s="30" t="s">
        <v>10</v>
      </c>
      <c r="M2146" t="s">
        <v>1991</v>
      </c>
      <c r="N2146" t="s">
        <v>5462</v>
      </c>
      <c r="O2146" t="s">
        <v>122</v>
      </c>
      <c r="P2146" t="str">
        <f>VLOOKUP(C2146,[2]REGIONAIS!H:K,4,FALSE)</f>
        <v>GRAZIANI BARRETO</v>
      </c>
    </row>
    <row r="2147" spans="1:16" x14ac:dyDescent="0.25">
      <c r="A2147" s="1">
        <v>9649</v>
      </c>
      <c r="B2147" s="90">
        <v>45794.644116990741</v>
      </c>
      <c r="C2147" t="s">
        <v>203</v>
      </c>
      <c r="D2147" t="s">
        <v>19</v>
      </c>
      <c r="E2147" t="s">
        <v>1967</v>
      </c>
      <c r="F2147" t="s">
        <v>20</v>
      </c>
      <c r="G2147" s="4">
        <v>68.98</v>
      </c>
      <c r="H2147" s="4">
        <v>62</v>
      </c>
      <c r="I2147" s="57">
        <v>50.06</v>
      </c>
      <c r="J2147" s="72">
        <f t="shared" si="161"/>
        <v>11.939999999999998</v>
      </c>
      <c r="K2147" s="30" t="s">
        <v>10</v>
      </c>
      <c r="L2147" s="30" t="s">
        <v>10</v>
      </c>
      <c r="M2147" t="s">
        <v>1991</v>
      </c>
      <c r="N2147" t="s">
        <v>5463</v>
      </c>
      <c r="O2147" t="s">
        <v>122</v>
      </c>
      <c r="P2147" t="s">
        <v>180</v>
      </c>
    </row>
    <row r="2148" spans="1:16" x14ac:dyDescent="0.25">
      <c r="A2148" s="1">
        <v>7302</v>
      </c>
      <c r="B2148" s="5">
        <v>45793.830540127317</v>
      </c>
      <c r="C2148" t="s">
        <v>171</v>
      </c>
      <c r="D2148" t="s">
        <v>23</v>
      </c>
      <c r="E2148" t="s">
        <v>24</v>
      </c>
      <c r="F2148" t="s">
        <v>20</v>
      </c>
      <c r="G2148" s="4">
        <v>85.99</v>
      </c>
      <c r="H2148" s="4">
        <v>74</v>
      </c>
      <c r="I2148" s="57">
        <v>59.76</v>
      </c>
      <c r="J2148" s="72">
        <f t="shared" si="161"/>
        <v>14.240000000000002</v>
      </c>
      <c r="K2148" s="30" t="s">
        <v>10</v>
      </c>
      <c r="L2148" s="30" t="s">
        <v>10</v>
      </c>
      <c r="M2148" t="s">
        <v>1991</v>
      </c>
      <c r="N2148" t="s">
        <v>5464</v>
      </c>
      <c r="O2148" t="s">
        <v>132</v>
      </c>
      <c r="P2148" t="s">
        <v>182</v>
      </c>
    </row>
    <row r="2149" spans="1:16" x14ac:dyDescent="0.25">
      <c r="A2149" s="1">
        <v>8548</v>
      </c>
      <c r="B2149" s="5">
        <v>45793.830054027778</v>
      </c>
      <c r="C2149" t="s">
        <v>171</v>
      </c>
      <c r="D2149" t="s">
        <v>23</v>
      </c>
      <c r="E2149" t="s">
        <v>24</v>
      </c>
      <c r="F2149" t="s">
        <v>20</v>
      </c>
      <c r="G2149" s="4">
        <v>136.99</v>
      </c>
      <c r="H2149" s="4">
        <v>129</v>
      </c>
      <c r="I2149" s="57">
        <v>104.17</v>
      </c>
      <c r="J2149" s="72">
        <f t="shared" si="161"/>
        <v>24.83</v>
      </c>
      <c r="K2149" s="30" t="s">
        <v>10</v>
      </c>
      <c r="L2149" s="30" t="s">
        <v>10</v>
      </c>
      <c r="M2149" t="s">
        <v>1991</v>
      </c>
      <c r="N2149" t="s">
        <v>5465</v>
      </c>
      <c r="O2149" t="s">
        <v>131</v>
      </c>
      <c r="P2149" t="s">
        <v>182</v>
      </c>
    </row>
    <row r="2150" spans="1:16" x14ac:dyDescent="0.25">
      <c r="A2150" s="1">
        <v>1540</v>
      </c>
      <c r="B2150" s="90">
        <v>45794.911946458335</v>
      </c>
      <c r="C2150" t="s">
        <v>146</v>
      </c>
      <c r="D2150" t="s">
        <v>19</v>
      </c>
      <c r="E2150" t="s">
        <v>41</v>
      </c>
      <c r="F2150" t="s">
        <v>20</v>
      </c>
      <c r="G2150" s="4">
        <v>165.98</v>
      </c>
      <c r="H2150" s="4">
        <v>148</v>
      </c>
      <c r="I2150" s="57">
        <v>119.51</v>
      </c>
      <c r="J2150" s="72">
        <f t="shared" si="161"/>
        <v>28.489999999999995</v>
      </c>
      <c r="K2150" s="30" t="s">
        <v>10</v>
      </c>
      <c r="L2150" s="30" t="s">
        <v>10</v>
      </c>
      <c r="M2150" t="s">
        <v>1991</v>
      </c>
      <c r="N2150" t="s">
        <v>5466</v>
      </c>
      <c r="O2150" t="s">
        <v>122</v>
      </c>
      <c r="P2150" t="s">
        <v>179</v>
      </c>
    </row>
    <row r="2151" spans="1:16" x14ac:dyDescent="0.25">
      <c r="A2151" s="1">
        <v>941</v>
      </c>
      <c r="B2151" s="5">
        <v>45793.872191261573</v>
      </c>
      <c r="C2151" t="s">
        <v>146</v>
      </c>
      <c r="D2151" t="s">
        <v>23</v>
      </c>
      <c r="E2151" t="s">
        <v>26</v>
      </c>
      <c r="F2151" t="s">
        <v>20</v>
      </c>
      <c r="G2151" s="4">
        <v>193.58</v>
      </c>
      <c r="H2151" s="4">
        <v>185.6</v>
      </c>
      <c r="I2151" s="57">
        <v>28.74</v>
      </c>
      <c r="J2151" s="72">
        <f t="shared" si="161"/>
        <v>156.85999999999999</v>
      </c>
      <c r="K2151" s="30" t="s">
        <v>10</v>
      </c>
      <c r="L2151" s="30" t="s">
        <v>10</v>
      </c>
      <c r="M2151" t="s">
        <v>1991</v>
      </c>
      <c r="N2151" t="s">
        <v>5467</v>
      </c>
      <c r="O2151" t="s">
        <v>156</v>
      </c>
      <c r="P2151" t="s">
        <v>179</v>
      </c>
    </row>
    <row r="2152" spans="1:16" x14ac:dyDescent="0.25">
      <c r="A2152" s="1">
        <v>3494</v>
      </c>
      <c r="B2152" s="5">
        <v>45793.864656365738</v>
      </c>
      <c r="C2152" t="s">
        <v>146</v>
      </c>
      <c r="D2152" t="s">
        <v>19</v>
      </c>
      <c r="E2152" t="s">
        <v>1946</v>
      </c>
      <c r="F2152" t="s">
        <v>20</v>
      </c>
      <c r="G2152" s="4">
        <v>76.98</v>
      </c>
      <c r="H2152" s="4">
        <v>74</v>
      </c>
      <c r="I2152" s="57">
        <v>59.76</v>
      </c>
      <c r="J2152" s="72">
        <f t="shared" si="161"/>
        <v>14.240000000000002</v>
      </c>
      <c r="K2152" s="30" t="s">
        <v>10</v>
      </c>
      <c r="L2152" s="30" t="s">
        <v>10</v>
      </c>
      <c r="M2152" t="s">
        <v>1991</v>
      </c>
      <c r="N2152" t="s">
        <v>5468</v>
      </c>
      <c r="O2152" t="s">
        <v>132</v>
      </c>
      <c r="P2152" t="s">
        <v>179</v>
      </c>
    </row>
    <row r="2153" spans="1:16" x14ac:dyDescent="0.25">
      <c r="A2153" s="1">
        <v>8805</v>
      </c>
      <c r="B2153" s="90">
        <v>45794.855849814812</v>
      </c>
      <c r="C2153" t="s">
        <v>760</v>
      </c>
      <c r="D2153" t="s">
        <v>23</v>
      </c>
      <c r="E2153" t="s">
        <v>24</v>
      </c>
      <c r="F2153" t="s">
        <v>20</v>
      </c>
      <c r="G2153" s="4">
        <v>60.98</v>
      </c>
      <c r="H2153" s="4">
        <v>53</v>
      </c>
      <c r="I2153" s="57">
        <v>42.8</v>
      </c>
      <c r="J2153" s="72">
        <f t="shared" si="161"/>
        <v>10.200000000000003</v>
      </c>
      <c r="K2153" s="30" t="s">
        <v>10</v>
      </c>
      <c r="L2153" s="30" t="s">
        <v>10</v>
      </c>
      <c r="M2153" t="s">
        <v>1991</v>
      </c>
      <c r="N2153" t="s">
        <v>5469</v>
      </c>
      <c r="O2153" t="s">
        <v>123</v>
      </c>
      <c r="P2153" t="s">
        <v>179</v>
      </c>
    </row>
    <row r="2154" spans="1:16" x14ac:dyDescent="0.25">
      <c r="A2154" s="1" t="s">
        <v>5470</v>
      </c>
      <c r="B2154" s="90">
        <v>45794.821066064818</v>
      </c>
      <c r="C2154" t="s">
        <v>1949</v>
      </c>
      <c r="D2154" t="s">
        <v>153</v>
      </c>
      <c r="E2154" t="s">
        <v>2525</v>
      </c>
      <c r="F2154" t="s">
        <v>1932</v>
      </c>
      <c r="G2154" s="4">
        <v>39.78</v>
      </c>
      <c r="H2154" s="31">
        <v>28.8</v>
      </c>
      <c r="I2154" s="31">
        <v>0</v>
      </c>
      <c r="J2154" s="31">
        <v>28.8</v>
      </c>
      <c r="K2154" s="30" t="s">
        <v>2824</v>
      </c>
      <c r="L2154" s="30" t="s">
        <v>17</v>
      </c>
      <c r="M2154" t="s">
        <v>1991</v>
      </c>
      <c r="N2154" t="s">
        <v>5471</v>
      </c>
      <c r="O2154" t="s">
        <v>1929</v>
      </c>
      <c r="P2154" t="s">
        <v>183</v>
      </c>
    </row>
    <row r="2155" spans="1:16" x14ac:dyDescent="0.25">
      <c r="A2155" s="1">
        <v>7776</v>
      </c>
      <c r="B2155" s="90">
        <v>45794.94134125</v>
      </c>
      <c r="C2155" t="s">
        <v>269</v>
      </c>
      <c r="D2155" t="s">
        <v>19</v>
      </c>
      <c r="E2155" t="s">
        <v>129</v>
      </c>
      <c r="F2155" t="s">
        <v>116</v>
      </c>
      <c r="G2155" s="4">
        <v>129.97999999999999</v>
      </c>
      <c r="H2155" s="4">
        <v>121</v>
      </c>
      <c r="I2155" s="57">
        <v>97.71</v>
      </c>
      <c r="J2155" s="72">
        <f>H2155-I2155</f>
        <v>23.290000000000006</v>
      </c>
      <c r="K2155" s="30" t="s">
        <v>10</v>
      </c>
      <c r="L2155" s="30" t="s">
        <v>10</v>
      </c>
      <c r="M2155" t="s">
        <v>1991</v>
      </c>
      <c r="N2155" t="s">
        <v>5472</v>
      </c>
      <c r="O2155" t="s">
        <v>124</v>
      </c>
      <c r="P2155" t="s">
        <v>181</v>
      </c>
    </row>
    <row r="2156" spans="1:16" x14ac:dyDescent="0.25">
      <c r="A2156" s="1">
        <v>2546</v>
      </c>
      <c r="B2156" s="90">
        <v>45794.784198969908</v>
      </c>
      <c r="C2156" t="s">
        <v>273</v>
      </c>
      <c r="D2156" t="s">
        <v>23</v>
      </c>
      <c r="E2156" t="s">
        <v>24</v>
      </c>
      <c r="F2156" t="s">
        <v>20</v>
      </c>
      <c r="G2156" s="4">
        <v>116.99</v>
      </c>
      <c r="H2156" s="4">
        <v>118</v>
      </c>
      <c r="I2156" s="57">
        <v>95.28</v>
      </c>
      <c r="J2156" s="72">
        <f t="shared" ref="J2156" si="162">H2156-I2156</f>
        <v>22.72</v>
      </c>
      <c r="K2156" s="30" t="s">
        <v>10</v>
      </c>
      <c r="L2156" s="30" t="s">
        <v>10</v>
      </c>
      <c r="M2156" t="s">
        <v>1991</v>
      </c>
      <c r="N2156" t="s">
        <v>5473</v>
      </c>
      <c r="O2156" t="s">
        <v>131</v>
      </c>
      <c r="P2156" t="s">
        <v>179</v>
      </c>
    </row>
    <row r="2157" spans="1:16" x14ac:dyDescent="0.25">
      <c r="A2157" s="1">
        <v>1602</v>
      </c>
      <c r="B2157" s="5">
        <v>45793.559705925923</v>
      </c>
      <c r="C2157" t="s">
        <v>222</v>
      </c>
      <c r="D2157" t="s">
        <v>23</v>
      </c>
      <c r="E2157" t="s">
        <v>30</v>
      </c>
      <c r="F2157" t="s">
        <v>116</v>
      </c>
      <c r="G2157" s="4">
        <v>24.48</v>
      </c>
      <c r="H2157" s="4">
        <v>30</v>
      </c>
      <c r="I2157" s="29">
        <v>0</v>
      </c>
      <c r="J2157" s="72">
        <v>30</v>
      </c>
      <c r="K2157" s="30" t="s">
        <v>1000</v>
      </c>
      <c r="L2157" s="30" t="s">
        <v>2825</v>
      </c>
      <c r="M2157" t="s">
        <v>1991</v>
      </c>
      <c r="N2157" t="s">
        <v>5474</v>
      </c>
      <c r="O2157" t="s">
        <v>124</v>
      </c>
      <c r="P2157" t="s">
        <v>181</v>
      </c>
    </row>
    <row r="2158" spans="1:16" x14ac:dyDescent="0.25">
      <c r="A2158" s="1">
        <v>7862</v>
      </c>
      <c r="B2158" s="5">
        <v>45795.7768769213</v>
      </c>
      <c r="C2158" t="s">
        <v>222</v>
      </c>
      <c r="D2158" t="s">
        <v>23</v>
      </c>
      <c r="E2158" t="s">
        <v>31</v>
      </c>
      <c r="F2158" t="s">
        <v>116</v>
      </c>
      <c r="G2158" s="4">
        <v>64.989999999999995</v>
      </c>
      <c r="H2158" s="4">
        <v>74</v>
      </c>
      <c r="I2158" s="57">
        <v>59.76</v>
      </c>
      <c r="J2158" s="72">
        <f t="shared" ref="J2158:J2162" si="163">H2158-I2158</f>
        <v>14.240000000000002</v>
      </c>
      <c r="K2158" s="30" t="s">
        <v>10</v>
      </c>
      <c r="L2158" s="30" t="s">
        <v>10</v>
      </c>
      <c r="M2158" t="s">
        <v>1991</v>
      </c>
      <c r="N2158" t="s">
        <v>5475</v>
      </c>
      <c r="O2158" t="s">
        <v>122</v>
      </c>
      <c r="P2158" t="str">
        <f>VLOOKUP(C2158,[2]REGIONAIS!H:K,4,FALSE)</f>
        <v>BREINER PENA</v>
      </c>
    </row>
    <row r="2159" spans="1:16" x14ac:dyDescent="0.25">
      <c r="A2159" s="1">
        <v>5858</v>
      </c>
      <c r="B2159" s="90">
        <v>45794.782962974539</v>
      </c>
      <c r="C2159" t="s">
        <v>273</v>
      </c>
      <c r="D2159" t="s">
        <v>153</v>
      </c>
      <c r="E2159" t="s">
        <v>24</v>
      </c>
      <c r="F2159" t="s">
        <v>20</v>
      </c>
      <c r="G2159" s="4">
        <v>116.99</v>
      </c>
      <c r="H2159" s="4">
        <v>118</v>
      </c>
      <c r="I2159" s="57">
        <v>95.28</v>
      </c>
      <c r="J2159" s="72">
        <f t="shared" si="163"/>
        <v>22.72</v>
      </c>
      <c r="K2159" s="30" t="s">
        <v>10</v>
      </c>
      <c r="L2159" s="30" t="s">
        <v>10</v>
      </c>
      <c r="M2159" t="s">
        <v>1991</v>
      </c>
      <c r="N2159" t="s">
        <v>5476</v>
      </c>
      <c r="O2159" t="s">
        <v>1959</v>
      </c>
      <c r="P2159" t="s">
        <v>179</v>
      </c>
    </row>
    <row r="2160" spans="1:16" x14ac:dyDescent="0.25">
      <c r="A2160" s="1">
        <v>3397</v>
      </c>
      <c r="B2160" s="90">
        <v>45794.776260729166</v>
      </c>
      <c r="C2160" t="s">
        <v>273</v>
      </c>
      <c r="D2160" t="s">
        <v>19</v>
      </c>
      <c r="E2160" t="s">
        <v>41</v>
      </c>
      <c r="F2160" t="s">
        <v>20</v>
      </c>
      <c r="G2160" s="4">
        <v>198.99</v>
      </c>
      <c r="H2160" s="4">
        <v>185</v>
      </c>
      <c r="I2160" s="57">
        <v>149.38999999999999</v>
      </c>
      <c r="J2160" s="72">
        <f t="shared" si="163"/>
        <v>35.610000000000014</v>
      </c>
      <c r="K2160" s="30" t="s">
        <v>10</v>
      </c>
      <c r="L2160" s="30" t="s">
        <v>10</v>
      </c>
      <c r="M2160" t="s">
        <v>1991</v>
      </c>
      <c r="N2160" t="s">
        <v>5477</v>
      </c>
      <c r="O2160" t="s">
        <v>132</v>
      </c>
      <c r="P2160" t="s">
        <v>179</v>
      </c>
    </row>
    <row r="2161" spans="1:16" x14ac:dyDescent="0.25">
      <c r="A2161" s="1">
        <v>7238</v>
      </c>
      <c r="B2161" s="90">
        <v>45794.875699548611</v>
      </c>
      <c r="C2161" t="s">
        <v>293</v>
      </c>
      <c r="D2161" t="s">
        <v>19</v>
      </c>
      <c r="E2161" t="s">
        <v>41</v>
      </c>
      <c r="F2161" t="s">
        <v>20</v>
      </c>
      <c r="G2161" s="4">
        <v>48.98</v>
      </c>
      <c r="H2161" s="4">
        <v>53</v>
      </c>
      <c r="I2161" s="57">
        <v>42.8</v>
      </c>
      <c r="J2161" s="72">
        <f t="shared" si="163"/>
        <v>10.200000000000003</v>
      </c>
      <c r="K2161" s="30" t="s">
        <v>10</v>
      </c>
      <c r="L2161" s="30" t="s">
        <v>10</v>
      </c>
      <c r="M2161" t="s">
        <v>1991</v>
      </c>
      <c r="N2161" t="s">
        <v>5478</v>
      </c>
      <c r="O2161" t="s">
        <v>131</v>
      </c>
      <c r="P2161" t="s">
        <v>180</v>
      </c>
    </row>
    <row r="2162" spans="1:16" x14ac:dyDescent="0.25">
      <c r="A2162" s="1">
        <v>6457</v>
      </c>
      <c r="B2162" s="90">
        <v>45794.832411759257</v>
      </c>
      <c r="C2162" t="s">
        <v>193</v>
      </c>
      <c r="D2162" t="s">
        <v>23</v>
      </c>
      <c r="E2162" t="s">
        <v>24</v>
      </c>
      <c r="F2162" t="s">
        <v>20</v>
      </c>
      <c r="G2162" s="4">
        <v>62.99</v>
      </c>
      <c r="H2162" s="4">
        <v>53</v>
      </c>
      <c r="I2162" s="57">
        <v>42.8</v>
      </c>
      <c r="J2162" s="72">
        <f t="shared" si="163"/>
        <v>10.200000000000003</v>
      </c>
      <c r="K2162" s="30" t="s">
        <v>10</v>
      </c>
      <c r="L2162" s="30" t="s">
        <v>10</v>
      </c>
      <c r="M2162" t="s">
        <v>1991</v>
      </c>
      <c r="N2162" t="s">
        <v>5479</v>
      </c>
      <c r="O2162" t="s">
        <v>123</v>
      </c>
      <c r="P2162" t="s">
        <v>183</v>
      </c>
    </row>
    <row r="2163" spans="1:16" x14ac:dyDescent="0.25">
      <c r="A2163" s="1">
        <v>1204</v>
      </c>
      <c r="B2163" s="5">
        <v>45795.597335370374</v>
      </c>
      <c r="C2163" t="s">
        <v>222</v>
      </c>
      <c r="D2163" t="s">
        <v>23</v>
      </c>
      <c r="E2163" t="s">
        <v>139</v>
      </c>
      <c r="F2163" t="s">
        <v>116</v>
      </c>
      <c r="G2163" s="4">
        <v>23.49</v>
      </c>
      <c r="H2163" s="4">
        <v>30</v>
      </c>
      <c r="I2163" s="29">
        <v>0</v>
      </c>
      <c r="J2163" s="72">
        <v>30</v>
      </c>
      <c r="K2163" s="30" t="s">
        <v>1000</v>
      </c>
      <c r="L2163" s="30" t="s">
        <v>2825</v>
      </c>
      <c r="M2163" t="s">
        <v>1991</v>
      </c>
      <c r="N2163" t="s">
        <v>5480</v>
      </c>
      <c r="O2163" t="s">
        <v>123</v>
      </c>
      <c r="P2163" t="str">
        <f>VLOOKUP(C2163,[2]REGIONAIS!H:K,4,FALSE)</f>
        <v>BREINER PENA</v>
      </c>
    </row>
    <row r="2164" spans="1:16" x14ac:dyDescent="0.25">
      <c r="A2164" s="1">
        <v>7096</v>
      </c>
      <c r="B2164" s="5">
        <v>45793.909234942126</v>
      </c>
      <c r="C2164" t="s">
        <v>193</v>
      </c>
      <c r="D2164" t="s">
        <v>23</v>
      </c>
      <c r="E2164" t="s">
        <v>24</v>
      </c>
      <c r="F2164" t="s">
        <v>20</v>
      </c>
      <c r="G2164" s="4">
        <v>197.99</v>
      </c>
      <c r="H2164" s="4">
        <v>187</v>
      </c>
      <c r="I2164" s="57">
        <v>151</v>
      </c>
      <c r="J2164" s="72">
        <f t="shared" ref="J2164:J2175" si="164">H2164-I2164</f>
        <v>36</v>
      </c>
      <c r="K2164" s="30" t="s">
        <v>10</v>
      </c>
      <c r="L2164" s="30" t="s">
        <v>10</v>
      </c>
      <c r="M2164" t="s">
        <v>1991</v>
      </c>
      <c r="N2164" t="s">
        <v>5481</v>
      </c>
      <c r="O2164" t="s">
        <v>122</v>
      </c>
      <c r="P2164" t="s">
        <v>183</v>
      </c>
    </row>
    <row r="2165" spans="1:16" x14ac:dyDescent="0.25">
      <c r="A2165" s="1">
        <v>3660</v>
      </c>
      <c r="B2165" s="90">
        <v>45794.550305474535</v>
      </c>
      <c r="C2165" t="s">
        <v>163</v>
      </c>
      <c r="D2165" t="s">
        <v>23</v>
      </c>
      <c r="E2165" t="s">
        <v>24</v>
      </c>
      <c r="F2165" t="s">
        <v>20</v>
      </c>
      <c r="G2165" s="4">
        <v>134.97999999999999</v>
      </c>
      <c r="H2165" s="4">
        <v>132</v>
      </c>
      <c r="I2165" s="57">
        <v>110.58</v>
      </c>
      <c r="J2165" s="72">
        <f t="shared" si="164"/>
        <v>21.42</v>
      </c>
      <c r="K2165" s="30" t="s">
        <v>10</v>
      </c>
      <c r="L2165" s="30" t="s">
        <v>10</v>
      </c>
      <c r="M2165" t="s">
        <v>1991</v>
      </c>
      <c r="N2165" t="s">
        <v>5482</v>
      </c>
      <c r="O2165" t="s">
        <v>156</v>
      </c>
      <c r="P2165" t="s">
        <v>183</v>
      </c>
    </row>
    <row r="2166" spans="1:16" x14ac:dyDescent="0.25">
      <c r="A2166" s="1">
        <v>2065</v>
      </c>
      <c r="B2166" s="90">
        <v>45794.529151516203</v>
      </c>
      <c r="C2166" t="s">
        <v>163</v>
      </c>
      <c r="D2166" t="s">
        <v>23</v>
      </c>
      <c r="E2166" t="s">
        <v>24</v>
      </c>
      <c r="F2166" t="s">
        <v>20</v>
      </c>
      <c r="G2166" s="4">
        <v>74.989999999999995</v>
      </c>
      <c r="H2166" s="4">
        <v>74</v>
      </c>
      <c r="I2166" s="57">
        <v>59.76</v>
      </c>
      <c r="J2166" s="72">
        <f t="shared" si="164"/>
        <v>14.240000000000002</v>
      </c>
      <c r="K2166" s="30" t="s">
        <v>10</v>
      </c>
      <c r="L2166" s="30" t="s">
        <v>10</v>
      </c>
      <c r="M2166" t="s">
        <v>1991</v>
      </c>
      <c r="N2166" t="s">
        <v>5483</v>
      </c>
      <c r="O2166" t="s">
        <v>131</v>
      </c>
      <c r="P2166" t="s">
        <v>183</v>
      </c>
    </row>
    <row r="2167" spans="1:16" x14ac:dyDescent="0.25">
      <c r="A2167" s="1">
        <v>5652</v>
      </c>
      <c r="B2167" s="5">
        <v>45793.831347118059</v>
      </c>
      <c r="C2167" t="s">
        <v>163</v>
      </c>
      <c r="D2167" t="s">
        <v>19</v>
      </c>
      <c r="E2167" t="s">
        <v>41</v>
      </c>
      <c r="F2167" t="s">
        <v>20</v>
      </c>
      <c r="G2167" s="4">
        <v>126.98</v>
      </c>
      <c r="H2167" s="4">
        <v>134</v>
      </c>
      <c r="I2167" s="57">
        <v>126.98</v>
      </c>
      <c r="J2167" s="72">
        <f t="shared" si="164"/>
        <v>7.019999999999996</v>
      </c>
      <c r="K2167" s="30" t="s">
        <v>10</v>
      </c>
      <c r="L2167" s="30" t="s">
        <v>10</v>
      </c>
      <c r="M2167" t="s">
        <v>1991</v>
      </c>
      <c r="N2167" t="s">
        <v>5484</v>
      </c>
      <c r="O2167" t="s">
        <v>131</v>
      </c>
      <c r="P2167" t="s">
        <v>183</v>
      </c>
    </row>
    <row r="2168" spans="1:16" x14ac:dyDescent="0.25">
      <c r="A2168" s="1">
        <v>9806</v>
      </c>
      <c r="B2168" s="5">
        <v>45793.871075960647</v>
      </c>
      <c r="C2168" t="s">
        <v>150</v>
      </c>
      <c r="D2168" t="s">
        <v>19</v>
      </c>
      <c r="E2168" t="s">
        <v>226</v>
      </c>
      <c r="F2168" t="s">
        <v>20</v>
      </c>
      <c r="G2168" s="4">
        <v>36.99</v>
      </c>
      <c r="H2168" s="4">
        <v>34</v>
      </c>
      <c r="I2168" s="57">
        <v>27.46</v>
      </c>
      <c r="J2168" s="72">
        <f t="shared" si="164"/>
        <v>6.5399999999999991</v>
      </c>
      <c r="K2168" s="30" t="s">
        <v>10</v>
      </c>
      <c r="L2168" s="30" t="s">
        <v>10</v>
      </c>
      <c r="M2168" t="s">
        <v>1991</v>
      </c>
      <c r="N2168" t="s">
        <v>5485</v>
      </c>
      <c r="O2168" t="s">
        <v>131</v>
      </c>
      <c r="P2168" t="s">
        <v>179</v>
      </c>
    </row>
    <row r="2169" spans="1:16" x14ac:dyDescent="0.25">
      <c r="A2169" s="1">
        <v>269</v>
      </c>
      <c r="B2169" s="90">
        <v>45794.813425381944</v>
      </c>
      <c r="C2169" t="s">
        <v>830</v>
      </c>
      <c r="D2169" t="s">
        <v>23</v>
      </c>
      <c r="E2169" t="s">
        <v>24</v>
      </c>
      <c r="F2169" t="s">
        <v>20</v>
      </c>
      <c r="G2169" s="4">
        <v>472.98</v>
      </c>
      <c r="H2169" s="4">
        <v>462</v>
      </c>
      <c r="I2169" s="57">
        <v>373.06</v>
      </c>
      <c r="J2169" s="72">
        <f t="shared" si="164"/>
        <v>88.94</v>
      </c>
      <c r="K2169" s="30" t="s">
        <v>10</v>
      </c>
      <c r="L2169" s="30" t="s">
        <v>10</v>
      </c>
      <c r="M2169" t="s">
        <v>1991</v>
      </c>
      <c r="N2169" t="s">
        <v>5486</v>
      </c>
      <c r="O2169" t="s">
        <v>131</v>
      </c>
      <c r="P2169" t="s">
        <v>181</v>
      </c>
    </row>
    <row r="2170" spans="1:16" x14ac:dyDescent="0.25">
      <c r="A2170" s="1">
        <v>2819</v>
      </c>
      <c r="B2170" s="90">
        <v>45794.884628298612</v>
      </c>
      <c r="C2170" t="s">
        <v>951</v>
      </c>
      <c r="D2170" t="s">
        <v>19</v>
      </c>
      <c r="E2170" t="s">
        <v>39</v>
      </c>
      <c r="F2170" t="s">
        <v>20</v>
      </c>
      <c r="G2170" s="4">
        <v>90.98</v>
      </c>
      <c r="H2170" s="4">
        <v>81</v>
      </c>
      <c r="I2170" s="57">
        <v>65.41</v>
      </c>
      <c r="J2170" s="72">
        <f t="shared" si="164"/>
        <v>15.590000000000003</v>
      </c>
      <c r="K2170" s="30" t="s">
        <v>10</v>
      </c>
      <c r="L2170" s="30" t="s">
        <v>10</v>
      </c>
      <c r="M2170" t="s">
        <v>1991</v>
      </c>
      <c r="N2170" t="s">
        <v>5487</v>
      </c>
      <c r="O2170" t="s">
        <v>122</v>
      </c>
      <c r="P2170" t="s">
        <v>183</v>
      </c>
    </row>
    <row r="2171" spans="1:16" x14ac:dyDescent="0.25">
      <c r="A2171" s="1">
        <v>4324</v>
      </c>
      <c r="B2171" s="90">
        <v>45794.877732534726</v>
      </c>
      <c r="C2171" t="s">
        <v>951</v>
      </c>
      <c r="D2171" t="s">
        <v>19</v>
      </c>
      <c r="E2171" t="s">
        <v>39</v>
      </c>
      <c r="F2171" t="s">
        <v>20</v>
      </c>
      <c r="G2171" s="4">
        <v>187.98</v>
      </c>
      <c r="H2171" s="4">
        <v>178</v>
      </c>
      <c r="I2171" s="57">
        <v>143.74</v>
      </c>
      <c r="J2171" s="72">
        <f t="shared" si="164"/>
        <v>34.259999999999991</v>
      </c>
      <c r="K2171" s="30" t="s">
        <v>10</v>
      </c>
      <c r="L2171" s="30" t="s">
        <v>10</v>
      </c>
      <c r="M2171" t="s">
        <v>1991</v>
      </c>
      <c r="N2171" t="s">
        <v>5488</v>
      </c>
      <c r="O2171" t="s">
        <v>122</v>
      </c>
      <c r="P2171" t="s">
        <v>183</v>
      </c>
    </row>
    <row r="2172" spans="1:16" x14ac:dyDescent="0.25">
      <c r="A2172" s="1">
        <v>5146</v>
      </c>
      <c r="B2172" s="5">
        <v>45793.895609733794</v>
      </c>
      <c r="C2172" t="s">
        <v>951</v>
      </c>
      <c r="D2172" t="s">
        <v>19</v>
      </c>
      <c r="E2172" t="s">
        <v>41</v>
      </c>
      <c r="F2172" t="s">
        <v>20</v>
      </c>
      <c r="G2172" s="4">
        <v>79.98</v>
      </c>
      <c r="H2172" s="4">
        <v>74</v>
      </c>
      <c r="I2172" s="57">
        <v>59.76</v>
      </c>
      <c r="J2172" s="72">
        <f t="shared" si="164"/>
        <v>14.240000000000002</v>
      </c>
      <c r="K2172" s="30" t="s">
        <v>10</v>
      </c>
      <c r="L2172" s="30" t="s">
        <v>10</v>
      </c>
      <c r="M2172" t="s">
        <v>1991</v>
      </c>
      <c r="N2172" t="s">
        <v>5489</v>
      </c>
      <c r="O2172" t="s">
        <v>1957</v>
      </c>
      <c r="P2172" t="s">
        <v>183</v>
      </c>
    </row>
    <row r="2173" spans="1:16" x14ac:dyDescent="0.25">
      <c r="A2173" s="1">
        <v>9464</v>
      </c>
      <c r="B2173" s="90">
        <v>45794.821711469907</v>
      </c>
      <c r="C2173" t="s">
        <v>2093</v>
      </c>
      <c r="D2173" t="s">
        <v>19</v>
      </c>
      <c r="E2173" t="s">
        <v>42</v>
      </c>
      <c r="F2173" t="s">
        <v>116</v>
      </c>
      <c r="G2173" s="4">
        <v>92.99</v>
      </c>
      <c r="H2173" s="4">
        <v>83</v>
      </c>
      <c r="I2173" s="57">
        <v>69.510000000000005</v>
      </c>
      <c r="J2173" s="72">
        <f t="shared" si="164"/>
        <v>13.489999999999995</v>
      </c>
      <c r="K2173" s="30" t="s">
        <v>10</v>
      </c>
      <c r="L2173" s="30" t="s">
        <v>10</v>
      </c>
      <c r="M2173" t="s">
        <v>1991</v>
      </c>
      <c r="N2173" t="s">
        <v>5490</v>
      </c>
      <c r="O2173" t="s">
        <v>1961</v>
      </c>
      <c r="P2173" t="s">
        <v>183</v>
      </c>
    </row>
    <row r="2174" spans="1:16" x14ac:dyDescent="0.25">
      <c r="A2174" s="1">
        <v>578</v>
      </c>
      <c r="B2174" s="90">
        <v>45794.485304733797</v>
      </c>
      <c r="C2174" t="s">
        <v>913</v>
      </c>
      <c r="D2174" t="s">
        <v>23</v>
      </c>
      <c r="E2174" t="s">
        <v>26</v>
      </c>
      <c r="F2174" t="s">
        <v>20</v>
      </c>
      <c r="G2174" s="4">
        <v>132.38</v>
      </c>
      <c r="H2174" s="4">
        <v>108.4</v>
      </c>
      <c r="I2174" s="57">
        <v>87.53</v>
      </c>
      <c r="J2174" s="72">
        <f t="shared" si="164"/>
        <v>20.870000000000005</v>
      </c>
      <c r="K2174" s="30" t="s">
        <v>10</v>
      </c>
      <c r="L2174" s="30" t="s">
        <v>10</v>
      </c>
      <c r="M2174" t="s">
        <v>1991</v>
      </c>
      <c r="N2174" t="s">
        <v>5491</v>
      </c>
      <c r="O2174" t="s">
        <v>122</v>
      </c>
      <c r="P2174" t="s">
        <v>183</v>
      </c>
    </row>
    <row r="2175" spans="1:16" x14ac:dyDescent="0.25">
      <c r="A2175" s="1">
        <v>2256</v>
      </c>
      <c r="B2175" s="90">
        <v>45794.87241452546</v>
      </c>
      <c r="C2175" t="s">
        <v>206</v>
      </c>
      <c r="D2175" t="s">
        <v>23</v>
      </c>
      <c r="E2175" t="s">
        <v>24</v>
      </c>
      <c r="F2175" t="s">
        <v>20</v>
      </c>
      <c r="G2175" s="4">
        <v>145.99</v>
      </c>
      <c r="H2175" s="4">
        <v>133</v>
      </c>
      <c r="I2175" s="57">
        <v>107.4</v>
      </c>
      <c r="J2175" s="72">
        <f t="shared" si="164"/>
        <v>25.599999999999994</v>
      </c>
      <c r="K2175" s="30" t="s">
        <v>10</v>
      </c>
      <c r="L2175" s="30" t="s">
        <v>10</v>
      </c>
      <c r="M2175" t="s">
        <v>1991</v>
      </c>
      <c r="N2175" t="s">
        <v>5492</v>
      </c>
      <c r="O2175" t="s">
        <v>1956</v>
      </c>
      <c r="P2175" t="s">
        <v>183</v>
      </c>
    </row>
    <row r="2176" spans="1:16" x14ac:dyDescent="0.25">
      <c r="A2176" s="1" t="s">
        <v>5493</v>
      </c>
      <c r="B2176" s="5">
        <v>45793.791174618054</v>
      </c>
      <c r="C2176" t="s">
        <v>902</v>
      </c>
      <c r="D2176" t="s">
        <v>27</v>
      </c>
      <c r="E2176" t="s">
        <v>28</v>
      </c>
      <c r="F2176" t="s">
        <v>136</v>
      </c>
      <c r="G2176" s="4">
        <v>329.58</v>
      </c>
      <c r="H2176" s="31">
        <v>320.60000000000002</v>
      </c>
      <c r="I2176" s="31">
        <v>0</v>
      </c>
      <c r="J2176" s="31">
        <v>320.60000000000002</v>
      </c>
      <c r="K2176" s="30" t="s">
        <v>2824</v>
      </c>
      <c r="L2176" s="30" t="s">
        <v>17</v>
      </c>
      <c r="M2176" t="s">
        <v>1991</v>
      </c>
      <c r="N2176" t="s">
        <v>5494</v>
      </c>
      <c r="O2176" t="s">
        <v>123</v>
      </c>
      <c r="P2176" t="s">
        <v>179</v>
      </c>
    </row>
    <row r="2177" spans="1:16" x14ac:dyDescent="0.25">
      <c r="A2177" s="1" t="s">
        <v>5495</v>
      </c>
      <c r="B2177" s="5">
        <v>45793.724852500003</v>
      </c>
      <c r="C2177" t="s">
        <v>902</v>
      </c>
      <c r="D2177" t="s">
        <v>27</v>
      </c>
      <c r="E2177" t="s">
        <v>28</v>
      </c>
      <c r="F2177" t="s">
        <v>136</v>
      </c>
      <c r="G2177" s="4">
        <v>1154.98</v>
      </c>
      <c r="H2177" s="31">
        <v>1134</v>
      </c>
      <c r="I2177" s="31">
        <v>0</v>
      </c>
      <c r="J2177" s="31">
        <v>1134</v>
      </c>
      <c r="K2177" s="30" t="s">
        <v>2824</v>
      </c>
      <c r="L2177" s="30" t="s">
        <v>17</v>
      </c>
      <c r="M2177" t="s">
        <v>1991</v>
      </c>
      <c r="N2177" t="s">
        <v>5496</v>
      </c>
      <c r="O2177" t="s">
        <v>124</v>
      </c>
      <c r="P2177" t="s">
        <v>179</v>
      </c>
    </row>
    <row r="2178" spans="1:16" x14ac:dyDescent="0.25">
      <c r="A2178" s="1">
        <v>3266</v>
      </c>
      <c r="B2178" s="90">
        <v>45794.82175372685</v>
      </c>
      <c r="C2178" t="s">
        <v>206</v>
      </c>
      <c r="D2178" t="s">
        <v>23</v>
      </c>
      <c r="E2178" t="s">
        <v>31</v>
      </c>
      <c r="F2178" t="s">
        <v>1941</v>
      </c>
      <c r="G2178" s="4">
        <v>65</v>
      </c>
      <c r="H2178" s="4">
        <v>65</v>
      </c>
      <c r="I2178" s="57">
        <v>52.49</v>
      </c>
      <c r="J2178" s="72">
        <f t="shared" ref="J2178:J2185" si="165">H2178-I2178</f>
        <v>12.509999999999998</v>
      </c>
      <c r="K2178" s="30" t="s">
        <v>10</v>
      </c>
      <c r="L2178" s="30" t="s">
        <v>10</v>
      </c>
      <c r="M2178" t="s">
        <v>1991</v>
      </c>
      <c r="N2178" t="s">
        <v>5497</v>
      </c>
      <c r="O2178" t="s">
        <v>132</v>
      </c>
      <c r="P2178" t="s">
        <v>183</v>
      </c>
    </row>
    <row r="2179" spans="1:16" x14ac:dyDescent="0.25">
      <c r="A2179" s="1">
        <v>4688</v>
      </c>
      <c r="B2179" s="90">
        <v>45794.802863252313</v>
      </c>
      <c r="C2179" t="s">
        <v>206</v>
      </c>
      <c r="D2179" t="s">
        <v>19</v>
      </c>
      <c r="E2179" t="s">
        <v>41</v>
      </c>
      <c r="F2179" t="s">
        <v>20</v>
      </c>
      <c r="G2179" s="4">
        <v>164.99</v>
      </c>
      <c r="H2179" s="4">
        <v>156</v>
      </c>
      <c r="I2179" s="57">
        <v>125.97</v>
      </c>
      <c r="J2179" s="72">
        <f t="shared" si="165"/>
        <v>30.03</v>
      </c>
      <c r="K2179" s="30" t="s">
        <v>10</v>
      </c>
      <c r="L2179" s="30" t="s">
        <v>10</v>
      </c>
      <c r="M2179" t="s">
        <v>1991</v>
      </c>
      <c r="N2179" t="s">
        <v>5498</v>
      </c>
      <c r="O2179" t="s">
        <v>131</v>
      </c>
      <c r="P2179" t="s">
        <v>183</v>
      </c>
    </row>
    <row r="2180" spans="1:16" x14ac:dyDescent="0.25">
      <c r="A2180" s="1">
        <v>3188</v>
      </c>
      <c r="B2180" s="90">
        <v>45794.761189710647</v>
      </c>
      <c r="C2180" t="s">
        <v>206</v>
      </c>
      <c r="D2180" t="s">
        <v>23</v>
      </c>
      <c r="E2180" t="s">
        <v>24</v>
      </c>
      <c r="F2180" t="s">
        <v>20</v>
      </c>
      <c r="G2180" s="4">
        <v>253.99</v>
      </c>
      <c r="H2180" s="4">
        <v>239</v>
      </c>
      <c r="I2180" s="57">
        <v>192.99</v>
      </c>
      <c r="J2180" s="72">
        <f t="shared" si="165"/>
        <v>46.009999999999991</v>
      </c>
      <c r="K2180" s="30" t="s">
        <v>10</v>
      </c>
      <c r="L2180" s="30" t="s">
        <v>10</v>
      </c>
      <c r="M2180" t="s">
        <v>1991</v>
      </c>
      <c r="N2180" t="s">
        <v>5499</v>
      </c>
      <c r="O2180" t="s">
        <v>132</v>
      </c>
      <c r="P2180" t="s">
        <v>183</v>
      </c>
    </row>
    <row r="2181" spans="1:16" x14ac:dyDescent="0.25">
      <c r="A2181" s="1">
        <v>3812</v>
      </c>
      <c r="B2181" s="5">
        <v>45793.837140601849</v>
      </c>
      <c r="C2181" t="s">
        <v>2093</v>
      </c>
      <c r="D2181" t="s">
        <v>23</v>
      </c>
      <c r="E2181" t="s">
        <v>139</v>
      </c>
      <c r="F2181" t="s">
        <v>116</v>
      </c>
      <c r="G2181" s="4">
        <v>261.99</v>
      </c>
      <c r="H2181" s="4">
        <v>258</v>
      </c>
      <c r="I2181" s="57">
        <v>208.34</v>
      </c>
      <c r="J2181" s="72">
        <f t="shared" si="165"/>
        <v>49.66</v>
      </c>
      <c r="K2181" s="30" t="s">
        <v>10</v>
      </c>
      <c r="L2181" s="30" t="s">
        <v>10</v>
      </c>
      <c r="M2181" t="s">
        <v>1991</v>
      </c>
      <c r="N2181" t="s">
        <v>5500</v>
      </c>
      <c r="O2181" t="s">
        <v>132</v>
      </c>
      <c r="P2181" t="s">
        <v>183</v>
      </c>
    </row>
    <row r="2182" spans="1:16" x14ac:dyDescent="0.25">
      <c r="A2182" s="1">
        <v>4755</v>
      </c>
      <c r="B2182" s="5">
        <v>45793.878527094908</v>
      </c>
      <c r="C2182" t="s">
        <v>206</v>
      </c>
      <c r="D2182" t="s">
        <v>23</v>
      </c>
      <c r="E2182" t="s">
        <v>24</v>
      </c>
      <c r="F2182" t="s">
        <v>20</v>
      </c>
      <c r="G2182" s="4">
        <v>168</v>
      </c>
      <c r="H2182" s="4">
        <v>168</v>
      </c>
      <c r="I2182" s="57">
        <v>135.66</v>
      </c>
      <c r="J2182" s="72">
        <f t="shared" si="165"/>
        <v>32.340000000000003</v>
      </c>
      <c r="K2182" s="30" t="s">
        <v>10</v>
      </c>
      <c r="L2182" s="30" t="s">
        <v>10</v>
      </c>
      <c r="M2182" t="s">
        <v>1991</v>
      </c>
      <c r="N2182" t="s">
        <v>5501</v>
      </c>
      <c r="O2182" t="s">
        <v>132</v>
      </c>
      <c r="P2182" t="s">
        <v>183</v>
      </c>
    </row>
    <row r="2183" spans="1:16" x14ac:dyDescent="0.25">
      <c r="A2183" s="1">
        <v>1973</v>
      </c>
      <c r="B2183" s="5">
        <v>45793.816897546298</v>
      </c>
      <c r="C2183" t="s">
        <v>198</v>
      </c>
      <c r="D2183" t="s">
        <v>19</v>
      </c>
      <c r="E2183" t="s">
        <v>41</v>
      </c>
      <c r="F2183" t="s">
        <v>20</v>
      </c>
      <c r="G2183" s="4">
        <v>202.99</v>
      </c>
      <c r="H2183" s="4">
        <v>195</v>
      </c>
      <c r="I2183" s="57">
        <v>157.46</v>
      </c>
      <c r="J2183" s="72">
        <f t="shared" si="165"/>
        <v>37.539999999999992</v>
      </c>
      <c r="K2183" s="30" t="s">
        <v>10</v>
      </c>
      <c r="L2183" s="30" t="s">
        <v>10</v>
      </c>
      <c r="M2183" t="s">
        <v>1991</v>
      </c>
      <c r="N2183" t="s">
        <v>5502</v>
      </c>
      <c r="O2183" t="s">
        <v>132</v>
      </c>
      <c r="P2183" t="s">
        <v>183</v>
      </c>
    </row>
    <row r="2184" spans="1:16" x14ac:dyDescent="0.25">
      <c r="A2184" s="1">
        <v>4049</v>
      </c>
      <c r="B2184" s="5">
        <v>45793.836757881945</v>
      </c>
      <c r="C2184" t="s">
        <v>2093</v>
      </c>
      <c r="D2184" t="s">
        <v>23</v>
      </c>
      <c r="E2184" t="s">
        <v>31</v>
      </c>
      <c r="F2184" t="s">
        <v>116</v>
      </c>
      <c r="G2184" s="4">
        <v>75.989999999999995</v>
      </c>
      <c r="H2184" s="4">
        <v>74</v>
      </c>
      <c r="I2184" s="57">
        <v>59.76</v>
      </c>
      <c r="J2184" s="72">
        <f t="shared" si="165"/>
        <v>14.240000000000002</v>
      </c>
      <c r="K2184" s="30" t="s">
        <v>10</v>
      </c>
      <c r="L2184" s="30" t="s">
        <v>10</v>
      </c>
      <c r="M2184" t="s">
        <v>1991</v>
      </c>
      <c r="N2184" t="s">
        <v>5503</v>
      </c>
      <c r="O2184" t="s">
        <v>123</v>
      </c>
      <c r="P2184" t="s">
        <v>183</v>
      </c>
    </row>
    <row r="2185" spans="1:16" x14ac:dyDescent="0.25">
      <c r="A2185" s="1">
        <v>9555</v>
      </c>
      <c r="B2185" s="5">
        <v>45793.549858506944</v>
      </c>
      <c r="C2185" t="s">
        <v>198</v>
      </c>
      <c r="D2185" t="s">
        <v>19</v>
      </c>
      <c r="E2185" t="s">
        <v>33</v>
      </c>
      <c r="F2185" t="s">
        <v>20</v>
      </c>
      <c r="G2185" s="4">
        <v>99.99</v>
      </c>
      <c r="H2185" s="4">
        <v>94</v>
      </c>
      <c r="I2185" s="57">
        <v>75.900000000000006</v>
      </c>
      <c r="J2185" s="72">
        <f t="shared" si="165"/>
        <v>18.099999999999994</v>
      </c>
      <c r="K2185" s="30" t="s">
        <v>10</v>
      </c>
      <c r="L2185" s="30" t="s">
        <v>10</v>
      </c>
      <c r="M2185" t="s">
        <v>1991</v>
      </c>
      <c r="N2185" t="s">
        <v>5504</v>
      </c>
      <c r="O2185" t="s">
        <v>122</v>
      </c>
      <c r="P2185" t="s">
        <v>183</v>
      </c>
    </row>
    <row r="2186" spans="1:16" x14ac:dyDescent="0.25">
      <c r="A2186" s="1" t="s">
        <v>5505</v>
      </c>
      <c r="B2186" s="5">
        <v>45793.803219502312</v>
      </c>
      <c r="C2186" t="s">
        <v>166</v>
      </c>
      <c r="D2186" t="s">
        <v>18</v>
      </c>
      <c r="E2186" t="s">
        <v>28</v>
      </c>
      <c r="F2186" t="s">
        <v>136</v>
      </c>
      <c r="G2186" s="4">
        <v>95.98</v>
      </c>
      <c r="H2186" s="31">
        <v>87</v>
      </c>
      <c r="I2186" s="31">
        <v>0</v>
      </c>
      <c r="J2186" s="31">
        <v>87</v>
      </c>
      <c r="K2186" s="30" t="s">
        <v>2824</v>
      </c>
      <c r="L2186" s="30" t="s">
        <v>17</v>
      </c>
      <c r="M2186" t="s">
        <v>1991</v>
      </c>
      <c r="N2186" t="s">
        <v>5506</v>
      </c>
      <c r="O2186" t="s">
        <v>131</v>
      </c>
      <c r="P2186" t="s">
        <v>181</v>
      </c>
    </row>
    <row r="2187" spans="1:16" x14ac:dyDescent="0.25">
      <c r="A2187" s="1">
        <v>9468</v>
      </c>
      <c r="B2187" s="90">
        <v>45794.673753495372</v>
      </c>
      <c r="C2187" t="s">
        <v>925</v>
      </c>
      <c r="D2187" t="s">
        <v>19</v>
      </c>
      <c r="E2187" t="s">
        <v>33</v>
      </c>
      <c r="F2187" t="s">
        <v>20</v>
      </c>
      <c r="G2187" s="4">
        <v>125</v>
      </c>
      <c r="H2187" s="4">
        <v>125</v>
      </c>
      <c r="I2187" s="57">
        <v>100.94</v>
      </c>
      <c r="J2187" s="72">
        <f>H2187-I2187</f>
        <v>24.060000000000002</v>
      </c>
      <c r="K2187" s="30" t="s">
        <v>10</v>
      </c>
      <c r="L2187" s="30" t="s">
        <v>10</v>
      </c>
      <c r="M2187" t="s">
        <v>1991</v>
      </c>
      <c r="N2187" t="s">
        <v>5507</v>
      </c>
      <c r="O2187" t="s">
        <v>132</v>
      </c>
      <c r="P2187" t="s">
        <v>182</v>
      </c>
    </row>
    <row r="2188" spans="1:16" x14ac:dyDescent="0.25">
      <c r="A2188" s="1" t="s">
        <v>3334</v>
      </c>
      <c r="B2188" s="90">
        <v>45794.811627847223</v>
      </c>
      <c r="C2188" t="s">
        <v>321</v>
      </c>
      <c r="D2188" t="s">
        <v>27</v>
      </c>
      <c r="E2188" t="s">
        <v>3287</v>
      </c>
      <c r="F2188" t="s">
        <v>29</v>
      </c>
      <c r="G2188" s="4">
        <v>78.180000000000007</v>
      </c>
      <c r="H2188" s="31">
        <v>70.2</v>
      </c>
      <c r="I2188" s="31">
        <v>0</v>
      </c>
      <c r="J2188" s="31">
        <v>70.2</v>
      </c>
      <c r="K2188" s="30" t="s">
        <v>2824</v>
      </c>
      <c r="L2188" s="30" t="s">
        <v>17</v>
      </c>
      <c r="M2188" t="s">
        <v>1991</v>
      </c>
      <c r="N2188" t="s">
        <v>5508</v>
      </c>
      <c r="O2188" t="s">
        <v>132</v>
      </c>
      <c r="P2188" t="s">
        <v>179</v>
      </c>
    </row>
    <row r="2189" spans="1:16" x14ac:dyDescent="0.25">
      <c r="A2189" s="1">
        <v>4602</v>
      </c>
      <c r="B2189" s="5">
        <v>45793.783658703702</v>
      </c>
      <c r="C2189" t="s">
        <v>925</v>
      </c>
      <c r="D2189" t="s">
        <v>23</v>
      </c>
      <c r="E2189" t="s">
        <v>24</v>
      </c>
      <c r="F2189" t="s">
        <v>20</v>
      </c>
      <c r="G2189" s="4">
        <v>42.98</v>
      </c>
      <c r="H2189" s="4">
        <v>31</v>
      </c>
      <c r="I2189" s="57">
        <v>25.03</v>
      </c>
      <c r="J2189" s="72">
        <f t="shared" ref="J2189:J2193" si="166">H2189-I2189</f>
        <v>5.9699999999999989</v>
      </c>
      <c r="K2189" s="30" t="s">
        <v>10</v>
      </c>
      <c r="L2189" s="30" t="s">
        <v>10</v>
      </c>
      <c r="M2189" t="s">
        <v>1991</v>
      </c>
      <c r="N2189" t="s">
        <v>5509</v>
      </c>
      <c r="O2189" t="s">
        <v>131</v>
      </c>
      <c r="P2189" t="s">
        <v>182</v>
      </c>
    </row>
    <row r="2190" spans="1:16" x14ac:dyDescent="0.25">
      <c r="A2190" s="1">
        <v>520</v>
      </c>
      <c r="B2190" s="90">
        <v>45794.760286342593</v>
      </c>
      <c r="C2190" t="s">
        <v>1980</v>
      </c>
      <c r="D2190" t="s">
        <v>23</v>
      </c>
      <c r="E2190" t="s">
        <v>31</v>
      </c>
      <c r="F2190" t="s">
        <v>1941</v>
      </c>
      <c r="G2190" s="4">
        <v>93.99</v>
      </c>
      <c r="H2190" s="4">
        <v>97</v>
      </c>
      <c r="I2190" s="57">
        <v>78.33</v>
      </c>
      <c r="J2190" s="72">
        <f t="shared" si="166"/>
        <v>18.670000000000002</v>
      </c>
      <c r="K2190" s="30" t="s">
        <v>10</v>
      </c>
      <c r="L2190" s="30" t="s">
        <v>10</v>
      </c>
      <c r="M2190" t="s">
        <v>1991</v>
      </c>
      <c r="N2190" t="s">
        <v>5510</v>
      </c>
      <c r="O2190" t="s">
        <v>1983</v>
      </c>
      <c r="P2190" t="s">
        <v>179</v>
      </c>
    </row>
    <row r="2191" spans="1:16" x14ac:dyDescent="0.25">
      <c r="A2191" s="1">
        <v>2420</v>
      </c>
      <c r="B2191" s="5">
        <v>45793.878527152781</v>
      </c>
      <c r="C2191" t="s">
        <v>1980</v>
      </c>
      <c r="D2191" t="s">
        <v>23</v>
      </c>
      <c r="E2191" t="s">
        <v>31</v>
      </c>
      <c r="F2191" t="s">
        <v>1941</v>
      </c>
      <c r="G2191" s="4">
        <v>81</v>
      </c>
      <c r="H2191" s="4">
        <v>81</v>
      </c>
      <c r="I2191" s="57">
        <v>65.41</v>
      </c>
      <c r="J2191" s="72">
        <f t="shared" si="166"/>
        <v>15.590000000000003</v>
      </c>
      <c r="K2191" s="30" t="s">
        <v>10</v>
      </c>
      <c r="L2191" s="30" t="s">
        <v>10</v>
      </c>
      <c r="M2191" t="s">
        <v>1991</v>
      </c>
      <c r="N2191" t="s">
        <v>5511</v>
      </c>
      <c r="O2191" t="s">
        <v>122</v>
      </c>
      <c r="P2191" t="s">
        <v>179</v>
      </c>
    </row>
    <row r="2192" spans="1:16" x14ac:dyDescent="0.25">
      <c r="A2192" s="1">
        <v>2352</v>
      </c>
      <c r="B2192" s="5">
        <v>45793.745258414354</v>
      </c>
      <c r="C2192" t="s">
        <v>1980</v>
      </c>
      <c r="D2192" t="s">
        <v>19</v>
      </c>
      <c r="E2192" t="s">
        <v>226</v>
      </c>
      <c r="F2192" t="s">
        <v>20</v>
      </c>
      <c r="G2192" s="4">
        <v>91.99</v>
      </c>
      <c r="H2192" s="4">
        <v>84</v>
      </c>
      <c r="I2192" s="57">
        <v>67.83</v>
      </c>
      <c r="J2192" s="72">
        <f t="shared" si="166"/>
        <v>16.170000000000002</v>
      </c>
      <c r="K2192" s="30" t="s">
        <v>10</v>
      </c>
      <c r="L2192" s="30" t="s">
        <v>10</v>
      </c>
      <c r="M2192" t="s">
        <v>1991</v>
      </c>
      <c r="N2192" t="s">
        <v>5512</v>
      </c>
      <c r="O2192" t="s">
        <v>122</v>
      </c>
      <c r="P2192" t="s">
        <v>179</v>
      </c>
    </row>
    <row r="2193" spans="1:16" x14ac:dyDescent="0.25">
      <c r="A2193" s="1">
        <v>3813</v>
      </c>
      <c r="B2193" s="90">
        <v>45794.875623402775</v>
      </c>
      <c r="C2193" t="s">
        <v>228</v>
      </c>
      <c r="D2193" t="s">
        <v>23</v>
      </c>
      <c r="E2193" t="s">
        <v>31</v>
      </c>
      <c r="F2193" t="s">
        <v>1941</v>
      </c>
      <c r="G2193" s="4">
        <v>74</v>
      </c>
      <c r="H2193" s="4">
        <v>74</v>
      </c>
      <c r="I2193" s="57">
        <v>59.76</v>
      </c>
      <c r="J2193" s="72">
        <f t="shared" si="166"/>
        <v>14.240000000000002</v>
      </c>
      <c r="K2193" s="30" t="s">
        <v>10</v>
      </c>
      <c r="L2193" s="30" t="s">
        <v>10</v>
      </c>
      <c r="M2193" t="s">
        <v>1991</v>
      </c>
      <c r="N2193" t="s">
        <v>5513</v>
      </c>
      <c r="O2193" t="s">
        <v>122</v>
      </c>
      <c r="P2193" t="s">
        <v>183</v>
      </c>
    </row>
    <row r="2194" spans="1:16" x14ac:dyDescent="0.25">
      <c r="A2194" s="1" t="s">
        <v>3298</v>
      </c>
      <c r="B2194" s="90">
        <v>45794.566290613424</v>
      </c>
      <c r="C2194" t="s">
        <v>4858</v>
      </c>
      <c r="D2194" t="s">
        <v>18</v>
      </c>
      <c r="E2194" t="s">
        <v>28</v>
      </c>
      <c r="F2194" t="s">
        <v>136</v>
      </c>
      <c r="G2194" s="4">
        <v>208.59</v>
      </c>
      <c r="H2194" s="31">
        <v>191.6</v>
      </c>
      <c r="I2194" s="31">
        <v>0</v>
      </c>
      <c r="J2194" s="31">
        <v>191.6</v>
      </c>
      <c r="K2194" s="30" t="s">
        <v>2824</v>
      </c>
      <c r="L2194" s="30" t="s">
        <v>17</v>
      </c>
      <c r="M2194" t="s">
        <v>1991</v>
      </c>
      <c r="N2194" t="s">
        <v>5514</v>
      </c>
      <c r="O2194" t="s">
        <v>123</v>
      </c>
      <c r="P2194" t="s">
        <v>180</v>
      </c>
    </row>
    <row r="2195" spans="1:16" x14ac:dyDescent="0.25">
      <c r="A2195" s="1">
        <v>1069</v>
      </c>
      <c r="B2195" s="90">
        <v>45794.841479803239</v>
      </c>
      <c r="C2195" t="s">
        <v>312</v>
      </c>
      <c r="D2195" t="s">
        <v>23</v>
      </c>
      <c r="E2195" t="s">
        <v>24</v>
      </c>
      <c r="F2195" t="s">
        <v>20</v>
      </c>
      <c r="G2195" s="4">
        <v>67.98</v>
      </c>
      <c r="H2195" s="4">
        <v>65</v>
      </c>
      <c r="I2195" s="57">
        <v>52.49</v>
      </c>
      <c r="J2195" s="72">
        <f t="shared" ref="J2195:J2196" si="167">H2195-I2195</f>
        <v>12.509999999999998</v>
      </c>
      <c r="K2195" s="30" t="s">
        <v>10</v>
      </c>
      <c r="L2195" s="30" t="s">
        <v>10</v>
      </c>
      <c r="M2195" t="s">
        <v>1991</v>
      </c>
      <c r="N2195" t="s">
        <v>5515</v>
      </c>
      <c r="O2195" t="s">
        <v>140</v>
      </c>
      <c r="P2195" t="s">
        <v>181</v>
      </c>
    </row>
    <row r="2196" spans="1:16" x14ac:dyDescent="0.25">
      <c r="A2196" s="1">
        <v>2397</v>
      </c>
      <c r="B2196" s="90">
        <v>45794.617857893521</v>
      </c>
      <c r="C2196" t="s">
        <v>167</v>
      </c>
      <c r="D2196" t="s">
        <v>19</v>
      </c>
      <c r="E2196" t="s">
        <v>41</v>
      </c>
      <c r="F2196" t="s">
        <v>20</v>
      </c>
      <c r="G2196" s="4">
        <v>175.99</v>
      </c>
      <c r="H2196" s="4">
        <v>168</v>
      </c>
      <c r="I2196" s="57">
        <v>135.66</v>
      </c>
      <c r="J2196" s="72">
        <f t="shared" si="167"/>
        <v>32.340000000000003</v>
      </c>
      <c r="K2196" s="30" t="s">
        <v>10</v>
      </c>
      <c r="L2196" s="30" t="s">
        <v>10</v>
      </c>
      <c r="M2196" t="s">
        <v>1991</v>
      </c>
      <c r="N2196" t="s">
        <v>5516</v>
      </c>
      <c r="O2196" t="s">
        <v>132</v>
      </c>
      <c r="P2196" t="s">
        <v>182</v>
      </c>
    </row>
    <row r="2197" spans="1:16" x14ac:dyDescent="0.25">
      <c r="A2197" s="1">
        <v>1345</v>
      </c>
      <c r="B2197" s="5">
        <v>45792.908702685185</v>
      </c>
      <c r="C2197" t="s">
        <v>166</v>
      </c>
      <c r="D2197" t="s">
        <v>19</v>
      </c>
      <c r="E2197" t="s">
        <v>129</v>
      </c>
      <c r="F2197" t="s">
        <v>116</v>
      </c>
      <c r="G2197" s="4">
        <v>222</v>
      </c>
      <c r="H2197" s="4">
        <v>222</v>
      </c>
      <c r="I2197" s="29">
        <v>0</v>
      </c>
      <c r="J2197" s="72">
        <v>222</v>
      </c>
      <c r="K2197" s="30" t="s">
        <v>1000</v>
      </c>
      <c r="L2197" s="30" t="s">
        <v>2825</v>
      </c>
      <c r="M2197" t="s">
        <v>1991</v>
      </c>
      <c r="N2197" t="s">
        <v>5517</v>
      </c>
      <c r="O2197" t="s">
        <v>1957</v>
      </c>
      <c r="P2197" t="s">
        <v>181</v>
      </c>
    </row>
    <row r="2198" spans="1:16" x14ac:dyDescent="0.25">
      <c r="A2198" s="1">
        <v>932</v>
      </c>
      <c r="B2198" s="90">
        <v>45794.810174976854</v>
      </c>
      <c r="C2198" t="s">
        <v>276</v>
      </c>
      <c r="D2198" t="s">
        <v>19</v>
      </c>
      <c r="E2198" t="s">
        <v>130</v>
      </c>
      <c r="F2198" t="s">
        <v>20</v>
      </c>
      <c r="G2198" s="4">
        <v>104.99</v>
      </c>
      <c r="H2198" s="4">
        <v>96</v>
      </c>
      <c r="I2198" s="57">
        <v>77.52</v>
      </c>
      <c r="J2198" s="72">
        <f t="shared" ref="J2198:J2201" si="168">H2198-I2198</f>
        <v>18.480000000000004</v>
      </c>
      <c r="K2198" s="30" t="s">
        <v>10</v>
      </c>
      <c r="L2198" s="30" t="s">
        <v>10</v>
      </c>
      <c r="M2198" t="s">
        <v>1991</v>
      </c>
      <c r="N2198" t="s">
        <v>5518</v>
      </c>
      <c r="O2198" t="s">
        <v>131</v>
      </c>
      <c r="P2198" t="s">
        <v>183</v>
      </c>
    </row>
    <row r="2199" spans="1:16" x14ac:dyDescent="0.25">
      <c r="A2199" s="1">
        <v>5233</v>
      </c>
      <c r="B2199" s="5">
        <v>45792.705701145831</v>
      </c>
      <c r="C2199" t="s">
        <v>1973</v>
      </c>
      <c r="D2199" t="s">
        <v>23</v>
      </c>
      <c r="E2199" t="s">
        <v>30</v>
      </c>
      <c r="F2199" t="s">
        <v>116</v>
      </c>
      <c r="G2199" s="4">
        <v>58</v>
      </c>
      <c r="H2199" s="4">
        <v>55.98</v>
      </c>
      <c r="I2199" s="57">
        <v>46.84</v>
      </c>
      <c r="J2199" s="72">
        <f t="shared" si="168"/>
        <v>9.1399999999999935</v>
      </c>
      <c r="K2199" s="30" t="s">
        <v>10</v>
      </c>
      <c r="L2199" s="30" t="s">
        <v>10</v>
      </c>
      <c r="M2199" t="s">
        <v>1991</v>
      </c>
      <c r="N2199" t="s">
        <v>5519</v>
      </c>
      <c r="O2199" t="s">
        <v>1976</v>
      </c>
      <c r="P2199" t="s">
        <v>179</v>
      </c>
    </row>
    <row r="2200" spans="1:16" x14ac:dyDescent="0.25">
      <c r="A2200" s="1">
        <v>3269</v>
      </c>
      <c r="B2200" s="5">
        <v>45793.79329199074</v>
      </c>
      <c r="C2200" t="s">
        <v>1948</v>
      </c>
      <c r="D2200" t="s">
        <v>23</v>
      </c>
      <c r="E2200" t="s">
        <v>24</v>
      </c>
      <c r="F2200" t="s">
        <v>20</v>
      </c>
      <c r="G2200" s="4">
        <v>74.989999999999995</v>
      </c>
      <c r="H2200" s="4">
        <v>66</v>
      </c>
      <c r="I2200" s="57">
        <v>53.3</v>
      </c>
      <c r="J2200" s="72">
        <f t="shared" si="168"/>
        <v>12.700000000000003</v>
      </c>
      <c r="K2200" s="30" t="s">
        <v>10</v>
      </c>
      <c r="L2200" s="30" t="s">
        <v>10</v>
      </c>
      <c r="M2200" t="s">
        <v>1991</v>
      </c>
      <c r="N2200" t="s">
        <v>5520</v>
      </c>
      <c r="O2200" t="s">
        <v>132</v>
      </c>
      <c r="P2200" t="s">
        <v>179</v>
      </c>
    </row>
    <row r="2201" spans="1:16" x14ac:dyDescent="0.25">
      <c r="A2201" s="1">
        <v>3856</v>
      </c>
      <c r="B2201" s="90">
        <v>45794.503633125001</v>
      </c>
      <c r="C2201" t="s">
        <v>942</v>
      </c>
      <c r="D2201" t="s">
        <v>19</v>
      </c>
      <c r="E2201" t="s">
        <v>1946</v>
      </c>
      <c r="F2201" t="s">
        <v>20</v>
      </c>
      <c r="G2201" s="4">
        <v>88.98</v>
      </c>
      <c r="H2201" s="4">
        <v>63</v>
      </c>
      <c r="I2201" s="57">
        <v>50.87</v>
      </c>
      <c r="J2201" s="72">
        <f t="shared" si="168"/>
        <v>12.130000000000003</v>
      </c>
      <c r="K2201" s="30" t="s">
        <v>10</v>
      </c>
      <c r="L2201" s="30" t="s">
        <v>10</v>
      </c>
      <c r="M2201" t="s">
        <v>1991</v>
      </c>
      <c r="N2201" t="s">
        <v>5521</v>
      </c>
      <c r="O2201" t="s">
        <v>131</v>
      </c>
      <c r="P2201" t="s">
        <v>182</v>
      </c>
    </row>
    <row r="2202" spans="1:16" x14ac:dyDescent="0.25">
      <c r="A2202" s="1">
        <v>3953</v>
      </c>
      <c r="B2202" s="90">
        <v>45794.830104895831</v>
      </c>
      <c r="C2202" t="s">
        <v>203</v>
      </c>
      <c r="D2202" t="s">
        <v>23</v>
      </c>
      <c r="E2202" t="s">
        <v>31</v>
      </c>
      <c r="F2202" t="s">
        <v>116</v>
      </c>
      <c r="G2202" s="4">
        <v>121.99</v>
      </c>
      <c r="H2202" s="4">
        <v>116</v>
      </c>
      <c r="I2202" s="29">
        <v>0</v>
      </c>
      <c r="J2202" s="72">
        <v>116</v>
      </c>
      <c r="K2202" s="30" t="s">
        <v>1000</v>
      </c>
      <c r="L2202" s="30" t="s">
        <v>2825</v>
      </c>
      <c r="M2202" t="s">
        <v>1991</v>
      </c>
      <c r="N2202" t="s">
        <v>5522</v>
      </c>
      <c r="O2202" t="s">
        <v>132</v>
      </c>
      <c r="P2202" t="s">
        <v>180</v>
      </c>
    </row>
    <row r="2203" spans="1:16" x14ac:dyDescent="0.25">
      <c r="A2203" s="1">
        <v>2526</v>
      </c>
      <c r="B2203" s="90">
        <v>45794.82000521991</v>
      </c>
      <c r="C2203" t="s">
        <v>165</v>
      </c>
      <c r="D2203" t="s">
        <v>19</v>
      </c>
      <c r="E2203" t="s">
        <v>33</v>
      </c>
      <c r="F2203" t="s">
        <v>20</v>
      </c>
      <c r="G2203" s="4">
        <v>103.99</v>
      </c>
      <c r="H2203" s="4">
        <v>96</v>
      </c>
      <c r="I2203" s="57">
        <v>77.52</v>
      </c>
      <c r="J2203" s="72">
        <f t="shared" ref="J2203:J2204" si="169">H2203-I2203</f>
        <v>18.480000000000004</v>
      </c>
      <c r="K2203" s="30" t="s">
        <v>10</v>
      </c>
      <c r="L2203" s="30" t="s">
        <v>10</v>
      </c>
      <c r="M2203" t="s">
        <v>1991</v>
      </c>
      <c r="N2203" t="s">
        <v>5523</v>
      </c>
      <c r="O2203" t="s">
        <v>123</v>
      </c>
      <c r="P2203" t="s">
        <v>182</v>
      </c>
    </row>
    <row r="2204" spans="1:16" x14ac:dyDescent="0.25">
      <c r="A2204" s="1">
        <v>1047</v>
      </c>
      <c r="B2204" s="5">
        <v>45793.940810474538</v>
      </c>
      <c r="C2204" t="s">
        <v>168</v>
      </c>
      <c r="D2204" t="s">
        <v>19</v>
      </c>
      <c r="E2204" t="s">
        <v>226</v>
      </c>
      <c r="F2204" t="s">
        <v>20</v>
      </c>
      <c r="G2204" s="4">
        <v>79.989999999999995</v>
      </c>
      <c r="H2204" s="4">
        <v>84</v>
      </c>
      <c r="I2204" s="57">
        <v>67.83</v>
      </c>
      <c r="J2204" s="72">
        <f t="shared" si="169"/>
        <v>16.170000000000002</v>
      </c>
      <c r="K2204" s="30" t="s">
        <v>10</v>
      </c>
      <c r="L2204" s="30" t="s">
        <v>10</v>
      </c>
      <c r="M2204" t="s">
        <v>1991</v>
      </c>
      <c r="N2204" t="s">
        <v>5524</v>
      </c>
      <c r="O2204" t="s">
        <v>122</v>
      </c>
      <c r="P2204" t="s">
        <v>182</v>
      </c>
    </row>
    <row r="2205" spans="1:16" x14ac:dyDescent="0.25">
      <c r="A2205" s="1">
        <v>8467</v>
      </c>
      <c r="B2205" s="5">
        <v>45793.787933101848</v>
      </c>
      <c r="C2205" t="s">
        <v>203</v>
      </c>
      <c r="D2205" t="s">
        <v>23</v>
      </c>
      <c r="E2205" t="s">
        <v>31</v>
      </c>
      <c r="F2205" t="s">
        <v>116</v>
      </c>
      <c r="G2205" s="4">
        <v>63.99</v>
      </c>
      <c r="H2205" s="4">
        <v>63</v>
      </c>
      <c r="I2205" s="29">
        <v>0</v>
      </c>
      <c r="J2205" s="72">
        <v>62</v>
      </c>
      <c r="K2205" s="30" t="s">
        <v>1000</v>
      </c>
      <c r="L2205" s="30" t="s">
        <v>2825</v>
      </c>
      <c r="M2205" t="s">
        <v>1991</v>
      </c>
      <c r="N2205" t="s">
        <v>5525</v>
      </c>
      <c r="O2205" t="s">
        <v>131</v>
      </c>
      <c r="P2205" t="s">
        <v>180</v>
      </c>
    </row>
    <row r="2206" spans="1:16" x14ac:dyDescent="0.25">
      <c r="A2206" s="1">
        <v>7570</v>
      </c>
      <c r="B2206" s="5">
        <v>45795.872127488423</v>
      </c>
      <c r="C2206" t="s">
        <v>163</v>
      </c>
      <c r="D2206" t="s">
        <v>19</v>
      </c>
      <c r="E2206" t="s">
        <v>129</v>
      </c>
      <c r="F2206" t="s">
        <v>116</v>
      </c>
      <c r="G2206" s="4">
        <v>67.989999999999995</v>
      </c>
      <c r="H2206" s="4">
        <v>76</v>
      </c>
      <c r="I2206" s="57">
        <v>53.3</v>
      </c>
      <c r="J2206" s="72">
        <f t="shared" ref="J2206:J2210" si="170">H2206-I2206</f>
        <v>22.700000000000003</v>
      </c>
      <c r="K2206" s="30" t="s">
        <v>10</v>
      </c>
      <c r="L2206" s="30" t="s">
        <v>10</v>
      </c>
      <c r="M2206" t="s">
        <v>1991</v>
      </c>
      <c r="N2206" t="s">
        <v>5526</v>
      </c>
      <c r="O2206" t="s">
        <v>122</v>
      </c>
      <c r="P2206" t="str">
        <f>VLOOKUP(C2206,[2]REGIONAIS!H:K,4,FALSE)</f>
        <v>GRAZIANI BARRETO</v>
      </c>
    </row>
    <row r="2207" spans="1:16" x14ac:dyDescent="0.25">
      <c r="A2207" s="1">
        <v>19</v>
      </c>
      <c r="B2207" s="5">
        <v>45793.942712245371</v>
      </c>
      <c r="C2207" t="s">
        <v>1944</v>
      </c>
      <c r="D2207" t="s">
        <v>23</v>
      </c>
      <c r="E2207" t="s">
        <v>26</v>
      </c>
      <c r="F2207" t="s">
        <v>20</v>
      </c>
      <c r="G2207" s="4">
        <v>93.78</v>
      </c>
      <c r="H2207" s="4">
        <v>82.8</v>
      </c>
      <c r="I2207" s="57">
        <v>66.86</v>
      </c>
      <c r="J2207" s="72">
        <f t="shared" si="170"/>
        <v>15.939999999999998</v>
      </c>
      <c r="K2207" s="30" t="s">
        <v>10</v>
      </c>
      <c r="L2207" s="30" t="s">
        <v>10</v>
      </c>
      <c r="M2207" t="s">
        <v>1991</v>
      </c>
      <c r="N2207" t="s">
        <v>5527</v>
      </c>
      <c r="O2207" t="s">
        <v>132</v>
      </c>
      <c r="P2207" t="s">
        <v>182</v>
      </c>
    </row>
    <row r="2208" spans="1:16" x14ac:dyDescent="0.25">
      <c r="A2208" s="1">
        <v>5719</v>
      </c>
      <c r="B2208" s="5">
        <v>45793.792572638886</v>
      </c>
      <c r="C2208" t="s">
        <v>2523</v>
      </c>
      <c r="D2208" t="s">
        <v>23</v>
      </c>
      <c r="E2208" t="s">
        <v>24</v>
      </c>
      <c r="F2208" t="s">
        <v>20</v>
      </c>
      <c r="G2208" s="4">
        <v>73.98</v>
      </c>
      <c r="H2208" s="4">
        <v>64</v>
      </c>
      <c r="I2208" s="57">
        <v>51.68</v>
      </c>
      <c r="J2208" s="72">
        <f t="shared" si="170"/>
        <v>12.32</v>
      </c>
      <c r="K2208" s="30" t="s">
        <v>10</v>
      </c>
      <c r="L2208" s="30" t="s">
        <v>10</v>
      </c>
      <c r="M2208" t="s">
        <v>1991</v>
      </c>
      <c r="N2208" t="s">
        <v>5528</v>
      </c>
      <c r="O2208" t="s">
        <v>122</v>
      </c>
      <c r="P2208" t="s">
        <v>180</v>
      </c>
    </row>
    <row r="2209" spans="1:16" x14ac:dyDescent="0.25">
      <c r="A2209" s="1">
        <v>8987</v>
      </c>
      <c r="B2209" s="90">
        <v>45794.851034594911</v>
      </c>
      <c r="C2209" t="s">
        <v>2003</v>
      </c>
      <c r="D2209" t="s">
        <v>19</v>
      </c>
      <c r="E2209" t="s">
        <v>1946</v>
      </c>
      <c r="F2209" t="s">
        <v>20</v>
      </c>
      <c r="G2209" s="4">
        <v>372.38</v>
      </c>
      <c r="H2209" s="4">
        <v>364.4</v>
      </c>
      <c r="I2209" s="57">
        <v>294.25</v>
      </c>
      <c r="J2209" s="72">
        <f t="shared" si="170"/>
        <v>70.149999999999977</v>
      </c>
      <c r="K2209" s="30" t="s">
        <v>10</v>
      </c>
      <c r="L2209" s="30" t="s">
        <v>10</v>
      </c>
      <c r="M2209" t="s">
        <v>1991</v>
      </c>
      <c r="N2209" t="s">
        <v>5529</v>
      </c>
      <c r="O2209" t="s">
        <v>122</v>
      </c>
      <c r="P2209" t="s">
        <v>182</v>
      </c>
    </row>
    <row r="2210" spans="1:16" x14ac:dyDescent="0.25">
      <c r="A2210" s="1">
        <v>8684</v>
      </c>
      <c r="B2210" s="90">
        <v>45794.818650069443</v>
      </c>
      <c r="C2210" t="s">
        <v>298</v>
      </c>
      <c r="D2210" t="s">
        <v>23</v>
      </c>
      <c r="E2210" t="s">
        <v>31</v>
      </c>
      <c r="F2210" t="s">
        <v>116</v>
      </c>
      <c r="G2210" s="4">
        <v>209.98</v>
      </c>
      <c r="H2210" s="4">
        <v>214</v>
      </c>
      <c r="I2210" s="57">
        <v>42.79</v>
      </c>
      <c r="J2210" s="72">
        <f t="shared" si="170"/>
        <v>171.21</v>
      </c>
      <c r="K2210" s="30" t="s">
        <v>10</v>
      </c>
      <c r="L2210" s="30" t="s">
        <v>10</v>
      </c>
      <c r="M2210" t="s">
        <v>1991</v>
      </c>
      <c r="N2210" t="s">
        <v>5530</v>
      </c>
      <c r="O2210" t="s">
        <v>122</v>
      </c>
      <c r="P2210" t="s">
        <v>180</v>
      </c>
    </row>
    <row r="2211" spans="1:16" x14ac:dyDescent="0.25">
      <c r="A2211" s="1">
        <v>3867</v>
      </c>
      <c r="B2211" s="5">
        <v>45795.908271504632</v>
      </c>
      <c r="C2211" t="s">
        <v>298</v>
      </c>
      <c r="D2211" t="s">
        <v>19</v>
      </c>
      <c r="E2211" t="s">
        <v>129</v>
      </c>
      <c r="F2211" t="s">
        <v>116</v>
      </c>
      <c r="G2211" s="4">
        <v>113.98</v>
      </c>
      <c r="H2211" s="4">
        <v>104</v>
      </c>
      <c r="I2211" s="29">
        <v>0</v>
      </c>
      <c r="J2211" s="72">
        <v>104</v>
      </c>
      <c r="K2211" s="30" t="s">
        <v>1000</v>
      </c>
      <c r="L2211" s="30" t="s">
        <v>2825</v>
      </c>
      <c r="M2211" t="s">
        <v>1991</v>
      </c>
      <c r="N2211" t="s">
        <v>5531</v>
      </c>
      <c r="O2211" t="s">
        <v>122</v>
      </c>
      <c r="P2211" t="str">
        <f>VLOOKUP(C2211,[2]REGIONAIS!H:K,4,FALSE)</f>
        <v>ANDRE TREVISANI</v>
      </c>
    </row>
    <row r="2212" spans="1:16" x14ac:dyDescent="0.25">
      <c r="A2212" s="1">
        <v>6124</v>
      </c>
      <c r="B2212" s="90">
        <v>45794.803130914355</v>
      </c>
      <c r="C2212" t="s">
        <v>2003</v>
      </c>
      <c r="D2212" t="s">
        <v>19</v>
      </c>
      <c r="E2212" t="s">
        <v>130</v>
      </c>
      <c r="F2212" t="s">
        <v>20</v>
      </c>
      <c r="G2212" s="4">
        <v>103.98</v>
      </c>
      <c r="H2212" s="4">
        <v>90</v>
      </c>
      <c r="I2212" s="57">
        <v>72.680000000000007</v>
      </c>
      <c r="J2212" s="72">
        <f t="shared" ref="J2212:J2214" si="171">H2212-I2212</f>
        <v>17.319999999999993</v>
      </c>
      <c r="K2212" s="30" t="s">
        <v>10</v>
      </c>
      <c r="L2212" s="30" t="s">
        <v>10</v>
      </c>
      <c r="M2212" t="s">
        <v>1991</v>
      </c>
      <c r="N2212" t="s">
        <v>5532</v>
      </c>
      <c r="O2212" t="s">
        <v>1957</v>
      </c>
      <c r="P2212" t="s">
        <v>182</v>
      </c>
    </row>
    <row r="2213" spans="1:16" x14ac:dyDescent="0.25">
      <c r="A2213" s="1" t="s">
        <v>2160</v>
      </c>
      <c r="B2213" s="90">
        <v>45794.851978495368</v>
      </c>
      <c r="C2213" t="s">
        <v>760</v>
      </c>
      <c r="D2213" t="s">
        <v>19</v>
      </c>
      <c r="E2213" t="s">
        <v>39</v>
      </c>
      <c r="F2213" t="s">
        <v>1940</v>
      </c>
      <c r="G2213" s="4">
        <v>88.98</v>
      </c>
      <c r="H2213" s="4">
        <v>83</v>
      </c>
      <c r="I2213" s="57">
        <v>69.540000000000006</v>
      </c>
      <c r="J2213" s="72">
        <f t="shared" si="171"/>
        <v>13.459999999999994</v>
      </c>
      <c r="K2213" s="30" t="s">
        <v>10</v>
      </c>
      <c r="L2213" s="30" t="s">
        <v>10</v>
      </c>
      <c r="M2213" t="s">
        <v>1991</v>
      </c>
      <c r="N2213" t="s">
        <v>5533</v>
      </c>
      <c r="O2213" t="s">
        <v>1955</v>
      </c>
      <c r="P2213" t="s">
        <v>179</v>
      </c>
    </row>
    <row r="2214" spans="1:16" x14ac:dyDescent="0.25">
      <c r="A2214" s="1">
        <v>5778</v>
      </c>
      <c r="B2214" s="5">
        <v>45793.823525162035</v>
      </c>
      <c r="C2214" t="s">
        <v>1986</v>
      </c>
      <c r="D2214" t="s">
        <v>19</v>
      </c>
      <c r="E2214" t="s">
        <v>33</v>
      </c>
      <c r="F2214" t="s">
        <v>20</v>
      </c>
      <c r="G2214" s="4">
        <v>67.2</v>
      </c>
      <c r="H2214" s="4">
        <v>67.2</v>
      </c>
      <c r="I2214" s="57">
        <v>54.26</v>
      </c>
      <c r="J2214" s="72">
        <f t="shared" si="171"/>
        <v>12.940000000000005</v>
      </c>
      <c r="K2214" s="30" t="s">
        <v>10</v>
      </c>
      <c r="L2214" s="30" t="s">
        <v>10</v>
      </c>
      <c r="M2214" t="s">
        <v>1991</v>
      </c>
      <c r="N2214" t="s">
        <v>5534</v>
      </c>
      <c r="O2214" t="s">
        <v>132</v>
      </c>
      <c r="P2214" t="s">
        <v>180</v>
      </c>
    </row>
    <row r="2215" spans="1:16" x14ac:dyDescent="0.25">
      <c r="A2215" s="1" t="s">
        <v>5535</v>
      </c>
      <c r="B2215" s="90">
        <v>45794.480713483797</v>
      </c>
      <c r="C2215" t="s">
        <v>1330</v>
      </c>
      <c r="D2215" t="s">
        <v>18</v>
      </c>
      <c r="E2215" t="s">
        <v>28</v>
      </c>
      <c r="F2215" t="s">
        <v>136</v>
      </c>
      <c r="G2215" s="4">
        <v>13.59</v>
      </c>
      <c r="H2215" s="31">
        <v>27.6</v>
      </c>
      <c r="I2215" s="31">
        <v>0</v>
      </c>
      <c r="J2215" s="31">
        <v>27.6</v>
      </c>
      <c r="K2215" s="30" t="s">
        <v>2824</v>
      </c>
      <c r="L2215" s="30" t="s">
        <v>17</v>
      </c>
      <c r="M2215" t="s">
        <v>1991</v>
      </c>
      <c r="N2215" t="s">
        <v>5536</v>
      </c>
      <c r="O2215" t="s">
        <v>1929</v>
      </c>
      <c r="P2215" t="s">
        <v>182</v>
      </c>
    </row>
    <row r="2216" spans="1:16" x14ac:dyDescent="0.25">
      <c r="A2216" s="1" t="s">
        <v>5537</v>
      </c>
      <c r="B2216" s="5">
        <v>45793.472097812497</v>
      </c>
      <c r="C2216" t="s">
        <v>1330</v>
      </c>
      <c r="D2216" t="s">
        <v>18</v>
      </c>
      <c r="E2216" t="s">
        <v>28</v>
      </c>
      <c r="F2216" t="s">
        <v>136</v>
      </c>
      <c r="G2216" s="4">
        <v>13.59</v>
      </c>
      <c r="H2216" s="31">
        <v>27.6</v>
      </c>
      <c r="I2216" s="31">
        <v>0</v>
      </c>
      <c r="J2216" s="31">
        <v>27.6</v>
      </c>
      <c r="K2216" s="30" t="s">
        <v>2824</v>
      </c>
      <c r="L2216" s="30" t="s">
        <v>17</v>
      </c>
      <c r="M2216" t="s">
        <v>1991</v>
      </c>
      <c r="N2216" t="s">
        <v>5538</v>
      </c>
      <c r="O2216" t="s">
        <v>122</v>
      </c>
      <c r="P2216" t="s">
        <v>182</v>
      </c>
    </row>
    <row r="2217" spans="1:16" x14ac:dyDescent="0.25">
      <c r="A2217" s="1" t="s">
        <v>5539</v>
      </c>
      <c r="B2217" s="5">
        <v>45793.471389548613</v>
      </c>
      <c r="C2217" t="s">
        <v>1330</v>
      </c>
      <c r="D2217" t="s">
        <v>18</v>
      </c>
      <c r="E2217" t="s">
        <v>28</v>
      </c>
      <c r="F2217" t="s">
        <v>136</v>
      </c>
      <c r="G2217" s="4">
        <v>13.59</v>
      </c>
      <c r="H2217" s="31">
        <v>27.6</v>
      </c>
      <c r="I2217" s="31">
        <v>0</v>
      </c>
      <c r="J2217" s="31">
        <v>27.6</v>
      </c>
      <c r="K2217" s="30" t="s">
        <v>2824</v>
      </c>
      <c r="L2217" s="30" t="s">
        <v>17</v>
      </c>
      <c r="M2217" t="s">
        <v>1991</v>
      </c>
      <c r="N2217" t="s">
        <v>5540</v>
      </c>
      <c r="O2217" t="s">
        <v>1936</v>
      </c>
      <c r="P2217" t="s">
        <v>182</v>
      </c>
    </row>
    <row r="2218" spans="1:16" x14ac:dyDescent="0.25">
      <c r="A2218" s="1" t="s">
        <v>5541</v>
      </c>
      <c r="B2218" s="5">
        <v>45793.466382685183</v>
      </c>
      <c r="C2218" t="s">
        <v>1330</v>
      </c>
      <c r="D2218" t="s">
        <v>18</v>
      </c>
      <c r="E2218" t="s">
        <v>28</v>
      </c>
      <c r="F2218" t="s">
        <v>136</v>
      </c>
      <c r="G2218" s="4">
        <v>13.59</v>
      </c>
      <c r="H2218" s="31">
        <v>27.6</v>
      </c>
      <c r="I2218" s="31">
        <v>0</v>
      </c>
      <c r="J2218" s="31">
        <v>27.6</v>
      </c>
      <c r="K2218" s="30" t="s">
        <v>2824</v>
      </c>
      <c r="L2218" s="30" t="s">
        <v>17</v>
      </c>
      <c r="M2218" t="s">
        <v>1991</v>
      </c>
      <c r="N2218" t="s">
        <v>5542</v>
      </c>
      <c r="O2218" t="s">
        <v>122</v>
      </c>
      <c r="P2218" t="s">
        <v>182</v>
      </c>
    </row>
    <row r="2219" spans="1:16" x14ac:dyDescent="0.25">
      <c r="A2219" s="1" t="s">
        <v>5543</v>
      </c>
      <c r="B2219" s="5">
        <v>45793.464566585651</v>
      </c>
      <c r="C2219" t="s">
        <v>1330</v>
      </c>
      <c r="D2219" t="s">
        <v>18</v>
      </c>
      <c r="E2219" t="s">
        <v>28</v>
      </c>
      <c r="F2219" t="s">
        <v>136</v>
      </c>
      <c r="G2219" s="4">
        <v>13.59</v>
      </c>
      <c r="H2219" s="31">
        <v>27.6</v>
      </c>
      <c r="I2219" s="31">
        <v>0</v>
      </c>
      <c r="J2219" s="31">
        <v>27.6</v>
      </c>
      <c r="K2219" s="30" t="s">
        <v>2824</v>
      </c>
      <c r="L2219" s="30" t="s">
        <v>17</v>
      </c>
      <c r="M2219" t="s">
        <v>1991</v>
      </c>
      <c r="N2219" t="s">
        <v>5544</v>
      </c>
      <c r="O2219" t="s">
        <v>122</v>
      </c>
      <c r="P2219" t="s">
        <v>182</v>
      </c>
    </row>
    <row r="2220" spans="1:16" x14ac:dyDescent="0.25">
      <c r="A2220" s="1">
        <v>6681</v>
      </c>
      <c r="B2220" s="5">
        <v>45793.920005300926</v>
      </c>
      <c r="C2220" t="s">
        <v>4858</v>
      </c>
      <c r="D2220" t="s">
        <v>23</v>
      </c>
      <c r="E2220" t="s">
        <v>24</v>
      </c>
      <c r="F2220" t="s">
        <v>20</v>
      </c>
      <c r="G2220" s="4">
        <v>88.79</v>
      </c>
      <c r="H2220" s="4">
        <v>88.8</v>
      </c>
      <c r="I2220" s="57">
        <v>71.709999999999994</v>
      </c>
      <c r="J2220" s="72">
        <f t="shared" ref="J2220:J2227" si="172">H2220-I2220</f>
        <v>17.090000000000003</v>
      </c>
      <c r="K2220" s="30" t="s">
        <v>10</v>
      </c>
      <c r="L2220" s="30" t="s">
        <v>10</v>
      </c>
      <c r="M2220" t="s">
        <v>1991</v>
      </c>
      <c r="N2220" t="s">
        <v>5545</v>
      </c>
      <c r="O2220" t="s">
        <v>132</v>
      </c>
      <c r="P2220" t="s">
        <v>180</v>
      </c>
    </row>
    <row r="2221" spans="1:16" x14ac:dyDescent="0.25">
      <c r="A2221" s="1">
        <v>8845</v>
      </c>
      <c r="B2221" s="5">
        <v>45793.807046354166</v>
      </c>
      <c r="C2221" t="s">
        <v>4858</v>
      </c>
      <c r="D2221" t="s">
        <v>23</v>
      </c>
      <c r="E2221" t="s">
        <v>24</v>
      </c>
      <c r="F2221" t="s">
        <v>20</v>
      </c>
      <c r="G2221" s="4">
        <v>141.79</v>
      </c>
      <c r="H2221" s="4">
        <v>131.80000000000001</v>
      </c>
      <c r="I2221" s="57">
        <v>106.43</v>
      </c>
      <c r="J2221" s="72">
        <f t="shared" si="172"/>
        <v>25.370000000000005</v>
      </c>
      <c r="K2221" s="30" t="s">
        <v>10</v>
      </c>
      <c r="L2221" s="30" t="s">
        <v>10</v>
      </c>
      <c r="M2221" t="s">
        <v>1991</v>
      </c>
      <c r="N2221" t="s">
        <v>5546</v>
      </c>
      <c r="O2221" t="s">
        <v>122</v>
      </c>
      <c r="P2221" t="s">
        <v>180</v>
      </c>
    </row>
    <row r="2222" spans="1:16" x14ac:dyDescent="0.25">
      <c r="A2222" s="1">
        <v>2502</v>
      </c>
      <c r="B2222" s="5">
        <v>45793.782492905091</v>
      </c>
      <c r="C2222" t="s">
        <v>2831</v>
      </c>
      <c r="D2222" t="s">
        <v>23</v>
      </c>
      <c r="E2222" t="s">
        <v>24</v>
      </c>
      <c r="F2222" t="s">
        <v>20</v>
      </c>
      <c r="G2222" s="4">
        <v>193.03</v>
      </c>
      <c r="H2222" s="4">
        <v>179.05</v>
      </c>
      <c r="I2222" s="57">
        <v>144.58000000000001</v>
      </c>
      <c r="J2222" s="72">
        <f t="shared" si="172"/>
        <v>34.47</v>
      </c>
      <c r="K2222" s="30" t="s">
        <v>10</v>
      </c>
      <c r="L2222" s="30" t="s">
        <v>10</v>
      </c>
      <c r="M2222" t="s">
        <v>1991</v>
      </c>
      <c r="N2222" t="s">
        <v>5547</v>
      </c>
      <c r="O2222" t="s">
        <v>122</v>
      </c>
      <c r="P2222" t="s">
        <v>180</v>
      </c>
    </row>
    <row r="2223" spans="1:16" x14ac:dyDescent="0.25">
      <c r="A2223" s="1">
        <v>1898</v>
      </c>
      <c r="B2223" s="90">
        <v>45794.807874039354</v>
      </c>
      <c r="C2223" t="s">
        <v>1966</v>
      </c>
      <c r="D2223" t="s">
        <v>23</v>
      </c>
      <c r="E2223" t="s">
        <v>24</v>
      </c>
      <c r="F2223" t="s">
        <v>20</v>
      </c>
      <c r="G2223" s="4">
        <v>143.59</v>
      </c>
      <c r="H2223" s="4">
        <v>129.6</v>
      </c>
      <c r="I2223" s="57">
        <v>104.65</v>
      </c>
      <c r="J2223" s="72">
        <f t="shared" si="172"/>
        <v>24.949999999999989</v>
      </c>
      <c r="K2223" s="30" t="s">
        <v>10</v>
      </c>
      <c r="L2223" s="30" t="s">
        <v>10</v>
      </c>
      <c r="M2223" t="s">
        <v>1991</v>
      </c>
      <c r="N2223" t="s">
        <v>5548</v>
      </c>
      <c r="O2223" t="s">
        <v>131</v>
      </c>
      <c r="P2223" t="s">
        <v>179</v>
      </c>
    </row>
    <row r="2224" spans="1:16" x14ac:dyDescent="0.25">
      <c r="A2224" s="1">
        <v>3679</v>
      </c>
      <c r="B2224" s="90">
        <v>45794.805733009256</v>
      </c>
      <c r="C2224" t="s">
        <v>1966</v>
      </c>
      <c r="D2224" t="s">
        <v>23</v>
      </c>
      <c r="E2224" t="s">
        <v>24</v>
      </c>
      <c r="F2224" t="s">
        <v>20</v>
      </c>
      <c r="G2224" s="4">
        <v>143.59</v>
      </c>
      <c r="H2224" s="4">
        <v>129.6</v>
      </c>
      <c r="I2224" s="57">
        <v>104.65</v>
      </c>
      <c r="J2224" s="72">
        <f t="shared" si="172"/>
        <v>24.949999999999989</v>
      </c>
      <c r="K2224" s="30" t="s">
        <v>10</v>
      </c>
      <c r="L2224" s="30" t="s">
        <v>10</v>
      </c>
      <c r="M2224" t="s">
        <v>1991</v>
      </c>
      <c r="N2224" t="s">
        <v>5549</v>
      </c>
      <c r="O2224" t="s">
        <v>131</v>
      </c>
      <c r="P2224" t="s">
        <v>179</v>
      </c>
    </row>
    <row r="2225" spans="1:16" x14ac:dyDescent="0.25">
      <c r="A2225" s="1">
        <v>6957</v>
      </c>
      <c r="B2225" s="5">
        <v>45793.589920370374</v>
      </c>
      <c r="C2225" t="s">
        <v>1966</v>
      </c>
      <c r="D2225" t="s">
        <v>23</v>
      </c>
      <c r="E2225" t="s">
        <v>24</v>
      </c>
      <c r="F2225" t="s">
        <v>20</v>
      </c>
      <c r="G2225" s="4">
        <v>60.99</v>
      </c>
      <c r="H2225" s="4">
        <v>54</v>
      </c>
      <c r="I2225" s="57">
        <v>43.6</v>
      </c>
      <c r="J2225" s="72">
        <f t="shared" si="172"/>
        <v>10.399999999999999</v>
      </c>
      <c r="K2225" s="30" t="s">
        <v>10</v>
      </c>
      <c r="L2225" s="30" t="s">
        <v>10</v>
      </c>
      <c r="M2225" t="s">
        <v>1991</v>
      </c>
      <c r="N2225" t="s">
        <v>5550</v>
      </c>
      <c r="O2225" t="s">
        <v>132</v>
      </c>
      <c r="P2225" t="s">
        <v>179</v>
      </c>
    </row>
    <row r="2226" spans="1:16" x14ac:dyDescent="0.25">
      <c r="A2226" s="1">
        <v>9847</v>
      </c>
      <c r="B2226" s="90">
        <v>45794.83015736111</v>
      </c>
      <c r="C2226" t="s">
        <v>1994</v>
      </c>
      <c r="D2226" t="s">
        <v>23</v>
      </c>
      <c r="E2226" t="s">
        <v>24</v>
      </c>
      <c r="F2226" t="s">
        <v>20</v>
      </c>
      <c r="G2226" s="4">
        <v>186.58</v>
      </c>
      <c r="H2226" s="4">
        <v>169.6</v>
      </c>
      <c r="I2226" s="57">
        <v>136.94999999999999</v>
      </c>
      <c r="J2226" s="72">
        <f t="shared" si="172"/>
        <v>32.650000000000006</v>
      </c>
      <c r="K2226" s="30" t="s">
        <v>10</v>
      </c>
      <c r="L2226" s="30" t="s">
        <v>10</v>
      </c>
      <c r="M2226" t="s">
        <v>1991</v>
      </c>
      <c r="N2226" t="s">
        <v>5551</v>
      </c>
      <c r="O2226" t="s">
        <v>122</v>
      </c>
      <c r="P2226" t="s">
        <v>180</v>
      </c>
    </row>
    <row r="2227" spans="1:16" x14ac:dyDescent="0.25">
      <c r="A2227" s="1">
        <v>3069</v>
      </c>
      <c r="B2227" s="90">
        <v>45794.905816099534</v>
      </c>
      <c r="C2227" t="s">
        <v>5170</v>
      </c>
      <c r="D2227" t="s">
        <v>19</v>
      </c>
      <c r="E2227" t="s">
        <v>1946</v>
      </c>
      <c r="F2227" t="s">
        <v>20</v>
      </c>
      <c r="G2227" s="4">
        <v>49.99</v>
      </c>
      <c r="H2227" s="4">
        <v>54</v>
      </c>
      <c r="I2227" s="57">
        <v>43.6</v>
      </c>
      <c r="J2227" s="72">
        <f t="shared" si="172"/>
        <v>10.399999999999999</v>
      </c>
      <c r="K2227" s="30" t="s">
        <v>10</v>
      </c>
      <c r="L2227" s="30" t="s">
        <v>10</v>
      </c>
      <c r="M2227" t="s">
        <v>1991</v>
      </c>
      <c r="N2227" t="s">
        <v>5552</v>
      </c>
      <c r="O2227" t="s">
        <v>122</v>
      </c>
      <c r="P2227" t="s">
        <v>179</v>
      </c>
    </row>
    <row r="2228" spans="1:16" x14ac:dyDescent="0.25">
      <c r="A2228" s="1" t="s">
        <v>4091</v>
      </c>
      <c r="B2228" s="5">
        <v>45793.496247858799</v>
      </c>
      <c r="C2228" t="s">
        <v>1954</v>
      </c>
      <c r="D2228" t="s">
        <v>18</v>
      </c>
      <c r="E2228" t="s">
        <v>1950</v>
      </c>
      <c r="F2228" t="s">
        <v>1951</v>
      </c>
      <c r="G2228" s="4">
        <v>84.99</v>
      </c>
      <c r="H2228" s="31">
        <v>74</v>
      </c>
      <c r="I2228" s="31">
        <v>0</v>
      </c>
      <c r="J2228" s="31">
        <v>74</v>
      </c>
      <c r="K2228" s="30" t="s">
        <v>2824</v>
      </c>
      <c r="L2228" s="30" t="s">
        <v>17</v>
      </c>
      <c r="M2228" t="s">
        <v>1991</v>
      </c>
      <c r="N2228" t="s">
        <v>5553</v>
      </c>
      <c r="O2228" t="s">
        <v>132</v>
      </c>
      <c r="P2228" t="s">
        <v>182</v>
      </c>
    </row>
    <row r="2229" spans="1:16" x14ac:dyDescent="0.25">
      <c r="A2229" s="1">
        <v>5170</v>
      </c>
      <c r="B2229" s="90">
        <v>45794.768235810188</v>
      </c>
      <c r="C2229" t="s">
        <v>5170</v>
      </c>
      <c r="D2229" t="s">
        <v>19</v>
      </c>
      <c r="E2229" t="s">
        <v>41</v>
      </c>
      <c r="F2229" t="s">
        <v>20</v>
      </c>
      <c r="G2229" s="4">
        <v>418.39</v>
      </c>
      <c r="H2229" s="4">
        <v>410.4</v>
      </c>
      <c r="I2229" s="57">
        <v>331.4</v>
      </c>
      <c r="J2229" s="72">
        <f>H2229-I2229</f>
        <v>79</v>
      </c>
      <c r="K2229" s="30" t="s">
        <v>10</v>
      </c>
      <c r="L2229" s="30" t="s">
        <v>10</v>
      </c>
      <c r="M2229" t="s">
        <v>1991</v>
      </c>
      <c r="N2229" t="s">
        <v>5554</v>
      </c>
      <c r="O2229" t="s">
        <v>123</v>
      </c>
      <c r="P2229" t="s">
        <v>179</v>
      </c>
    </row>
    <row r="2230" spans="1:16" x14ac:dyDescent="0.25">
      <c r="A2230" s="1">
        <v>4934</v>
      </c>
      <c r="B2230" s="90">
        <v>45794.813934074074</v>
      </c>
      <c r="C2230" t="s">
        <v>285</v>
      </c>
      <c r="D2230" t="s">
        <v>23</v>
      </c>
      <c r="E2230" t="s">
        <v>31</v>
      </c>
      <c r="F2230" t="s">
        <v>116</v>
      </c>
      <c r="G2230" s="4">
        <v>169.99</v>
      </c>
      <c r="H2230" s="4">
        <v>168</v>
      </c>
      <c r="I2230" s="29">
        <v>0</v>
      </c>
      <c r="J2230" s="72">
        <v>168</v>
      </c>
      <c r="K2230" s="30" t="s">
        <v>1000</v>
      </c>
      <c r="L2230" s="30" t="s">
        <v>2825</v>
      </c>
      <c r="M2230" t="s">
        <v>1991</v>
      </c>
      <c r="N2230" t="s">
        <v>5555</v>
      </c>
      <c r="O2230" t="s">
        <v>132</v>
      </c>
      <c r="P2230" t="s">
        <v>179</v>
      </c>
    </row>
    <row r="2231" spans="1:16" x14ac:dyDescent="0.25">
      <c r="A2231" s="1">
        <v>5534</v>
      </c>
      <c r="B2231" s="5">
        <v>45795.904106018519</v>
      </c>
      <c r="C2231" t="s">
        <v>285</v>
      </c>
      <c r="D2231" t="s">
        <v>19</v>
      </c>
      <c r="E2231" t="s">
        <v>129</v>
      </c>
      <c r="F2231" t="s">
        <v>116</v>
      </c>
      <c r="G2231" s="4">
        <v>164.99</v>
      </c>
      <c r="H2231" s="4">
        <v>166</v>
      </c>
      <c r="I2231" s="29">
        <v>0</v>
      </c>
      <c r="J2231" s="72">
        <v>166</v>
      </c>
      <c r="K2231" s="30" t="s">
        <v>1000</v>
      </c>
      <c r="L2231" s="30" t="s">
        <v>2825</v>
      </c>
      <c r="M2231" t="s">
        <v>1991</v>
      </c>
      <c r="N2231" t="s">
        <v>5556</v>
      </c>
      <c r="O2231" t="s">
        <v>1961</v>
      </c>
      <c r="P2231" t="str">
        <f>VLOOKUP(C2231,[2]REGIONAIS!H:K,4,FALSE)</f>
        <v>GUSTAVO DIREITO</v>
      </c>
    </row>
    <row r="2232" spans="1:16" x14ac:dyDescent="0.25">
      <c r="A2232" s="1">
        <v>2721</v>
      </c>
      <c r="B2232" s="90">
        <v>45794.822484247685</v>
      </c>
      <c r="C2232" t="s">
        <v>1977</v>
      </c>
      <c r="D2232" t="s">
        <v>19</v>
      </c>
      <c r="E2232" t="s">
        <v>1946</v>
      </c>
      <c r="F2232" t="s">
        <v>20</v>
      </c>
      <c r="G2232" s="4">
        <v>97.38</v>
      </c>
      <c r="H2232" s="4">
        <v>80.400000000000006</v>
      </c>
      <c r="I2232" s="57">
        <v>64.930000000000007</v>
      </c>
      <c r="J2232" s="72">
        <f t="shared" ref="J2232:J2234" si="173">H2232-I2232</f>
        <v>15.469999999999999</v>
      </c>
      <c r="K2232" s="30" t="s">
        <v>10</v>
      </c>
      <c r="L2232" s="30" t="s">
        <v>10</v>
      </c>
      <c r="M2232" t="s">
        <v>1991</v>
      </c>
      <c r="N2232" t="s">
        <v>5557</v>
      </c>
      <c r="O2232" t="s">
        <v>122</v>
      </c>
      <c r="P2232" t="s">
        <v>180</v>
      </c>
    </row>
    <row r="2233" spans="1:16" x14ac:dyDescent="0.25">
      <c r="A2233" s="1">
        <v>9761</v>
      </c>
      <c r="B2233" s="90">
        <v>45794.81307423611</v>
      </c>
      <c r="C2233" t="s">
        <v>971</v>
      </c>
      <c r="D2233" t="s">
        <v>23</v>
      </c>
      <c r="E2233" t="s">
        <v>24</v>
      </c>
      <c r="F2233" t="s">
        <v>20</v>
      </c>
      <c r="G2233" s="4">
        <v>26.98</v>
      </c>
      <c r="H2233" s="4">
        <v>26</v>
      </c>
      <c r="I2233" s="57">
        <v>16.93</v>
      </c>
      <c r="J2233" s="72">
        <f t="shared" si="173"/>
        <v>9.07</v>
      </c>
      <c r="K2233" s="30" t="s">
        <v>10</v>
      </c>
      <c r="L2233" s="30" t="s">
        <v>10</v>
      </c>
      <c r="M2233" t="s">
        <v>1991</v>
      </c>
      <c r="N2233" t="s">
        <v>5558</v>
      </c>
      <c r="O2233" t="s">
        <v>1962</v>
      </c>
      <c r="P2233" t="s">
        <v>180</v>
      </c>
    </row>
    <row r="2234" spans="1:16" x14ac:dyDescent="0.25">
      <c r="A2234" s="1" t="s">
        <v>5559</v>
      </c>
      <c r="B2234" s="5">
        <v>45793.827985208336</v>
      </c>
      <c r="C2234" t="s">
        <v>757</v>
      </c>
      <c r="D2234" t="s">
        <v>19</v>
      </c>
      <c r="E2234" t="s">
        <v>129</v>
      </c>
      <c r="F2234" t="s">
        <v>1940</v>
      </c>
      <c r="G2234" s="4">
        <v>457.98</v>
      </c>
      <c r="H2234" s="4">
        <v>440</v>
      </c>
      <c r="I2234" s="57">
        <v>346.31</v>
      </c>
      <c r="J2234" s="72">
        <f t="shared" si="173"/>
        <v>93.69</v>
      </c>
      <c r="K2234" s="30" t="s">
        <v>10</v>
      </c>
      <c r="L2234" s="30" t="s">
        <v>10</v>
      </c>
      <c r="M2234" t="s">
        <v>1991</v>
      </c>
      <c r="N2234" t="s">
        <v>5560</v>
      </c>
      <c r="O2234" t="s">
        <v>132</v>
      </c>
      <c r="P2234" t="s">
        <v>182</v>
      </c>
    </row>
    <row r="2235" spans="1:16" x14ac:dyDescent="0.25">
      <c r="A2235" s="1" t="s">
        <v>5561</v>
      </c>
      <c r="B2235" s="5">
        <v>45793.779257418981</v>
      </c>
      <c r="C2235" t="s">
        <v>174</v>
      </c>
      <c r="D2235" t="s">
        <v>18</v>
      </c>
      <c r="E2235" t="s">
        <v>1939</v>
      </c>
      <c r="F2235" t="s">
        <v>29</v>
      </c>
      <c r="G2235" s="4">
        <v>127.99</v>
      </c>
      <c r="H2235" s="31">
        <v>130.01</v>
      </c>
      <c r="I2235" s="31">
        <v>0</v>
      </c>
      <c r="J2235" s="31">
        <v>130.01</v>
      </c>
      <c r="K2235" s="30" t="s">
        <v>2824</v>
      </c>
      <c r="L2235" s="30" t="s">
        <v>17</v>
      </c>
      <c r="M2235" t="s">
        <v>1991</v>
      </c>
      <c r="N2235" t="s">
        <v>5562</v>
      </c>
      <c r="O2235" t="s">
        <v>1957</v>
      </c>
      <c r="P2235" t="s">
        <v>180</v>
      </c>
    </row>
    <row r="2236" spans="1:16" x14ac:dyDescent="0.25">
      <c r="A2236" s="1" t="s">
        <v>5563</v>
      </c>
      <c r="B2236" s="5">
        <v>45793.763474687497</v>
      </c>
      <c r="C2236" t="s">
        <v>174</v>
      </c>
      <c r="D2236" t="s">
        <v>27</v>
      </c>
      <c r="E2236" t="s">
        <v>1945</v>
      </c>
      <c r="F2236" t="s">
        <v>1940</v>
      </c>
      <c r="G2236" s="4">
        <v>129.78</v>
      </c>
      <c r="H2236" s="31">
        <v>99.8</v>
      </c>
      <c r="I2236" s="31">
        <v>0</v>
      </c>
      <c r="J2236" s="73">
        <v>99.8</v>
      </c>
      <c r="K2236" s="30" t="s">
        <v>2824</v>
      </c>
      <c r="L2236" s="30" t="s">
        <v>17</v>
      </c>
      <c r="M2236" t="s">
        <v>1991</v>
      </c>
      <c r="N2236" t="s">
        <v>5564</v>
      </c>
      <c r="O2236" t="s">
        <v>132</v>
      </c>
      <c r="P2236" t="s">
        <v>180</v>
      </c>
    </row>
    <row r="2237" spans="1:16" x14ac:dyDescent="0.25">
      <c r="A2237" s="1" t="s">
        <v>5565</v>
      </c>
      <c r="B2237" s="5">
        <v>45795.915870902776</v>
      </c>
      <c r="C2237" t="s">
        <v>1538</v>
      </c>
      <c r="D2237" t="s">
        <v>23</v>
      </c>
      <c r="E2237" t="s">
        <v>31</v>
      </c>
      <c r="F2237" t="s">
        <v>1941</v>
      </c>
      <c r="G2237" s="4">
        <v>43.34</v>
      </c>
      <c r="H2237" s="4">
        <v>42.35</v>
      </c>
      <c r="I2237" s="57">
        <v>34.200000000000003</v>
      </c>
      <c r="J2237" s="72">
        <f t="shared" ref="J2237:J2246" si="174">H2237-I2237</f>
        <v>8.1499999999999986</v>
      </c>
      <c r="K2237" s="30" t="s">
        <v>10</v>
      </c>
      <c r="L2237" s="30" t="s">
        <v>10</v>
      </c>
      <c r="M2237" t="s">
        <v>1991</v>
      </c>
      <c r="N2237" t="s">
        <v>5566</v>
      </c>
      <c r="O2237" t="s">
        <v>124</v>
      </c>
      <c r="P2237" t="str">
        <f>VLOOKUP(C2237,[2]REGIONAIS!H:K,4,FALSE)</f>
        <v>BREINER PENA</v>
      </c>
    </row>
    <row r="2238" spans="1:16" x14ac:dyDescent="0.25">
      <c r="A2238" s="1" t="s">
        <v>4356</v>
      </c>
      <c r="B2238" s="5">
        <v>45795.895081122682</v>
      </c>
      <c r="C2238" t="s">
        <v>286</v>
      </c>
      <c r="D2238" t="s">
        <v>19</v>
      </c>
      <c r="E2238" t="s">
        <v>41</v>
      </c>
      <c r="F2238" t="s">
        <v>20</v>
      </c>
      <c r="G2238" s="4">
        <v>45.79</v>
      </c>
      <c r="H2238" s="4">
        <v>43.8</v>
      </c>
      <c r="I2238" s="57">
        <v>35.369999999999997</v>
      </c>
      <c r="J2238" s="72">
        <f t="shared" si="174"/>
        <v>8.43</v>
      </c>
      <c r="K2238" s="30" t="s">
        <v>10</v>
      </c>
      <c r="L2238" s="30" t="s">
        <v>10</v>
      </c>
      <c r="M2238" t="s">
        <v>1991</v>
      </c>
      <c r="N2238" t="s">
        <v>5567</v>
      </c>
      <c r="O2238" t="s">
        <v>132</v>
      </c>
      <c r="P2238" t="str">
        <f>VLOOKUP(C2238,[2]REGIONAIS!H:K,4,FALSE)</f>
        <v>KLEBER RIQUELME</v>
      </c>
    </row>
    <row r="2239" spans="1:16" x14ac:dyDescent="0.25">
      <c r="A2239" s="1" t="s">
        <v>5568</v>
      </c>
      <c r="B2239" s="5">
        <v>45795.890731851854</v>
      </c>
      <c r="C2239" t="s">
        <v>286</v>
      </c>
      <c r="D2239" t="s">
        <v>19</v>
      </c>
      <c r="E2239" t="s">
        <v>33</v>
      </c>
      <c r="F2239" t="s">
        <v>20</v>
      </c>
      <c r="G2239" s="4">
        <v>95.03</v>
      </c>
      <c r="H2239" s="4">
        <v>82.05</v>
      </c>
      <c r="I2239" s="57">
        <v>66.260000000000005</v>
      </c>
      <c r="J2239" s="72">
        <f t="shared" si="174"/>
        <v>15.789999999999992</v>
      </c>
      <c r="K2239" s="30" t="s">
        <v>10</v>
      </c>
      <c r="L2239" s="30" t="s">
        <v>10</v>
      </c>
      <c r="M2239" t="s">
        <v>1991</v>
      </c>
      <c r="N2239" t="s">
        <v>5569</v>
      </c>
      <c r="O2239" t="s">
        <v>132</v>
      </c>
      <c r="P2239" t="str">
        <f>VLOOKUP(C2239,[2]REGIONAIS!H:K,4,FALSE)</f>
        <v>KLEBER RIQUELME</v>
      </c>
    </row>
    <row r="2240" spans="1:16" x14ac:dyDescent="0.25">
      <c r="A2240" s="1">
        <v>7175</v>
      </c>
      <c r="B2240" s="5">
        <v>45793.850817395833</v>
      </c>
      <c r="C2240" t="s">
        <v>951</v>
      </c>
      <c r="D2240" t="s">
        <v>19</v>
      </c>
      <c r="E2240" t="s">
        <v>2512</v>
      </c>
      <c r="F2240" t="s">
        <v>116</v>
      </c>
      <c r="G2240" s="4">
        <v>176.98</v>
      </c>
      <c r="H2240" s="4">
        <v>162</v>
      </c>
      <c r="I2240" s="57">
        <v>130.82</v>
      </c>
      <c r="J2240" s="72">
        <f t="shared" si="174"/>
        <v>31.180000000000007</v>
      </c>
      <c r="K2240" s="30" t="s">
        <v>10</v>
      </c>
      <c r="L2240" s="30" t="s">
        <v>10</v>
      </c>
      <c r="M2240" t="s">
        <v>1991</v>
      </c>
      <c r="N2240" t="s">
        <v>5570</v>
      </c>
      <c r="O2240" t="s">
        <v>122</v>
      </c>
      <c r="P2240" t="s">
        <v>183</v>
      </c>
    </row>
    <row r="2241" spans="1:16" x14ac:dyDescent="0.25">
      <c r="A2241" s="1" t="s">
        <v>5571</v>
      </c>
      <c r="B2241" s="5">
        <v>45795.9048774537</v>
      </c>
      <c r="C2241" t="s">
        <v>5572</v>
      </c>
      <c r="D2241" t="s">
        <v>19</v>
      </c>
      <c r="E2241" t="s">
        <v>39</v>
      </c>
      <c r="F2241" t="s">
        <v>1940</v>
      </c>
      <c r="G2241" s="4">
        <v>182.59</v>
      </c>
      <c r="H2241" s="4">
        <v>165.6</v>
      </c>
      <c r="I2241" s="57">
        <v>133.72</v>
      </c>
      <c r="J2241" s="72">
        <f t="shared" si="174"/>
        <v>31.879999999999995</v>
      </c>
      <c r="K2241" s="30" t="s">
        <v>10</v>
      </c>
      <c r="L2241" s="30" t="s">
        <v>10</v>
      </c>
      <c r="M2241" t="s">
        <v>1991</v>
      </c>
      <c r="N2241" t="s">
        <v>5573</v>
      </c>
      <c r="O2241" t="s">
        <v>1957</v>
      </c>
      <c r="P2241" t="str">
        <f>VLOOKUP(C2241,[2]REGIONAIS!H:K,4,FALSE)</f>
        <v>KLEBER RIQUELME</v>
      </c>
    </row>
    <row r="2242" spans="1:16" x14ac:dyDescent="0.25">
      <c r="A2242" s="1" t="s">
        <v>5574</v>
      </c>
      <c r="B2242" s="5">
        <v>45795.647977488428</v>
      </c>
      <c r="C2242" t="s">
        <v>202</v>
      </c>
      <c r="D2242" t="s">
        <v>23</v>
      </c>
      <c r="E2242" t="s">
        <v>24</v>
      </c>
      <c r="F2242" t="s">
        <v>20</v>
      </c>
      <c r="G2242" s="4">
        <v>60.59</v>
      </c>
      <c r="H2242" s="4">
        <v>63.6</v>
      </c>
      <c r="I2242" s="57">
        <v>51.35</v>
      </c>
      <c r="J2242" s="72">
        <f t="shared" si="174"/>
        <v>12.25</v>
      </c>
      <c r="K2242" s="30" t="s">
        <v>10</v>
      </c>
      <c r="L2242" s="30" t="s">
        <v>10</v>
      </c>
      <c r="M2242" t="s">
        <v>1991</v>
      </c>
      <c r="N2242" t="s">
        <v>5575</v>
      </c>
      <c r="O2242" t="s">
        <v>122</v>
      </c>
      <c r="P2242" t="str">
        <f>VLOOKUP(C2242,[2]REGIONAIS!H:K,4,FALSE)</f>
        <v>KLEBER RIQUELME</v>
      </c>
    </row>
    <row r="2243" spans="1:16" x14ac:dyDescent="0.25">
      <c r="A2243" s="1" t="s">
        <v>5576</v>
      </c>
      <c r="B2243" s="5">
        <v>45795.657740960647</v>
      </c>
      <c r="C2243" t="s">
        <v>162</v>
      </c>
      <c r="D2243" t="s">
        <v>23</v>
      </c>
      <c r="E2243" t="s">
        <v>24</v>
      </c>
      <c r="F2243" t="s">
        <v>20</v>
      </c>
      <c r="G2243" s="4">
        <v>112.59</v>
      </c>
      <c r="H2243" s="4">
        <v>111.6</v>
      </c>
      <c r="I2243" s="57">
        <v>90.11</v>
      </c>
      <c r="J2243" s="72">
        <f t="shared" si="174"/>
        <v>21.489999999999995</v>
      </c>
      <c r="K2243" s="30" t="s">
        <v>10</v>
      </c>
      <c r="L2243" s="30" t="s">
        <v>10</v>
      </c>
      <c r="M2243" t="s">
        <v>1991</v>
      </c>
      <c r="N2243" t="s">
        <v>5577</v>
      </c>
      <c r="O2243" t="s">
        <v>132</v>
      </c>
      <c r="P2243" t="str">
        <f>VLOOKUP(C2243,[2]REGIONAIS!H:K,4,FALSE)</f>
        <v>GUSTAVO DIREITO</v>
      </c>
    </row>
    <row r="2244" spans="1:16" x14ac:dyDescent="0.25">
      <c r="A2244" s="1" t="s">
        <v>5578</v>
      </c>
      <c r="B2244" s="5">
        <v>45795.857403391201</v>
      </c>
      <c r="C2244" t="s">
        <v>138</v>
      </c>
      <c r="D2244" t="s">
        <v>23</v>
      </c>
      <c r="E2244" t="s">
        <v>24</v>
      </c>
      <c r="F2244" t="s">
        <v>20</v>
      </c>
      <c r="G2244" s="4">
        <v>73.59</v>
      </c>
      <c r="H2244" s="4">
        <v>63.6</v>
      </c>
      <c r="I2244" s="57">
        <v>51.35</v>
      </c>
      <c r="J2244" s="72">
        <f t="shared" si="174"/>
        <v>12.25</v>
      </c>
      <c r="K2244" s="30" t="s">
        <v>10</v>
      </c>
      <c r="L2244" s="30" t="s">
        <v>10</v>
      </c>
      <c r="M2244" t="s">
        <v>1991</v>
      </c>
      <c r="N2244" t="s">
        <v>5579</v>
      </c>
      <c r="O2244" t="s">
        <v>122</v>
      </c>
      <c r="P2244" t="str">
        <f>VLOOKUP(C2244,[2]REGIONAIS!H:K,4,FALSE)</f>
        <v>GRAZIANI BARRETO</v>
      </c>
    </row>
    <row r="2245" spans="1:16" x14ac:dyDescent="0.25">
      <c r="A2245" s="1" t="s">
        <v>5580</v>
      </c>
      <c r="B2245" s="5">
        <v>45795.827687743054</v>
      </c>
      <c r="C2245" t="s">
        <v>265</v>
      </c>
      <c r="D2245" t="s">
        <v>23</v>
      </c>
      <c r="E2245" t="s">
        <v>24</v>
      </c>
      <c r="F2245" t="s">
        <v>20</v>
      </c>
      <c r="G2245" s="4">
        <v>52.83</v>
      </c>
      <c r="H2245" s="4">
        <v>41.85</v>
      </c>
      <c r="I2245" s="57">
        <v>33.79</v>
      </c>
      <c r="J2245" s="72">
        <f t="shared" si="174"/>
        <v>8.0600000000000023</v>
      </c>
      <c r="K2245" s="30" t="s">
        <v>10</v>
      </c>
      <c r="L2245" s="30" t="s">
        <v>10</v>
      </c>
      <c r="M2245" t="s">
        <v>1991</v>
      </c>
      <c r="N2245" t="s">
        <v>5581</v>
      </c>
      <c r="O2245" t="s">
        <v>122</v>
      </c>
      <c r="P2245" t="str">
        <f>VLOOKUP(C2245,[2]REGIONAIS!H:K,4,FALSE)</f>
        <v>BREINER PENA</v>
      </c>
    </row>
    <row r="2246" spans="1:16" x14ac:dyDescent="0.25">
      <c r="A2246" s="1" t="s">
        <v>5582</v>
      </c>
      <c r="B2246" s="5">
        <v>45795.814157835652</v>
      </c>
      <c r="C2246" t="s">
        <v>265</v>
      </c>
      <c r="D2246" t="s">
        <v>23</v>
      </c>
      <c r="E2246" t="s">
        <v>24</v>
      </c>
      <c r="F2246" t="s">
        <v>20</v>
      </c>
      <c r="G2246" s="4">
        <v>30.99</v>
      </c>
      <c r="H2246" s="4">
        <v>30</v>
      </c>
      <c r="I2246" s="57">
        <v>25.15</v>
      </c>
      <c r="J2246" s="72">
        <f t="shared" si="174"/>
        <v>4.8500000000000014</v>
      </c>
      <c r="K2246" s="30" t="s">
        <v>10</v>
      </c>
      <c r="L2246" s="30" t="s">
        <v>10</v>
      </c>
      <c r="M2246" t="s">
        <v>1991</v>
      </c>
      <c r="N2246" t="s">
        <v>5583</v>
      </c>
      <c r="O2246" t="s">
        <v>156</v>
      </c>
      <c r="P2246" t="str">
        <f>VLOOKUP(C2246,[2]REGIONAIS!H:K,4,FALSE)</f>
        <v>BREINER PENA</v>
      </c>
    </row>
    <row r="2247" spans="1:16" x14ac:dyDescent="0.25">
      <c r="A2247" s="1">
        <v>1312</v>
      </c>
      <c r="B2247" s="5">
        <v>45795.895325289355</v>
      </c>
      <c r="C2247" t="s">
        <v>951</v>
      </c>
      <c r="D2247" t="s">
        <v>19</v>
      </c>
      <c r="E2247" t="s">
        <v>129</v>
      </c>
      <c r="F2247" t="s">
        <v>116</v>
      </c>
      <c r="G2247" s="4">
        <v>74.98</v>
      </c>
      <c r="H2247" s="4">
        <v>75</v>
      </c>
      <c r="I2247" s="29">
        <v>0</v>
      </c>
      <c r="J2247" s="72">
        <v>75</v>
      </c>
      <c r="K2247" s="30" t="s">
        <v>1000</v>
      </c>
      <c r="L2247" s="30" t="s">
        <v>2825</v>
      </c>
      <c r="M2247" t="s">
        <v>1991</v>
      </c>
      <c r="N2247" t="s">
        <v>5584</v>
      </c>
      <c r="O2247" t="s">
        <v>132</v>
      </c>
      <c r="P2247" t="str">
        <f>VLOOKUP(C2247,[2]REGIONAIS!H:K,4,FALSE)</f>
        <v>GRAZIANI BARRETO</v>
      </c>
    </row>
    <row r="2248" spans="1:16" x14ac:dyDescent="0.25">
      <c r="A2248" s="1" t="s">
        <v>5585</v>
      </c>
      <c r="B2248" s="5">
        <v>45795.834435231482</v>
      </c>
      <c r="C2248" t="s">
        <v>1917</v>
      </c>
      <c r="D2248" t="s">
        <v>23</v>
      </c>
      <c r="E2248" t="s">
        <v>24</v>
      </c>
      <c r="F2248" t="s">
        <v>20</v>
      </c>
      <c r="G2248" s="4">
        <v>26.7</v>
      </c>
      <c r="H2248" s="4">
        <v>43.8</v>
      </c>
      <c r="I2248" s="57">
        <v>14.36</v>
      </c>
      <c r="J2248" s="72">
        <f t="shared" ref="J2248:J2252" si="175">H2248-I2248</f>
        <v>29.439999999999998</v>
      </c>
      <c r="K2248" s="30" t="s">
        <v>10</v>
      </c>
      <c r="L2248" s="30" t="s">
        <v>10</v>
      </c>
      <c r="M2248" t="s">
        <v>1991</v>
      </c>
      <c r="N2248" t="s">
        <v>5586</v>
      </c>
      <c r="O2248" t="s">
        <v>122</v>
      </c>
      <c r="P2248" t="str">
        <f>VLOOKUP(C2248,[2]REGIONAIS!H:K,4,FALSE)</f>
        <v>GUSTAVO DIREITO</v>
      </c>
    </row>
    <row r="2249" spans="1:16" x14ac:dyDescent="0.25">
      <c r="A2249" s="1">
        <v>928</v>
      </c>
      <c r="B2249" s="5">
        <v>45793.899414189815</v>
      </c>
      <c r="C2249" t="s">
        <v>223</v>
      </c>
      <c r="D2249" t="s">
        <v>23</v>
      </c>
      <c r="E2249" t="s">
        <v>31</v>
      </c>
      <c r="F2249" t="s">
        <v>116</v>
      </c>
      <c r="G2249" s="4">
        <v>158.97999999999999</v>
      </c>
      <c r="H2249" s="4">
        <v>148</v>
      </c>
      <c r="I2249" s="57">
        <v>119.51</v>
      </c>
      <c r="J2249" s="72">
        <f t="shared" si="175"/>
        <v>28.489999999999995</v>
      </c>
      <c r="K2249" s="30" t="s">
        <v>10</v>
      </c>
      <c r="L2249" s="30" t="s">
        <v>10</v>
      </c>
      <c r="M2249" t="s">
        <v>1991</v>
      </c>
      <c r="N2249" t="s">
        <v>5587</v>
      </c>
      <c r="O2249" t="s">
        <v>122</v>
      </c>
      <c r="P2249" t="s">
        <v>179</v>
      </c>
    </row>
    <row r="2250" spans="1:16" x14ac:dyDescent="0.25">
      <c r="A2250" s="1" t="s">
        <v>1989</v>
      </c>
      <c r="B2250" s="5">
        <v>45795.696443576388</v>
      </c>
      <c r="C2250" t="s">
        <v>1917</v>
      </c>
      <c r="D2250" t="s">
        <v>19</v>
      </c>
      <c r="E2250" t="s">
        <v>33</v>
      </c>
      <c r="F2250" t="s">
        <v>20</v>
      </c>
      <c r="G2250" s="4">
        <v>5.98</v>
      </c>
      <c r="H2250" s="4">
        <v>16.8</v>
      </c>
      <c r="I2250" s="57">
        <v>1.54</v>
      </c>
      <c r="J2250" s="72">
        <f t="shared" si="175"/>
        <v>15.260000000000002</v>
      </c>
      <c r="K2250" s="30" t="s">
        <v>10</v>
      </c>
      <c r="L2250" s="30" t="s">
        <v>10</v>
      </c>
      <c r="M2250" t="s">
        <v>1991</v>
      </c>
      <c r="N2250" t="s">
        <v>5588</v>
      </c>
      <c r="O2250" t="s">
        <v>122</v>
      </c>
      <c r="P2250" t="str">
        <f>VLOOKUP(C2250,[2]REGIONAIS!H:K,4,FALSE)</f>
        <v>GUSTAVO DIREITO</v>
      </c>
    </row>
    <row r="2251" spans="1:16" x14ac:dyDescent="0.25">
      <c r="A2251" s="1" t="s">
        <v>5589</v>
      </c>
      <c r="B2251" s="5">
        <v>45795.564467905089</v>
      </c>
      <c r="C2251" t="s">
        <v>48</v>
      </c>
      <c r="D2251" t="s">
        <v>19</v>
      </c>
      <c r="E2251" t="s">
        <v>33</v>
      </c>
      <c r="F2251" t="s">
        <v>20</v>
      </c>
      <c r="G2251" s="4">
        <v>45.18</v>
      </c>
      <c r="H2251" s="4">
        <v>37.200000000000003</v>
      </c>
      <c r="I2251" s="57">
        <v>30.04</v>
      </c>
      <c r="J2251" s="72">
        <f t="shared" si="175"/>
        <v>7.1600000000000037</v>
      </c>
      <c r="K2251" s="30" t="s">
        <v>10</v>
      </c>
      <c r="L2251" s="30" t="s">
        <v>10</v>
      </c>
      <c r="M2251" t="s">
        <v>1991</v>
      </c>
      <c r="N2251" t="s">
        <v>5590</v>
      </c>
      <c r="O2251" t="s">
        <v>132</v>
      </c>
      <c r="P2251" t="str">
        <f>VLOOKUP(C2251,[2]REGIONAIS!H:K,4,FALSE)</f>
        <v>ANDRE TREVISANI</v>
      </c>
    </row>
    <row r="2252" spans="1:16" x14ac:dyDescent="0.25">
      <c r="A2252" s="1" t="s">
        <v>5591</v>
      </c>
      <c r="B2252" s="5">
        <v>45795.822794641201</v>
      </c>
      <c r="C2252" t="s">
        <v>170</v>
      </c>
      <c r="D2252" t="s">
        <v>19</v>
      </c>
      <c r="E2252" t="s">
        <v>33</v>
      </c>
      <c r="F2252" t="s">
        <v>20</v>
      </c>
      <c r="G2252" s="4">
        <v>56.99</v>
      </c>
      <c r="H2252" s="4">
        <v>51</v>
      </c>
      <c r="I2252" s="57">
        <v>41.18</v>
      </c>
      <c r="J2252" s="72">
        <f t="shared" si="175"/>
        <v>9.82</v>
      </c>
      <c r="K2252" s="30" t="s">
        <v>10</v>
      </c>
      <c r="L2252" s="30" t="s">
        <v>10</v>
      </c>
      <c r="M2252" t="s">
        <v>1991</v>
      </c>
      <c r="N2252" t="s">
        <v>5592</v>
      </c>
      <c r="O2252" t="s">
        <v>1957</v>
      </c>
      <c r="P2252" t="str">
        <f>VLOOKUP(C2252,[2]REGIONAIS!H:K,4,FALSE)</f>
        <v>GRAZIANI BARRETO</v>
      </c>
    </row>
    <row r="2253" spans="1:16" x14ac:dyDescent="0.25">
      <c r="A2253" s="1">
        <v>8349</v>
      </c>
      <c r="B2253" s="90">
        <v>45794.64782849537</v>
      </c>
      <c r="C2253" t="s">
        <v>913</v>
      </c>
      <c r="D2253" t="s">
        <v>23</v>
      </c>
      <c r="E2253" t="s">
        <v>31</v>
      </c>
      <c r="F2253" t="s">
        <v>116</v>
      </c>
      <c r="G2253" s="4">
        <v>43.99</v>
      </c>
      <c r="H2253" s="4">
        <v>53</v>
      </c>
      <c r="I2253" s="29">
        <v>0</v>
      </c>
      <c r="J2253" s="72">
        <v>53</v>
      </c>
      <c r="K2253" s="30" t="s">
        <v>1000</v>
      </c>
      <c r="L2253" s="30" t="s">
        <v>2825</v>
      </c>
      <c r="M2253" t="s">
        <v>1991</v>
      </c>
      <c r="N2253" t="s">
        <v>5593</v>
      </c>
      <c r="O2253" t="s">
        <v>123</v>
      </c>
      <c r="P2253" t="s">
        <v>183</v>
      </c>
    </row>
    <row r="2254" spans="1:16" x14ac:dyDescent="0.25">
      <c r="A2254" s="1" t="s">
        <v>5594</v>
      </c>
      <c r="B2254" s="5">
        <v>45795.830854652777</v>
      </c>
      <c r="C2254" t="s">
        <v>214</v>
      </c>
      <c r="D2254" t="s">
        <v>19</v>
      </c>
      <c r="E2254" t="s">
        <v>41</v>
      </c>
      <c r="F2254" t="s">
        <v>20</v>
      </c>
      <c r="G2254" s="4">
        <v>45.19</v>
      </c>
      <c r="H2254" s="4">
        <v>37.200000000000003</v>
      </c>
      <c r="I2254" s="57">
        <v>30.04</v>
      </c>
      <c r="J2254" s="72">
        <f t="shared" ref="J2254:J2255" si="176">H2254-I2254</f>
        <v>7.1600000000000037</v>
      </c>
      <c r="K2254" s="30" t="s">
        <v>10</v>
      </c>
      <c r="L2254" s="30" t="s">
        <v>10</v>
      </c>
      <c r="M2254" t="s">
        <v>1991</v>
      </c>
      <c r="N2254" t="s">
        <v>5595</v>
      </c>
      <c r="O2254" t="s">
        <v>1959</v>
      </c>
      <c r="P2254" t="str">
        <f>VLOOKUP(C2254,[2]REGIONAIS!H:K,4,FALSE)</f>
        <v>GUSTAVO DIREITO</v>
      </c>
    </row>
    <row r="2255" spans="1:16" x14ac:dyDescent="0.25">
      <c r="A2255" s="1" t="s">
        <v>5596</v>
      </c>
      <c r="B2255" s="5">
        <v>45795.798410000003</v>
      </c>
      <c r="C2255" t="s">
        <v>270</v>
      </c>
      <c r="D2255" t="s">
        <v>23</v>
      </c>
      <c r="E2255" t="s">
        <v>24</v>
      </c>
      <c r="F2255" t="s">
        <v>20</v>
      </c>
      <c r="G2255" s="4">
        <v>76.180000000000007</v>
      </c>
      <c r="H2255" s="4">
        <v>73.2</v>
      </c>
      <c r="I2255" s="57">
        <v>59.1</v>
      </c>
      <c r="J2255" s="72">
        <f t="shared" si="176"/>
        <v>14.100000000000001</v>
      </c>
      <c r="K2255" s="30" t="s">
        <v>10</v>
      </c>
      <c r="L2255" s="30" t="s">
        <v>10</v>
      </c>
      <c r="M2255" t="s">
        <v>1991</v>
      </c>
      <c r="N2255" t="s">
        <v>5597</v>
      </c>
      <c r="O2255" t="s">
        <v>131</v>
      </c>
      <c r="P2255" t="str">
        <f>VLOOKUP(C2255,[2]REGIONAIS!H:K,4,FALSE)</f>
        <v>ANDRE TREVISANI</v>
      </c>
    </row>
    <row r="2256" spans="1:16" x14ac:dyDescent="0.25">
      <c r="A2256" s="1">
        <v>1618</v>
      </c>
      <c r="B2256" s="90">
        <v>45794.823420821762</v>
      </c>
      <c r="C2256" t="s">
        <v>206</v>
      </c>
      <c r="D2256" t="s">
        <v>18</v>
      </c>
      <c r="E2256" t="s">
        <v>2507</v>
      </c>
      <c r="F2256" t="s">
        <v>116</v>
      </c>
      <c r="G2256" s="4">
        <v>262.99</v>
      </c>
      <c r="H2256" s="4">
        <v>252</v>
      </c>
      <c r="I2256" s="29">
        <v>0</v>
      </c>
      <c r="J2256" s="72">
        <v>252</v>
      </c>
      <c r="K2256" s="30" t="s">
        <v>1000</v>
      </c>
      <c r="L2256" s="30" t="s">
        <v>2825</v>
      </c>
      <c r="M2256" t="s">
        <v>1991</v>
      </c>
      <c r="N2256" t="s">
        <v>5598</v>
      </c>
      <c r="O2256" t="s">
        <v>131</v>
      </c>
      <c r="P2256" t="s">
        <v>183</v>
      </c>
    </row>
    <row r="2257" spans="1:16" x14ac:dyDescent="0.25">
      <c r="A2257" s="1">
        <v>9463</v>
      </c>
      <c r="B2257" s="90">
        <v>45794.818455451386</v>
      </c>
      <c r="C2257" t="s">
        <v>206</v>
      </c>
      <c r="D2257" t="s">
        <v>18</v>
      </c>
      <c r="E2257" t="s">
        <v>2507</v>
      </c>
      <c r="F2257" t="s">
        <v>116</v>
      </c>
      <c r="G2257" s="4">
        <v>213.99</v>
      </c>
      <c r="H2257" s="4">
        <v>200</v>
      </c>
      <c r="I2257" s="29">
        <v>0</v>
      </c>
      <c r="J2257" s="72">
        <v>200</v>
      </c>
      <c r="K2257" s="30" t="s">
        <v>1000</v>
      </c>
      <c r="L2257" s="30" t="s">
        <v>2825</v>
      </c>
      <c r="M2257" t="s">
        <v>1991</v>
      </c>
      <c r="N2257" t="s">
        <v>5599</v>
      </c>
      <c r="O2257" t="s">
        <v>132</v>
      </c>
      <c r="P2257" t="s">
        <v>183</v>
      </c>
    </row>
    <row r="2258" spans="1:16" x14ac:dyDescent="0.25">
      <c r="A2258" s="1" t="s">
        <v>3753</v>
      </c>
      <c r="B2258" s="5">
        <v>45795.660582916666</v>
      </c>
      <c r="C2258" t="s">
        <v>1912</v>
      </c>
      <c r="D2258" t="s">
        <v>27</v>
      </c>
      <c r="E2258" t="s">
        <v>28</v>
      </c>
      <c r="F2258" t="s">
        <v>136</v>
      </c>
      <c r="G2258" s="4">
        <v>47.99</v>
      </c>
      <c r="H2258" s="31">
        <v>53</v>
      </c>
      <c r="I2258" s="31">
        <v>0</v>
      </c>
      <c r="J2258" s="31">
        <v>53</v>
      </c>
      <c r="K2258" s="30" t="s">
        <v>2824</v>
      </c>
      <c r="L2258" s="30" t="s">
        <v>17</v>
      </c>
      <c r="M2258" t="s">
        <v>1991</v>
      </c>
      <c r="N2258" t="s">
        <v>5600</v>
      </c>
      <c r="O2258" t="s">
        <v>156</v>
      </c>
      <c r="P2258" t="str">
        <f>VLOOKUP(C2258,[2]REGIONAIS!H:K,4,FALSE)</f>
        <v>GRAZIANI BARRETO</v>
      </c>
    </row>
    <row r="2259" spans="1:16" x14ac:dyDescent="0.25">
      <c r="A2259" s="1">
        <v>1490</v>
      </c>
      <c r="B2259" s="90">
        <v>45794.815992870368</v>
      </c>
      <c r="C2259" t="s">
        <v>206</v>
      </c>
      <c r="D2259" t="s">
        <v>18</v>
      </c>
      <c r="E2259" t="s">
        <v>2507</v>
      </c>
      <c r="F2259" t="s">
        <v>116</v>
      </c>
      <c r="G2259" s="4">
        <v>129.99</v>
      </c>
      <c r="H2259" s="4">
        <v>119</v>
      </c>
      <c r="I2259" s="29">
        <v>0</v>
      </c>
      <c r="J2259" s="72">
        <v>119</v>
      </c>
      <c r="K2259" s="30" t="s">
        <v>1000</v>
      </c>
      <c r="L2259" s="30" t="s">
        <v>2825</v>
      </c>
      <c r="M2259" t="s">
        <v>1991</v>
      </c>
      <c r="N2259" t="s">
        <v>5601</v>
      </c>
      <c r="O2259" t="s">
        <v>132</v>
      </c>
      <c r="P2259" t="s">
        <v>183</v>
      </c>
    </row>
    <row r="2260" spans="1:16" x14ac:dyDescent="0.25">
      <c r="A2260" s="1" t="s">
        <v>5602</v>
      </c>
      <c r="B2260" s="5">
        <v>45795.602197743057</v>
      </c>
      <c r="C2260" t="s">
        <v>321</v>
      </c>
      <c r="D2260" t="s">
        <v>19</v>
      </c>
      <c r="E2260" t="s">
        <v>226</v>
      </c>
      <c r="F2260" t="s">
        <v>20</v>
      </c>
      <c r="G2260" s="4">
        <v>101.58</v>
      </c>
      <c r="H2260" s="4">
        <v>81.599999999999994</v>
      </c>
      <c r="I2260" s="57">
        <v>65.89</v>
      </c>
      <c r="J2260" s="72">
        <f t="shared" ref="J2260:J2264" si="177">H2260-I2260</f>
        <v>15.709999999999994</v>
      </c>
      <c r="K2260" s="30" t="s">
        <v>10</v>
      </c>
      <c r="L2260" s="30" t="s">
        <v>10</v>
      </c>
      <c r="M2260" t="s">
        <v>1991</v>
      </c>
      <c r="N2260" t="s">
        <v>5603</v>
      </c>
      <c r="O2260" t="s">
        <v>122</v>
      </c>
      <c r="P2260" t="str">
        <f>VLOOKUP(C2260,[2]REGIONAIS!H:K,4,FALSE)</f>
        <v>GUSTAVO DIREITO</v>
      </c>
    </row>
    <row r="2261" spans="1:16" x14ac:dyDescent="0.25">
      <c r="A2261" s="1" t="s">
        <v>5604</v>
      </c>
      <c r="B2261" s="5">
        <v>45795.813429259259</v>
      </c>
      <c r="C2261" t="s">
        <v>2848</v>
      </c>
      <c r="D2261" t="s">
        <v>23</v>
      </c>
      <c r="E2261" t="s">
        <v>24</v>
      </c>
      <c r="F2261" t="s">
        <v>20</v>
      </c>
      <c r="G2261" s="4">
        <v>118.23</v>
      </c>
      <c r="H2261" s="4">
        <v>108.25</v>
      </c>
      <c r="I2261" s="57">
        <v>87.41</v>
      </c>
      <c r="J2261" s="72">
        <f t="shared" si="177"/>
        <v>20.840000000000003</v>
      </c>
      <c r="K2261" s="30" t="s">
        <v>10</v>
      </c>
      <c r="L2261" s="30" t="s">
        <v>10</v>
      </c>
      <c r="M2261" t="s">
        <v>1991</v>
      </c>
      <c r="N2261" t="s">
        <v>5605</v>
      </c>
      <c r="O2261" t="s">
        <v>132</v>
      </c>
      <c r="P2261" t="str">
        <f>VLOOKUP(C2261,[2]REGIONAIS!H:K,4,FALSE)</f>
        <v>KLEBER RIQUELME</v>
      </c>
    </row>
    <row r="2262" spans="1:16" x14ac:dyDescent="0.25">
      <c r="A2262" s="1" t="s">
        <v>5606</v>
      </c>
      <c r="B2262" s="5">
        <v>45795.811576261571</v>
      </c>
      <c r="C2262" t="s">
        <v>1942</v>
      </c>
      <c r="D2262" t="s">
        <v>23</v>
      </c>
      <c r="E2262" t="s">
        <v>24</v>
      </c>
      <c r="F2262" t="s">
        <v>20</v>
      </c>
      <c r="G2262" s="4">
        <v>108.78</v>
      </c>
      <c r="H2262" s="4">
        <v>100.8</v>
      </c>
      <c r="I2262" s="57">
        <v>81.400000000000006</v>
      </c>
      <c r="J2262" s="72">
        <f t="shared" si="177"/>
        <v>19.399999999999991</v>
      </c>
      <c r="K2262" s="30" t="s">
        <v>10</v>
      </c>
      <c r="L2262" s="30" t="s">
        <v>10</v>
      </c>
      <c r="M2262" t="s">
        <v>1991</v>
      </c>
      <c r="N2262" t="s">
        <v>5607</v>
      </c>
      <c r="O2262" t="s">
        <v>132</v>
      </c>
      <c r="P2262" t="str">
        <f>VLOOKUP(C2262,[2]REGIONAIS!H:K,4,FALSE)</f>
        <v>KLEBER RIQUELME</v>
      </c>
    </row>
    <row r="2263" spans="1:16" x14ac:dyDescent="0.25">
      <c r="A2263" s="1" t="s">
        <v>5608</v>
      </c>
      <c r="B2263" s="5">
        <v>45795.795301226855</v>
      </c>
      <c r="C2263" t="s">
        <v>1942</v>
      </c>
      <c r="D2263" t="s">
        <v>23</v>
      </c>
      <c r="E2263" t="s">
        <v>24</v>
      </c>
      <c r="F2263" t="s">
        <v>20</v>
      </c>
      <c r="G2263" s="4">
        <v>40.78</v>
      </c>
      <c r="H2263" s="4">
        <v>40.799999999999997</v>
      </c>
      <c r="I2263" s="57">
        <v>32.950000000000003</v>
      </c>
      <c r="J2263" s="72">
        <f t="shared" si="177"/>
        <v>7.8499999999999943</v>
      </c>
      <c r="K2263" s="30" t="s">
        <v>10</v>
      </c>
      <c r="L2263" s="30" t="s">
        <v>10</v>
      </c>
      <c r="M2263" t="s">
        <v>1991</v>
      </c>
      <c r="N2263" t="s">
        <v>5609</v>
      </c>
      <c r="O2263" t="s">
        <v>122</v>
      </c>
      <c r="P2263" t="str">
        <f>VLOOKUP(C2263,[2]REGIONAIS!H:K,4,FALSE)</f>
        <v>KLEBER RIQUELME</v>
      </c>
    </row>
    <row r="2264" spans="1:16" x14ac:dyDescent="0.25">
      <c r="A2264" s="1" t="s">
        <v>5610</v>
      </c>
      <c r="B2264" s="5">
        <v>45795.85917653935</v>
      </c>
      <c r="C2264" t="s">
        <v>1984</v>
      </c>
      <c r="D2264" t="s">
        <v>23</v>
      </c>
      <c r="E2264" t="s">
        <v>24</v>
      </c>
      <c r="F2264" t="s">
        <v>20</v>
      </c>
      <c r="G2264" s="4">
        <v>61.38</v>
      </c>
      <c r="H2264" s="4">
        <v>44.4</v>
      </c>
      <c r="I2264" s="57">
        <v>37.21</v>
      </c>
      <c r="J2264" s="72">
        <f t="shared" si="177"/>
        <v>7.1899999999999977</v>
      </c>
      <c r="K2264" s="30" t="s">
        <v>10</v>
      </c>
      <c r="L2264" s="30" t="s">
        <v>10</v>
      </c>
      <c r="M2264" t="s">
        <v>1991</v>
      </c>
      <c r="N2264" t="s">
        <v>5611</v>
      </c>
      <c r="O2264" t="s">
        <v>1961</v>
      </c>
      <c r="P2264" t="str">
        <f>VLOOKUP(C2264,[2]REGIONAIS!H:K,4,FALSE)</f>
        <v>KLEBER RIQUELME</v>
      </c>
    </row>
    <row r="2265" spans="1:16" x14ac:dyDescent="0.25">
      <c r="A2265" s="1">
        <v>4540</v>
      </c>
      <c r="B2265" s="90">
        <v>45794.815969490737</v>
      </c>
      <c r="C2265" t="s">
        <v>206</v>
      </c>
      <c r="D2265" t="s">
        <v>18</v>
      </c>
      <c r="E2265" t="s">
        <v>2507</v>
      </c>
      <c r="F2265" t="s">
        <v>116</v>
      </c>
      <c r="G2265" s="4">
        <v>205.99</v>
      </c>
      <c r="H2265" s="4">
        <v>200</v>
      </c>
      <c r="I2265" s="29">
        <v>0</v>
      </c>
      <c r="J2265" s="72">
        <v>200</v>
      </c>
      <c r="K2265" s="30" t="s">
        <v>1000</v>
      </c>
      <c r="L2265" s="30" t="s">
        <v>2825</v>
      </c>
      <c r="M2265" t="s">
        <v>1991</v>
      </c>
      <c r="N2265" t="s">
        <v>5612</v>
      </c>
      <c r="O2265" t="s">
        <v>123</v>
      </c>
      <c r="P2265" t="s">
        <v>183</v>
      </c>
    </row>
    <row r="2266" spans="1:16" x14ac:dyDescent="0.25">
      <c r="A2266" s="1" t="s">
        <v>5613</v>
      </c>
      <c r="B2266" s="5">
        <v>45795.836590555555</v>
      </c>
      <c r="C2266" t="s">
        <v>323</v>
      </c>
      <c r="D2266" t="s">
        <v>23</v>
      </c>
      <c r="E2266" t="s">
        <v>24</v>
      </c>
      <c r="F2266" t="s">
        <v>20</v>
      </c>
      <c r="G2266" s="4">
        <v>114.98</v>
      </c>
      <c r="H2266" s="4">
        <v>118</v>
      </c>
      <c r="I2266" s="57">
        <v>95.28</v>
      </c>
      <c r="J2266" s="72">
        <f t="shared" ref="J2266:J2269" si="178">H2266-I2266</f>
        <v>22.72</v>
      </c>
      <c r="K2266" s="30" t="s">
        <v>10</v>
      </c>
      <c r="L2266" s="30" t="s">
        <v>10</v>
      </c>
      <c r="M2266" t="s">
        <v>1991</v>
      </c>
      <c r="N2266" t="s">
        <v>5614</v>
      </c>
      <c r="O2266" t="s">
        <v>1993</v>
      </c>
      <c r="P2266" t="str">
        <f>VLOOKUP(C2266,[2]REGIONAIS!H:K,4,FALSE)</f>
        <v>BREINER PENA</v>
      </c>
    </row>
    <row r="2267" spans="1:16" x14ac:dyDescent="0.25">
      <c r="A2267" s="1" t="s">
        <v>5615</v>
      </c>
      <c r="B2267" s="5">
        <v>45795.724518425923</v>
      </c>
      <c r="C2267" t="s">
        <v>2886</v>
      </c>
      <c r="D2267" t="s">
        <v>23</v>
      </c>
      <c r="E2267" t="s">
        <v>24</v>
      </c>
      <c r="F2267" t="s">
        <v>20</v>
      </c>
      <c r="G2267" s="4">
        <v>103.2</v>
      </c>
      <c r="H2267" s="4">
        <v>103.2</v>
      </c>
      <c r="I2267" s="57">
        <v>83.33</v>
      </c>
      <c r="J2267" s="72">
        <f t="shared" si="178"/>
        <v>19.870000000000005</v>
      </c>
      <c r="K2267" s="30" t="s">
        <v>10</v>
      </c>
      <c r="L2267" s="30" t="s">
        <v>10</v>
      </c>
      <c r="M2267" t="s">
        <v>1991</v>
      </c>
      <c r="N2267" t="s">
        <v>5616</v>
      </c>
      <c r="O2267" t="s">
        <v>131</v>
      </c>
      <c r="P2267" t="str">
        <f>VLOOKUP(C2267,[2]REGIONAIS!H:K,4,FALSE)</f>
        <v>ANDRE TREVISANI</v>
      </c>
    </row>
    <row r="2268" spans="1:16" x14ac:dyDescent="0.25">
      <c r="A2268" s="1" t="s">
        <v>5617</v>
      </c>
      <c r="B2268" s="5">
        <v>45795.845459270837</v>
      </c>
      <c r="C2268" t="s">
        <v>1931</v>
      </c>
      <c r="D2268" t="s">
        <v>19</v>
      </c>
      <c r="E2268" t="s">
        <v>226</v>
      </c>
      <c r="F2268" t="s">
        <v>20</v>
      </c>
      <c r="G2268" s="4">
        <v>57.98</v>
      </c>
      <c r="H2268" s="4">
        <v>50</v>
      </c>
      <c r="I2268" s="57">
        <v>40.380000000000003</v>
      </c>
      <c r="J2268" s="72">
        <f t="shared" si="178"/>
        <v>9.6199999999999974</v>
      </c>
      <c r="K2268" s="30" t="s">
        <v>10</v>
      </c>
      <c r="L2268" s="30" t="s">
        <v>10</v>
      </c>
      <c r="M2268" t="s">
        <v>1991</v>
      </c>
      <c r="N2268" t="s">
        <v>5618</v>
      </c>
      <c r="O2268" t="s">
        <v>132</v>
      </c>
      <c r="P2268" t="str">
        <f>VLOOKUP(C2268,[2]REGIONAIS!H:K,4,FALSE)</f>
        <v>ANDRE TREVISANI</v>
      </c>
    </row>
    <row r="2269" spans="1:16" x14ac:dyDescent="0.25">
      <c r="A2269" s="1" t="s">
        <v>5619</v>
      </c>
      <c r="B2269" s="5">
        <v>45795.576411400463</v>
      </c>
      <c r="C2269" t="s">
        <v>1931</v>
      </c>
      <c r="D2269" t="s">
        <v>19</v>
      </c>
      <c r="E2269" t="s">
        <v>33</v>
      </c>
      <c r="F2269" t="s">
        <v>20</v>
      </c>
      <c r="G2269" s="4">
        <v>48.58</v>
      </c>
      <c r="H2269" s="4">
        <v>39.6</v>
      </c>
      <c r="I2269" s="57">
        <v>31.97</v>
      </c>
      <c r="J2269" s="72">
        <f t="shared" si="178"/>
        <v>7.6300000000000026</v>
      </c>
      <c r="K2269" s="30" t="s">
        <v>10</v>
      </c>
      <c r="L2269" s="30" t="s">
        <v>10</v>
      </c>
      <c r="M2269" t="s">
        <v>1991</v>
      </c>
      <c r="N2269" t="s">
        <v>5620</v>
      </c>
      <c r="O2269" t="s">
        <v>122</v>
      </c>
      <c r="P2269" t="str">
        <f>VLOOKUP(C2269,[2]REGIONAIS!H:K,4,FALSE)</f>
        <v>ANDRE TREVISANI</v>
      </c>
    </row>
    <row r="2270" spans="1:16" x14ac:dyDescent="0.25">
      <c r="A2270" s="1">
        <v>6300</v>
      </c>
      <c r="B2270" s="90">
        <v>45794.81274306713</v>
      </c>
      <c r="C2270" t="s">
        <v>206</v>
      </c>
      <c r="D2270" t="s">
        <v>18</v>
      </c>
      <c r="E2270" t="s">
        <v>2507</v>
      </c>
      <c r="F2270" t="s">
        <v>116</v>
      </c>
      <c r="G2270" s="4">
        <v>125.99</v>
      </c>
      <c r="H2270" s="4">
        <v>119</v>
      </c>
      <c r="I2270" s="29">
        <v>0</v>
      </c>
      <c r="J2270" s="72">
        <v>119</v>
      </c>
      <c r="K2270" s="30" t="s">
        <v>1000</v>
      </c>
      <c r="L2270" s="30" t="s">
        <v>2825</v>
      </c>
      <c r="M2270" t="s">
        <v>1991</v>
      </c>
      <c r="N2270" t="s">
        <v>5621</v>
      </c>
      <c r="O2270" t="s">
        <v>132</v>
      </c>
      <c r="P2270" t="s">
        <v>183</v>
      </c>
    </row>
    <row r="2271" spans="1:16" x14ac:dyDescent="0.25">
      <c r="A2271" s="1">
        <v>880</v>
      </c>
      <c r="B2271" s="90">
        <v>45794.80847314815</v>
      </c>
      <c r="C2271" t="s">
        <v>206</v>
      </c>
      <c r="D2271" t="s">
        <v>18</v>
      </c>
      <c r="E2271" t="s">
        <v>2507</v>
      </c>
      <c r="F2271" t="s">
        <v>116</v>
      </c>
      <c r="G2271" s="4">
        <v>262.99</v>
      </c>
      <c r="H2271" s="4">
        <v>252</v>
      </c>
      <c r="I2271" s="29">
        <v>0</v>
      </c>
      <c r="J2271" s="72">
        <v>252</v>
      </c>
      <c r="K2271" s="30" t="s">
        <v>1000</v>
      </c>
      <c r="L2271" s="30" t="s">
        <v>2825</v>
      </c>
      <c r="M2271" t="s">
        <v>1991</v>
      </c>
      <c r="N2271" t="s">
        <v>5622</v>
      </c>
      <c r="O2271" t="s">
        <v>131</v>
      </c>
      <c r="P2271" t="s">
        <v>183</v>
      </c>
    </row>
    <row r="2272" spans="1:16" x14ac:dyDescent="0.25">
      <c r="A2272" s="1">
        <v>3061</v>
      </c>
      <c r="B2272" s="5">
        <v>45795.914427916665</v>
      </c>
      <c r="C2272" t="s">
        <v>206</v>
      </c>
      <c r="D2272" t="s">
        <v>19</v>
      </c>
      <c r="E2272" t="s">
        <v>129</v>
      </c>
      <c r="F2272" t="s">
        <v>116</v>
      </c>
      <c r="G2272" s="4">
        <v>63</v>
      </c>
      <c r="H2272" s="4">
        <v>63</v>
      </c>
      <c r="I2272" s="29">
        <v>0</v>
      </c>
      <c r="J2272" s="72">
        <v>63</v>
      </c>
      <c r="K2272" s="30" t="s">
        <v>1000</v>
      </c>
      <c r="L2272" s="30" t="s">
        <v>2825</v>
      </c>
      <c r="M2272" t="s">
        <v>1991</v>
      </c>
      <c r="N2272" t="s">
        <v>5623</v>
      </c>
      <c r="O2272" t="s">
        <v>132</v>
      </c>
      <c r="P2272" t="str">
        <f>VLOOKUP(C2272,[2]REGIONAIS!H:K,4,FALSE)</f>
        <v>GRAZIANI BARRETO</v>
      </c>
    </row>
    <row r="2273" spans="1:16" x14ac:dyDescent="0.25">
      <c r="A2273" s="1">
        <v>9560</v>
      </c>
      <c r="B2273" s="5">
        <v>45795.91184951389</v>
      </c>
      <c r="C2273" t="s">
        <v>206</v>
      </c>
      <c r="D2273" t="s">
        <v>19</v>
      </c>
      <c r="E2273" t="s">
        <v>129</v>
      </c>
      <c r="F2273" t="s">
        <v>116</v>
      </c>
      <c r="G2273" s="4">
        <v>83.99</v>
      </c>
      <c r="H2273" s="4">
        <v>81</v>
      </c>
      <c r="I2273" s="29">
        <v>0</v>
      </c>
      <c r="J2273" s="72">
        <v>81</v>
      </c>
      <c r="K2273" s="30" t="s">
        <v>1000</v>
      </c>
      <c r="L2273" s="30" t="s">
        <v>2825</v>
      </c>
      <c r="M2273" t="s">
        <v>1991</v>
      </c>
      <c r="N2273" t="s">
        <v>5624</v>
      </c>
      <c r="O2273" t="s">
        <v>122</v>
      </c>
      <c r="P2273" t="str">
        <f>VLOOKUP(C2273,[2]REGIONAIS!H:K,4,FALSE)</f>
        <v>GRAZIANI BARRETO</v>
      </c>
    </row>
    <row r="2274" spans="1:16" x14ac:dyDescent="0.25">
      <c r="A2274" s="1" t="s">
        <v>5625</v>
      </c>
      <c r="B2274" s="5">
        <v>45795.907543611109</v>
      </c>
      <c r="C2274" t="s">
        <v>680</v>
      </c>
      <c r="D2274" t="s">
        <v>23</v>
      </c>
      <c r="E2274" t="s">
        <v>24</v>
      </c>
      <c r="F2274" t="s">
        <v>20</v>
      </c>
      <c r="G2274" s="4">
        <v>71.39</v>
      </c>
      <c r="H2274" s="4">
        <v>64.400000000000006</v>
      </c>
      <c r="I2274" s="57">
        <v>52.01</v>
      </c>
      <c r="J2274" s="72">
        <f>H2274-I2274</f>
        <v>12.390000000000008</v>
      </c>
      <c r="K2274" s="30" t="s">
        <v>10</v>
      </c>
      <c r="L2274" s="30" t="s">
        <v>10</v>
      </c>
      <c r="M2274" t="s">
        <v>1991</v>
      </c>
      <c r="N2274" t="s">
        <v>5626</v>
      </c>
      <c r="O2274" t="s">
        <v>132</v>
      </c>
      <c r="P2274" t="str">
        <f>VLOOKUP(C2274,[2]REGIONAIS!H:K,4,FALSE)</f>
        <v>GUSTAVO DIREITO</v>
      </c>
    </row>
    <row r="2275" spans="1:16" x14ac:dyDescent="0.25">
      <c r="A2275" s="1" t="s">
        <v>5627</v>
      </c>
      <c r="B2275" s="5">
        <v>45795.588898148148</v>
      </c>
      <c r="C2275" t="s">
        <v>224</v>
      </c>
      <c r="D2275" t="s">
        <v>18</v>
      </c>
      <c r="E2275" t="s">
        <v>1939</v>
      </c>
      <c r="F2275" t="s">
        <v>29</v>
      </c>
      <c r="G2275" s="4">
        <v>255.58</v>
      </c>
      <c r="H2275" s="31">
        <v>232.6</v>
      </c>
      <c r="I2275" s="31">
        <v>0</v>
      </c>
      <c r="J2275" s="31">
        <v>232.6</v>
      </c>
      <c r="K2275" s="30" t="s">
        <v>2824</v>
      </c>
      <c r="L2275" s="30" t="s">
        <v>17</v>
      </c>
      <c r="M2275" t="s">
        <v>1991</v>
      </c>
      <c r="N2275" t="s">
        <v>5628</v>
      </c>
      <c r="O2275" t="s">
        <v>1983</v>
      </c>
      <c r="P2275" t="str">
        <f>VLOOKUP(C2275,[2]REGIONAIS!H:K,4,FALSE)</f>
        <v>ANDRE TREVISANI</v>
      </c>
    </row>
    <row r="2276" spans="1:16" x14ac:dyDescent="0.25">
      <c r="A2276" s="1" t="s">
        <v>5629</v>
      </c>
      <c r="B2276" s="5">
        <v>45795.901120046299</v>
      </c>
      <c r="C2276" t="s">
        <v>680</v>
      </c>
      <c r="D2276" t="s">
        <v>23</v>
      </c>
      <c r="E2276" t="s">
        <v>24</v>
      </c>
      <c r="F2276" t="s">
        <v>20</v>
      </c>
      <c r="G2276" s="4">
        <v>44.59</v>
      </c>
      <c r="H2276" s="4">
        <v>45.6</v>
      </c>
      <c r="I2276" s="57">
        <v>36.82</v>
      </c>
      <c r="J2276" s="72">
        <f t="shared" ref="J2276:J2279" si="179">H2276-I2276</f>
        <v>8.7800000000000011</v>
      </c>
      <c r="K2276" s="30" t="s">
        <v>10</v>
      </c>
      <c r="L2276" s="30" t="s">
        <v>10</v>
      </c>
      <c r="M2276" t="s">
        <v>1991</v>
      </c>
      <c r="N2276" t="s">
        <v>5630</v>
      </c>
      <c r="O2276" t="s">
        <v>122</v>
      </c>
      <c r="P2276" t="str">
        <f>VLOOKUP(C2276,[2]REGIONAIS!H:K,4,FALSE)</f>
        <v>GUSTAVO DIREITO</v>
      </c>
    </row>
    <row r="2277" spans="1:16" x14ac:dyDescent="0.25">
      <c r="A2277" s="1" t="s">
        <v>3508</v>
      </c>
      <c r="B2277" s="5">
        <v>45795.76399107639</v>
      </c>
      <c r="C2277" t="s">
        <v>254</v>
      </c>
      <c r="D2277" t="s">
        <v>23</v>
      </c>
      <c r="E2277" t="s">
        <v>24</v>
      </c>
      <c r="F2277" t="s">
        <v>20</v>
      </c>
      <c r="G2277" s="4">
        <v>261.99</v>
      </c>
      <c r="H2277" s="4">
        <v>266</v>
      </c>
      <c r="I2277" s="57">
        <v>214.8</v>
      </c>
      <c r="J2277" s="72">
        <f t="shared" si="179"/>
        <v>51.199999999999989</v>
      </c>
      <c r="K2277" s="30" t="s">
        <v>10</v>
      </c>
      <c r="L2277" s="30" t="s">
        <v>10</v>
      </c>
      <c r="M2277" t="s">
        <v>1991</v>
      </c>
      <c r="N2277" t="s">
        <v>5631</v>
      </c>
      <c r="O2277" t="s">
        <v>131</v>
      </c>
      <c r="P2277" t="str">
        <f>VLOOKUP(C2277,[2]REGIONAIS!H:K,4,FALSE)</f>
        <v>GUSTAVO DIREITO</v>
      </c>
    </row>
    <row r="2278" spans="1:16" x14ac:dyDescent="0.25">
      <c r="A2278" s="1" t="s">
        <v>5632</v>
      </c>
      <c r="B2278" s="5">
        <v>45795.779008020836</v>
      </c>
      <c r="C2278" t="s">
        <v>194</v>
      </c>
      <c r="D2278" t="s">
        <v>19</v>
      </c>
      <c r="E2278" t="s">
        <v>226</v>
      </c>
      <c r="F2278" t="s">
        <v>20</v>
      </c>
      <c r="G2278" s="4">
        <v>79.989999999999995</v>
      </c>
      <c r="H2278" s="4">
        <v>66</v>
      </c>
      <c r="I2278" s="57">
        <v>53.3</v>
      </c>
      <c r="J2278" s="72">
        <f t="shared" si="179"/>
        <v>12.700000000000003</v>
      </c>
      <c r="K2278" s="30" t="s">
        <v>10</v>
      </c>
      <c r="L2278" s="30" t="s">
        <v>10</v>
      </c>
      <c r="M2278" t="s">
        <v>1991</v>
      </c>
      <c r="N2278" t="s">
        <v>5633</v>
      </c>
      <c r="O2278" t="s">
        <v>131</v>
      </c>
      <c r="P2278" t="str">
        <f>VLOOKUP(C2278,[2]REGIONAIS!H:K,4,FALSE)</f>
        <v>BREINER PENA</v>
      </c>
    </row>
    <row r="2279" spans="1:16" x14ac:dyDescent="0.25">
      <c r="A2279" s="1" t="s">
        <v>5634</v>
      </c>
      <c r="B2279" s="5">
        <v>45795.928393287038</v>
      </c>
      <c r="C2279" t="s">
        <v>161</v>
      </c>
      <c r="D2279" t="s">
        <v>23</v>
      </c>
      <c r="E2279" t="s">
        <v>26</v>
      </c>
      <c r="F2279" t="s">
        <v>20</v>
      </c>
      <c r="G2279" s="4">
        <v>176.99</v>
      </c>
      <c r="H2279" s="4">
        <v>168</v>
      </c>
      <c r="I2279" s="57">
        <v>135.66</v>
      </c>
      <c r="J2279" s="72">
        <f t="shared" si="179"/>
        <v>32.340000000000003</v>
      </c>
      <c r="K2279" s="30" t="s">
        <v>10</v>
      </c>
      <c r="L2279" s="30" t="s">
        <v>10</v>
      </c>
      <c r="M2279" t="s">
        <v>1991</v>
      </c>
      <c r="N2279" t="s">
        <v>5635</v>
      </c>
      <c r="O2279" t="s">
        <v>132</v>
      </c>
      <c r="P2279" t="str">
        <f>VLOOKUP(C2279,[2]REGIONAIS!H:K,4,FALSE)</f>
        <v>GUSTAVO DIREITO</v>
      </c>
    </row>
    <row r="2280" spans="1:16" x14ac:dyDescent="0.25">
      <c r="A2280" s="1" t="s">
        <v>5636</v>
      </c>
      <c r="B2280" s="5">
        <v>45795.881055162034</v>
      </c>
      <c r="C2280" t="s">
        <v>138</v>
      </c>
      <c r="D2280" t="s">
        <v>1926</v>
      </c>
      <c r="E2280" t="s">
        <v>1927</v>
      </c>
      <c r="F2280" t="s">
        <v>1928</v>
      </c>
      <c r="G2280" s="4">
        <v>71.19</v>
      </c>
      <c r="H2280" s="31">
        <v>61.2</v>
      </c>
      <c r="I2280" s="31">
        <v>0</v>
      </c>
      <c r="J2280" s="31">
        <v>61.2</v>
      </c>
      <c r="K2280" s="30" t="s">
        <v>2824</v>
      </c>
      <c r="L2280" s="30" t="s">
        <v>17</v>
      </c>
      <c r="M2280" t="s">
        <v>1991</v>
      </c>
      <c r="N2280" t="s">
        <v>5637</v>
      </c>
      <c r="O2280" t="s">
        <v>1929</v>
      </c>
      <c r="P2280" t="str">
        <f>VLOOKUP(C2280,[2]REGIONAIS!H:K,4,FALSE)</f>
        <v>GRAZIANI BARRETO</v>
      </c>
    </row>
    <row r="2281" spans="1:16" x14ac:dyDescent="0.25">
      <c r="A2281" s="1" t="s">
        <v>5638</v>
      </c>
      <c r="B2281" s="5">
        <v>45795.521194374996</v>
      </c>
      <c r="C2281" t="s">
        <v>1935</v>
      </c>
      <c r="D2281" t="s">
        <v>23</v>
      </c>
      <c r="E2281" t="s">
        <v>26</v>
      </c>
      <c r="F2281" t="s">
        <v>20</v>
      </c>
      <c r="G2281" s="4">
        <v>466.98</v>
      </c>
      <c r="H2281" s="4">
        <v>459</v>
      </c>
      <c r="I2281" s="57">
        <v>370.64</v>
      </c>
      <c r="J2281" s="72">
        <f t="shared" ref="J2281:J2283" si="180">H2281-I2281</f>
        <v>88.360000000000014</v>
      </c>
      <c r="K2281" s="30" t="s">
        <v>10</v>
      </c>
      <c r="L2281" s="30" t="s">
        <v>10</v>
      </c>
      <c r="M2281" t="s">
        <v>1991</v>
      </c>
      <c r="N2281" t="s">
        <v>5639</v>
      </c>
      <c r="O2281" t="s">
        <v>131</v>
      </c>
      <c r="P2281" t="str">
        <f>VLOOKUP(C2281,[2]REGIONAIS!H:K,4,FALSE)</f>
        <v>ANDRE TREVISANI</v>
      </c>
    </row>
    <row r="2282" spans="1:16" x14ac:dyDescent="0.25">
      <c r="A2282" s="1" t="s">
        <v>5640</v>
      </c>
      <c r="B2282" s="5">
        <v>45795.576075914352</v>
      </c>
      <c r="C2282" t="s">
        <v>289</v>
      </c>
      <c r="D2282" t="s">
        <v>19</v>
      </c>
      <c r="E2282" t="s">
        <v>1967</v>
      </c>
      <c r="F2282" t="s">
        <v>20</v>
      </c>
      <c r="G2282" s="4">
        <v>291.98</v>
      </c>
      <c r="H2282" s="4">
        <v>282</v>
      </c>
      <c r="I2282" s="57">
        <v>227.72</v>
      </c>
      <c r="J2282" s="72">
        <f t="shared" si="180"/>
        <v>54.28</v>
      </c>
      <c r="K2282" s="30" t="s">
        <v>10</v>
      </c>
      <c r="L2282" s="30" t="s">
        <v>10</v>
      </c>
      <c r="M2282" t="s">
        <v>1991</v>
      </c>
      <c r="N2282" t="s">
        <v>5641</v>
      </c>
      <c r="O2282" t="s">
        <v>124</v>
      </c>
      <c r="P2282" t="str">
        <f>VLOOKUP(C2282,[2]REGIONAIS!H:K,4,FALSE)</f>
        <v>ANDRE TREVISANI</v>
      </c>
    </row>
    <row r="2283" spans="1:16" x14ac:dyDescent="0.25">
      <c r="A2283" s="1" t="s">
        <v>5642</v>
      </c>
      <c r="B2283" s="5">
        <v>45795.620101550929</v>
      </c>
      <c r="C2283" t="s">
        <v>208</v>
      </c>
      <c r="D2283" t="s">
        <v>23</v>
      </c>
      <c r="E2283" t="s">
        <v>24</v>
      </c>
      <c r="F2283" t="s">
        <v>20</v>
      </c>
      <c r="G2283" s="4">
        <v>218.99</v>
      </c>
      <c r="H2283" s="4">
        <v>218</v>
      </c>
      <c r="I2283" s="57">
        <v>176.04</v>
      </c>
      <c r="J2283" s="72">
        <f t="shared" si="180"/>
        <v>41.960000000000008</v>
      </c>
      <c r="K2283" s="30" t="s">
        <v>10</v>
      </c>
      <c r="L2283" s="30" t="s">
        <v>10</v>
      </c>
      <c r="M2283" t="s">
        <v>1991</v>
      </c>
      <c r="N2283" t="s">
        <v>5643</v>
      </c>
      <c r="O2283" t="s">
        <v>1976</v>
      </c>
      <c r="P2283" t="str">
        <f>VLOOKUP(C2283,[2]REGIONAIS!H:K,4,FALSE)</f>
        <v>KLEBER RIQUELME</v>
      </c>
    </row>
    <row r="2284" spans="1:16" x14ac:dyDescent="0.25">
      <c r="A2284" s="1" t="s">
        <v>5644</v>
      </c>
      <c r="B2284" s="5">
        <v>45795.496068576387</v>
      </c>
      <c r="C2284" t="s">
        <v>1860</v>
      </c>
      <c r="D2284" t="s">
        <v>18</v>
      </c>
      <c r="E2284" t="s">
        <v>28</v>
      </c>
      <c r="F2284" t="s">
        <v>136</v>
      </c>
      <c r="G2284" s="4">
        <v>32.979999999999997</v>
      </c>
      <c r="H2284" s="31">
        <v>30</v>
      </c>
      <c r="I2284" s="31">
        <v>0</v>
      </c>
      <c r="J2284" s="31">
        <v>30</v>
      </c>
      <c r="K2284" s="30" t="s">
        <v>2824</v>
      </c>
      <c r="L2284" s="30" t="s">
        <v>17</v>
      </c>
      <c r="M2284" t="s">
        <v>1991</v>
      </c>
      <c r="N2284" t="s">
        <v>5645</v>
      </c>
      <c r="O2284" t="s">
        <v>1957</v>
      </c>
      <c r="P2284" t="str">
        <f>VLOOKUP(C2284,[2]REGIONAIS!H:K,4,FALSE)</f>
        <v>BREINER PENA</v>
      </c>
    </row>
    <row r="2285" spans="1:16" x14ac:dyDescent="0.25">
      <c r="A2285" s="1" t="s">
        <v>5646</v>
      </c>
      <c r="B2285" s="5">
        <v>45795.812016006945</v>
      </c>
      <c r="C2285" t="s">
        <v>453</v>
      </c>
      <c r="D2285" t="s">
        <v>23</v>
      </c>
      <c r="E2285" t="s">
        <v>24</v>
      </c>
      <c r="F2285" t="s">
        <v>20</v>
      </c>
      <c r="G2285" s="4">
        <v>137.97999999999999</v>
      </c>
      <c r="H2285" s="4">
        <v>131</v>
      </c>
      <c r="I2285" s="57">
        <v>105.78</v>
      </c>
      <c r="J2285" s="72">
        <f t="shared" ref="J2285:J2286" si="181">H2285-I2285</f>
        <v>25.22</v>
      </c>
      <c r="K2285" s="30" t="s">
        <v>10</v>
      </c>
      <c r="L2285" s="30" t="s">
        <v>10</v>
      </c>
      <c r="M2285" t="s">
        <v>1991</v>
      </c>
      <c r="N2285" t="s">
        <v>5647</v>
      </c>
      <c r="O2285" t="s">
        <v>1957</v>
      </c>
      <c r="P2285" t="str">
        <f>VLOOKUP(C2285,[2]REGIONAIS!H:K,4,FALSE)</f>
        <v>ANDRE TREVISANI</v>
      </c>
    </row>
    <row r="2286" spans="1:16" x14ac:dyDescent="0.25">
      <c r="A2286" s="1" t="s">
        <v>3017</v>
      </c>
      <c r="B2286" s="5">
        <v>45795.516714120371</v>
      </c>
      <c r="C2286" t="s">
        <v>460</v>
      </c>
      <c r="D2286" t="s">
        <v>19</v>
      </c>
      <c r="E2286" t="s">
        <v>4347</v>
      </c>
      <c r="F2286" t="s">
        <v>20</v>
      </c>
      <c r="G2286" s="4">
        <v>46.99</v>
      </c>
      <c r="H2286" s="4">
        <v>46</v>
      </c>
      <c r="I2286" s="57">
        <v>37.14</v>
      </c>
      <c r="J2286" s="72">
        <f t="shared" si="181"/>
        <v>8.86</v>
      </c>
      <c r="K2286" s="30" t="s">
        <v>10</v>
      </c>
      <c r="L2286" s="30" t="s">
        <v>10</v>
      </c>
      <c r="M2286" t="s">
        <v>1991</v>
      </c>
      <c r="N2286" t="s">
        <v>5648</v>
      </c>
      <c r="O2286" t="s">
        <v>123</v>
      </c>
      <c r="P2286" t="str">
        <f>VLOOKUP(C2286,[2]REGIONAIS!H:K,4,FALSE)</f>
        <v>ANDRE TREVISANI</v>
      </c>
    </row>
    <row r="2287" spans="1:16" x14ac:dyDescent="0.25">
      <c r="A2287" s="1">
        <v>9978</v>
      </c>
      <c r="B2287" s="5">
        <v>45795.896617650462</v>
      </c>
      <c r="C2287" t="s">
        <v>206</v>
      </c>
      <c r="D2287" t="s">
        <v>19</v>
      </c>
      <c r="E2287" t="s">
        <v>129</v>
      </c>
      <c r="F2287" t="s">
        <v>116</v>
      </c>
      <c r="G2287" s="4">
        <v>114.99</v>
      </c>
      <c r="H2287" s="4">
        <v>119</v>
      </c>
      <c r="I2287" s="29">
        <v>0</v>
      </c>
      <c r="J2287" s="72">
        <v>119</v>
      </c>
      <c r="K2287" s="30" t="s">
        <v>1000</v>
      </c>
      <c r="L2287" s="30" t="s">
        <v>2825</v>
      </c>
      <c r="M2287" t="s">
        <v>1991</v>
      </c>
      <c r="N2287" t="s">
        <v>5649</v>
      </c>
      <c r="O2287" t="s">
        <v>123</v>
      </c>
      <c r="P2287" t="str">
        <f>VLOOKUP(C2287,[2]REGIONAIS!H:K,4,FALSE)</f>
        <v>GRAZIANI BARRETO</v>
      </c>
    </row>
    <row r="2288" spans="1:16" x14ac:dyDescent="0.25">
      <c r="A2288" s="1" t="s">
        <v>5650</v>
      </c>
      <c r="B2288" s="5">
        <v>45795.820603113425</v>
      </c>
      <c r="C2288" t="s">
        <v>401</v>
      </c>
      <c r="D2288" t="s">
        <v>23</v>
      </c>
      <c r="E2288" t="s">
        <v>26</v>
      </c>
      <c r="F2288" t="s">
        <v>20</v>
      </c>
      <c r="G2288" s="4">
        <v>148.99</v>
      </c>
      <c r="H2288" s="4">
        <v>141</v>
      </c>
      <c r="I2288" s="57">
        <v>113.86</v>
      </c>
      <c r="J2288" s="72">
        <f t="shared" ref="J2288:J2291" si="182">H2288-I2288</f>
        <v>27.14</v>
      </c>
      <c r="K2288" s="30" t="s">
        <v>10</v>
      </c>
      <c r="L2288" s="30" t="s">
        <v>10</v>
      </c>
      <c r="M2288" t="s">
        <v>1991</v>
      </c>
      <c r="N2288" t="s">
        <v>5651</v>
      </c>
      <c r="O2288" t="s">
        <v>131</v>
      </c>
      <c r="P2288" t="str">
        <f>VLOOKUP(C2288,[2]REGIONAIS!H:K,4,FALSE)</f>
        <v>GRAZIANI BARRETO</v>
      </c>
    </row>
    <row r="2289" spans="1:16" x14ac:dyDescent="0.25">
      <c r="A2289" s="1" t="s">
        <v>5652</v>
      </c>
      <c r="B2289" s="5">
        <v>45795.5277259375</v>
      </c>
      <c r="C2289" t="s">
        <v>315</v>
      </c>
      <c r="D2289" t="s">
        <v>19</v>
      </c>
      <c r="E2289" t="s">
        <v>33</v>
      </c>
      <c r="F2289" t="s">
        <v>20</v>
      </c>
      <c r="G2289" s="4">
        <v>74.989999999999995</v>
      </c>
      <c r="H2289" s="4">
        <v>68</v>
      </c>
      <c r="I2289" s="57">
        <v>54.91</v>
      </c>
      <c r="J2289" s="72">
        <f t="shared" si="182"/>
        <v>13.090000000000003</v>
      </c>
      <c r="K2289" s="30" t="s">
        <v>10</v>
      </c>
      <c r="L2289" s="30" t="s">
        <v>10</v>
      </c>
      <c r="M2289" t="s">
        <v>1991</v>
      </c>
      <c r="N2289" t="s">
        <v>5653</v>
      </c>
      <c r="O2289" t="s">
        <v>132</v>
      </c>
      <c r="P2289" t="str">
        <f>VLOOKUP(C2289,[2]REGIONAIS!H:K,4,FALSE)</f>
        <v>ANDRE TREVISANI</v>
      </c>
    </row>
    <row r="2290" spans="1:16" x14ac:dyDescent="0.25">
      <c r="A2290" s="1" t="s">
        <v>5654</v>
      </c>
      <c r="B2290" s="5">
        <v>45795.703220925927</v>
      </c>
      <c r="C2290" t="s">
        <v>251</v>
      </c>
      <c r="D2290" t="s">
        <v>23</v>
      </c>
      <c r="E2290" t="s">
        <v>24</v>
      </c>
      <c r="F2290" t="s">
        <v>20</v>
      </c>
      <c r="G2290" s="4">
        <v>93.98</v>
      </c>
      <c r="H2290" s="4">
        <v>84</v>
      </c>
      <c r="I2290" s="57">
        <v>67.83</v>
      </c>
      <c r="J2290" s="72">
        <f t="shared" si="182"/>
        <v>16.170000000000002</v>
      </c>
      <c r="K2290" s="30" t="s">
        <v>10</v>
      </c>
      <c r="L2290" s="30" t="s">
        <v>10</v>
      </c>
      <c r="M2290" t="s">
        <v>1991</v>
      </c>
      <c r="N2290" t="s">
        <v>5655</v>
      </c>
      <c r="O2290" t="s">
        <v>122</v>
      </c>
      <c r="P2290" t="str">
        <f>VLOOKUP(C2290,[2]REGIONAIS!H:K,4,FALSE)</f>
        <v>KLEBER RIQUELME</v>
      </c>
    </row>
    <row r="2291" spans="1:16" x14ac:dyDescent="0.25">
      <c r="A2291" s="1" t="s">
        <v>5656</v>
      </c>
      <c r="B2291" s="5">
        <v>45795.806384212963</v>
      </c>
      <c r="C2291" t="s">
        <v>74</v>
      </c>
      <c r="D2291" t="s">
        <v>23</v>
      </c>
      <c r="E2291" t="s">
        <v>24</v>
      </c>
      <c r="F2291" t="s">
        <v>20</v>
      </c>
      <c r="G2291" s="4">
        <v>224.99</v>
      </c>
      <c r="H2291" s="4">
        <v>229</v>
      </c>
      <c r="I2291" s="57">
        <v>184.92</v>
      </c>
      <c r="J2291" s="72">
        <f t="shared" si="182"/>
        <v>44.080000000000013</v>
      </c>
      <c r="K2291" s="30" t="s">
        <v>10</v>
      </c>
      <c r="L2291" s="30" t="s">
        <v>10</v>
      </c>
      <c r="M2291" t="s">
        <v>1991</v>
      </c>
      <c r="N2291" t="s">
        <v>5657</v>
      </c>
      <c r="O2291" t="s">
        <v>132</v>
      </c>
      <c r="P2291" t="str">
        <f>VLOOKUP(C2291,[2]REGIONAIS!H:K,4,FALSE)</f>
        <v>KLEBER RIQUELME</v>
      </c>
    </row>
    <row r="2292" spans="1:16" x14ac:dyDescent="0.25">
      <c r="A2292" s="1">
        <v>8809</v>
      </c>
      <c r="B2292" s="5">
        <v>45795.570566585651</v>
      </c>
      <c r="C2292" t="s">
        <v>1954</v>
      </c>
      <c r="D2292" t="s">
        <v>23</v>
      </c>
      <c r="E2292" t="s">
        <v>30</v>
      </c>
      <c r="F2292" t="s">
        <v>1934</v>
      </c>
      <c r="G2292" s="4">
        <v>227.99</v>
      </c>
      <c r="H2292" s="4">
        <v>223</v>
      </c>
      <c r="I2292" s="29">
        <v>0</v>
      </c>
      <c r="J2292" s="72">
        <v>223</v>
      </c>
      <c r="K2292" s="30" t="s">
        <v>1000</v>
      </c>
      <c r="L2292" s="30" t="s">
        <v>2825</v>
      </c>
      <c r="M2292" t="s">
        <v>1991</v>
      </c>
      <c r="N2292" t="s">
        <v>5658</v>
      </c>
      <c r="O2292" t="s">
        <v>140</v>
      </c>
      <c r="P2292" t="str">
        <f>VLOOKUP(C2292,[2]REGIONAIS!H:K,4,FALSE)</f>
        <v>KLEBER RIQUELME</v>
      </c>
    </row>
    <row r="2293" spans="1:16" x14ac:dyDescent="0.25">
      <c r="A2293" s="1">
        <v>5004</v>
      </c>
      <c r="B2293" s="5">
        <v>45795.893081608796</v>
      </c>
      <c r="C2293" t="s">
        <v>205</v>
      </c>
      <c r="D2293" t="s">
        <v>19</v>
      </c>
      <c r="E2293" t="s">
        <v>129</v>
      </c>
      <c r="F2293" t="s">
        <v>116</v>
      </c>
      <c r="G2293" s="4">
        <v>181.99</v>
      </c>
      <c r="H2293" s="4">
        <v>175</v>
      </c>
      <c r="I2293" s="29">
        <v>0</v>
      </c>
      <c r="J2293" s="72">
        <v>175</v>
      </c>
      <c r="K2293" s="30" t="s">
        <v>1000</v>
      </c>
      <c r="L2293" s="30" t="s">
        <v>2825</v>
      </c>
      <c r="M2293" t="s">
        <v>1991</v>
      </c>
      <c r="N2293" t="s">
        <v>5659</v>
      </c>
      <c r="O2293" t="s">
        <v>131</v>
      </c>
      <c r="P2293" t="str">
        <f>VLOOKUP(C2293,[2]REGIONAIS!H:K,4,FALSE)</f>
        <v>KLEBER RIQUELME</v>
      </c>
    </row>
    <row r="2294" spans="1:16" x14ac:dyDescent="0.25">
      <c r="A2294" s="1" t="s">
        <v>5660</v>
      </c>
      <c r="B2294" s="5">
        <v>45795.797985694444</v>
      </c>
      <c r="C2294" t="s">
        <v>74</v>
      </c>
      <c r="D2294" t="s">
        <v>19</v>
      </c>
      <c r="E2294" t="s">
        <v>130</v>
      </c>
      <c r="F2294" t="s">
        <v>20</v>
      </c>
      <c r="G2294" s="4">
        <v>132.99</v>
      </c>
      <c r="H2294" s="4">
        <v>119</v>
      </c>
      <c r="I2294" s="57">
        <v>96.09</v>
      </c>
      <c r="J2294" s="72">
        <f>H2294-I2294</f>
        <v>22.909999999999997</v>
      </c>
      <c r="K2294" s="30" t="s">
        <v>10</v>
      </c>
      <c r="L2294" s="30" t="s">
        <v>10</v>
      </c>
      <c r="M2294" t="s">
        <v>1991</v>
      </c>
      <c r="N2294" t="s">
        <v>5661</v>
      </c>
      <c r="O2294" t="s">
        <v>123</v>
      </c>
      <c r="P2294" t="str">
        <f>VLOOKUP(C2294,[2]REGIONAIS!H:K,4,FALSE)</f>
        <v>KLEBER RIQUELME</v>
      </c>
    </row>
    <row r="2295" spans="1:16" x14ac:dyDescent="0.25">
      <c r="A2295" s="1" t="s">
        <v>5662</v>
      </c>
      <c r="B2295" s="5">
        <v>45795.869466689815</v>
      </c>
      <c r="C2295" t="s">
        <v>232</v>
      </c>
      <c r="D2295" t="s">
        <v>19</v>
      </c>
      <c r="E2295" t="s">
        <v>226</v>
      </c>
      <c r="F2295" t="s">
        <v>20</v>
      </c>
      <c r="G2295" s="4">
        <v>103.98</v>
      </c>
      <c r="H2295" s="4">
        <v>84</v>
      </c>
      <c r="I2295" s="57">
        <v>67.83</v>
      </c>
      <c r="J2295" s="72">
        <f t="shared" ref="J2295:J2302" si="183">H2295-I2295</f>
        <v>16.170000000000002</v>
      </c>
      <c r="K2295" s="30" t="s">
        <v>10</v>
      </c>
      <c r="L2295" s="30" t="s">
        <v>10</v>
      </c>
      <c r="M2295" t="s">
        <v>1991</v>
      </c>
      <c r="N2295" t="s">
        <v>5663</v>
      </c>
      <c r="O2295" t="s">
        <v>132</v>
      </c>
      <c r="P2295" t="str">
        <f>VLOOKUP(C2295,[2]REGIONAIS!H:K,4,FALSE)</f>
        <v>GRAZIANI BARRETO</v>
      </c>
    </row>
    <row r="2296" spans="1:16" x14ac:dyDescent="0.25">
      <c r="A2296" s="1">
        <v>4103</v>
      </c>
      <c r="B2296" s="5">
        <v>45793.861963854164</v>
      </c>
      <c r="C2296" t="s">
        <v>1980</v>
      </c>
      <c r="D2296" t="s">
        <v>19</v>
      </c>
      <c r="E2296" t="s">
        <v>2512</v>
      </c>
      <c r="F2296" t="s">
        <v>116</v>
      </c>
      <c r="G2296" s="4">
        <v>150.99</v>
      </c>
      <c r="H2296" s="4">
        <v>148</v>
      </c>
      <c r="I2296" s="57">
        <v>119.51</v>
      </c>
      <c r="J2296" s="72">
        <f t="shared" si="183"/>
        <v>28.489999999999995</v>
      </c>
      <c r="K2296" s="30" t="s">
        <v>10</v>
      </c>
      <c r="L2296" s="30" t="s">
        <v>10</v>
      </c>
      <c r="M2296" t="s">
        <v>1991</v>
      </c>
      <c r="N2296" t="s">
        <v>5664</v>
      </c>
      <c r="O2296" t="s">
        <v>122</v>
      </c>
      <c r="P2296" t="s">
        <v>179</v>
      </c>
    </row>
    <row r="2297" spans="1:16" x14ac:dyDescent="0.25">
      <c r="A2297" s="1" t="s">
        <v>5665</v>
      </c>
      <c r="B2297" s="5">
        <v>45795.792107893518</v>
      </c>
      <c r="C2297" t="s">
        <v>543</v>
      </c>
      <c r="D2297" t="s">
        <v>23</v>
      </c>
      <c r="E2297" t="s">
        <v>24</v>
      </c>
      <c r="F2297" t="s">
        <v>20</v>
      </c>
      <c r="G2297" s="4">
        <v>162.99</v>
      </c>
      <c r="H2297" s="4">
        <v>153</v>
      </c>
      <c r="I2297" s="57">
        <v>123.55</v>
      </c>
      <c r="J2297" s="72">
        <f t="shared" si="183"/>
        <v>29.450000000000003</v>
      </c>
      <c r="K2297" s="30" t="s">
        <v>10</v>
      </c>
      <c r="L2297" s="30" t="s">
        <v>10</v>
      </c>
      <c r="M2297" t="s">
        <v>1991</v>
      </c>
      <c r="N2297" t="s">
        <v>5666</v>
      </c>
      <c r="O2297" t="s">
        <v>123</v>
      </c>
      <c r="P2297" t="str">
        <f>VLOOKUP(C2297,[2]REGIONAIS!H:K,4,FALSE)</f>
        <v>KLEBER RIQUELME</v>
      </c>
    </row>
    <row r="2298" spans="1:16" x14ac:dyDescent="0.25">
      <c r="A2298" s="1" t="s">
        <v>5667</v>
      </c>
      <c r="B2298" s="5">
        <v>45795.8649491088</v>
      </c>
      <c r="C2298" t="s">
        <v>267</v>
      </c>
      <c r="D2298" t="s">
        <v>19</v>
      </c>
      <c r="E2298" t="s">
        <v>33</v>
      </c>
      <c r="F2298" t="s">
        <v>20</v>
      </c>
      <c r="G2298" s="4">
        <v>78.989999999999995</v>
      </c>
      <c r="H2298" s="4">
        <v>74</v>
      </c>
      <c r="I2298" s="57">
        <v>59.76</v>
      </c>
      <c r="J2298" s="72">
        <f t="shared" si="183"/>
        <v>14.240000000000002</v>
      </c>
      <c r="K2298" s="30" t="s">
        <v>10</v>
      </c>
      <c r="L2298" s="30" t="s">
        <v>10</v>
      </c>
      <c r="M2298" t="s">
        <v>1991</v>
      </c>
      <c r="N2298" t="s">
        <v>5668</v>
      </c>
      <c r="O2298" t="s">
        <v>131</v>
      </c>
      <c r="P2298" t="str">
        <f>VLOOKUP(C2298,[2]REGIONAIS!H:K,4,FALSE)</f>
        <v>GRAZIANI BARRETO</v>
      </c>
    </row>
    <row r="2299" spans="1:16" x14ac:dyDescent="0.25">
      <c r="A2299" s="1">
        <v>1440</v>
      </c>
      <c r="B2299" s="5">
        <v>45792.872306967591</v>
      </c>
      <c r="C2299" t="s">
        <v>228</v>
      </c>
      <c r="D2299" t="s">
        <v>23</v>
      </c>
      <c r="E2299" t="s">
        <v>31</v>
      </c>
      <c r="F2299" t="s">
        <v>116</v>
      </c>
      <c r="G2299" s="4">
        <v>63</v>
      </c>
      <c r="H2299" s="4">
        <v>63</v>
      </c>
      <c r="I2299" s="57">
        <v>50.87</v>
      </c>
      <c r="J2299" s="72">
        <f t="shared" si="183"/>
        <v>12.130000000000003</v>
      </c>
      <c r="K2299" s="30" t="s">
        <v>10</v>
      </c>
      <c r="L2299" s="30" t="s">
        <v>10</v>
      </c>
      <c r="M2299" t="s">
        <v>1991</v>
      </c>
      <c r="N2299" t="s">
        <v>5669</v>
      </c>
      <c r="O2299" t="s">
        <v>132</v>
      </c>
      <c r="P2299" t="s">
        <v>183</v>
      </c>
    </row>
    <row r="2300" spans="1:16" x14ac:dyDescent="0.25">
      <c r="A2300" s="1" t="s">
        <v>5670</v>
      </c>
      <c r="B2300" s="5">
        <v>45795.913645115739</v>
      </c>
      <c r="C2300" t="s">
        <v>305</v>
      </c>
      <c r="D2300" t="s">
        <v>19</v>
      </c>
      <c r="E2300" t="s">
        <v>41</v>
      </c>
      <c r="F2300" t="s">
        <v>20</v>
      </c>
      <c r="G2300" s="4">
        <v>124.99</v>
      </c>
      <c r="H2300" s="4">
        <v>126</v>
      </c>
      <c r="I2300" s="57">
        <v>101.74</v>
      </c>
      <c r="J2300" s="72">
        <f t="shared" si="183"/>
        <v>24.260000000000005</v>
      </c>
      <c r="K2300" s="30" t="s">
        <v>10</v>
      </c>
      <c r="L2300" s="30" t="s">
        <v>10</v>
      </c>
      <c r="M2300" t="s">
        <v>1991</v>
      </c>
      <c r="N2300" t="s">
        <v>5671</v>
      </c>
      <c r="O2300" t="s">
        <v>2228</v>
      </c>
      <c r="P2300" t="str">
        <f>VLOOKUP(C2300,[2]REGIONAIS!H:K,4,FALSE)</f>
        <v>KLEBER RIQUELME</v>
      </c>
    </row>
    <row r="2301" spans="1:16" x14ac:dyDescent="0.25">
      <c r="A2301" s="1">
        <v>3609</v>
      </c>
      <c r="B2301" s="5">
        <v>45792.837924386571</v>
      </c>
      <c r="C2301" t="s">
        <v>228</v>
      </c>
      <c r="D2301" t="s">
        <v>23</v>
      </c>
      <c r="E2301" t="s">
        <v>30</v>
      </c>
      <c r="F2301" t="s">
        <v>116</v>
      </c>
      <c r="G2301" s="4">
        <v>228</v>
      </c>
      <c r="H2301" s="4">
        <v>221.99</v>
      </c>
      <c r="I2301" s="57">
        <v>178.46</v>
      </c>
      <c r="J2301" s="72">
        <f t="shared" si="183"/>
        <v>43.53</v>
      </c>
      <c r="K2301" s="30" t="s">
        <v>10</v>
      </c>
      <c r="L2301" s="30" t="s">
        <v>10</v>
      </c>
      <c r="M2301" t="s">
        <v>1991</v>
      </c>
      <c r="N2301" t="s">
        <v>5672</v>
      </c>
      <c r="O2301" t="s">
        <v>1936</v>
      </c>
      <c r="P2301" t="s">
        <v>183</v>
      </c>
    </row>
    <row r="2302" spans="1:16" x14ac:dyDescent="0.25">
      <c r="A2302" s="1">
        <v>7958</v>
      </c>
      <c r="B2302" s="5">
        <v>45792.873813101854</v>
      </c>
      <c r="C2302" t="s">
        <v>235</v>
      </c>
      <c r="D2302" t="s">
        <v>23</v>
      </c>
      <c r="E2302" t="s">
        <v>31</v>
      </c>
      <c r="F2302" t="s">
        <v>116</v>
      </c>
      <c r="G2302" s="4">
        <v>94</v>
      </c>
      <c r="H2302" s="4">
        <v>88.98</v>
      </c>
      <c r="I2302" s="57">
        <v>75.900000000000006</v>
      </c>
      <c r="J2302" s="72">
        <f t="shared" si="183"/>
        <v>13.079999999999998</v>
      </c>
      <c r="K2302" s="30" t="s">
        <v>10</v>
      </c>
      <c r="L2302" s="30" t="s">
        <v>10</v>
      </c>
      <c r="M2302" t="s">
        <v>1991</v>
      </c>
      <c r="N2302" t="s">
        <v>5673</v>
      </c>
      <c r="O2302" t="s">
        <v>123</v>
      </c>
      <c r="P2302" t="s">
        <v>183</v>
      </c>
    </row>
    <row r="2303" spans="1:16" x14ac:dyDescent="0.25">
      <c r="A2303" s="1">
        <v>4261</v>
      </c>
      <c r="B2303" s="5">
        <v>45793.913045821762</v>
      </c>
      <c r="C2303" t="s">
        <v>1948</v>
      </c>
      <c r="D2303" t="s">
        <v>19</v>
      </c>
      <c r="E2303" t="s">
        <v>129</v>
      </c>
      <c r="F2303" t="s">
        <v>116</v>
      </c>
      <c r="G2303" s="4">
        <v>253.99</v>
      </c>
      <c r="H2303" s="4">
        <v>239</v>
      </c>
      <c r="I2303" s="29">
        <v>0</v>
      </c>
      <c r="J2303" s="72">
        <v>239</v>
      </c>
      <c r="K2303" s="30" t="s">
        <v>1000</v>
      </c>
      <c r="L2303" s="30" t="s">
        <v>2825</v>
      </c>
      <c r="M2303" t="s">
        <v>1991</v>
      </c>
      <c r="N2303" t="s">
        <v>5674</v>
      </c>
      <c r="O2303" t="s">
        <v>131</v>
      </c>
      <c r="P2303" t="s">
        <v>179</v>
      </c>
    </row>
    <row r="2304" spans="1:16" x14ac:dyDescent="0.25">
      <c r="A2304" s="1">
        <v>8197</v>
      </c>
      <c r="B2304" s="90">
        <v>45794.907294386576</v>
      </c>
      <c r="C2304" t="s">
        <v>942</v>
      </c>
      <c r="D2304" t="s">
        <v>23</v>
      </c>
      <c r="E2304" t="s">
        <v>30</v>
      </c>
      <c r="F2304" t="s">
        <v>116</v>
      </c>
      <c r="G2304" s="4">
        <v>173.98</v>
      </c>
      <c r="H2304" s="4">
        <v>155</v>
      </c>
      <c r="I2304" s="29">
        <v>0</v>
      </c>
      <c r="J2304" s="72">
        <v>155</v>
      </c>
      <c r="K2304" s="30" t="s">
        <v>1000</v>
      </c>
      <c r="L2304" s="30" t="s">
        <v>2825</v>
      </c>
      <c r="M2304" t="s">
        <v>1991</v>
      </c>
      <c r="N2304" t="s">
        <v>5675</v>
      </c>
      <c r="O2304" t="s">
        <v>122</v>
      </c>
      <c r="P2304" t="s">
        <v>182</v>
      </c>
    </row>
    <row r="2305" spans="1:16" x14ac:dyDescent="0.25">
      <c r="A2305" s="1">
        <v>6646</v>
      </c>
      <c r="B2305" s="90">
        <v>45794.886820891203</v>
      </c>
      <c r="C2305" t="s">
        <v>942</v>
      </c>
      <c r="D2305" t="s">
        <v>23</v>
      </c>
      <c r="E2305" t="s">
        <v>30</v>
      </c>
      <c r="F2305" t="s">
        <v>116</v>
      </c>
      <c r="G2305" s="4">
        <v>174.98</v>
      </c>
      <c r="H2305" s="4">
        <v>169</v>
      </c>
      <c r="I2305" s="29">
        <v>0</v>
      </c>
      <c r="J2305" s="72">
        <v>169</v>
      </c>
      <c r="K2305" s="30" t="s">
        <v>1000</v>
      </c>
      <c r="L2305" s="30" t="s">
        <v>2825</v>
      </c>
      <c r="M2305" t="s">
        <v>1991</v>
      </c>
      <c r="N2305" t="s">
        <v>5676</v>
      </c>
      <c r="O2305" t="s">
        <v>122</v>
      </c>
      <c r="P2305" t="s">
        <v>182</v>
      </c>
    </row>
    <row r="2306" spans="1:16" x14ac:dyDescent="0.25">
      <c r="A2306" s="1" t="s">
        <v>5677</v>
      </c>
      <c r="B2306" s="5">
        <v>45795.901483321759</v>
      </c>
      <c r="C2306" t="s">
        <v>305</v>
      </c>
      <c r="D2306" t="s">
        <v>19</v>
      </c>
      <c r="E2306" t="s">
        <v>41</v>
      </c>
      <c r="F2306" t="s">
        <v>20</v>
      </c>
      <c r="G2306" s="4">
        <v>88.98</v>
      </c>
      <c r="H2306" s="4">
        <v>87</v>
      </c>
      <c r="I2306" s="57">
        <v>70.25</v>
      </c>
      <c r="J2306" s="72">
        <f>H2306-I2306</f>
        <v>16.75</v>
      </c>
      <c r="K2306" s="30" t="s">
        <v>10</v>
      </c>
      <c r="L2306" s="30" t="s">
        <v>10</v>
      </c>
      <c r="M2306" t="s">
        <v>1991</v>
      </c>
      <c r="N2306" t="s">
        <v>5678</v>
      </c>
      <c r="O2306" t="s">
        <v>132</v>
      </c>
      <c r="P2306" t="str">
        <f>VLOOKUP(C2306,[2]REGIONAIS!H:K,4,FALSE)</f>
        <v>KLEBER RIQUELME</v>
      </c>
    </row>
    <row r="2307" spans="1:16" x14ac:dyDescent="0.25">
      <c r="A2307" s="1">
        <v>2957</v>
      </c>
      <c r="B2307" s="90">
        <v>45794.874018472219</v>
      </c>
      <c r="C2307" t="s">
        <v>165</v>
      </c>
      <c r="D2307" t="s">
        <v>23</v>
      </c>
      <c r="E2307" t="s">
        <v>31</v>
      </c>
      <c r="F2307" t="s">
        <v>116</v>
      </c>
      <c r="G2307" s="4">
        <v>225.99</v>
      </c>
      <c r="H2307" s="4">
        <v>220</v>
      </c>
      <c r="I2307" s="29">
        <v>0</v>
      </c>
      <c r="J2307" s="72">
        <v>220</v>
      </c>
      <c r="K2307" s="30" t="s">
        <v>1000</v>
      </c>
      <c r="L2307" s="30" t="s">
        <v>2825</v>
      </c>
      <c r="M2307" t="s">
        <v>1991</v>
      </c>
      <c r="N2307" t="s">
        <v>5679</v>
      </c>
      <c r="O2307" t="s">
        <v>1957</v>
      </c>
      <c r="P2307" t="s">
        <v>182</v>
      </c>
    </row>
    <row r="2308" spans="1:16" x14ac:dyDescent="0.25">
      <c r="A2308" s="1">
        <v>33</v>
      </c>
      <c r="B2308" s="5">
        <v>45792.921327164353</v>
      </c>
      <c r="C2308" t="s">
        <v>190</v>
      </c>
      <c r="D2308" t="s">
        <v>23</v>
      </c>
      <c r="E2308" t="s">
        <v>30</v>
      </c>
      <c r="F2308" t="s">
        <v>116</v>
      </c>
      <c r="G2308" s="4">
        <v>83</v>
      </c>
      <c r="H2308" s="4">
        <v>83</v>
      </c>
      <c r="I2308" s="57">
        <v>67.02</v>
      </c>
      <c r="J2308" s="72">
        <f t="shared" ref="J2308:J2309" si="184">H2308-I2308</f>
        <v>15.980000000000004</v>
      </c>
      <c r="K2308" s="30" t="s">
        <v>10</v>
      </c>
      <c r="L2308" s="30" t="s">
        <v>10</v>
      </c>
      <c r="M2308" t="s">
        <v>1991</v>
      </c>
      <c r="N2308" t="s">
        <v>5680</v>
      </c>
      <c r="O2308" t="s">
        <v>122</v>
      </c>
      <c r="P2308" t="s">
        <v>179</v>
      </c>
    </row>
    <row r="2309" spans="1:16" x14ac:dyDescent="0.25">
      <c r="A2309" s="1" t="s">
        <v>5681</v>
      </c>
      <c r="B2309" s="5">
        <v>45795.788360451392</v>
      </c>
      <c r="C2309" t="s">
        <v>305</v>
      </c>
      <c r="D2309" t="s">
        <v>23</v>
      </c>
      <c r="E2309" t="s">
        <v>31</v>
      </c>
      <c r="F2309" t="s">
        <v>1941</v>
      </c>
      <c r="G2309" s="4">
        <v>124.99</v>
      </c>
      <c r="H2309" s="4">
        <v>114</v>
      </c>
      <c r="I2309" s="57">
        <v>92.06</v>
      </c>
      <c r="J2309" s="72">
        <f t="shared" si="184"/>
        <v>21.939999999999998</v>
      </c>
      <c r="K2309" s="30" t="s">
        <v>10</v>
      </c>
      <c r="L2309" s="30" t="s">
        <v>10</v>
      </c>
      <c r="M2309" t="s">
        <v>1991</v>
      </c>
      <c r="N2309" t="s">
        <v>5682</v>
      </c>
      <c r="O2309" t="s">
        <v>122</v>
      </c>
      <c r="P2309" t="str">
        <f>VLOOKUP(C2309,[2]REGIONAIS!H:K,4,FALSE)</f>
        <v>KLEBER RIQUELME</v>
      </c>
    </row>
    <row r="2310" spans="1:16" x14ac:dyDescent="0.25">
      <c r="A2310" s="1">
        <v>7033</v>
      </c>
      <c r="B2310" s="90">
        <v>45794.900608020835</v>
      </c>
      <c r="C2310" t="s">
        <v>168</v>
      </c>
      <c r="D2310" t="s">
        <v>23</v>
      </c>
      <c r="E2310" t="s">
        <v>30</v>
      </c>
      <c r="F2310" t="s">
        <v>116</v>
      </c>
      <c r="G2310" s="4">
        <v>101.99</v>
      </c>
      <c r="H2310" s="4">
        <v>104</v>
      </c>
      <c r="I2310" s="29">
        <v>0</v>
      </c>
      <c r="J2310" s="72">
        <v>104</v>
      </c>
      <c r="K2310" s="30" t="s">
        <v>1000</v>
      </c>
      <c r="L2310" s="30" t="s">
        <v>2825</v>
      </c>
      <c r="M2310" t="s">
        <v>1991</v>
      </c>
      <c r="N2310" t="s">
        <v>5683</v>
      </c>
      <c r="O2310" t="s">
        <v>140</v>
      </c>
      <c r="P2310" t="s">
        <v>182</v>
      </c>
    </row>
    <row r="2311" spans="1:16" x14ac:dyDescent="0.25">
      <c r="A2311" s="1">
        <v>777</v>
      </c>
      <c r="B2311" s="5">
        <v>45795.805953391202</v>
      </c>
      <c r="C2311" t="s">
        <v>1944</v>
      </c>
      <c r="D2311" t="s">
        <v>23</v>
      </c>
      <c r="E2311" t="s">
        <v>30</v>
      </c>
      <c r="F2311" t="s">
        <v>116</v>
      </c>
      <c r="G2311" s="4">
        <v>73.989999999999995</v>
      </c>
      <c r="H2311" s="4">
        <v>54</v>
      </c>
      <c r="I2311" s="29">
        <v>0</v>
      </c>
      <c r="J2311" s="72">
        <v>54</v>
      </c>
      <c r="K2311" s="30" t="s">
        <v>1000</v>
      </c>
      <c r="L2311" s="30" t="s">
        <v>2825</v>
      </c>
      <c r="M2311" t="s">
        <v>1991</v>
      </c>
      <c r="N2311" t="s">
        <v>5684</v>
      </c>
      <c r="O2311" t="s">
        <v>1957</v>
      </c>
      <c r="P2311" t="str">
        <f>VLOOKUP(C2311,[2]REGIONAIS!H:K,4,FALSE)</f>
        <v>KLEBER RIQUELME</v>
      </c>
    </row>
    <row r="2312" spans="1:16" x14ac:dyDescent="0.25">
      <c r="A2312" s="1">
        <v>4612</v>
      </c>
      <c r="B2312" s="5">
        <v>45792.551600636572</v>
      </c>
      <c r="C2312" t="s">
        <v>2523</v>
      </c>
      <c r="D2312" t="s">
        <v>23</v>
      </c>
      <c r="E2312" t="s">
        <v>30</v>
      </c>
      <c r="F2312" t="s">
        <v>116</v>
      </c>
      <c r="G2312" s="4">
        <v>77.599999999999994</v>
      </c>
      <c r="H2312" s="4">
        <v>77.58</v>
      </c>
      <c r="I2312" s="29">
        <v>0</v>
      </c>
      <c r="J2312" s="72">
        <v>77.58</v>
      </c>
      <c r="K2312" s="30" t="s">
        <v>1000</v>
      </c>
      <c r="L2312" s="30" t="s">
        <v>2825</v>
      </c>
      <c r="M2312" t="s">
        <v>1991</v>
      </c>
      <c r="N2312" t="s">
        <v>5685</v>
      </c>
      <c r="O2312" t="s">
        <v>124</v>
      </c>
      <c r="P2312" t="s">
        <v>180</v>
      </c>
    </row>
    <row r="2313" spans="1:16" x14ac:dyDescent="0.25">
      <c r="A2313" s="1" t="s">
        <v>4687</v>
      </c>
      <c r="B2313" s="5">
        <v>45795.857767465277</v>
      </c>
      <c r="C2313" t="s">
        <v>155</v>
      </c>
      <c r="D2313" t="s">
        <v>23</v>
      </c>
      <c r="E2313" t="s">
        <v>24</v>
      </c>
      <c r="F2313" t="s">
        <v>20</v>
      </c>
      <c r="G2313" s="4">
        <v>58.99</v>
      </c>
      <c r="H2313" s="4">
        <v>53</v>
      </c>
      <c r="I2313" s="57">
        <v>42.8</v>
      </c>
      <c r="J2313" s="72">
        <f t="shared" ref="J2313:J2317" si="185">H2313-I2313</f>
        <v>10.200000000000003</v>
      </c>
      <c r="K2313" s="30" t="s">
        <v>10</v>
      </c>
      <c r="L2313" s="30" t="s">
        <v>10</v>
      </c>
      <c r="M2313" t="s">
        <v>1991</v>
      </c>
      <c r="N2313" t="s">
        <v>5686</v>
      </c>
      <c r="O2313" t="s">
        <v>122</v>
      </c>
      <c r="P2313" t="str">
        <f>VLOOKUP(C2313,[2]REGIONAIS!H:K,4,FALSE)</f>
        <v>KLEBER RIQUELME</v>
      </c>
    </row>
    <row r="2314" spans="1:16" x14ac:dyDescent="0.25">
      <c r="A2314" s="1" t="s">
        <v>5687</v>
      </c>
      <c r="B2314" s="5">
        <v>45795.512506030092</v>
      </c>
      <c r="C2314" t="s">
        <v>259</v>
      </c>
      <c r="D2314" t="s">
        <v>23</v>
      </c>
      <c r="E2314" t="s">
        <v>24</v>
      </c>
      <c r="F2314" t="s">
        <v>20</v>
      </c>
      <c r="G2314" s="4">
        <v>279.99</v>
      </c>
      <c r="H2314" s="4">
        <v>264</v>
      </c>
      <c r="I2314" s="57">
        <v>213.18</v>
      </c>
      <c r="J2314" s="72">
        <f t="shared" si="185"/>
        <v>50.819999999999993</v>
      </c>
      <c r="K2314" s="30" t="s">
        <v>10</v>
      </c>
      <c r="L2314" s="30" t="s">
        <v>10</v>
      </c>
      <c r="M2314" t="s">
        <v>1991</v>
      </c>
      <c r="N2314" t="s">
        <v>5688</v>
      </c>
      <c r="O2314" t="s">
        <v>132</v>
      </c>
      <c r="P2314" t="str">
        <f>VLOOKUP(C2314,[2]REGIONAIS!H:K,4,FALSE)</f>
        <v>KLEBER RIQUELME</v>
      </c>
    </row>
    <row r="2315" spans="1:16" x14ac:dyDescent="0.25">
      <c r="A2315" s="1" t="s">
        <v>5689</v>
      </c>
      <c r="B2315" s="5">
        <v>45795.795916122683</v>
      </c>
      <c r="C2315" t="s">
        <v>319</v>
      </c>
      <c r="D2315" t="s">
        <v>19</v>
      </c>
      <c r="E2315" t="s">
        <v>33</v>
      </c>
      <c r="F2315" t="s">
        <v>20</v>
      </c>
      <c r="G2315" s="4">
        <v>147.99</v>
      </c>
      <c r="H2315" s="4">
        <v>139</v>
      </c>
      <c r="I2315" s="57">
        <v>116.41</v>
      </c>
      <c r="J2315" s="72">
        <f t="shared" si="185"/>
        <v>22.590000000000003</v>
      </c>
      <c r="K2315" s="30" t="s">
        <v>10</v>
      </c>
      <c r="L2315" s="30" t="s">
        <v>10</v>
      </c>
      <c r="M2315" t="s">
        <v>1991</v>
      </c>
      <c r="N2315" t="s">
        <v>5690</v>
      </c>
      <c r="O2315" t="s">
        <v>1961</v>
      </c>
      <c r="P2315" t="str">
        <f>VLOOKUP(C2315,[2]REGIONAIS!H:K,4,FALSE)</f>
        <v>GRAZIANI BARRETO</v>
      </c>
    </row>
    <row r="2316" spans="1:16" x14ac:dyDescent="0.25">
      <c r="A2316" s="1" t="s">
        <v>5535</v>
      </c>
      <c r="B2316" s="5">
        <v>45795.748632962961</v>
      </c>
      <c r="C2316" t="s">
        <v>789</v>
      </c>
      <c r="D2316" t="s">
        <v>19</v>
      </c>
      <c r="E2316" t="s">
        <v>33</v>
      </c>
      <c r="F2316" t="s">
        <v>20</v>
      </c>
      <c r="G2316" s="4">
        <v>67.98</v>
      </c>
      <c r="H2316" s="4">
        <v>59</v>
      </c>
      <c r="I2316" s="57">
        <v>47.64</v>
      </c>
      <c r="J2316" s="72">
        <f t="shared" si="185"/>
        <v>11.36</v>
      </c>
      <c r="K2316" s="30" t="s">
        <v>10</v>
      </c>
      <c r="L2316" s="30" t="s">
        <v>10</v>
      </c>
      <c r="M2316" t="s">
        <v>1991</v>
      </c>
      <c r="N2316" t="s">
        <v>5691</v>
      </c>
      <c r="O2316" t="s">
        <v>122</v>
      </c>
      <c r="P2316" t="str">
        <f>VLOOKUP(C2316,[2]REGIONAIS!H:K,4,FALSE)</f>
        <v>ANDRE TREVISANI</v>
      </c>
    </row>
    <row r="2317" spans="1:16" x14ac:dyDescent="0.25">
      <c r="A2317" s="1" t="s">
        <v>5692</v>
      </c>
      <c r="B2317" s="5">
        <v>45795.580328622687</v>
      </c>
      <c r="C2317" t="s">
        <v>789</v>
      </c>
      <c r="D2317" t="s">
        <v>19</v>
      </c>
      <c r="E2317" t="s">
        <v>33</v>
      </c>
      <c r="F2317" t="s">
        <v>20</v>
      </c>
      <c r="G2317" s="4">
        <v>112.99</v>
      </c>
      <c r="H2317" s="4">
        <v>96</v>
      </c>
      <c r="I2317" s="57">
        <v>77.52</v>
      </c>
      <c r="J2317" s="72">
        <f t="shared" si="185"/>
        <v>18.480000000000004</v>
      </c>
      <c r="K2317" s="30" t="s">
        <v>10</v>
      </c>
      <c r="L2317" s="30" t="s">
        <v>10</v>
      </c>
      <c r="M2317" t="s">
        <v>1991</v>
      </c>
      <c r="N2317" t="s">
        <v>5693</v>
      </c>
      <c r="O2317" t="s">
        <v>122</v>
      </c>
      <c r="P2317" t="str">
        <f>VLOOKUP(C2317,[2]REGIONAIS!H:K,4,FALSE)</f>
        <v>ANDRE TREVISANI</v>
      </c>
    </row>
    <row r="2318" spans="1:16" x14ac:dyDescent="0.25">
      <c r="A2318" s="1" t="s">
        <v>5694</v>
      </c>
      <c r="B2318" s="5">
        <v>45795.840631122686</v>
      </c>
      <c r="C2318" t="s">
        <v>301</v>
      </c>
      <c r="D2318" t="s">
        <v>18</v>
      </c>
      <c r="E2318" t="s">
        <v>2507</v>
      </c>
      <c r="F2318" t="s">
        <v>1940</v>
      </c>
      <c r="G2318" s="4">
        <v>55</v>
      </c>
      <c r="H2318" s="31">
        <v>65</v>
      </c>
      <c r="I2318" s="31">
        <v>0</v>
      </c>
      <c r="J2318" s="73">
        <v>65</v>
      </c>
      <c r="K2318" s="30" t="s">
        <v>2824</v>
      </c>
      <c r="L2318" s="30" t="s">
        <v>17</v>
      </c>
      <c r="M2318" t="s">
        <v>1991</v>
      </c>
      <c r="N2318" t="s">
        <v>5695</v>
      </c>
      <c r="O2318" t="s">
        <v>124</v>
      </c>
      <c r="P2318" t="str">
        <f>VLOOKUP(C2318,[2]REGIONAIS!H:K,4,FALSE)</f>
        <v>BREINER PENA</v>
      </c>
    </row>
    <row r="2319" spans="1:16" x14ac:dyDescent="0.25">
      <c r="A2319" s="1" t="s">
        <v>5696</v>
      </c>
      <c r="B2319" s="5">
        <v>45795.860245868054</v>
      </c>
      <c r="C2319" t="s">
        <v>287</v>
      </c>
      <c r="D2319" t="s">
        <v>27</v>
      </c>
      <c r="E2319" t="s">
        <v>1945</v>
      </c>
      <c r="F2319" t="s">
        <v>20</v>
      </c>
      <c r="G2319" s="4">
        <v>417.98</v>
      </c>
      <c r="H2319" s="4">
        <v>406</v>
      </c>
      <c r="I2319" s="57">
        <v>327.84</v>
      </c>
      <c r="J2319" s="72">
        <f t="shared" ref="J2319:J2321" si="186">H2319-I2319</f>
        <v>78.160000000000025</v>
      </c>
      <c r="K2319" s="30" t="s">
        <v>10</v>
      </c>
      <c r="L2319" s="30" t="s">
        <v>10</v>
      </c>
      <c r="M2319" t="s">
        <v>1991</v>
      </c>
      <c r="N2319" t="s">
        <v>5697</v>
      </c>
      <c r="O2319" t="s">
        <v>131</v>
      </c>
      <c r="P2319" t="str">
        <f>VLOOKUP(C2319,[2]REGIONAIS!H:K,4,FALSE)</f>
        <v>GUSTAVO DIREITO</v>
      </c>
    </row>
    <row r="2320" spans="1:16" x14ac:dyDescent="0.25">
      <c r="A2320" s="1" t="s">
        <v>2123</v>
      </c>
      <c r="B2320" s="5">
        <v>45795.814766041665</v>
      </c>
      <c r="C2320" t="s">
        <v>282</v>
      </c>
      <c r="D2320" t="s">
        <v>19</v>
      </c>
      <c r="E2320" t="s">
        <v>226</v>
      </c>
      <c r="F2320" t="s">
        <v>20</v>
      </c>
      <c r="G2320" s="4">
        <v>93.98</v>
      </c>
      <c r="H2320" s="4">
        <v>91</v>
      </c>
      <c r="I2320" s="57">
        <v>73.48</v>
      </c>
      <c r="J2320" s="72">
        <f t="shared" si="186"/>
        <v>17.519999999999996</v>
      </c>
      <c r="K2320" s="30" t="s">
        <v>10</v>
      </c>
      <c r="L2320" s="30" t="s">
        <v>10</v>
      </c>
      <c r="M2320" t="s">
        <v>1991</v>
      </c>
      <c r="N2320" t="s">
        <v>5698</v>
      </c>
      <c r="O2320" t="s">
        <v>1936</v>
      </c>
      <c r="P2320" t="str">
        <f>VLOOKUP(C2320,[2]REGIONAIS!H:K,4,FALSE)</f>
        <v>BREINER PENA</v>
      </c>
    </row>
    <row r="2321" spans="1:16" x14ac:dyDescent="0.25">
      <c r="A2321" s="1">
        <v>9128</v>
      </c>
      <c r="B2321" s="5">
        <v>45795.810603437501</v>
      </c>
      <c r="C2321" t="s">
        <v>2523</v>
      </c>
      <c r="D2321" t="s">
        <v>23</v>
      </c>
      <c r="E2321" t="s">
        <v>31</v>
      </c>
      <c r="F2321" t="s">
        <v>116</v>
      </c>
      <c r="G2321" s="4">
        <v>117.79</v>
      </c>
      <c r="H2321" s="4">
        <v>108.8</v>
      </c>
      <c r="I2321" s="57">
        <v>87.86</v>
      </c>
      <c r="J2321" s="72">
        <f t="shared" si="186"/>
        <v>20.939999999999998</v>
      </c>
      <c r="K2321" s="30" t="s">
        <v>10</v>
      </c>
      <c r="L2321" s="30" t="s">
        <v>10</v>
      </c>
      <c r="M2321" t="s">
        <v>1991</v>
      </c>
      <c r="N2321" t="s">
        <v>5699</v>
      </c>
      <c r="O2321" t="s">
        <v>132</v>
      </c>
      <c r="P2321" t="str">
        <f>VLOOKUP(C2321,[2]REGIONAIS!H:K,4,FALSE)</f>
        <v>ANDRE TREVISANI</v>
      </c>
    </row>
    <row r="2322" spans="1:16" x14ac:dyDescent="0.25">
      <c r="A2322" s="1">
        <v>65</v>
      </c>
      <c r="B2322" s="90">
        <v>45794.907830775461</v>
      </c>
      <c r="C2322" t="s">
        <v>2003</v>
      </c>
      <c r="D2322" t="s">
        <v>23</v>
      </c>
      <c r="E2322" t="s">
        <v>30</v>
      </c>
      <c r="F2322" t="s">
        <v>116</v>
      </c>
      <c r="G2322" s="4">
        <v>122.79</v>
      </c>
      <c r="H2322" s="4">
        <v>110.8</v>
      </c>
      <c r="I2322" s="29">
        <v>0</v>
      </c>
      <c r="J2322" s="72">
        <v>110.8</v>
      </c>
      <c r="K2322" s="30" t="s">
        <v>1000</v>
      </c>
      <c r="L2322" s="30" t="s">
        <v>2825</v>
      </c>
      <c r="M2322" t="s">
        <v>1991</v>
      </c>
      <c r="N2322" t="s">
        <v>5700</v>
      </c>
      <c r="O2322" t="s">
        <v>2679</v>
      </c>
      <c r="P2322" t="s">
        <v>182</v>
      </c>
    </row>
    <row r="2323" spans="1:16" x14ac:dyDescent="0.25">
      <c r="A2323" s="1" t="s">
        <v>5701</v>
      </c>
      <c r="B2323" s="5">
        <v>45795.586282083335</v>
      </c>
      <c r="C2323" t="s">
        <v>2082</v>
      </c>
      <c r="D2323" t="s">
        <v>19</v>
      </c>
      <c r="E2323" t="s">
        <v>41</v>
      </c>
      <c r="F2323" t="s">
        <v>20</v>
      </c>
      <c r="G2323" s="4">
        <v>170.98</v>
      </c>
      <c r="H2323" s="4">
        <v>148</v>
      </c>
      <c r="I2323" s="57">
        <v>119.51</v>
      </c>
      <c r="J2323" s="72">
        <f t="shared" ref="J2323:J2328" si="187">H2323-I2323</f>
        <v>28.489999999999995</v>
      </c>
      <c r="K2323" s="30" t="s">
        <v>10</v>
      </c>
      <c r="L2323" s="30" t="s">
        <v>10</v>
      </c>
      <c r="M2323" t="s">
        <v>1991</v>
      </c>
      <c r="N2323" t="s">
        <v>5702</v>
      </c>
      <c r="O2323" t="s">
        <v>1957</v>
      </c>
      <c r="P2323" t="str">
        <f>VLOOKUP(C2323,[2]REGIONAIS!H:K,4,FALSE)</f>
        <v>BREINER PENA</v>
      </c>
    </row>
    <row r="2324" spans="1:16" x14ac:dyDescent="0.25">
      <c r="A2324" s="1" t="s">
        <v>5703</v>
      </c>
      <c r="B2324" s="5">
        <v>45795.680348958333</v>
      </c>
      <c r="C2324" t="s">
        <v>200</v>
      </c>
      <c r="D2324" t="s">
        <v>23</v>
      </c>
      <c r="E2324" t="s">
        <v>26</v>
      </c>
      <c r="F2324" t="s">
        <v>20</v>
      </c>
      <c r="G2324" s="4">
        <v>163.98</v>
      </c>
      <c r="H2324" s="4">
        <v>148</v>
      </c>
      <c r="I2324" s="57">
        <v>119.51</v>
      </c>
      <c r="J2324" s="72">
        <f t="shared" si="187"/>
        <v>28.489999999999995</v>
      </c>
      <c r="K2324" s="30" t="s">
        <v>10</v>
      </c>
      <c r="L2324" s="30" t="s">
        <v>10</v>
      </c>
      <c r="M2324" t="s">
        <v>1991</v>
      </c>
      <c r="N2324" t="s">
        <v>5704</v>
      </c>
      <c r="O2324" t="s">
        <v>131</v>
      </c>
      <c r="P2324" t="str">
        <f>VLOOKUP(C2324,[2]REGIONAIS!H:K,4,FALSE)</f>
        <v>KLEBER RIQUELME</v>
      </c>
    </row>
    <row r="2325" spans="1:16" x14ac:dyDescent="0.25">
      <c r="A2325" s="1" t="s">
        <v>5705</v>
      </c>
      <c r="B2325" s="5">
        <v>45795.932801585652</v>
      </c>
      <c r="C2325" t="s">
        <v>34</v>
      </c>
      <c r="D2325" t="s">
        <v>19</v>
      </c>
      <c r="E2325" t="s">
        <v>41</v>
      </c>
      <c r="F2325" t="s">
        <v>20</v>
      </c>
      <c r="G2325" s="4">
        <v>71.989999999999995</v>
      </c>
      <c r="H2325" s="4">
        <v>70</v>
      </c>
      <c r="I2325" s="57">
        <v>56.52</v>
      </c>
      <c r="J2325" s="72">
        <f t="shared" si="187"/>
        <v>13.479999999999997</v>
      </c>
      <c r="K2325" s="30" t="s">
        <v>10</v>
      </c>
      <c r="L2325" s="30" t="s">
        <v>10</v>
      </c>
      <c r="M2325" t="s">
        <v>1991</v>
      </c>
      <c r="N2325" t="s">
        <v>5706</v>
      </c>
      <c r="O2325" t="s">
        <v>122</v>
      </c>
      <c r="P2325" t="str">
        <f>VLOOKUP(C2325,[2]REGIONAIS!H:K,4,FALSE)</f>
        <v>KLEBER RIQUELME</v>
      </c>
    </row>
    <row r="2326" spans="1:16" x14ac:dyDescent="0.25">
      <c r="A2326" s="1" t="s">
        <v>5707</v>
      </c>
      <c r="B2326" s="5">
        <v>45795.842597951392</v>
      </c>
      <c r="C2326" t="s">
        <v>144</v>
      </c>
      <c r="D2326" t="s">
        <v>19</v>
      </c>
      <c r="E2326" t="s">
        <v>39</v>
      </c>
      <c r="F2326" t="s">
        <v>20</v>
      </c>
      <c r="G2326" s="4">
        <v>263.99</v>
      </c>
      <c r="H2326" s="4">
        <v>249</v>
      </c>
      <c r="I2326" s="57">
        <v>201.07</v>
      </c>
      <c r="J2326" s="72">
        <f t="shared" si="187"/>
        <v>47.930000000000007</v>
      </c>
      <c r="K2326" s="30" t="s">
        <v>10</v>
      </c>
      <c r="L2326" s="30" t="s">
        <v>10</v>
      </c>
      <c r="M2326" t="s">
        <v>1991</v>
      </c>
      <c r="N2326" t="s">
        <v>5708</v>
      </c>
      <c r="O2326" t="s">
        <v>122</v>
      </c>
      <c r="P2326" t="str">
        <f>VLOOKUP(C2326,[2]REGIONAIS!H:K,4,FALSE)</f>
        <v>GRAZIANI BARRETO</v>
      </c>
    </row>
    <row r="2327" spans="1:16" x14ac:dyDescent="0.25">
      <c r="A2327" s="1" t="s">
        <v>5709</v>
      </c>
      <c r="B2327" s="5">
        <v>45795.843458692128</v>
      </c>
      <c r="C2327" t="s">
        <v>229</v>
      </c>
      <c r="D2327" t="s">
        <v>23</v>
      </c>
      <c r="E2327" t="s">
        <v>24</v>
      </c>
      <c r="F2327" t="s">
        <v>20</v>
      </c>
      <c r="G2327" s="4">
        <v>62.99</v>
      </c>
      <c r="H2327" s="4">
        <v>66</v>
      </c>
      <c r="I2327" s="57">
        <v>65.28</v>
      </c>
      <c r="J2327" s="72">
        <f t="shared" si="187"/>
        <v>0.71999999999999886</v>
      </c>
      <c r="K2327" s="30" t="s">
        <v>10</v>
      </c>
      <c r="L2327" s="30" t="s">
        <v>10</v>
      </c>
      <c r="M2327" t="s">
        <v>1991</v>
      </c>
      <c r="N2327" t="s">
        <v>5710</v>
      </c>
      <c r="O2327" t="s">
        <v>1958</v>
      </c>
      <c r="P2327" t="str">
        <f>VLOOKUP(C2327,[2]REGIONAIS!H:K,4,FALSE)</f>
        <v>GUSTAVO DIREITO</v>
      </c>
    </row>
    <row r="2328" spans="1:16" x14ac:dyDescent="0.25">
      <c r="A2328" s="1" t="s">
        <v>5711</v>
      </c>
      <c r="B2328" s="5">
        <v>45795.862625358794</v>
      </c>
      <c r="C2328" t="s">
        <v>225</v>
      </c>
      <c r="D2328" t="s">
        <v>23</v>
      </c>
      <c r="E2328" t="s">
        <v>24</v>
      </c>
      <c r="F2328" t="s">
        <v>20</v>
      </c>
      <c r="G2328" s="4">
        <v>257.99</v>
      </c>
      <c r="H2328" s="4">
        <v>243</v>
      </c>
      <c r="I2328" s="57">
        <v>196.22</v>
      </c>
      <c r="J2328" s="72">
        <f t="shared" si="187"/>
        <v>46.78</v>
      </c>
      <c r="K2328" s="30" t="s">
        <v>10</v>
      </c>
      <c r="L2328" s="30" t="s">
        <v>10</v>
      </c>
      <c r="M2328" t="s">
        <v>1991</v>
      </c>
      <c r="N2328" t="s">
        <v>5712</v>
      </c>
      <c r="O2328" t="s">
        <v>123</v>
      </c>
      <c r="P2328" t="str">
        <f>VLOOKUP(C2328,[2]REGIONAIS!H:K,4,FALSE)</f>
        <v>GRAZIANI BARRETO</v>
      </c>
    </row>
    <row r="2329" spans="1:16" x14ac:dyDescent="0.25">
      <c r="A2329" s="1">
        <v>8879</v>
      </c>
      <c r="B2329" s="90">
        <v>45794.827255810182</v>
      </c>
      <c r="C2329" t="s">
        <v>2003</v>
      </c>
      <c r="D2329" t="s">
        <v>23</v>
      </c>
      <c r="E2329" t="s">
        <v>30</v>
      </c>
      <c r="F2329" t="s">
        <v>116</v>
      </c>
      <c r="G2329" s="4">
        <v>124.78</v>
      </c>
      <c r="H2329" s="4">
        <v>122.8</v>
      </c>
      <c r="I2329" s="29">
        <v>0</v>
      </c>
      <c r="J2329" s="72">
        <v>122.8</v>
      </c>
      <c r="K2329" s="30" t="s">
        <v>1000</v>
      </c>
      <c r="L2329" s="30" t="s">
        <v>2825</v>
      </c>
      <c r="M2329" t="s">
        <v>1991</v>
      </c>
      <c r="N2329" t="s">
        <v>5713</v>
      </c>
      <c r="O2329" t="s">
        <v>132</v>
      </c>
      <c r="P2329" t="s">
        <v>182</v>
      </c>
    </row>
    <row r="2330" spans="1:16" x14ac:dyDescent="0.25">
      <c r="A2330" s="1">
        <v>221</v>
      </c>
      <c r="B2330" s="90">
        <v>45794.81084215278</v>
      </c>
      <c r="C2330" t="s">
        <v>4472</v>
      </c>
      <c r="D2330" t="s">
        <v>18</v>
      </c>
      <c r="E2330" t="s">
        <v>2507</v>
      </c>
      <c r="F2330" t="s">
        <v>116</v>
      </c>
      <c r="G2330" s="4">
        <v>78.790000000000006</v>
      </c>
      <c r="H2330" s="4">
        <v>60.8</v>
      </c>
      <c r="I2330" s="29">
        <v>0</v>
      </c>
      <c r="J2330" s="72">
        <v>60.8</v>
      </c>
      <c r="K2330" s="30" t="s">
        <v>1000</v>
      </c>
      <c r="L2330" s="30" t="s">
        <v>2825</v>
      </c>
      <c r="M2330" t="s">
        <v>1991</v>
      </c>
      <c r="N2330" t="s">
        <v>5714</v>
      </c>
      <c r="O2330" t="s">
        <v>131</v>
      </c>
      <c r="P2330" t="s">
        <v>181</v>
      </c>
    </row>
    <row r="2331" spans="1:16" x14ac:dyDescent="0.25">
      <c r="A2331" s="1" t="s">
        <v>5715</v>
      </c>
      <c r="B2331" s="5">
        <v>45795.878409826386</v>
      </c>
      <c r="C2331" t="s">
        <v>882</v>
      </c>
      <c r="D2331" t="s">
        <v>23</v>
      </c>
      <c r="E2331" t="s">
        <v>24</v>
      </c>
      <c r="F2331" t="s">
        <v>20</v>
      </c>
      <c r="G2331" s="4">
        <v>163.98</v>
      </c>
      <c r="H2331" s="4">
        <v>148</v>
      </c>
      <c r="I2331" s="57">
        <v>119.51</v>
      </c>
      <c r="J2331" s="72">
        <f t="shared" ref="J2331:J2333" si="188">H2331-I2331</f>
        <v>28.489999999999995</v>
      </c>
      <c r="K2331" s="30" t="s">
        <v>10</v>
      </c>
      <c r="L2331" s="30" t="s">
        <v>10</v>
      </c>
      <c r="M2331" t="s">
        <v>1991</v>
      </c>
      <c r="N2331" t="s">
        <v>5716</v>
      </c>
      <c r="O2331" t="s">
        <v>122</v>
      </c>
      <c r="P2331" t="str">
        <f>VLOOKUP(C2331,[2]REGIONAIS!H:K,4,FALSE)</f>
        <v>GUSTAVO DIREITO</v>
      </c>
    </row>
    <row r="2332" spans="1:16" x14ac:dyDescent="0.25">
      <c r="A2332" s="1" t="s">
        <v>5717</v>
      </c>
      <c r="B2332" s="5">
        <v>45795.802749907409</v>
      </c>
      <c r="C2332" t="s">
        <v>320</v>
      </c>
      <c r="D2332" t="s">
        <v>23</v>
      </c>
      <c r="E2332" t="s">
        <v>24</v>
      </c>
      <c r="F2332" t="s">
        <v>20</v>
      </c>
      <c r="G2332" s="4">
        <v>169.98</v>
      </c>
      <c r="H2332" s="4">
        <v>160</v>
      </c>
      <c r="I2332" s="57">
        <v>129.19999999999999</v>
      </c>
      <c r="J2332" s="72">
        <f t="shared" si="188"/>
        <v>30.800000000000011</v>
      </c>
      <c r="K2332" s="30" t="s">
        <v>10</v>
      </c>
      <c r="L2332" s="30" t="s">
        <v>10</v>
      </c>
      <c r="M2332" t="s">
        <v>1991</v>
      </c>
      <c r="N2332" t="s">
        <v>5718</v>
      </c>
      <c r="O2332" t="s">
        <v>132</v>
      </c>
      <c r="P2332" t="str">
        <f>VLOOKUP(C2332,[2]REGIONAIS!H:K,4,FALSE)</f>
        <v>GRAZIANI BARRETO</v>
      </c>
    </row>
    <row r="2333" spans="1:16" x14ac:dyDescent="0.25">
      <c r="A2333" s="1" t="s">
        <v>5326</v>
      </c>
      <c r="B2333" s="5">
        <v>45795.797214571758</v>
      </c>
      <c r="C2333" t="s">
        <v>320</v>
      </c>
      <c r="D2333" t="s">
        <v>23</v>
      </c>
      <c r="E2333" t="s">
        <v>24</v>
      </c>
      <c r="F2333" t="s">
        <v>20</v>
      </c>
      <c r="G2333" s="4">
        <v>139.99</v>
      </c>
      <c r="H2333" s="4">
        <v>139</v>
      </c>
      <c r="I2333" s="57">
        <v>112.24</v>
      </c>
      <c r="J2333" s="72">
        <f t="shared" si="188"/>
        <v>26.760000000000005</v>
      </c>
      <c r="K2333" s="30" t="s">
        <v>10</v>
      </c>
      <c r="L2333" s="30" t="s">
        <v>10</v>
      </c>
      <c r="M2333" t="s">
        <v>1991</v>
      </c>
      <c r="N2333" t="s">
        <v>5719</v>
      </c>
      <c r="O2333" t="s">
        <v>131</v>
      </c>
      <c r="P2333" t="str">
        <f>VLOOKUP(C2333,[2]REGIONAIS!H:K,4,FALSE)</f>
        <v>GRAZIANI BARRETO</v>
      </c>
    </row>
    <row r="2334" spans="1:16" x14ac:dyDescent="0.25">
      <c r="A2334" s="1">
        <v>8121</v>
      </c>
      <c r="B2334" s="90">
        <v>45794.80829778935</v>
      </c>
      <c r="C2334" t="s">
        <v>4472</v>
      </c>
      <c r="D2334" t="s">
        <v>18</v>
      </c>
      <c r="E2334" t="s">
        <v>2507</v>
      </c>
      <c r="F2334" t="s">
        <v>116</v>
      </c>
      <c r="G2334" s="4">
        <v>78.790000000000006</v>
      </c>
      <c r="H2334" s="4">
        <v>60.8</v>
      </c>
      <c r="I2334" s="29">
        <v>0</v>
      </c>
      <c r="J2334" s="72">
        <v>60.8</v>
      </c>
      <c r="K2334" s="30" t="s">
        <v>1000</v>
      </c>
      <c r="L2334" s="30" t="s">
        <v>2825</v>
      </c>
      <c r="M2334" t="s">
        <v>1991</v>
      </c>
      <c r="N2334" t="s">
        <v>5720</v>
      </c>
      <c r="O2334" t="s">
        <v>131</v>
      </c>
      <c r="P2334" t="s">
        <v>181</v>
      </c>
    </row>
    <row r="2335" spans="1:16" x14ac:dyDescent="0.25">
      <c r="A2335" s="1" t="s">
        <v>5721</v>
      </c>
      <c r="B2335" s="5">
        <v>45795.630212696757</v>
      </c>
      <c r="C2335" t="s">
        <v>320</v>
      </c>
      <c r="D2335" t="s">
        <v>23</v>
      </c>
      <c r="E2335" t="s">
        <v>24</v>
      </c>
      <c r="F2335" t="s">
        <v>20</v>
      </c>
      <c r="G2335" s="4">
        <v>172.98</v>
      </c>
      <c r="H2335" s="4">
        <v>168</v>
      </c>
      <c r="I2335" s="57">
        <v>135.66</v>
      </c>
      <c r="J2335" s="72">
        <f t="shared" ref="J2335:J2341" si="189">H2335-I2335</f>
        <v>32.340000000000003</v>
      </c>
      <c r="K2335" s="30" t="s">
        <v>10</v>
      </c>
      <c r="L2335" s="30" t="s">
        <v>10</v>
      </c>
      <c r="M2335" t="s">
        <v>1991</v>
      </c>
      <c r="N2335" t="s">
        <v>5722</v>
      </c>
      <c r="O2335" t="s">
        <v>122</v>
      </c>
      <c r="P2335" t="str">
        <f>VLOOKUP(C2335,[2]REGIONAIS!H:K,4,FALSE)</f>
        <v>GRAZIANI BARRETO</v>
      </c>
    </row>
    <row r="2336" spans="1:16" x14ac:dyDescent="0.25">
      <c r="A2336" s="1">
        <v>4653</v>
      </c>
      <c r="B2336" s="5">
        <v>45793.882707523146</v>
      </c>
      <c r="C2336" t="s">
        <v>1986</v>
      </c>
      <c r="D2336" t="s">
        <v>23</v>
      </c>
      <c r="E2336" t="s">
        <v>30</v>
      </c>
      <c r="F2336" t="s">
        <v>1934</v>
      </c>
      <c r="G2336" s="4">
        <v>79.790000000000006</v>
      </c>
      <c r="H2336" s="4">
        <v>72.8</v>
      </c>
      <c r="I2336" s="57">
        <v>60.97</v>
      </c>
      <c r="J2336" s="72">
        <f t="shared" si="189"/>
        <v>11.829999999999998</v>
      </c>
      <c r="K2336" s="30" t="s">
        <v>10</v>
      </c>
      <c r="L2336" s="30" t="s">
        <v>10</v>
      </c>
      <c r="M2336" t="s">
        <v>1991</v>
      </c>
      <c r="N2336" t="s">
        <v>5723</v>
      </c>
      <c r="O2336" t="s">
        <v>1955</v>
      </c>
      <c r="P2336" t="s">
        <v>180</v>
      </c>
    </row>
    <row r="2337" spans="1:16" x14ac:dyDescent="0.25">
      <c r="A2337" s="1" t="s">
        <v>5724</v>
      </c>
      <c r="B2337" s="5">
        <v>45795.502570590281</v>
      </c>
      <c r="C2337" t="s">
        <v>320</v>
      </c>
      <c r="D2337" t="s">
        <v>23</v>
      </c>
      <c r="E2337" t="s">
        <v>24</v>
      </c>
      <c r="F2337" t="s">
        <v>20</v>
      </c>
      <c r="G2337" s="4">
        <v>80.98</v>
      </c>
      <c r="H2337" s="4">
        <v>79</v>
      </c>
      <c r="I2337" s="57">
        <v>63.79</v>
      </c>
      <c r="J2337" s="72">
        <f t="shared" si="189"/>
        <v>15.21</v>
      </c>
      <c r="K2337" s="30" t="s">
        <v>10</v>
      </c>
      <c r="L2337" s="30" t="s">
        <v>10</v>
      </c>
      <c r="M2337" t="s">
        <v>1991</v>
      </c>
      <c r="N2337" t="s">
        <v>5725</v>
      </c>
      <c r="O2337" t="s">
        <v>5726</v>
      </c>
      <c r="P2337" t="str">
        <f>VLOOKUP(C2337,[2]REGIONAIS!H:K,4,FALSE)</f>
        <v>GRAZIANI BARRETO</v>
      </c>
    </row>
    <row r="2338" spans="1:16" x14ac:dyDescent="0.25">
      <c r="A2338" s="1" t="s">
        <v>5727</v>
      </c>
      <c r="B2338" s="5">
        <v>45795.934266944445</v>
      </c>
      <c r="C2338" t="s">
        <v>268</v>
      </c>
      <c r="D2338" t="s">
        <v>19</v>
      </c>
      <c r="E2338" t="s">
        <v>39</v>
      </c>
      <c r="F2338" t="s">
        <v>20</v>
      </c>
      <c r="G2338" s="4">
        <v>122.99</v>
      </c>
      <c r="H2338" s="4">
        <v>122</v>
      </c>
      <c r="I2338" s="57">
        <v>98.52</v>
      </c>
      <c r="J2338" s="72">
        <f t="shared" si="189"/>
        <v>23.480000000000004</v>
      </c>
      <c r="K2338" s="30" t="s">
        <v>10</v>
      </c>
      <c r="L2338" s="30" t="s">
        <v>10</v>
      </c>
      <c r="M2338" t="s">
        <v>1991</v>
      </c>
      <c r="N2338" t="s">
        <v>5728</v>
      </c>
      <c r="O2338" t="s">
        <v>132</v>
      </c>
      <c r="P2338" t="str">
        <f>VLOOKUP(C2338,[2]REGIONAIS!H:K,4,FALSE)</f>
        <v>GUSTAVO DIREITO</v>
      </c>
    </row>
    <row r="2339" spans="1:16" x14ac:dyDescent="0.25">
      <c r="A2339" s="1" t="s">
        <v>5729</v>
      </c>
      <c r="B2339" s="5">
        <v>45795.81652177083</v>
      </c>
      <c r="C2339" t="s">
        <v>147</v>
      </c>
      <c r="D2339" t="s">
        <v>19</v>
      </c>
      <c r="E2339" t="s">
        <v>1946</v>
      </c>
      <c r="F2339" t="s">
        <v>20</v>
      </c>
      <c r="G2339" s="4">
        <v>113</v>
      </c>
      <c r="H2339" s="4">
        <v>113</v>
      </c>
      <c r="I2339" s="57">
        <v>91.25</v>
      </c>
      <c r="J2339" s="72">
        <f t="shared" si="189"/>
        <v>21.75</v>
      </c>
      <c r="K2339" s="30" t="s">
        <v>10</v>
      </c>
      <c r="L2339" s="30" t="s">
        <v>10</v>
      </c>
      <c r="M2339" t="s">
        <v>1991</v>
      </c>
      <c r="N2339" t="s">
        <v>5730</v>
      </c>
      <c r="O2339" t="s">
        <v>123</v>
      </c>
      <c r="P2339" t="str">
        <f>VLOOKUP(C2339,[2]REGIONAIS!H:K,4,FALSE)</f>
        <v>GRAZIANI BARRETO</v>
      </c>
    </row>
    <row r="2340" spans="1:16" x14ac:dyDescent="0.25">
      <c r="A2340" s="1" t="s">
        <v>5731</v>
      </c>
      <c r="B2340" s="5">
        <v>45795.914295706018</v>
      </c>
      <c r="C2340" t="s">
        <v>269</v>
      </c>
      <c r="D2340" t="s">
        <v>153</v>
      </c>
      <c r="E2340" t="s">
        <v>24</v>
      </c>
      <c r="F2340" t="s">
        <v>20</v>
      </c>
      <c r="G2340" s="4">
        <v>149.97999999999999</v>
      </c>
      <c r="H2340" s="4">
        <v>140</v>
      </c>
      <c r="I2340" s="57">
        <v>113.05</v>
      </c>
      <c r="J2340" s="72">
        <f t="shared" si="189"/>
        <v>26.950000000000003</v>
      </c>
      <c r="K2340" s="30" t="s">
        <v>10</v>
      </c>
      <c r="L2340" s="30" t="s">
        <v>10</v>
      </c>
      <c r="M2340" t="s">
        <v>1991</v>
      </c>
      <c r="N2340" t="s">
        <v>5732</v>
      </c>
      <c r="O2340" t="s">
        <v>132</v>
      </c>
      <c r="P2340" t="str">
        <f>VLOOKUP(C2340,[2]REGIONAIS!H:K,4,FALSE)</f>
        <v>BREINER PENA</v>
      </c>
    </row>
    <row r="2341" spans="1:16" x14ac:dyDescent="0.25">
      <c r="A2341" s="1" t="s">
        <v>5733</v>
      </c>
      <c r="B2341" s="5">
        <v>45795.80350332176</v>
      </c>
      <c r="C2341" t="s">
        <v>176</v>
      </c>
      <c r="D2341" t="s">
        <v>19</v>
      </c>
      <c r="E2341" t="s">
        <v>1946</v>
      </c>
      <c r="F2341" t="s">
        <v>20</v>
      </c>
      <c r="G2341" s="4">
        <v>250.99</v>
      </c>
      <c r="H2341" s="4">
        <v>238</v>
      </c>
      <c r="I2341" s="57">
        <v>199.32</v>
      </c>
      <c r="J2341" s="72">
        <f t="shared" si="189"/>
        <v>38.680000000000007</v>
      </c>
      <c r="K2341" s="30" t="s">
        <v>10</v>
      </c>
      <c r="L2341" s="30" t="s">
        <v>10</v>
      </c>
      <c r="M2341" t="s">
        <v>1991</v>
      </c>
      <c r="N2341" t="s">
        <v>5734</v>
      </c>
      <c r="O2341" t="s">
        <v>156</v>
      </c>
      <c r="P2341" t="str">
        <f>VLOOKUP(C2341,[2]REGIONAIS!H:K,4,FALSE)</f>
        <v>GUSTAVO DIREITO</v>
      </c>
    </row>
    <row r="2342" spans="1:16" x14ac:dyDescent="0.25">
      <c r="A2342" s="1">
        <v>7725</v>
      </c>
      <c r="B2342" s="5">
        <v>45792.769584479167</v>
      </c>
      <c r="C2342" t="s">
        <v>4858</v>
      </c>
      <c r="D2342" t="s">
        <v>23</v>
      </c>
      <c r="E2342" t="s">
        <v>30</v>
      </c>
      <c r="F2342" t="s">
        <v>116</v>
      </c>
      <c r="G2342" s="4">
        <v>145.6</v>
      </c>
      <c r="H2342" s="4">
        <v>145.6</v>
      </c>
      <c r="I2342" s="29">
        <v>0</v>
      </c>
      <c r="J2342" s="72">
        <v>145.6</v>
      </c>
      <c r="K2342" s="30" t="s">
        <v>1000</v>
      </c>
      <c r="L2342" s="30" t="s">
        <v>2825</v>
      </c>
      <c r="M2342" t="s">
        <v>1991</v>
      </c>
      <c r="N2342" t="s">
        <v>5735</v>
      </c>
      <c r="O2342" t="s">
        <v>123</v>
      </c>
      <c r="P2342" t="s">
        <v>180</v>
      </c>
    </row>
    <row r="2343" spans="1:16" x14ac:dyDescent="0.25">
      <c r="A2343" s="1">
        <v>9107</v>
      </c>
      <c r="B2343" s="5">
        <v>45795.90614958333</v>
      </c>
      <c r="C2343" t="s">
        <v>4605</v>
      </c>
      <c r="D2343" t="s">
        <v>19</v>
      </c>
      <c r="E2343" t="s">
        <v>129</v>
      </c>
      <c r="F2343" t="s">
        <v>116</v>
      </c>
      <c r="G2343" s="4">
        <v>78.59</v>
      </c>
      <c r="H2343" s="4">
        <v>77.599999999999994</v>
      </c>
      <c r="I2343" s="57">
        <v>62.66</v>
      </c>
      <c r="J2343" s="72">
        <f t="shared" ref="J2343" si="190">H2343-I2343</f>
        <v>14.939999999999998</v>
      </c>
      <c r="K2343" s="30" t="s">
        <v>10</v>
      </c>
      <c r="L2343" s="30" t="s">
        <v>10</v>
      </c>
      <c r="M2343" t="s">
        <v>1991</v>
      </c>
      <c r="N2343" t="s">
        <v>5736</v>
      </c>
      <c r="O2343" t="s">
        <v>131</v>
      </c>
      <c r="P2343" t="str">
        <f>VLOOKUP(C2343,[2]REGIONAIS!H:K,4,FALSE)</f>
        <v>GUSTAVO DIREITO</v>
      </c>
    </row>
    <row r="2344" spans="1:16" x14ac:dyDescent="0.25">
      <c r="A2344" s="1">
        <v>3041</v>
      </c>
      <c r="B2344" s="5">
        <v>45795.608734525464</v>
      </c>
      <c r="C2344" t="s">
        <v>1965</v>
      </c>
      <c r="D2344" t="s">
        <v>23</v>
      </c>
      <c r="E2344" t="s">
        <v>30</v>
      </c>
      <c r="F2344" t="s">
        <v>116</v>
      </c>
      <c r="G2344" s="4">
        <v>59.59</v>
      </c>
      <c r="H2344" s="4">
        <v>51.6</v>
      </c>
      <c r="I2344" s="29">
        <v>0</v>
      </c>
      <c r="J2344" s="72">
        <v>51.6</v>
      </c>
      <c r="K2344" s="30" t="s">
        <v>1000</v>
      </c>
      <c r="L2344" s="30" t="s">
        <v>2825</v>
      </c>
      <c r="M2344" t="s">
        <v>1991</v>
      </c>
      <c r="N2344" t="s">
        <v>5737</v>
      </c>
      <c r="O2344" t="s">
        <v>122</v>
      </c>
      <c r="P2344" t="str">
        <f>VLOOKUP(C2344,[2]REGIONAIS!H:K,4,FALSE)</f>
        <v>ANDRE TREVISANI</v>
      </c>
    </row>
    <row r="2345" spans="1:16" x14ac:dyDescent="0.25">
      <c r="A2345" s="1" t="s">
        <v>3977</v>
      </c>
      <c r="B2345" s="5">
        <v>45795.794228831015</v>
      </c>
      <c r="C2345" t="s">
        <v>176</v>
      </c>
      <c r="D2345" t="s">
        <v>23</v>
      </c>
      <c r="E2345" t="s">
        <v>24</v>
      </c>
      <c r="F2345" t="s">
        <v>20</v>
      </c>
      <c r="G2345" s="4">
        <v>178</v>
      </c>
      <c r="H2345" s="4">
        <v>178</v>
      </c>
      <c r="I2345" s="57">
        <v>143.74</v>
      </c>
      <c r="J2345" s="72">
        <f t="shared" ref="J2345:J2352" si="191">H2345-I2345</f>
        <v>34.259999999999991</v>
      </c>
      <c r="K2345" s="30" t="s">
        <v>10</v>
      </c>
      <c r="L2345" s="30" t="s">
        <v>10</v>
      </c>
      <c r="M2345" t="s">
        <v>1991</v>
      </c>
      <c r="N2345" t="s">
        <v>5738</v>
      </c>
      <c r="O2345" t="s">
        <v>131</v>
      </c>
      <c r="P2345" t="str">
        <f>VLOOKUP(C2345,[2]REGIONAIS!H:K,4,FALSE)</f>
        <v>GUSTAVO DIREITO</v>
      </c>
    </row>
    <row r="2346" spans="1:16" x14ac:dyDescent="0.25">
      <c r="A2346" s="1" t="s">
        <v>5739</v>
      </c>
      <c r="B2346" s="5">
        <v>45795.599000000002</v>
      </c>
      <c r="C2346" t="s">
        <v>176</v>
      </c>
      <c r="D2346" t="s">
        <v>19</v>
      </c>
      <c r="E2346" t="s">
        <v>226</v>
      </c>
      <c r="F2346" t="s">
        <v>20</v>
      </c>
      <c r="G2346" s="4">
        <v>112.99</v>
      </c>
      <c r="H2346" s="4">
        <v>114</v>
      </c>
      <c r="I2346" s="57">
        <v>92.06</v>
      </c>
      <c r="J2346" s="72">
        <f t="shared" si="191"/>
        <v>21.939999999999998</v>
      </c>
      <c r="K2346" s="30" t="s">
        <v>10</v>
      </c>
      <c r="L2346" s="30" t="s">
        <v>10</v>
      </c>
      <c r="M2346" t="s">
        <v>1991</v>
      </c>
      <c r="N2346" t="s">
        <v>5740</v>
      </c>
      <c r="O2346" t="s">
        <v>140</v>
      </c>
      <c r="P2346" t="str">
        <f>VLOOKUP(C2346,[2]REGIONAIS!H:K,4,FALSE)</f>
        <v>GUSTAVO DIREITO</v>
      </c>
    </row>
    <row r="2347" spans="1:16" x14ac:dyDescent="0.25">
      <c r="A2347" s="1" t="s">
        <v>5741</v>
      </c>
      <c r="B2347" s="5">
        <v>45795.834602962961</v>
      </c>
      <c r="C2347" t="s">
        <v>263</v>
      </c>
      <c r="D2347" t="s">
        <v>19</v>
      </c>
      <c r="E2347" t="s">
        <v>41</v>
      </c>
      <c r="F2347" t="s">
        <v>20</v>
      </c>
      <c r="G2347" s="4">
        <v>237.99</v>
      </c>
      <c r="H2347" s="4">
        <v>232</v>
      </c>
      <c r="I2347" s="57">
        <v>187.34</v>
      </c>
      <c r="J2347" s="72">
        <f t="shared" si="191"/>
        <v>44.66</v>
      </c>
      <c r="K2347" s="30" t="s">
        <v>10</v>
      </c>
      <c r="L2347" s="30" t="s">
        <v>10</v>
      </c>
      <c r="M2347" t="s">
        <v>1991</v>
      </c>
      <c r="N2347" t="s">
        <v>5742</v>
      </c>
      <c r="O2347" t="s">
        <v>1957</v>
      </c>
      <c r="P2347" t="str">
        <f>VLOOKUP(C2347,[2]REGIONAIS!H:K,4,FALSE)</f>
        <v>GUSTAVO DIREITO</v>
      </c>
    </row>
    <row r="2348" spans="1:16" x14ac:dyDescent="0.25">
      <c r="A2348" s="1" t="s">
        <v>5743</v>
      </c>
      <c r="B2348" s="5">
        <v>45795.751076956018</v>
      </c>
      <c r="C2348" t="s">
        <v>172</v>
      </c>
      <c r="D2348" t="s">
        <v>23</v>
      </c>
      <c r="E2348" t="s">
        <v>31</v>
      </c>
      <c r="F2348" t="s">
        <v>1941</v>
      </c>
      <c r="G2348" s="4">
        <v>128.99</v>
      </c>
      <c r="H2348" s="4">
        <v>128</v>
      </c>
      <c r="I2348" s="57">
        <v>103.36</v>
      </c>
      <c r="J2348" s="72">
        <f t="shared" si="191"/>
        <v>24.64</v>
      </c>
      <c r="K2348" s="30" t="s">
        <v>10</v>
      </c>
      <c r="L2348" s="30" t="s">
        <v>10</v>
      </c>
      <c r="M2348" t="s">
        <v>1991</v>
      </c>
      <c r="N2348" t="s">
        <v>5744</v>
      </c>
      <c r="O2348" t="s">
        <v>140</v>
      </c>
      <c r="P2348" t="str">
        <f>VLOOKUP(C2348,[2]REGIONAIS!H:K,4,FALSE)</f>
        <v>GUSTAVO DIREITO</v>
      </c>
    </row>
    <row r="2349" spans="1:16" x14ac:dyDescent="0.25">
      <c r="A2349" s="1" t="s">
        <v>5745</v>
      </c>
      <c r="B2349" s="5">
        <v>45795.592794398151</v>
      </c>
      <c r="C2349" t="s">
        <v>172</v>
      </c>
      <c r="D2349" t="s">
        <v>19</v>
      </c>
      <c r="E2349" t="s">
        <v>41</v>
      </c>
      <c r="F2349" t="s">
        <v>20</v>
      </c>
      <c r="G2349" s="4">
        <v>66</v>
      </c>
      <c r="H2349" s="4">
        <v>66</v>
      </c>
      <c r="I2349" s="57">
        <v>53.3</v>
      </c>
      <c r="J2349" s="72">
        <f t="shared" si="191"/>
        <v>12.700000000000003</v>
      </c>
      <c r="K2349" s="30" t="s">
        <v>10</v>
      </c>
      <c r="L2349" s="30" t="s">
        <v>10</v>
      </c>
      <c r="M2349" t="s">
        <v>1991</v>
      </c>
      <c r="N2349" t="s">
        <v>5746</v>
      </c>
      <c r="O2349" t="s">
        <v>122</v>
      </c>
      <c r="P2349" t="str">
        <f>VLOOKUP(C2349,[2]REGIONAIS!H:K,4,FALSE)</f>
        <v>GUSTAVO DIREITO</v>
      </c>
    </row>
    <row r="2350" spans="1:16" x14ac:dyDescent="0.25">
      <c r="A2350" s="1" t="s">
        <v>5747</v>
      </c>
      <c r="B2350" s="5">
        <v>45795.592552245369</v>
      </c>
      <c r="C2350" t="s">
        <v>172</v>
      </c>
      <c r="D2350" t="s">
        <v>19</v>
      </c>
      <c r="E2350" t="s">
        <v>41</v>
      </c>
      <c r="F2350" t="s">
        <v>20</v>
      </c>
      <c r="G2350" s="4">
        <v>93.99</v>
      </c>
      <c r="H2350" s="4">
        <v>87</v>
      </c>
      <c r="I2350" s="57">
        <v>70.25</v>
      </c>
      <c r="J2350" s="72">
        <f t="shared" si="191"/>
        <v>16.75</v>
      </c>
      <c r="K2350" s="30" t="s">
        <v>10</v>
      </c>
      <c r="L2350" s="30" t="s">
        <v>10</v>
      </c>
      <c r="M2350" t="s">
        <v>1991</v>
      </c>
      <c r="N2350" t="s">
        <v>5748</v>
      </c>
      <c r="O2350" t="s">
        <v>122</v>
      </c>
      <c r="P2350" t="str">
        <f>VLOOKUP(C2350,[2]REGIONAIS!H:K,4,FALSE)</f>
        <v>GUSTAVO DIREITO</v>
      </c>
    </row>
    <row r="2351" spans="1:16" x14ac:dyDescent="0.25">
      <c r="A2351" s="1" t="s">
        <v>5749</v>
      </c>
      <c r="B2351" s="5">
        <v>45795.532049768517</v>
      </c>
      <c r="C2351" t="s">
        <v>2024</v>
      </c>
      <c r="D2351" t="s">
        <v>23</v>
      </c>
      <c r="E2351" t="s">
        <v>24</v>
      </c>
      <c r="F2351" t="s">
        <v>20</v>
      </c>
      <c r="G2351" s="4">
        <v>136.99</v>
      </c>
      <c r="H2351" s="4">
        <v>132</v>
      </c>
      <c r="I2351" s="57">
        <v>106.59</v>
      </c>
      <c r="J2351" s="72">
        <f t="shared" si="191"/>
        <v>25.409999999999997</v>
      </c>
      <c r="K2351" s="30" t="s">
        <v>10</v>
      </c>
      <c r="L2351" s="30" t="s">
        <v>10</v>
      </c>
      <c r="M2351" t="s">
        <v>1991</v>
      </c>
      <c r="N2351" t="s">
        <v>5750</v>
      </c>
      <c r="O2351" t="s">
        <v>131</v>
      </c>
      <c r="P2351" t="str">
        <f>VLOOKUP(C2351,[2]REGIONAIS!H:K,4,FALSE)</f>
        <v>GRAZIANI BARRETO</v>
      </c>
    </row>
    <row r="2352" spans="1:16" x14ac:dyDescent="0.25">
      <c r="A2352" s="1" t="s">
        <v>2088</v>
      </c>
      <c r="B2352" s="5">
        <v>45795.57384704861</v>
      </c>
      <c r="C2352" t="s">
        <v>318</v>
      </c>
      <c r="D2352" t="s">
        <v>23</v>
      </c>
      <c r="E2352" t="s">
        <v>24</v>
      </c>
      <c r="F2352" t="s">
        <v>20</v>
      </c>
      <c r="G2352" s="4">
        <v>178.99</v>
      </c>
      <c r="H2352" s="4">
        <v>156</v>
      </c>
      <c r="I2352" s="57">
        <v>125.97</v>
      </c>
      <c r="J2352" s="72">
        <f t="shared" si="191"/>
        <v>30.03</v>
      </c>
      <c r="K2352" s="30" t="s">
        <v>10</v>
      </c>
      <c r="L2352" s="30" t="s">
        <v>10</v>
      </c>
      <c r="M2352" t="s">
        <v>1991</v>
      </c>
      <c r="N2352" t="s">
        <v>5751</v>
      </c>
      <c r="O2352" t="s">
        <v>3641</v>
      </c>
      <c r="P2352" t="str">
        <f>VLOOKUP(C2352,[2]REGIONAIS!H:K,4,FALSE)</f>
        <v>KLEBER RIQUELME</v>
      </c>
    </row>
    <row r="2353" spans="1:16" x14ac:dyDescent="0.25">
      <c r="A2353" s="1">
        <v>2769</v>
      </c>
      <c r="B2353" s="5">
        <v>45795.814391099535</v>
      </c>
      <c r="C2353" t="s">
        <v>5170</v>
      </c>
      <c r="D2353" t="s">
        <v>23</v>
      </c>
      <c r="E2353" t="s">
        <v>30</v>
      </c>
      <c r="F2353" t="s">
        <v>116</v>
      </c>
      <c r="G2353" s="4">
        <v>151.59</v>
      </c>
      <c r="H2353" s="4">
        <v>145.6</v>
      </c>
      <c r="I2353" s="29">
        <v>0</v>
      </c>
      <c r="J2353" s="72">
        <v>145.6</v>
      </c>
      <c r="K2353" s="30" t="s">
        <v>1000</v>
      </c>
      <c r="L2353" s="30" t="s">
        <v>2825</v>
      </c>
      <c r="M2353" t="s">
        <v>1991</v>
      </c>
      <c r="N2353" t="s">
        <v>5752</v>
      </c>
      <c r="O2353" t="s">
        <v>1957</v>
      </c>
      <c r="P2353" t="str">
        <f>VLOOKUP(C2353,[2]REGIONAIS!H:K,4,FALSE)</f>
        <v>GUSTAVO DIREITO</v>
      </c>
    </row>
    <row r="2354" spans="1:16" x14ac:dyDescent="0.25">
      <c r="A2354" s="1" t="s">
        <v>5753</v>
      </c>
      <c r="B2354" s="5">
        <v>45795.83778947917</v>
      </c>
      <c r="C2354" t="s">
        <v>203</v>
      </c>
      <c r="D2354" t="s">
        <v>23</v>
      </c>
      <c r="E2354" t="s">
        <v>31</v>
      </c>
      <c r="F2354" t="s">
        <v>1941</v>
      </c>
      <c r="G2354" s="4">
        <v>116.99</v>
      </c>
      <c r="H2354" s="4">
        <v>116</v>
      </c>
      <c r="I2354" s="57">
        <v>93.67</v>
      </c>
      <c r="J2354" s="72">
        <f t="shared" ref="J2354:J2359" si="192">H2354-I2354</f>
        <v>22.33</v>
      </c>
      <c r="K2354" s="30" t="s">
        <v>10</v>
      </c>
      <c r="L2354" s="30" t="s">
        <v>10</v>
      </c>
      <c r="M2354" t="s">
        <v>1991</v>
      </c>
      <c r="N2354" t="s">
        <v>5754</v>
      </c>
      <c r="O2354" t="s">
        <v>1960</v>
      </c>
      <c r="P2354" t="str">
        <f>VLOOKUP(C2354,[2]REGIONAIS!H:K,4,FALSE)</f>
        <v>ANDRE TREVISANI</v>
      </c>
    </row>
    <row r="2355" spans="1:16" x14ac:dyDescent="0.25">
      <c r="A2355" s="1" t="s">
        <v>5755</v>
      </c>
      <c r="B2355" s="5">
        <v>45795.783578506947</v>
      </c>
      <c r="C2355" t="s">
        <v>273</v>
      </c>
      <c r="D2355" t="s">
        <v>19</v>
      </c>
      <c r="E2355" t="s">
        <v>41</v>
      </c>
      <c r="F2355" t="s">
        <v>20</v>
      </c>
      <c r="G2355" s="4">
        <v>163.99</v>
      </c>
      <c r="H2355" s="4">
        <v>158</v>
      </c>
      <c r="I2355" s="57">
        <v>127.58</v>
      </c>
      <c r="J2355" s="72">
        <f t="shared" si="192"/>
        <v>30.42</v>
      </c>
      <c r="K2355" s="30" t="s">
        <v>10</v>
      </c>
      <c r="L2355" s="30" t="s">
        <v>10</v>
      </c>
      <c r="M2355" t="s">
        <v>1991</v>
      </c>
      <c r="N2355" t="s">
        <v>5756</v>
      </c>
      <c r="O2355" t="s">
        <v>132</v>
      </c>
      <c r="P2355" t="str">
        <f>VLOOKUP(C2355,[2]REGIONAIS!H:K,4,FALSE)</f>
        <v>GUSTAVO DIREITO</v>
      </c>
    </row>
    <row r="2356" spans="1:16" x14ac:dyDescent="0.25">
      <c r="A2356" s="1" t="s">
        <v>5757</v>
      </c>
      <c r="B2356" s="5">
        <v>45795.803586249996</v>
      </c>
      <c r="C2356" t="s">
        <v>293</v>
      </c>
      <c r="D2356" t="s">
        <v>23</v>
      </c>
      <c r="E2356" t="s">
        <v>24</v>
      </c>
      <c r="F2356" t="s">
        <v>20</v>
      </c>
      <c r="G2356" s="4">
        <v>204.98</v>
      </c>
      <c r="H2356" s="4">
        <v>193</v>
      </c>
      <c r="I2356" s="57">
        <v>155.85</v>
      </c>
      <c r="J2356" s="72">
        <f t="shared" si="192"/>
        <v>37.150000000000006</v>
      </c>
      <c r="K2356" s="30" t="s">
        <v>10</v>
      </c>
      <c r="L2356" s="30" t="s">
        <v>10</v>
      </c>
      <c r="M2356" t="s">
        <v>1991</v>
      </c>
      <c r="N2356" t="s">
        <v>5758</v>
      </c>
      <c r="O2356" t="s">
        <v>131</v>
      </c>
      <c r="P2356" t="str">
        <f>VLOOKUP(C2356,[2]REGIONAIS!H:K,4,FALSE)</f>
        <v>ANDRE TREVISANI</v>
      </c>
    </row>
    <row r="2357" spans="1:16" x14ac:dyDescent="0.25">
      <c r="A2357" s="1" t="s">
        <v>4020</v>
      </c>
      <c r="B2357" s="5">
        <v>45795.576237870373</v>
      </c>
      <c r="C2357" t="s">
        <v>250</v>
      </c>
      <c r="D2357" t="s">
        <v>19</v>
      </c>
      <c r="E2357" t="s">
        <v>41</v>
      </c>
      <c r="F2357" t="s">
        <v>20</v>
      </c>
      <c r="G2357" s="4">
        <v>163.98</v>
      </c>
      <c r="H2357" s="4">
        <v>148</v>
      </c>
      <c r="I2357" s="57">
        <v>119.51</v>
      </c>
      <c r="J2357" s="72">
        <f t="shared" si="192"/>
        <v>28.489999999999995</v>
      </c>
      <c r="K2357" s="30" t="s">
        <v>10</v>
      </c>
      <c r="L2357" s="30" t="s">
        <v>10</v>
      </c>
      <c r="M2357" t="s">
        <v>1991</v>
      </c>
      <c r="N2357" t="s">
        <v>5759</v>
      </c>
      <c r="O2357" t="s">
        <v>122</v>
      </c>
      <c r="P2357" t="str">
        <f>VLOOKUP(C2357,[2]REGIONAIS!H:K,4,FALSE)</f>
        <v>ANDRE TREVISANI</v>
      </c>
    </row>
    <row r="2358" spans="1:16" x14ac:dyDescent="0.25">
      <c r="A2358" s="1" t="s">
        <v>5760</v>
      </c>
      <c r="B2358" s="5">
        <v>45795.793888229164</v>
      </c>
      <c r="C2358" t="s">
        <v>193</v>
      </c>
      <c r="D2358" t="s">
        <v>19</v>
      </c>
      <c r="E2358" t="s">
        <v>226</v>
      </c>
      <c r="F2358" t="s">
        <v>20</v>
      </c>
      <c r="G2358" s="4">
        <v>284.99</v>
      </c>
      <c r="H2358" s="4">
        <v>270</v>
      </c>
      <c r="I2358" s="57">
        <v>218.02</v>
      </c>
      <c r="J2358" s="72">
        <f t="shared" si="192"/>
        <v>51.97999999999999</v>
      </c>
      <c r="K2358" s="30" t="s">
        <v>10</v>
      </c>
      <c r="L2358" s="30" t="s">
        <v>10</v>
      </c>
      <c r="M2358" t="s">
        <v>1991</v>
      </c>
      <c r="N2358" t="s">
        <v>5761</v>
      </c>
      <c r="O2358" t="s">
        <v>1957</v>
      </c>
      <c r="P2358" t="str">
        <f>VLOOKUP(C2358,[2]REGIONAIS!H:K,4,FALSE)</f>
        <v>GRAZIANI BARRETO</v>
      </c>
    </row>
    <row r="2359" spans="1:16" x14ac:dyDescent="0.25">
      <c r="A2359" s="1" t="s">
        <v>5762</v>
      </c>
      <c r="B2359" s="5">
        <v>45795.783099062501</v>
      </c>
      <c r="C2359" t="s">
        <v>163</v>
      </c>
      <c r="D2359" t="s">
        <v>153</v>
      </c>
      <c r="E2359" t="s">
        <v>24</v>
      </c>
      <c r="F2359" t="s">
        <v>20</v>
      </c>
      <c r="G2359" s="4">
        <v>70.98</v>
      </c>
      <c r="H2359" s="4">
        <v>58</v>
      </c>
      <c r="I2359" s="57">
        <v>46.84</v>
      </c>
      <c r="J2359" s="72">
        <f t="shared" si="192"/>
        <v>11.159999999999997</v>
      </c>
      <c r="K2359" s="30" t="s">
        <v>10</v>
      </c>
      <c r="L2359" s="30" t="s">
        <v>10</v>
      </c>
      <c r="M2359" t="s">
        <v>1991</v>
      </c>
      <c r="N2359" t="s">
        <v>5763</v>
      </c>
      <c r="O2359" t="s">
        <v>122</v>
      </c>
      <c r="P2359" t="str">
        <f>VLOOKUP(C2359,[2]REGIONAIS!H:K,4,FALSE)</f>
        <v>GRAZIANI BARRETO</v>
      </c>
    </row>
    <row r="2360" spans="1:16" x14ac:dyDescent="0.25">
      <c r="A2360" s="1" t="s">
        <v>5764</v>
      </c>
      <c r="B2360" s="5">
        <v>45795.733014016201</v>
      </c>
      <c r="C2360" t="s">
        <v>1361</v>
      </c>
      <c r="D2360" t="s">
        <v>18</v>
      </c>
      <c r="E2360" t="s">
        <v>28</v>
      </c>
      <c r="F2360" t="s">
        <v>136</v>
      </c>
      <c r="G2360" s="4">
        <v>23.49</v>
      </c>
      <c r="H2360" s="31">
        <v>30</v>
      </c>
      <c r="I2360" s="31">
        <v>0</v>
      </c>
      <c r="J2360" s="31">
        <v>30</v>
      </c>
      <c r="K2360" s="30" t="s">
        <v>2824</v>
      </c>
      <c r="L2360" s="30" t="s">
        <v>17</v>
      </c>
      <c r="M2360" t="s">
        <v>1991</v>
      </c>
      <c r="N2360" t="s">
        <v>5765</v>
      </c>
      <c r="O2360" t="s">
        <v>1961</v>
      </c>
      <c r="P2360" t="str">
        <f>VLOOKUP(C2360,[2]REGIONAIS!H:K,4,FALSE)</f>
        <v>ANDRE TREVISANI</v>
      </c>
    </row>
    <row r="2361" spans="1:16" x14ac:dyDescent="0.25">
      <c r="A2361" s="1" t="s">
        <v>5766</v>
      </c>
      <c r="B2361" s="5">
        <v>45795.753337534719</v>
      </c>
      <c r="C2361" t="s">
        <v>163</v>
      </c>
      <c r="D2361" t="s">
        <v>19</v>
      </c>
      <c r="E2361" t="s">
        <v>130</v>
      </c>
      <c r="F2361" t="s">
        <v>20</v>
      </c>
      <c r="G2361" s="4">
        <v>27.99</v>
      </c>
      <c r="H2361" s="4">
        <v>35</v>
      </c>
      <c r="I2361" s="57">
        <v>21.8</v>
      </c>
      <c r="J2361" s="72">
        <f>H2361-I2361</f>
        <v>13.2</v>
      </c>
      <c r="K2361" s="30" t="s">
        <v>10</v>
      </c>
      <c r="L2361" s="30" t="s">
        <v>10</v>
      </c>
      <c r="M2361" t="s">
        <v>1991</v>
      </c>
      <c r="N2361" t="s">
        <v>5767</v>
      </c>
      <c r="O2361" t="s">
        <v>122</v>
      </c>
      <c r="P2361" t="str">
        <f>VLOOKUP(C2361,[2]REGIONAIS!H:K,4,FALSE)</f>
        <v>GRAZIANI BARRETO</v>
      </c>
    </row>
    <row r="2362" spans="1:16" x14ac:dyDescent="0.25">
      <c r="A2362" s="1">
        <v>2474</v>
      </c>
      <c r="B2362" s="5">
        <v>45793.885858159723</v>
      </c>
      <c r="C2362" t="s">
        <v>4198</v>
      </c>
      <c r="D2362" t="s">
        <v>23</v>
      </c>
      <c r="E2362" t="s">
        <v>30</v>
      </c>
      <c r="F2362" t="s">
        <v>116</v>
      </c>
      <c r="G2362" s="4">
        <v>66.59</v>
      </c>
      <c r="H2362" s="4">
        <v>65.599999999999994</v>
      </c>
      <c r="I2362" s="29">
        <v>0</v>
      </c>
      <c r="J2362" s="72">
        <v>65.599999999999994</v>
      </c>
      <c r="K2362" s="30" t="s">
        <v>1000</v>
      </c>
      <c r="L2362" s="30" t="s">
        <v>2825</v>
      </c>
      <c r="M2362" t="s">
        <v>1991</v>
      </c>
      <c r="N2362" t="s">
        <v>5768</v>
      </c>
      <c r="O2362" t="s">
        <v>132</v>
      </c>
      <c r="P2362" t="s">
        <v>180</v>
      </c>
    </row>
    <row r="2363" spans="1:16" x14ac:dyDescent="0.25">
      <c r="A2363" s="1">
        <v>9162</v>
      </c>
      <c r="B2363" s="90">
        <v>45794.819623958334</v>
      </c>
      <c r="C2363" t="s">
        <v>4483</v>
      </c>
      <c r="D2363" t="s">
        <v>19</v>
      </c>
      <c r="E2363" t="s">
        <v>42</v>
      </c>
      <c r="F2363" t="s">
        <v>116</v>
      </c>
      <c r="G2363" s="4">
        <v>101.98</v>
      </c>
      <c r="H2363" s="4">
        <v>90</v>
      </c>
      <c r="I2363" s="57">
        <v>72.680000000000007</v>
      </c>
      <c r="J2363" s="72">
        <f t="shared" ref="J2363:J2370" si="193">H2363-I2363</f>
        <v>17.319999999999993</v>
      </c>
      <c r="K2363" s="30" t="s">
        <v>10</v>
      </c>
      <c r="L2363" s="30" t="s">
        <v>10</v>
      </c>
      <c r="M2363" t="s">
        <v>1991</v>
      </c>
      <c r="N2363" t="s">
        <v>5769</v>
      </c>
      <c r="O2363" t="s">
        <v>132</v>
      </c>
      <c r="P2363" t="s">
        <v>179</v>
      </c>
    </row>
    <row r="2364" spans="1:16" x14ac:dyDescent="0.25">
      <c r="A2364" s="1" t="s">
        <v>5770</v>
      </c>
      <c r="B2364" s="5">
        <v>45795.793530185183</v>
      </c>
      <c r="C2364" t="s">
        <v>150</v>
      </c>
      <c r="D2364" t="s">
        <v>19</v>
      </c>
      <c r="E2364" t="s">
        <v>41</v>
      </c>
      <c r="F2364" t="s">
        <v>20</v>
      </c>
      <c r="G2364" s="4">
        <v>136.99</v>
      </c>
      <c r="H2364" s="4">
        <v>131</v>
      </c>
      <c r="I2364" s="57">
        <v>105.78</v>
      </c>
      <c r="J2364" s="72">
        <f t="shared" si="193"/>
        <v>25.22</v>
      </c>
      <c r="K2364" s="30" t="s">
        <v>10</v>
      </c>
      <c r="L2364" s="30" t="s">
        <v>10</v>
      </c>
      <c r="M2364" t="s">
        <v>1991</v>
      </c>
      <c r="N2364" t="s">
        <v>5771</v>
      </c>
      <c r="O2364" t="s">
        <v>122</v>
      </c>
      <c r="P2364" t="str">
        <f>VLOOKUP(C2364,[2]REGIONAIS!H:K,4,FALSE)</f>
        <v>GUSTAVO DIREITO</v>
      </c>
    </row>
    <row r="2365" spans="1:16" x14ac:dyDescent="0.25">
      <c r="A2365" s="1">
        <v>7724</v>
      </c>
      <c r="B2365" s="90">
        <v>45794.809907523151</v>
      </c>
      <c r="C2365" t="s">
        <v>4483</v>
      </c>
      <c r="D2365" t="s">
        <v>19</v>
      </c>
      <c r="E2365" t="s">
        <v>42</v>
      </c>
      <c r="F2365" t="s">
        <v>116</v>
      </c>
      <c r="G2365" s="4">
        <v>135.97999999999999</v>
      </c>
      <c r="H2365" s="4">
        <v>127</v>
      </c>
      <c r="I2365" s="57">
        <v>102.55</v>
      </c>
      <c r="J2365" s="72">
        <f t="shared" si="193"/>
        <v>24.450000000000003</v>
      </c>
      <c r="K2365" s="30" t="s">
        <v>10</v>
      </c>
      <c r="L2365" s="30" t="s">
        <v>10</v>
      </c>
      <c r="M2365" t="s">
        <v>1991</v>
      </c>
      <c r="N2365" t="s">
        <v>5772</v>
      </c>
      <c r="O2365" t="s">
        <v>132</v>
      </c>
      <c r="P2365" t="s">
        <v>179</v>
      </c>
    </row>
    <row r="2366" spans="1:16" x14ac:dyDescent="0.25">
      <c r="A2366" s="1" t="s">
        <v>4757</v>
      </c>
      <c r="B2366" s="5">
        <v>45795.792309618053</v>
      </c>
      <c r="C2366" t="s">
        <v>150</v>
      </c>
      <c r="D2366" t="s">
        <v>19</v>
      </c>
      <c r="E2366" t="s">
        <v>41</v>
      </c>
      <c r="F2366" t="s">
        <v>20</v>
      </c>
      <c r="G2366" s="4">
        <v>119.99</v>
      </c>
      <c r="H2366" s="4">
        <v>123</v>
      </c>
      <c r="I2366" s="57">
        <v>99.32</v>
      </c>
      <c r="J2366" s="72">
        <f t="shared" si="193"/>
        <v>23.680000000000007</v>
      </c>
      <c r="K2366" s="30" t="s">
        <v>10</v>
      </c>
      <c r="L2366" s="30" t="s">
        <v>10</v>
      </c>
      <c r="M2366" t="s">
        <v>1991</v>
      </c>
      <c r="N2366" t="s">
        <v>5773</v>
      </c>
      <c r="O2366" t="s">
        <v>1936</v>
      </c>
      <c r="P2366" t="str">
        <f>VLOOKUP(C2366,[2]REGIONAIS!H:K,4,FALSE)</f>
        <v>GUSTAVO DIREITO</v>
      </c>
    </row>
    <row r="2367" spans="1:16" x14ac:dyDescent="0.25">
      <c r="A2367" s="1" t="s">
        <v>5774</v>
      </c>
      <c r="B2367" s="5">
        <v>45795.873769537036</v>
      </c>
      <c r="C2367" t="s">
        <v>951</v>
      </c>
      <c r="D2367" t="s">
        <v>153</v>
      </c>
      <c r="E2367" t="s">
        <v>24</v>
      </c>
      <c r="F2367" t="s">
        <v>20</v>
      </c>
      <c r="G2367" s="4">
        <v>187.98</v>
      </c>
      <c r="H2367" s="4">
        <v>179</v>
      </c>
      <c r="I2367" s="57">
        <v>144.54</v>
      </c>
      <c r="J2367" s="72">
        <f t="shared" si="193"/>
        <v>34.460000000000008</v>
      </c>
      <c r="K2367" s="30" t="s">
        <v>10</v>
      </c>
      <c r="L2367" s="30" t="s">
        <v>10</v>
      </c>
      <c r="M2367" t="s">
        <v>1991</v>
      </c>
      <c r="N2367" t="s">
        <v>5775</v>
      </c>
      <c r="O2367" t="s">
        <v>1957</v>
      </c>
      <c r="P2367" t="str">
        <f>VLOOKUP(C2367,[2]REGIONAIS!H:K,4,FALSE)</f>
        <v>GRAZIANI BARRETO</v>
      </c>
    </row>
    <row r="2368" spans="1:16" x14ac:dyDescent="0.25">
      <c r="A2368" s="1">
        <v>2649</v>
      </c>
      <c r="B2368" s="90">
        <v>45794.806744212961</v>
      </c>
      <c r="C2368" t="s">
        <v>4483</v>
      </c>
      <c r="D2368" t="s">
        <v>19</v>
      </c>
      <c r="E2368" t="s">
        <v>42</v>
      </c>
      <c r="F2368" t="s">
        <v>116</v>
      </c>
      <c r="G2368" s="4">
        <v>135.97999999999999</v>
      </c>
      <c r="H2368" s="4">
        <v>127</v>
      </c>
      <c r="I2368" s="57">
        <v>102.55</v>
      </c>
      <c r="J2368" s="72">
        <f t="shared" si="193"/>
        <v>24.450000000000003</v>
      </c>
      <c r="K2368" s="30" t="s">
        <v>10</v>
      </c>
      <c r="L2368" s="30" t="s">
        <v>10</v>
      </c>
      <c r="M2368" t="s">
        <v>1991</v>
      </c>
      <c r="N2368" t="s">
        <v>5776</v>
      </c>
      <c r="O2368" t="s">
        <v>132</v>
      </c>
      <c r="P2368" t="s">
        <v>179</v>
      </c>
    </row>
    <row r="2369" spans="1:16" x14ac:dyDescent="0.25">
      <c r="A2369" s="1" t="s">
        <v>5777</v>
      </c>
      <c r="B2369" s="5">
        <v>45795.855914085645</v>
      </c>
      <c r="C2369" t="s">
        <v>223</v>
      </c>
      <c r="D2369" t="s">
        <v>19</v>
      </c>
      <c r="E2369" t="s">
        <v>41</v>
      </c>
      <c r="F2369" t="s">
        <v>20</v>
      </c>
      <c r="G2369" s="4">
        <v>287.99</v>
      </c>
      <c r="H2369" s="4">
        <v>275</v>
      </c>
      <c r="I2369" s="57">
        <v>222.06</v>
      </c>
      <c r="J2369" s="72">
        <f t="shared" si="193"/>
        <v>52.94</v>
      </c>
      <c r="K2369" s="30" t="s">
        <v>10</v>
      </c>
      <c r="L2369" s="30" t="s">
        <v>10</v>
      </c>
      <c r="M2369" t="s">
        <v>1991</v>
      </c>
      <c r="N2369" t="s">
        <v>5778</v>
      </c>
      <c r="O2369" t="s">
        <v>131</v>
      </c>
      <c r="P2369" t="str">
        <f>VLOOKUP(C2369,[2]REGIONAIS!H:K,4,FALSE)</f>
        <v>GUSTAVO DIREITO</v>
      </c>
    </row>
    <row r="2370" spans="1:16" x14ac:dyDescent="0.25">
      <c r="A2370" s="1" t="s">
        <v>5779</v>
      </c>
      <c r="B2370" s="5">
        <v>45795.769731597225</v>
      </c>
      <c r="C2370" t="s">
        <v>913</v>
      </c>
      <c r="D2370" t="s">
        <v>19</v>
      </c>
      <c r="E2370" t="s">
        <v>226</v>
      </c>
      <c r="F2370" t="s">
        <v>20</v>
      </c>
      <c r="G2370" s="4">
        <v>53</v>
      </c>
      <c r="H2370" s="4">
        <v>61</v>
      </c>
      <c r="I2370" s="57">
        <v>42.8</v>
      </c>
      <c r="J2370" s="72">
        <f t="shared" si="193"/>
        <v>18.200000000000003</v>
      </c>
      <c r="K2370" s="30" t="s">
        <v>10</v>
      </c>
      <c r="L2370" s="30" t="s">
        <v>10</v>
      </c>
      <c r="M2370" t="s">
        <v>1991</v>
      </c>
      <c r="N2370" t="s">
        <v>5780</v>
      </c>
      <c r="O2370" t="s">
        <v>2228</v>
      </c>
      <c r="P2370" t="str">
        <f>VLOOKUP(C2370,[2]REGIONAIS!H:K,4,FALSE)</f>
        <v>GRAZIANI BARRETO</v>
      </c>
    </row>
    <row r="2371" spans="1:16" x14ac:dyDescent="0.25">
      <c r="A2371" s="1">
        <v>4038</v>
      </c>
      <c r="B2371" s="5">
        <v>45795.528772013888</v>
      </c>
      <c r="C2371" t="s">
        <v>979</v>
      </c>
      <c r="D2371" t="s">
        <v>23</v>
      </c>
      <c r="E2371" t="s">
        <v>30</v>
      </c>
      <c r="F2371" t="s">
        <v>116</v>
      </c>
      <c r="G2371" s="4">
        <v>17.59</v>
      </c>
      <c r="H2371" s="4">
        <v>27</v>
      </c>
      <c r="I2371" s="29">
        <v>0</v>
      </c>
      <c r="J2371" s="72">
        <v>27</v>
      </c>
      <c r="K2371" s="30" t="s">
        <v>1000</v>
      </c>
      <c r="L2371" s="30" t="s">
        <v>2825</v>
      </c>
      <c r="M2371" t="s">
        <v>1991</v>
      </c>
      <c r="N2371" t="s">
        <v>5781</v>
      </c>
      <c r="O2371" t="s">
        <v>132</v>
      </c>
      <c r="P2371" t="str">
        <f>VLOOKUP(C2371,[2]REGIONAIS!H:K,4,FALSE)</f>
        <v>KLEBER RIQUELME</v>
      </c>
    </row>
    <row r="2372" spans="1:16" x14ac:dyDescent="0.25">
      <c r="A2372" s="1">
        <v>1280</v>
      </c>
      <c r="B2372" s="90">
        <v>45794.746333622687</v>
      </c>
      <c r="C2372" t="s">
        <v>1306</v>
      </c>
      <c r="D2372" t="s">
        <v>23</v>
      </c>
      <c r="E2372" t="s">
        <v>30</v>
      </c>
      <c r="F2372" t="s">
        <v>116</v>
      </c>
      <c r="G2372" s="4">
        <v>31.98</v>
      </c>
      <c r="H2372" s="4">
        <v>30</v>
      </c>
      <c r="I2372" s="29">
        <v>0</v>
      </c>
      <c r="J2372" s="72">
        <v>30</v>
      </c>
      <c r="K2372" s="30" t="s">
        <v>1000</v>
      </c>
      <c r="L2372" s="30" t="s">
        <v>2825</v>
      </c>
      <c r="M2372" t="s">
        <v>1991</v>
      </c>
      <c r="N2372" t="s">
        <v>5782</v>
      </c>
      <c r="O2372" t="s">
        <v>122</v>
      </c>
      <c r="P2372" t="s">
        <v>181</v>
      </c>
    </row>
    <row r="2373" spans="1:16" x14ac:dyDescent="0.25">
      <c r="A2373" s="1" t="s">
        <v>5783</v>
      </c>
      <c r="B2373" s="5">
        <v>45795.848481793983</v>
      </c>
      <c r="C2373" t="s">
        <v>206</v>
      </c>
      <c r="D2373" t="s">
        <v>23</v>
      </c>
      <c r="E2373" t="s">
        <v>24</v>
      </c>
      <c r="F2373" t="s">
        <v>20</v>
      </c>
      <c r="G2373" s="4">
        <v>84</v>
      </c>
      <c r="H2373" s="4">
        <v>84</v>
      </c>
      <c r="I2373" s="57">
        <v>67.83</v>
      </c>
      <c r="J2373" s="72">
        <f t="shared" ref="J2373:J2375" si="194">H2373-I2373</f>
        <v>16.170000000000002</v>
      </c>
      <c r="K2373" s="30" t="s">
        <v>10</v>
      </c>
      <c r="L2373" s="30" t="s">
        <v>10</v>
      </c>
      <c r="M2373" t="s">
        <v>1991</v>
      </c>
      <c r="N2373" t="s">
        <v>5784</v>
      </c>
      <c r="O2373" t="s">
        <v>132</v>
      </c>
      <c r="P2373" t="str">
        <f>VLOOKUP(C2373,[2]REGIONAIS!H:K,4,FALSE)</f>
        <v>GRAZIANI BARRETO</v>
      </c>
    </row>
    <row r="2374" spans="1:16" x14ac:dyDescent="0.25">
      <c r="A2374" s="1" t="s">
        <v>5785</v>
      </c>
      <c r="B2374" s="5">
        <v>45795.75975863426</v>
      </c>
      <c r="C2374" t="s">
        <v>206</v>
      </c>
      <c r="D2374" t="s">
        <v>23</v>
      </c>
      <c r="E2374" t="s">
        <v>24</v>
      </c>
      <c r="F2374" t="s">
        <v>20</v>
      </c>
      <c r="G2374" s="4">
        <v>195.99</v>
      </c>
      <c r="H2374" s="4">
        <v>180</v>
      </c>
      <c r="I2374" s="57">
        <v>145.35</v>
      </c>
      <c r="J2374" s="72">
        <f t="shared" si="194"/>
        <v>34.650000000000006</v>
      </c>
      <c r="K2374" s="30" t="s">
        <v>10</v>
      </c>
      <c r="L2374" s="30" t="s">
        <v>10</v>
      </c>
      <c r="M2374" t="s">
        <v>1991</v>
      </c>
      <c r="N2374" t="s">
        <v>5786</v>
      </c>
      <c r="O2374" t="s">
        <v>132</v>
      </c>
      <c r="P2374" t="str">
        <f>VLOOKUP(C2374,[2]REGIONAIS!H:K,4,FALSE)</f>
        <v>GRAZIANI BARRETO</v>
      </c>
    </row>
    <row r="2375" spans="1:16" x14ac:dyDescent="0.25">
      <c r="A2375" s="1" t="s">
        <v>5787</v>
      </c>
      <c r="B2375" s="5">
        <v>45795.904819351854</v>
      </c>
      <c r="C2375" t="s">
        <v>198</v>
      </c>
      <c r="D2375" t="s">
        <v>23</v>
      </c>
      <c r="E2375" t="s">
        <v>31</v>
      </c>
      <c r="F2375" t="s">
        <v>1941</v>
      </c>
      <c r="G2375" s="4">
        <v>83.99</v>
      </c>
      <c r="H2375" s="4">
        <v>84</v>
      </c>
      <c r="I2375" s="57">
        <v>67.83</v>
      </c>
      <c r="J2375" s="72">
        <f t="shared" si="194"/>
        <v>16.170000000000002</v>
      </c>
      <c r="K2375" s="30" t="s">
        <v>10</v>
      </c>
      <c r="L2375" s="30" t="s">
        <v>10</v>
      </c>
      <c r="M2375" t="s">
        <v>1991</v>
      </c>
      <c r="N2375" t="s">
        <v>5788</v>
      </c>
      <c r="O2375" t="s">
        <v>131</v>
      </c>
      <c r="P2375" t="str">
        <f>VLOOKUP(C2375,[2]REGIONAIS!H:K,4,FALSE)</f>
        <v>GRAZIANI BARRETO</v>
      </c>
    </row>
    <row r="2376" spans="1:16" x14ac:dyDescent="0.25">
      <c r="A2376" s="1" t="s">
        <v>5789</v>
      </c>
      <c r="B2376" s="5">
        <v>45795.676214074076</v>
      </c>
      <c r="C2376" t="s">
        <v>320</v>
      </c>
      <c r="D2376" t="s">
        <v>18</v>
      </c>
      <c r="E2376" t="s">
        <v>28</v>
      </c>
      <c r="F2376" t="s">
        <v>136</v>
      </c>
      <c r="G2376" s="4">
        <v>116.98</v>
      </c>
      <c r="H2376" s="31">
        <v>100</v>
      </c>
      <c r="I2376" s="31">
        <v>0</v>
      </c>
      <c r="J2376" s="31">
        <v>100</v>
      </c>
      <c r="K2376" s="30" t="s">
        <v>2824</v>
      </c>
      <c r="L2376" s="30" t="s">
        <v>17</v>
      </c>
      <c r="M2376" t="s">
        <v>1991</v>
      </c>
      <c r="N2376" t="s">
        <v>5790</v>
      </c>
      <c r="O2376" t="s">
        <v>131</v>
      </c>
      <c r="P2376" t="str">
        <f>VLOOKUP(C2376,[2]REGIONAIS!H:K,4,FALSE)</f>
        <v>GRAZIANI BARRETO</v>
      </c>
    </row>
    <row r="2377" spans="1:16" x14ac:dyDescent="0.25">
      <c r="A2377" s="1" t="s">
        <v>5791</v>
      </c>
      <c r="B2377" s="5">
        <v>45795.876302939818</v>
      </c>
      <c r="C2377" t="s">
        <v>1954</v>
      </c>
      <c r="D2377" t="s">
        <v>19</v>
      </c>
      <c r="E2377" t="s">
        <v>41</v>
      </c>
      <c r="F2377" t="s">
        <v>20</v>
      </c>
      <c r="G2377" s="4">
        <v>273.99</v>
      </c>
      <c r="H2377" s="4">
        <v>268</v>
      </c>
      <c r="I2377" s="57">
        <v>216.41</v>
      </c>
      <c r="J2377" s="72">
        <f t="shared" ref="J2377:J2381" si="195">H2377-I2377</f>
        <v>51.59</v>
      </c>
      <c r="K2377" s="30" t="s">
        <v>10</v>
      </c>
      <c r="L2377" s="30" t="s">
        <v>10</v>
      </c>
      <c r="M2377" t="s">
        <v>1991</v>
      </c>
      <c r="N2377" t="s">
        <v>5792</v>
      </c>
      <c r="O2377" t="s">
        <v>122</v>
      </c>
      <c r="P2377" t="str">
        <f>VLOOKUP(C2377,[2]REGIONAIS!H:K,4,FALSE)</f>
        <v>KLEBER RIQUELME</v>
      </c>
    </row>
    <row r="2378" spans="1:16" x14ac:dyDescent="0.25">
      <c r="A2378" s="1">
        <v>1533</v>
      </c>
      <c r="B2378" s="5">
        <v>45792.875189814818</v>
      </c>
      <c r="C2378" t="s">
        <v>1311</v>
      </c>
      <c r="D2378" t="s">
        <v>19</v>
      </c>
      <c r="E2378" t="s">
        <v>42</v>
      </c>
      <c r="F2378" t="s">
        <v>116</v>
      </c>
      <c r="G2378" s="4">
        <v>41.4</v>
      </c>
      <c r="H2378" s="4">
        <v>41.4</v>
      </c>
      <c r="I2378" s="57">
        <v>33.43</v>
      </c>
      <c r="J2378" s="72">
        <f t="shared" si="195"/>
        <v>7.9699999999999989</v>
      </c>
      <c r="K2378" s="30" t="s">
        <v>10</v>
      </c>
      <c r="L2378" s="30" t="s">
        <v>10</v>
      </c>
      <c r="M2378" t="s">
        <v>1991</v>
      </c>
      <c r="N2378" t="s">
        <v>5793</v>
      </c>
      <c r="O2378" t="s">
        <v>132</v>
      </c>
      <c r="P2378" t="s">
        <v>181</v>
      </c>
    </row>
    <row r="2379" spans="1:16" x14ac:dyDescent="0.25">
      <c r="A2379" s="1" t="s">
        <v>4771</v>
      </c>
      <c r="B2379" s="5">
        <v>45795.916058020834</v>
      </c>
      <c r="C2379" t="s">
        <v>1980</v>
      </c>
      <c r="D2379" t="s">
        <v>23</v>
      </c>
      <c r="E2379" t="s">
        <v>24</v>
      </c>
      <c r="F2379" t="s">
        <v>20</v>
      </c>
      <c r="G2379" s="4">
        <v>112.99</v>
      </c>
      <c r="H2379" s="4">
        <v>106</v>
      </c>
      <c r="I2379" s="57">
        <v>85.6</v>
      </c>
      <c r="J2379" s="72">
        <f t="shared" si="195"/>
        <v>20.400000000000006</v>
      </c>
      <c r="K2379" s="30" t="s">
        <v>10</v>
      </c>
      <c r="L2379" s="30" t="s">
        <v>10</v>
      </c>
      <c r="M2379" t="s">
        <v>1991</v>
      </c>
      <c r="N2379" t="s">
        <v>5794</v>
      </c>
      <c r="O2379" t="s">
        <v>123</v>
      </c>
      <c r="P2379" t="str">
        <f>VLOOKUP(C2379,[2]REGIONAIS!H:K,4,FALSE)</f>
        <v>GUSTAVO DIREITO</v>
      </c>
    </row>
    <row r="2380" spans="1:16" x14ac:dyDescent="0.25">
      <c r="A2380" s="1" t="s">
        <v>5795</v>
      </c>
      <c r="B2380" s="5">
        <v>45795.628996273146</v>
      </c>
      <c r="C2380" t="s">
        <v>228</v>
      </c>
      <c r="D2380" t="s">
        <v>23</v>
      </c>
      <c r="E2380" t="s">
        <v>24</v>
      </c>
      <c r="F2380" t="s">
        <v>20</v>
      </c>
      <c r="G2380" s="4">
        <v>48.99</v>
      </c>
      <c r="H2380" s="4">
        <v>53</v>
      </c>
      <c r="I2380" s="57">
        <v>42.8</v>
      </c>
      <c r="J2380" s="72">
        <f t="shared" si="195"/>
        <v>10.200000000000003</v>
      </c>
      <c r="K2380" s="30" t="s">
        <v>10</v>
      </c>
      <c r="L2380" s="30" t="s">
        <v>10</v>
      </c>
      <c r="M2380" t="s">
        <v>1991</v>
      </c>
      <c r="N2380" t="s">
        <v>5796</v>
      </c>
      <c r="O2380" t="s">
        <v>132</v>
      </c>
      <c r="P2380" t="str">
        <f>VLOOKUP(C2380,[2]REGIONAIS!H:K,4,FALSE)</f>
        <v>GRAZIANI BARRETO</v>
      </c>
    </row>
    <row r="2381" spans="1:16" x14ac:dyDescent="0.25">
      <c r="A2381" s="1" t="s">
        <v>5797</v>
      </c>
      <c r="B2381" s="5">
        <v>45795.78245165509</v>
      </c>
      <c r="C2381" t="s">
        <v>173</v>
      </c>
      <c r="D2381" t="s">
        <v>19</v>
      </c>
      <c r="E2381" t="s">
        <v>1946</v>
      </c>
      <c r="F2381" t="s">
        <v>20</v>
      </c>
      <c r="G2381" s="4">
        <v>163.99</v>
      </c>
      <c r="H2381" s="4">
        <v>164</v>
      </c>
      <c r="I2381" s="57">
        <v>132.43</v>
      </c>
      <c r="J2381" s="72">
        <f t="shared" si="195"/>
        <v>31.569999999999993</v>
      </c>
      <c r="K2381" s="30" t="s">
        <v>10</v>
      </c>
      <c r="L2381" s="30" t="s">
        <v>10</v>
      </c>
      <c r="M2381" t="s">
        <v>1991</v>
      </c>
      <c r="N2381" t="s">
        <v>5798</v>
      </c>
      <c r="O2381" t="s">
        <v>123</v>
      </c>
      <c r="P2381" t="str">
        <f>VLOOKUP(C2381,[2]REGIONAIS!H:K,4,FALSE)</f>
        <v>GUSTAVO DIREITO</v>
      </c>
    </row>
    <row r="2382" spans="1:16" x14ac:dyDescent="0.25">
      <c r="A2382" s="1">
        <v>5753</v>
      </c>
      <c r="B2382" s="5">
        <v>45795.688461956015</v>
      </c>
      <c r="C2382" t="s">
        <v>1319</v>
      </c>
      <c r="D2382" t="s">
        <v>23</v>
      </c>
      <c r="E2382" t="s">
        <v>31</v>
      </c>
      <c r="F2382" t="s">
        <v>116</v>
      </c>
      <c r="G2382" s="4">
        <v>35.979999999999997</v>
      </c>
      <c r="H2382" s="4">
        <v>26</v>
      </c>
      <c r="I2382" s="29">
        <v>0</v>
      </c>
      <c r="J2382" s="72">
        <v>26</v>
      </c>
      <c r="K2382" s="30" t="s">
        <v>1000</v>
      </c>
      <c r="L2382" s="30" t="s">
        <v>2825</v>
      </c>
      <c r="M2382" t="s">
        <v>1991</v>
      </c>
      <c r="N2382" t="s">
        <v>5799</v>
      </c>
      <c r="O2382" t="s">
        <v>122</v>
      </c>
      <c r="P2382" t="str">
        <f>VLOOKUP(C2382,[2]REGIONAIS!H:K,4,FALSE)</f>
        <v>KLEBER RIQUELME</v>
      </c>
    </row>
    <row r="2383" spans="1:16" x14ac:dyDescent="0.25">
      <c r="A2383" s="1" t="s">
        <v>5800</v>
      </c>
      <c r="B2383" s="5">
        <v>45795.849995358796</v>
      </c>
      <c r="C2383" t="s">
        <v>1948</v>
      </c>
      <c r="D2383" t="s">
        <v>19</v>
      </c>
      <c r="E2383" t="s">
        <v>1967</v>
      </c>
      <c r="F2383" t="s">
        <v>20</v>
      </c>
      <c r="G2383" s="4">
        <v>226.99</v>
      </c>
      <c r="H2383" s="4">
        <v>210</v>
      </c>
      <c r="I2383" s="57">
        <v>169.58</v>
      </c>
      <c r="J2383" s="72">
        <f>H2383-I2383</f>
        <v>40.419999999999987</v>
      </c>
      <c r="K2383" s="30" t="s">
        <v>10</v>
      </c>
      <c r="L2383" s="30" t="s">
        <v>10</v>
      </c>
      <c r="M2383" t="s">
        <v>1991</v>
      </c>
      <c r="N2383" t="s">
        <v>5801</v>
      </c>
      <c r="O2383" t="s">
        <v>131</v>
      </c>
      <c r="P2383" t="str">
        <f>VLOOKUP(C2383,[2]REGIONAIS!H:K,4,FALSE)</f>
        <v>GUSTAVO DIREITO</v>
      </c>
    </row>
    <row r="2384" spans="1:16" x14ac:dyDescent="0.25">
      <c r="A2384" s="1">
        <v>5589</v>
      </c>
      <c r="B2384" s="5">
        <v>45795.539666446763</v>
      </c>
      <c r="C2384" t="s">
        <v>1004</v>
      </c>
      <c r="D2384" t="s">
        <v>23</v>
      </c>
      <c r="E2384" t="s">
        <v>30</v>
      </c>
      <c r="F2384" t="s">
        <v>116</v>
      </c>
      <c r="G2384" s="4">
        <v>23.49</v>
      </c>
      <c r="H2384" s="4">
        <v>30</v>
      </c>
      <c r="I2384" s="29">
        <v>0</v>
      </c>
      <c r="J2384" s="72">
        <v>30</v>
      </c>
      <c r="K2384" s="30" t="s">
        <v>1000</v>
      </c>
      <c r="L2384" s="30" t="s">
        <v>2825</v>
      </c>
      <c r="M2384" t="s">
        <v>1991</v>
      </c>
      <c r="N2384" t="s">
        <v>5802</v>
      </c>
      <c r="O2384" t="s">
        <v>132</v>
      </c>
      <c r="P2384" t="str">
        <f>VLOOKUP(C2384,[2]REGIONAIS!H:K,4,FALSE)</f>
        <v>ANDRE TREVISANI</v>
      </c>
    </row>
    <row r="2385" spans="1:16" x14ac:dyDescent="0.25">
      <c r="A2385" s="1" t="s">
        <v>5803</v>
      </c>
      <c r="B2385" s="5">
        <v>45795.816002106483</v>
      </c>
      <c r="C2385" t="s">
        <v>168</v>
      </c>
      <c r="D2385" t="s">
        <v>19</v>
      </c>
      <c r="E2385" t="s">
        <v>130</v>
      </c>
      <c r="F2385" t="s">
        <v>20</v>
      </c>
      <c r="G2385" s="4">
        <v>119.99</v>
      </c>
      <c r="H2385" s="4">
        <v>106</v>
      </c>
      <c r="I2385" s="57">
        <v>85.6</v>
      </c>
      <c r="J2385" s="72">
        <f t="shared" ref="J2385:J2389" si="196">H2385-I2385</f>
        <v>20.400000000000006</v>
      </c>
      <c r="K2385" s="30" t="s">
        <v>10</v>
      </c>
      <c r="L2385" s="30" t="s">
        <v>10</v>
      </c>
      <c r="M2385" t="s">
        <v>1991</v>
      </c>
      <c r="N2385" t="s">
        <v>5804</v>
      </c>
      <c r="O2385" t="s">
        <v>131</v>
      </c>
      <c r="P2385" t="str">
        <f>VLOOKUP(C2385,[2]REGIONAIS!H:K,4,FALSE)</f>
        <v>KLEBER RIQUELME</v>
      </c>
    </row>
    <row r="2386" spans="1:16" x14ac:dyDescent="0.25">
      <c r="A2386" s="1" t="s">
        <v>5805</v>
      </c>
      <c r="B2386" s="5">
        <v>45795.854361423611</v>
      </c>
      <c r="C2386" t="s">
        <v>1944</v>
      </c>
      <c r="D2386" t="s">
        <v>23</v>
      </c>
      <c r="E2386" t="s">
        <v>139</v>
      </c>
      <c r="F2386" t="s">
        <v>1941</v>
      </c>
      <c r="G2386" s="4">
        <v>73.78</v>
      </c>
      <c r="H2386" s="4">
        <v>63.8</v>
      </c>
      <c r="I2386" s="57">
        <v>51.52</v>
      </c>
      <c r="J2386" s="72">
        <f t="shared" si="196"/>
        <v>12.279999999999994</v>
      </c>
      <c r="K2386" s="30" t="s">
        <v>10</v>
      </c>
      <c r="L2386" s="30" t="s">
        <v>10</v>
      </c>
      <c r="M2386" t="s">
        <v>1991</v>
      </c>
      <c r="N2386" t="s">
        <v>5806</v>
      </c>
      <c r="O2386" t="s">
        <v>122</v>
      </c>
      <c r="P2386" t="str">
        <f>VLOOKUP(C2386,[2]REGIONAIS!H:K,4,FALSE)</f>
        <v>KLEBER RIQUELME</v>
      </c>
    </row>
    <row r="2387" spans="1:16" x14ac:dyDescent="0.25">
      <c r="A2387" s="1" t="s">
        <v>5807</v>
      </c>
      <c r="B2387" s="5">
        <v>45795.878682743052</v>
      </c>
      <c r="C2387" t="s">
        <v>989</v>
      </c>
      <c r="D2387" t="s">
        <v>23</v>
      </c>
      <c r="E2387" t="s">
        <v>24</v>
      </c>
      <c r="F2387" t="s">
        <v>20</v>
      </c>
      <c r="G2387" s="4">
        <v>77.03</v>
      </c>
      <c r="H2387" s="4">
        <v>57.05</v>
      </c>
      <c r="I2387" s="57">
        <v>46.07</v>
      </c>
      <c r="J2387" s="72">
        <f t="shared" si="196"/>
        <v>10.979999999999997</v>
      </c>
      <c r="K2387" s="30" t="s">
        <v>10</v>
      </c>
      <c r="L2387" s="30" t="s">
        <v>10</v>
      </c>
      <c r="M2387" t="s">
        <v>1991</v>
      </c>
      <c r="N2387" t="s">
        <v>5808</v>
      </c>
      <c r="O2387" t="s">
        <v>123</v>
      </c>
      <c r="P2387" t="str">
        <f>VLOOKUP(C2387,[2]REGIONAIS!H:K,4,FALSE)</f>
        <v>ANDRE TREVISANI</v>
      </c>
    </row>
    <row r="2388" spans="1:16" x14ac:dyDescent="0.25">
      <c r="A2388" s="1" t="s">
        <v>4615</v>
      </c>
      <c r="B2388" s="5">
        <v>45795.749999236112</v>
      </c>
      <c r="C2388" t="s">
        <v>2523</v>
      </c>
      <c r="D2388" t="s">
        <v>19</v>
      </c>
      <c r="E2388" t="s">
        <v>41</v>
      </c>
      <c r="F2388" t="s">
        <v>20</v>
      </c>
      <c r="G2388" s="4">
        <v>171.98</v>
      </c>
      <c r="H2388" s="4">
        <v>172</v>
      </c>
      <c r="I2388" s="57">
        <v>138.88999999999999</v>
      </c>
      <c r="J2388" s="72">
        <f t="shared" si="196"/>
        <v>33.110000000000014</v>
      </c>
      <c r="K2388" s="30" t="s">
        <v>10</v>
      </c>
      <c r="L2388" s="30" t="s">
        <v>10</v>
      </c>
      <c r="M2388" t="s">
        <v>1991</v>
      </c>
      <c r="N2388" t="s">
        <v>5809</v>
      </c>
      <c r="O2388" t="s">
        <v>132</v>
      </c>
      <c r="P2388" t="str">
        <f>VLOOKUP(C2388,[2]REGIONAIS!H:K,4,FALSE)</f>
        <v>ANDRE TREVISANI</v>
      </c>
    </row>
    <row r="2389" spans="1:16" x14ac:dyDescent="0.25">
      <c r="A2389" s="1" t="s">
        <v>5810</v>
      </c>
      <c r="B2389" s="5">
        <v>45795.747505520834</v>
      </c>
      <c r="C2389" t="s">
        <v>2523</v>
      </c>
      <c r="D2389" t="s">
        <v>19</v>
      </c>
      <c r="E2389" t="s">
        <v>226</v>
      </c>
      <c r="F2389" t="s">
        <v>20</v>
      </c>
      <c r="G2389" s="4">
        <v>67.78</v>
      </c>
      <c r="H2389" s="4">
        <v>46.8</v>
      </c>
      <c r="I2389" s="57">
        <v>37.799999999999997</v>
      </c>
      <c r="J2389" s="72">
        <f t="shared" si="196"/>
        <v>9</v>
      </c>
      <c r="K2389" s="30" t="s">
        <v>10</v>
      </c>
      <c r="L2389" s="30" t="s">
        <v>10</v>
      </c>
      <c r="M2389" t="s">
        <v>1991</v>
      </c>
      <c r="N2389" t="s">
        <v>5811</v>
      </c>
      <c r="O2389" t="s">
        <v>122</v>
      </c>
      <c r="P2389" t="str">
        <f>VLOOKUP(C2389,[2]REGIONAIS!H:K,4,FALSE)</f>
        <v>ANDRE TREVISANI</v>
      </c>
    </row>
    <row r="2390" spans="1:16" x14ac:dyDescent="0.25">
      <c r="A2390" s="1" t="s">
        <v>5812</v>
      </c>
      <c r="B2390" s="5">
        <v>45795.919384097222</v>
      </c>
      <c r="C2390" t="s">
        <v>207</v>
      </c>
      <c r="D2390" t="s">
        <v>27</v>
      </c>
      <c r="E2390" t="s">
        <v>28</v>
      </c>
      <c r="F2390" t="s">
        <v>136</v>
      </c>
      <c r="G2390" s="4">
        <v>113.78</v>
      </c>
      <c r="H2390" s="31">
        <v>115.8</v>
      </c>
      <c r="I2390" s="31">
        <v>0</v>
      </c>
      <c r="J2390" s="31">
        <v>115.8</v>
      </c>
      <c r="K2390" s="30" t="s">
        <v>2824</v>
      </c>
      <c r="L2390" s="30" t="s">
        <v>17</v>
      </c>
      <c r="M2390" t="s">
        <v>1991</v>
      </c>
      <c r="N2390" t="s">
        <v>5813</v>
      </c>
      <c r="O2390" t="s">
        <v>156</v>
      </c>
      <c r="P2390" t="str">
        <f>VLOOKUP(C2390,[2]REGIONAIS!H:K,4,FALSE)</f>
        <v>GUSTAVO DIREITO</v>
      </c>
    </row>
    <row r="2391" spans="1:16" x14ac:dyDescent="0.25">
      <c r="A2391" s="1" t="s">
        <v>5814</v>
      </c>
      <c r="B2391" s="5">
        <v>45795.743939432869</v>
      </c>
      <c r="C2391" t="s">
        <v>2523</v>
      </c>
      <c r="D2391" t="s">
        <v>23</v>
      </c>
      <c r="E2391" t="s">
        <v>24</v>
      </c>
      <c r="F2391" t="s">
        <v>20</v>
      </c>
      <c r="G2391" s="4">
        <v>86.58</v>
      </c>
      <c r="H2391" s="4">
        <v>81.599999999999994</v>
      </c>
      <c r="I2391" s="57">
        <v>65.89</v>
      </c>
      <c r="J2391" s="72">
        <f t="shared" ref="J2391:J2396" si="197">H2391-I2391</f>
        <v>15.709999999999994</v>
      </c>
      <c r="K2391" s="30" t="s">
        <v>10</v>
      </c>
      <c r="L2391" s="30" t="s">
        <v>10</v>
      </c>
      <c r="M2391" t="s">
        <v>1991</v>
      </c>
      <c r="N2391" t="s">
        <v>5815</v>
      </c>
      <c r="O2391" t="s">
        <v>131</v>
      </c>
      <c r="P2391" t="str">
        <f>VLOOKUP(C2391,[2]REGIONAIS!H:K,4,FALSE)</f>
        <v>ANDRE TREVISANI</v>
      </c>
    </row>
    <row r="2392" spans="1:16" x14ac:dyDescent="0.25">
      <c r="A2392" s="1" t="s">
        <v>5816</v>
      </c>
      <c r="B2392" s="5">
        <v>45795.900250115737</v>
      </c>
      <c r="C2392" t="s">
        <v>1966</v>
      </c>
      <c r="D2392" t="s">
        <v>23</v>
      </c>
      <c r="E2392" t="s">
        <v>24</v>
      </c>
      <c r="F2392" t="s">
        <v>20</v>
      </c>
      <c r="G2392" s="4">
        <v>61.59</v>
      </c>
      <c r="H2392" s="4">
        <v>63.6</v>
      </c>
      <c r="I2392" s="57">
        <v>51.35</v>
      </c>
      <c r="J2392" s="72">
        <f t="shared" si="197"/>
        <v>12.25</v>
      </c>
      <c r="K2392" s="30" t="s">
        <v>10</v>
      </c>
      <c r="L2392" s="30" t="s">
        <v>10</v>
      </c>
      <c r="M2392" t="s">
        <v>1991</v>
      </c>
      <c r="N2392" t="s">
        <v>5817</v>
      </c>
      <c r="O2392" t="s">
        <v>131</v>
      </c>
      <c r="P2392" t="str">
        <f>VLOOKUP(C2392,[2]REGIONAIS!H:K,4,FALSE)</f>
        <v>GUSTAVO DIREITO</v>
      </c>
    </row>
    <row r="2393" spans="1:16" x14ac:dyDescent="0.25">
      <c r="A2393" s="1" t="s">
        <v>5818</v>
      </c>
      <c r="B2393" s="5">
        <v>45795.895445092596</v>
      </c>
      <c r="C2393" t="s">
        <v>1966</v>
      </c>
      <c r="D2393" t="s">
        <v>23</v>
      </c>
      <c r="E2393" t="s">
        <v>24</v>
      </c>
      <c r="F2393" t="s">
        <v>20</v>
      </c>
      <c r="G2393" s="4">
        <v>94.85</v>
      </c>
      <c r="H2393" s="4">
        <v>94.85</v>
      </c>
      <c r="I2393" s="57">
        <v>76.59</v>
      </c>
      <c r="J2393" s="72">
        <f t="shared" si="197"/>
        <v>18.259999999999991</v>
      </c>
      <c r="K2393" s="30" t="s">
        <v>10</v>
      </c>
      <c r="L2393" s="30" t="s">
        <v>10</v>
      </c>
      <c r="M2393" t="s">
        <v>1991</v>
      </c>
      <c r="N2393" t="s">
        <v>5819</v>
      </c>
      <c r="O2393" t="s">
        <v>132</v>
      </c>
      <c r="P2393" t="str">
        <f>VLOOKUP(C2393,[2]REGIONAIS!H:K,4,FALSE)</f>
        <v>GUSTAVO DIREITO</v>
      </c>
    </row>
    <row r="2394" spans="1:16" x14ac:dyDescent="0.25">
      <c r="A2394" s="1" t="s">
        <v>5820</v>
      </c>
      <c r="B2394" s="5">
        <v>45795.808840057871</v>
      </c>
      <c r="C2394" t="s">
        <v>1966</v>
      </c>
      <c r="D2394" t="s">
        <v>19</v>
      </c>
      <c r="E2394" t="s">
        <v>1946</v>
      </c>
      <c r="F2394" t="s">
        <v>20</v>
      </c>
      <c r="G2394" s="4">
        <v>67.2</v>
      </c>
      <c r="H2394" s="4">
        <v>67.2</v>
      </c>
      <c r="I2394" s="57">
        <v>54.26</v>
      </c>
      <c r="J2394" s="72">
        <f t="shared" si="197"/>
        <v>12.940000000000005</v>
      </c>
      <c r="K2394" s="30" t="s">
        <v>10</v>
      </c>
      <c r="L2394" s="30" t="s">
        <v>10</v>
      </c>
      <c r="M2394" t="s">
        <v>1991</v>
      </c>
      <c r="N2394" t="s">
        <v>5821</v>
      </c>
      <c r="O2394" t="s">
        <v>132</v>
      </c>
      <c r="P2394" t="str">
        <f>VLOOKUP(C2394,[2]REGIONAIS!H:K,4,FALSE)</f>
        <v>GUSTAVO DIREITO</v>
      </c>
    </row>
    <row r="2395" spans="1:16" x14ac:dyDescent="0.25">
      <c r="A2395" s="1" t="s">
        <v>5822</v>
      </c>
      <c r="B2395" s="5">
        <v>45795.882664606484</v>
      </c>
      <c r="C2395" t="s">
        <v>5170</v>
      </c>
      <c r="D2395" t="s">
        <v>23</v>
      </c>
      <c r="E2395" t="s">
        <v>24</v>
      </c>
      <c r="F2395" t="s">
        <v>20</v>
      </c>
      <c r="G2395" s="4">
        <v>133.59</v>
      </c>
      <c r="H2395" s="4">
        <v>137.6</v>
      </c>
      <c r="I2395" s="57">
        <v>111.11</v>
      </c>
      <c r="J2395" s="72">
        <f t="shared" si="197"/>
        <v>26.489999999999995</v>
      </c>
      <c r="K2395" s="30" t="s">
        <v>10</v>
      </c>
      <c r="L2395" s="30" t="s">
        <v>10</v>
      </c>
      <c r="M2395" t="s">
        <v>1991</v>
      </c>
      <c r="N2395" t="s">
        <v>5823</v>
      </c>
      <c r="O2395" t="s">
        <v>123</v>
      </c>
      <c r="P2395" t="str">
        <f>VLOOKUP(C2395,[2]REGIONAIS!H:K,4,FALSE)</f>
        <v>GUSTAVO DIREITO</v>
      </c>
    </row>
    <row r="2396" spans="1:16" x14ac:dyDescent="0.25">
      <c r="A2396" s="1" t="s">
        <v>5824</v>
      </c>
      <c r="B2396" s="5">
        <v>45795.879419629629</v>
      </c>
      <c r="C2396" t="s">
        <v>5170</v>
      </c>
      <c r="D2396" t="s">
        <v>23</v>
      </c>
      <c r="E2396" t="s">
        <v>24</v>
      </c>
      <c r="F2396" t="s">
        <v>20</v>
      </c>
      <c r="G2396" s="4">
        <v>55.39</v>
      </c>
      <c r="H2396" s="4">
        <v>56.4</v>
      </c>
      <c r="I2396" s="57">
        <v>47.24</v>
      </c>
      <c r="J2396" s="72">
        <f t="shared" si="197"/>
        <v>9.1599999999999966</v>
      </c>
      <c r="K2396" s="30" t="s">
        <v>10</v>
      </c>
      <c r="L2396" s="30" t="s">
        <v>10</v>
      </c>
      <c r="M2396" t="s">
        <v>1991</v>
      </c>
      <c r="N2396" t="s">
        <v>5825</v>
      </c>
      <c r="O2396" t="s">
        <v>156</v>
      </c>
      <c r="P2396" t="str">
        <f>VLOOKUP(C2396,[2]REGIONAIS!H:K,4,FALSE)</f>
        <v>GUSTAVO DIREITO</v>
      </c>
    </row>
    <row r="2397" spans="1:16" x14ac:dyDescent="0.25">
      <c r="A2397" s="1" t="s">
        <v>4299</v>
      </c>
      <c r="B2397" s="5">
        <v>45795.841037280094</v>
      </c>
      <c r="C2397" t="s">
        <v>229</v>
      </c>
      <c r="D2397" t="s">
        <v>18</v>
      </c>
      <c r="E2397" t="s">
        <v>2105</v>
      </c>
      <c r="F2397" t="s">
        <v>29</v>
      </c>
      <c r="G2397" s="4">
        <v>117.99</v>
      </c>
      <c r="H2397" s="31">
        <v>109</v>
      </c>
      <c r="I2397" s="31">
        <v>0</v>
      </c>
      <c r="J2397" s="31">
        <v>109</v>
      </c>
      <c r="K2397" s="30" t="s">
        <v>2824</v>
      </c>
      <c r="L2397" s="30" t="s">
        <v>17</v>
      </c>
      <c r="M2397" t="s">
        <v>1991</v>
      </c>
      <c r="N2397" t="s">
        <v>5826</v>
      </c>
      <c r="O2397" t="s">
        <v>123</v>
      </c>
      <c r="P2397" t="str">
        <f>VLOOKUP(C2397,[2]REGIONAIS!H:K,4,FALSE)</f>
        <v>GUSTAVO DIREITO</v>
      </c>
    </row>
    <row r="2398" spans="1:16" x14ac:dyDescent="0.25">
      <c r="A2398" s="1">
        <v>7344</v>
      </c>
      <c r="B2398" s="5">
        <v>45792.541919953706</v>
      </c>
      <c r="C2398" t="s">
        <v>1606</v>
      </c>
      <c r="D2398" t="s">
        <v>19</v>
      </c>
      <c r="E2398" t="s">
        <v>42</v>
      </c>
      <c r="F2398" t="s">
        <v>116</v>
      </c>
      <c r="G2398" s="4">
        <v>30</v>
      </c>
      <c r="H2398" s="4">
        <v>23.49</v>
      </c>
      <c r="I2398" s="29">
        <v>0</v>
      </c>
      <c r="J2398" s="72">
        <v>23.49</v>
      </c>
      <c r="K2398" s="30" t="s">
        <v>1000</v>
      </c>
      <c r="L2398" s="30" t="s">
        <v>2825</v>
      </c>
      <c r="M2398" t="s">
        <v>1991</v>
      </c>
      <c r="N2398" t="s">
        <v>5827</v>
      </c>
      <c r="O2398" t="s">
        <v>2684</v>
      </c>
      <c r="P2398" t="s">
        <v>180</v>
      </c>
    </row>
    <row r="2399" spans="1:16" x14ac:dyDescent="0.25">
      <c r="A2399" s="1">
        <v>3485</v>
      </c>
      <c r="B2399" s="5">
        <v>45792.495648414355</v>
      </c>
      <c r="C2399" t="s">
        <v>1302</v>
      </c>
      <c r="D2399" t="s">
        <v>19</v>
      </c>
      <c r="E2399" t="s">
        <v>129</v>
      </c>
      <c r="F2399" t="s">
        <v>116</v>
      </c>
      <c r="G2399" s="4">
        <v>30</v>
      </c>
      <c r="H2399" s="4">
        <v>23.49</v>
      </c>
      <c r="I2399" s="29">
        <v>0</v>
      </c>
      <c r="J2399" s="72">
        <v>23.49</v>
      </c>
      <c r="K2399" s="30" t="s">
        <v>1000</v>
      </c>
      <c r="L2399" s="30" t="s">
        <v>2825</v>
      </c>
      <c r="M2399" t="s">
        <v>1991</v>
      </c>
      <c r="N2399" t="s">
        <v>5828</v>
      </c>
      <c r="O2399" t="s">
        <v>1961</v>
      </c>
      <c r="P2399" t="s">
        <v>180</v>
      </c>
    </row>
    <row r="2400" spans="1:16" x14ac:dyDescent="0.25">
      <c r="A2400" s="1" t="s">
        <v>5829</v>
      </c>
      <c r="B2400" s="5">
        <v>45795.76246302083</v>
      </c>
      <c r="C2400" t="s">
        <v>5170</v>
      </c>
      <c r="D2400" t="s">
        <v>23</v>
      </c>
      <c r="E2400" t="s">
        <v>24</v>
      </c>
      <c r="F2400" t="s">
        <v>20</v>
      </c>
      <c r="G2400" s="4">
        <v>95.99</v>
      </c>
      <c r="H2400" s="4">
        <v>90</v>
      </c>
      <c r="I2400" s="57">
        <v>72.680000000000007</v>
      </c>
      <c r="J2400" s="72">
        <f t="shared" ref="J2400:J2403" si="198">H2400-I2400</f>
        <v>17.319999999999993</v>
      </c>
      <c r="K2400" s="30" t="s">
        <v>10</v>
      </c>
      <c r="L2400" s="30" t="s">
        <v>10</v>
      </c>
      <c r="M2400" t="s">
        <v>1991</v>
      </c>
      <c r="N2400" t="s">
        <v>5830</v>
      </c>
      <c r="O2400" t="s">
        <v>122</v>
      </c>
      <c r="P2400" t="str">
        <f>VLOOKUP(C2400,[2]REGIONAIS!H:K,4,FALSE)</f>
        <v>GUSTAVO DIREITO</v>
      </c>
    </row>
    <row r="2401" spans="1:16" x14ac:dyDescent="0.25">
      <c r="A2401" s="1" t="s">
        <v>5831</v>
      </c>
      <c r="B2401" s="5">
        <v>45795.76004533565</v>
      </c>
      <c r="C2401" t="s">
        <v>1977</v>
      </c>
      <c r="D2401" t="s">
        <v>19</v>
      </c>
      <c r="E2401" t="s">
        <v>41</v>
      </c>
      <c r="F2401" t="s">
        <v>20</v>
      </c>
      <c r="G2401" s="4">
        <v>106.79</v>
      </c>
      <c r="H2401" s="4">
        <v>99.8</v>
      </c>
      <c r="I2401" s="57">
        <v>80.59</v>
      </c>
      <c r="J2401" s="72">
        <f t="shared" si="198"/>
        <v>19.209999999999994</v>
      </c>
      <c r="K2401" s="30" t="s">
        <v>10</v>
      </c>
      <c r="L2401" s="30" t="s">
        <v>10</v>
      </c>
      <c r="M2401" t="s">
        <v>1991</v>
      </c>
      <c r="N2401" t="s">
        <v>5832</v>
      </c>
      <c r="O2401" t="s">
        <v>131</v>
      </c>
      <c r="P2401" t="str">
        <f>VLOOKUP(C2401,[2]REGIONAIS!H:K,4,FALSE)</f>
        <v>ANDRE TREVISANI</v>
      </c>
    </row>
    <row r="2402" spans="1:16" x14ac:dyDescent="0.25">
      <c r="A2402" s="1" t="s">
        <v>5833</v>
      </c>
      <c r="B2402" s="5">
        <v>45795.82444783565</v>
      </c>
      <c r="C2402" t="s">
        <v>1318</v>
      </c>
      <c r="D2402" t="s">
        <v>19</v>
      </c>
      <c r="E2402" t="s">
        <v>41</v>
      </c>
      <c r="F2402" t="s">
        <v>20</v>
      </c>
      <c r="G2402" s="4">
        <v>141.47999999999999</v>
      </c>
      <c r="H2402" s="4">
        <v>135.5</v>
      </c>
      <c r="I2402" s="57">
        <v>109.42</v>
      </c>
      <c r="J2402" s="72">
        <f t="shared" si="198"/>
        <v>26.08</v>
      </c>
      <c r="K2402" s="30" t="s">
        <v>10</v>
      </c>
      <c r="L2402" s="30" t="s">
        <v>10</v>
      </c>
      <c r="M2402" t="s">
        <v>1991</v>
      </c>
      <c r="N2402" t="s">
        <v>5834</v>
      </c>
      <c r="O2402" t="s">
        <v>132</v>
      </c>
      <c r="P2402" t="str">
        <f>VLOOKUP(C2402,[2]REGIONAIS!H:K,4,FALSE)</f>
        <v>GRAZIANI BARRETO</v>
      </c>
    </row>
    <row r="2403" spans="1:16" x14ac:dyDescent="0.25">
      <c r="A2403" s="1">
        <v>810</v>
      </c>
      <c r="B2403" s="5">
        <v>45795.530803414353</v>
      </c>
      <c r="C2403" t="s">
        <v>984</v>
      </c>
      <c r="D2403" t="s">
        <v>23</v>
      </c>
      <c r="E2403" t="s">
        <v>31</v>
      </c>
      <c r="F2403" t="s">
        <v>116</v>
      </c>
      <c r="G2403" s="4">
        <v>11.99</v>
      </c>
      <c r="H2403" s="4">
        <v>26</v>
      </c>
      <c r="I2403" s="57">
        <v>21</v>
      </c>
      <c r="J2403" s="72">
        <f t="shared" si="198"/>
        <v>5</v>
      </c>
      <c r="K2403" s="30" t="s">
        <v>10</v>
      </c>
      <c r="L2403" s="30" t="s">
        <v>10</v>
      </c>
      <c r="M2403" t="s">
        <v>1991</v>
      </c>
      <c r="N2403" t="s">
        <v>5835</v>
      </c>
      <c r="O2403" t="s">
        <v>1992</v>
      </c>
      <c r="P2403" t="str">
        <f>VLOOKUP(C2403,[2]REGIONAIS!H:K,4,FALSE)</f>
        <v>BREINER PENA</v>
      </c>
    </row>
    <row r="2404" spans="1:16" x14ac:dyDescent="0.25">
      <c r="A2404" s="1">
        <v>1792</v>
      </c>
      <c r="B2404" s="5">
        <v>45795.778264166664</v>
      </c>
      <c r="C2404" t="s">
        <v>1435</v>
      </c>
      <c r="D2404" t="s">
        <v>23</v>
      </c>
      <c r="E2404" t="s">
        <v>30</v>
      </c>
      <c r="F2404" t="s">
        <v>116</v>
      </c>
      <c r="G2404" s="4">
        <v>49.39</v>
      </c>
      <c r="H2404" s="4">
        <v>41.4</v>
      </c>
      <c r="I2404" s="29">
        <v>0</v>
      </c>
      <c r="J2404" s="72">
        <v>41.4</v>
      </c>
      <c r="K2404" s="30" t="s">
        <v>1000</v>
      </c>
      <c r="L2404" s="30" t="s">
        <v>2825</v>
      </c>
      <c r="M2404" t="s">
        <v>1991</v>
      </c>
      <c r="N2404" t="s">
        <v>5836</v>
      </c>
      <c r="O2404" t="s">
        <v>123</v>
      </c>
      <c r="P2404" t="str">
        <f>VLOOKUP(C2404,[2]REGIONAIS!H:K,4,FALSE)</f>
        <v>KLEBER RIQUELME</v>
      </c>
    </row>
    <row r="2405" spans="1:16" x14ac:dyDescent="0.25">
      <c r="A2405" s="1" t="s">
        <v>5837</v>
      </c>
      <c r="B2405" s="5">
        <v>45795.639145601854</v>
      </c>
      <c r="C2405" t="s">
        <v>1914</v>
      </c>
      <c r="D2405" t="s">
        <v>23</v>
      </c>
      <c r="E2405" t="s">
        <v>24</v>
      </c>
      <c r="F2405" t="s">
        <v>20</v>
      </c>
      <c r="G2405" s="4">
        <v>29.98</v>
      </c>
      <c r="H2405" s="4">
        <v>30</v>
      </c>
      <c r="I2405" s="57">
        <v>20.190000000000001</v>
      </c>
      <c r="J2405" s="72">
        <f t="shared" ref="J2405:J2406" si="199">H2405-I2405</f>
        <v>9.8099999999999987</v>
      </c>
      <c r="K2405" s="30" t="s">
        <v>10</v>
      </c>
      <c r="L2405" s="30" t="s">
        <v>10</v>
      </c>
      <c r="M2405" t="s">
        <v>1991</v>
      </c>
      <c r="N2405" t="s">
        <v>5838</v>
      </c>
      <c r="O2405" t="s">
        <v>122</v>
      </c>
      <c r="P2405" t="str">
        <f>VLOOKUP(C2405,[2]REGIONAIS!H:K,4,FALSE)</f>
        <v>GUSTAVO DIREITO</v>
      </c>
    </row>
    <row r="2406" spans="1:16" x14ac:dyDescent="0.25">
      <c r="A2406" s="1">
        <v>5433</v>
      </c>
      <c r="B2406" s="5">
        <v>45792.494266099537</v>
      </c>
      <c r="C2406" t="s">
        <v>1981</v>
      </c>
      <c r="D2406" t="s">
        <v>19</v>
      </c>
      <c r="E2406" t="s">
        <v>2512</v>
      </c>
      <c r="F2406" t="s">
        <v>116</v>
      </c>
      <c r="G2406" s="4">
        <v>26</v>
      </c>
      <c r="H2406" s="4">
        <v>7.98</v>
      </c>
      <c r="I2406" s="57">
        <v>21</v>
      </c>
      <c r="J2406" s="72">
        <f t="shared" si="199"/>
        <v>-13.02</v>
      </c>
      <c r="K2406" s="30" t="s">
        <v>10</v>
      </c>
      <c r="L2406" s="30" t="s">
        <v>10</v>
      </c>
      <c r="M2406" t="s">
        <v>1991</v>
      </c>
      <c r="N2406" t="s">
        <v>5839</v>
      </c>
      <c r="O2406" t="s">
        <v>1992</v>
      </c>
      <c r="P2406" t="s">
        <v>181</v>
      </c>
    </row>
    <row r="2407" spans="1:16" x14ac:dyDescent="0.25">
      <c r="A2407" s="1" t="s">
        <v>5840</v>
      </c>
      <c r="B2407" s="5">
        <v>45795.551531921294</v>
      </c>
      <c r="C2407" t="s">
        <v>174</v>
      </c>
      <c r="D2407" t="s">
        <v>18</v>
      </c>
      <c r="E2407" t="s">
        <v>2105</v>
      </c>
      <c r="F2407" t="s">
        <v>29</v>
      </c>
      <c r="G2407" s="4">
        <v>149.97999999999999</v>
      </c>
      <c r="H2407" s="31">
        <v>142</v>
      </c>
      <c r="I2407" s="31">
        <v>0</v>
      </c>
      <c r="J2407" s="31">
        <v>142</v>
      </c>
      <c r="K2407" s="30" t="s">
        <v>2824</v>
      </c>
      <c r="L2407" s="30" t="s">
        <v>17</v>
      </c>
      <c r="M2407" t="s">
        <v>1991</v>
      </c>
      <c r="N2407" t="s">
        <v>5841</v>
      </c>
      <c r="O2407" t="s">
        <v>132</v>
      </c>
      <c r="P2407" t="str">
        <f>VLOOKUP(C2407,[2]REGIONAIS!H:K,4,FALSE)</f>
        <v>ANDRE TREVISANI</v>
      </c>
    </row>
    <row r="2408" spans="1:16" x14ac:dyDescent="0.25">
      <c r="A2408" s="1" t="s">
        <v>5842</v>
      </c>
      <c r="B2408" s="5">
        <v>45796.887602858798</v>
      </c>
      <c r="C2408" t="s">
        <v>286</v>
      </c>
      <c r="D2408" t="s">
        <v>19</v>
      </c>
      <c r="E2408" t="s">
        <v>1953</v>
      </c>
      <c r="F2408" t="s">
        <v>20</v>
      </c>
      <c r="G2408" s="4">
        <v>44.79</v>
      </c>
      <c r="H2408" s="4">
        <v>43.8</v>
      </c>
      <c r="I2408" s="57">
        <v>22.73</v>
      </c>
      <c r="J2408" s="72">
        <v>21.069999999999997</v>
      </c>
      <c r="K2408" s="30" t="s">
        <v>10</v>
      </c>
      <c r="L2408" s="30" t="s">
        <v>10</v>
      </c>
      <c r="M2408" t="s">
        <v>1991</v>
      </c>
      <c r="N2408" t="s">
        <v>5843</v>
      </c>
      <c r="O2408" t="s">
        <v>1958</v>
      </c>
      <c r="P2408" t="s">
        <v>182</v>
      </c>
    </row>
    <row r="2409" spans="1:16" x14ac:dyDescent="0.25">
      <c r="A2409" s="1" t="s">
        <v>5844</v>
      </c>
      <c r="B2409" s="5">
        <v>45796.566693668981</v>
      </c>
      <c r="C2409" t="s">
        <v>202</v>
      </c>
      <c r="D2409" t="s">
        <v>23</v>
      </c>
      <c r="E2409" t="s">
        <v>4496</v>
      </c>
      <c r="F2409" t="s">
        <v>20</v>
      </c>
      <c r="G2409" s="4">
        <v>43.8</v>
      </c>
      <c r="H2409" s="4">
        <v>43.8</v>
      </c>
      <c r="I2409" s="57">
        <v>31.38</v>
      </c>
      <c r="J2409" s="72">
        <v>12.419999999999998</v>
      </c>
      <c r="K2409" s="30" t="s">
        <v>10</v>
      </c>
      <c r="L2409" s="30" t="s">
        <v>10</v>
      </c>
      <c r="M2409" t="s">
        <v>1991</v>
      </c>
      <c r="N2409" t="s">
        <v>5845</v>
      </c>
      <c r="O2409" t="s">
        <v>1976</v>
      </c>
      <c r="P2409" t="s">
        <v>182</v>
      </c>
    </row>
    <row r="2410" spans="1:16" x14ac:dyDescent="0.25">
      <c r="A2410" s="1" t="s">
        <v>5846</v>
      </c>
      <c r="B2410" s="5">
        <v>45796.703841504626</v>
      </c>
      <c r="C2410" t="s">
        <v>162</v>
      </c>
      <c r="D2410" t="s">
        <v>19</v>
      </c>
      <c r="E2410" t="s">
        <v>1967</v>
      </c>
      <c r="F2410" t="s">
        <v>20</v>
      </c>
      <c r="G2410" s="4">
        <v>73.63</v>
      </c>
      <c r="H2410" s="4">
        <v>58.65</v>
      </c>
      <c r="I2410" s="57">
        <v>47.36</v>
      </c>
      <c r="J2410" s="72">
        <v>11.29</v>
      </c>
      <c r="K2410" s="30" t="s">
        <v>10</v>
      </c>
      <c r="L2410" s="30" t="s">
        <v>10</v>
      </c>
      <c r="M2410" t="s">
        <v>1991</v>
      </c>
      <c r="N2410" t="s">
        <v>5847</v>
      </c>
      <c r="O2410" t="s">
        <v>2228</v>
      </c>
      <c r="P2410" t="s">
        <v>179</v>
      </c>
    </row>
    <row r="2411" spans="1:16" x14ac:dyDescent="0.25">
      <c r="A2411" s="1" t="s">
        <v>5848</v>
      </c>
      <c r="B2411" s="5">
        <v>45796.573707384261</v>
      </c>
      <c r="C2411" t="s">
        <v>138</v>
      </c>
      <c r="D2411" t="s">
        <v>23</v>
      </c>
      <c r="E2411" t="s">
        <v>139</v>
      </c>
      <c r="F2411" t="s">
        <v>20</v>
      </c>
      <c r="G2411" s="4">
        <v>111.19</v>
      </c>
      <c r="H2411" s="4">
        <v>91.2</v>
      </c>
      <c r="I2411" s="57">
        <v>73.64</v>
      </c>
      <c r="J2411" s="72">
        <v>17.560000000000002</v>
      </c>
      <c r="K2411" s="30" t="s">
        <v>10</v>
      </c>
      <c r="L2411" s="30" t="s">
        <v>10</v>
      </c>
      <c r="M2411" t="s">
        <v>1991</v>
      </c>
      <c r="N2411" t="s">
        <v>5849</v>
      </c>
      <c r="O2411" t="s">
        <v>122</v>
      </c>
      <c r="P2411" t="s">
        <v>183</v>
      </c>
    </row>
    <row r="2412" spans="1:16" x14ac:dyDescent="0.25">
      <c r="A2412" s="1" t="s">
        <v>5850</v>
      </c>
      <c r="B2412" s="5">
        <v>45796.508879097222</v>
      </c>
      <c r="C2412" t="s">
        <v>138</v>
      </c>
      <c r="D2412" t="s">
        <v>18</v>
      </c>
      <c r="E2412" t="s">
        <v>28</v>
      </c>
      <c r="F2412" t="s">
        <v>136</v>
      </c>
      <c r="G2412" s="4">
        <v>26.99</v>
      </c>
      <c r="H2412" s="31">
        <v>26</v>
      </c>
      <c r="I2412" s="31">
        <v>0</v>
      </c>
      <c r="J2412" s="31">
        <v>26</v>
      </c>
      <c r="K2412" s="30" t="s">
        <v>2824</v>
      </c>
      <c r="L2412" s="30" t="s">
        <v>17</v>
      </c>
      <c r="M2412" t="s">
        <v>1991</v>
      </c>
      <c r="N2412" t="s">
        <v>5851</v>
      </c>
      <c r="O2412" t="s">
        <v>132</v>
      </c>
      <c r="P2412" t="s">
        <v>183</v>
      </c>
    </row>
    <row r="2413" spans="1:16" x14ac:dyDescent="0.25">
      <c r="A2413" s="1" t="s">
        <v>5852</v>
      </c>
      <c r="B2413" s="5">
        <v>45796.489623449073</v>
      </c>
      <c r="C2413" t="s">
        <v>138</v>
      </c>
      <c r="D2413" t="s">
        <v>19</v>
      </c>
      <c r="E2413" t="s">
        <v>41</v>
      </c>
      <c r="F2413" t="s">
        <v>20</v>
      </c>
      <c r="G2413" s="4">
        <v>66.989999999999995</v>
      </c>
      <c r="H2413" s="4">
        <v>60</v>
      </c>
      <c r="I2413" s="57">
        <v>48.45</v>
      </c>
      <c r="J2413" s="72">
        <v>11.549999999999997</v>
      </c>
      <c r="K2413" s="30" t="s">
        <v>10</v>
      </c>
      <c r="L2413" s="30" t="s">
        <v>10</v>
      </c>
      <c r="M2413" t="s">
        <v>1991</v>
      </c>
      <c r="N2413" t="s">
        <v>5853</v>
      </c>
      <c r="O2413" t="s">
        <v>1959</v>
      </c>
      <c r="P2413" t="s">
        <v>183</v>
      </c>
    </row>
    <row r="2414" spans="1:16" x14ac:dyDescent="0.25">
      <c r="A2414" s="1" t="s">
        <v>5854</v>
      </c>
      <c r="B2414" s="5">
        <v>45796.583441527779</v>
      </c>
      <c r="C2414" t="s">
        <v>256</v>
      </c>
      <c r="D2414" t="s">
        <v>19</v>
      </c>
      <c r="E2414" t="s">
        <v>33</v>
      </c>
      <c r="F2414" t="s">
        <v>20</v>
      </c>
      <c r="G2414" s="4">
        <v>52.38</v>
      </c>
      <c r="H2414" s="4">
        <v>44.4</v>
      </c>
      <c r="I2414" s="57">
        <v>35.85</v>
      </c>
      <c r="J2414" s="72">
        <v>8.5499999999999972</v>
      </c>
      <c r="K2414" s="30" t="s">
        <v>10</v>
      </c>
      <c r="L2414" s="30" t="s">
        <v>10</v>
      </c>
      <c r="M2414" t="s">
        <v>1991</v>
      </c>
      <c r="N2414" t="s">
        <v>5855</v>
      </c>
      <c r="O2414" t="s">
        <v>1957</v>
      </c>
      <c r="P2414" t="s">
        <v>181</v>
      </c>
    </row>
    <row r="2415" spans="1:16" x14ac:dyDescent="0.25">
      <c r="A2415" s="1" t="s">
        <v>5083</v>
      </c>
      <c r="B2415" s="5">
        <v>45796.91811712963</v>
      </c>
      <c r="C2415" t="s">
        <v>151</v>
      </c>
      <c r="D2415" t="s">
        <v>19</v>
      </c>
      <c r="E2415" t="s">
        <v>33</v>
      </c>
      <c r="F2415" t="s">
        <v>20</v>
      </c>
      <c r="G2415" s="4">
        <v>63.18</v>
      </c>
      <c r="H2415" s="4">
        <v>49.2</v>
      </c>
      <c r="I2415" s="57">
        <v>39.72</v>
      </c>
      <c r="J2415" s="72">
        <v>9.480000000000004</v>
      </c>
      <c r="K2415" s="30" t="s">
        <v>10</v>
      </c>
      <c r="L2415" s="30" t="s">
        <v>10</v>
      </c>
      <c r="M2415" t="s">
        <v>1991</v>
      </c>
      <c r="N2415" t="s">
        <v>5856</v>
      </c>
      <c r="O2415" t="s">
        <v>122</v>
      </c>
      <c r="P2415" t="s">
        <v>181</v>
      </c>
    </row>
    <row r="2416" spans="1:16" x14ac:dyDescent="0.25">
      <c r="A2416" s="1" t="s">
        <v>5857</v>
      </c>
      <c r="B2416" s="5">
        <v>45796.608210497689</v>
      </c>
      <c r="C2416" t="s">
        <v>279</v>
      </c>
      <c r="D2416" t="s">
        <v>23</v>
      </c>
      <c r="E2416" t="s">
        <v>24</v>
      </c>
      <c r="F2416" t="s">
        <v>20</v>
      </c>
      <c r="G2416" s="4">
        <v>52.59</v>
      </c>
      <c r="H2416" s="4">
        <v>51.6</v>
      </c>
      <c r="I2416" s="57">
        <v>41.67</v>
      </c>
      <c r="J2416" s="72">
        <v>9.93</v>
      </c>
      <c r="K2416" s="30" t="s">
        <v>10</v>
      </c>
      <c r="L2416" s="30" t="s">
        <v>10</v>
      </c>
      <c r="M2416" t="s">
        <v>1991</v>
      </c>
      <c r="N2416" t="s">
        <v>5858</v>
      </c>
      <c r="O2416" t="s">
        <v>124</v>
      </c>
      <c r="P2416" t="s">
        <v>181</v>
      </c>
    </row>
    <row r="2417" spans="1:16" x14ac:dyDescent="0.25">
      <c r="A2417" s="1">
        <v>6024</v>
      </c>
      <c r="B2417" s="5">
        <v>45797.173394166668</v>
      </c>
      <c r="C2417" t="s">
        <v>1001</v>
      </c>
      <c r="D2417" t="s">
        <v>19</v>
      </c>
      <c r="E2417" t="s">
        <v>129</v>
      </c>
      <c r="F2417" t="s">
        <v>116</v>
      </c>
      <c r="G2417" s="4">
        <v>16.59</v>
      </c>
      <c r="H2417" s="4">
        <v>15.6</v>
      </c>
      <c r="I2417" s="57">
        <v>12.59</v>
      </c>
      <c r="J2417" s="72">
        <v>3.01</v>
      </c>
      <c r="K2417" s="30" t="s">
        <v>10</v>
      </c>
      <c r="L2417" s="30" t="s">
        <v>10</v>
      </c>
      <c r="M2417" t="s">
        <v>1991</v>
      </c>
      <c r="N2417" t="s">
        <v>5859</v>
      </c>
      <c r="O2417" t="s">
        <v>122</v>
      </c>
      <c r="P2417" t="s">
        <v>182</v>
      </c>
    </row>
    <row r="2418" spans="1:16" x14ac:dyDescent="0.25">
      <c r="A2418" s="1" t="s">
        <v>5860</v>
      </c>
      <c r="B2418" s="5">
        <v>45796.51211452546</v>
      </c>
      <c r="C2418" t="s">
        <v>185</v>
      </c>
      <c r="D2418" t="s">
        <v>18</v>
      </c>
      <c r="E2418" t="s">
        <v>28</v>
      </c>
      <c r="F2418" t="s">
        <v>136</v>
      </c>
      <c r="G2418" s="4">
        <v>26.99</v>
      </c>
      <c r="H2418" s="31">
        <v>26</v>
      </c>
      <c r="I2418" s="31">
        <v>0</v>
      </c>
      <c r="J2418" s="31">
        <v>26</v>
      </c>
      <c r="K2418" s="30" t="s">
        <v>2824</v>
      </c>
      <c r="L2418" s="30" t="s">
        <v>17</v>
      </c>
      <c r="M2418" t="s">
        <v>1991</v>
      </c>
      <c r="N2418" t="s">
        <v>5861</v>
      </c>
      <c r="O2418" t="s">
        <v>131</v>
      </c>
      <c r="P2418" t="s">
        <v>182</v>
      </c>
    </row>
    <row r="2419" spans="1:16" x14ac:dyDescent="0.25">
      <c r="A2419" s="1" t="s">
        <v>5862</v>
      </c>
      <c r="B2419" s="5">
        <v>45796.489218101851</v>
      </c>
      <c r="C2419" t="s">
        <v>284</v>
      </c>
      <c r="D2419" t="s">
        <v>18</v>
      </c>
      <c r="E2419" t="s">
        <v>28</v>
      </c>
      <c r="F2419" t="s">
        <v>136</v>
      </c>
      <c r="G2419" s="4">
        <v>23.49</v>
      </c>
      <c r="H2419" s="31">
        <v>30</v>
      </c>
      <c r="I2419" s="31">
        <v>0</v>
      </c>
      <c r="J2419" s="31">
        <v>30</v>
      </c>
      <c r="K2419" s="30" t="s">
        <v>2824</v>
      </c>
      <c r="L2419" s="30" t="s">
        <v>17</v>
      </c>
      <c r="M2419" t="s">
        <v>1991</v>
      </c>
      <c r="N2419" t="s">
        <v>5863</v>
      </c>
      <c r="O2419" t="s">
        <v>132</v>
      </c>
      <c r="P2419" t="s">
        <v>182</v>
      </c>
    </row>
    <row r="2420" spans="1:16" x14ac:dyDescent="0.25">
      <c r="A2420" s="1" t="s">
        <v>5864</v>
      </c>
      <c r="B2420" s="5">
        <v>45796.513826770832</v>
      </c>
      <c r="C2420" t="s">
        <v>675</v>
      </c>
      <c r="D2420" t="s">
        <v>23</v>
      </c>
      <c r="E2420" t="s">
        <v>24</v>
      </c>
      <c r="F2420" t="s">
        <v>20</v>
      </c>
      <c r="G2420" s="4">
        <v>28.89</v>
      </c>
      <c r="H2420" s="4">
        <v>37.200000000000003</v>
      </c>
      <c r="I2420" s="57">
        <v>30.04</v>
      </c>
      <c r="J2420" s="72">
        <v>7.1600000000000037</v>
      </c>
      <c r="K2420" s="30" t="s">
        <v>10</v>
      </c>
      <c r="L2420" s="30" t="s">
        <v>10</v>
      </c>
      <c r="M2420" t="s">
        <v>1991</v>
      </c>
      <c r="N2420" t="s">
        <v>5865</v>
      </c>
      <c r="O2420" t="s">
        <v>140</v>
      </c>
      <c r="P2420" t="s">
        <v>180</v>
      </c>
    </row>
    <row r="2421" spans="1:16" x14ac:dyDescent="0.25">
      <c r="A2421" s="1" t="s">
        <v>5866</v>
      </c>
      <c r="B2421" s="5">
        <v>45796.589310659721</v>
      </c>
      <c r="C2421" t="s">
        <v>164</v>
      </c>
      <c r="D2421" t="s">
        <v>19</v>
      </c>
      <c r="E2421" t="s">
        <v>226</v>
      </c>
      <c r="F2421" t="s">
        <v>20</v>
      </c>
      <c r="G2421" s="4">
        <v>39.979999999999997</v>
      </c>
      <c r="H2421" s="4">
        <v>30</v>
      </c>
      <c r="I2421" s="57">
        <v>24.22</v>
      </c>
      <c r="J2421" s="72">
        <v>5.7800000000000011</v>
      </c>
      <c r="K2421" s="30" t="s">
        <v>10</v>
      </c>
      <c r="L2421" s="30" t="s">
        <v>10</v>
      </c>
      <c r="M2421" t="s">
        <v>1991</v>
      </c>
      <c r="N2421" t="s">
        <v>5867</v>
      </c>
      <c r="O2421" t="s">
        <v>1956</v>
      </c>
      <c r="P2421" t="s">
        <v>182</v>
      </c>
    </row>
    <row r="2422" spans="1:16" x14ac:dyDescent="0.25">
      <c r="A2422" s="1" t="s">
        <v>5868</v>
      </c>
      <c r="B2422" s="5">
        <v>45796.516290324071</v>
      </c>
      <c r="C2422" t="s">
        <v>164</v>
      </c>
      <c r="D2422" t="s">
        <v>19</v>
      </c>
      <c r="E2422" t="s">
        <v>1946</v>
      </c>
      <c r="F2422" t="s">
        <v>20</v>
      </c>
      <c r="G2422" s="4">
        <v>33.799999999999997</v>
      </c>
      <c r="H2422" s="4">
        <v>43.8</v>
      </c>
      <c r="I2422" s="57">
        <v>31.38</v>
      </c>
      <c r="J2422" s="72">
        <v>12.419999999999998</v>
      </c>
      <c r="K2422" s="30" t="s">
        <v>10</v>
      </c>
      <c r="L2422" s="30" t="s">
        <v>10</v>
      </c>
      <c r="M2422" t="s">
        <v>1991</v>
      </c>
      <c r="N2422" t="s">
        <v>5869</v>
      </c>
      <c r="O2422" t="s">
        <v>122</v>
      </c>
      <c r="P2422" t="s">
        <v>182</v>
      </c>
    </row>
    <row r="2423" spans="1:16" x14ac:dyDescent="0.25">
      <c r="A2423" s="1" t="s">
        <v>5870</v>
      </c>
      <c r="B2423" s="5">
        <v>45796.894149780092</v>
      </c>
      <c r="C2423" t="s">
        <v>157</v>
      </c>
      <c r="D2423" t="s">
        <v>19</v>
      </c>
      <c r="E2423" t="s">
        <v>41</v>
      </c>
      <c r="F2423" t="s">
        <v>20</v>
      </c>
      <c r="G2423" s="4">
        <v>73.98</v>
      </c>
      <c r="H2423" s="4">
        <v>66</v>
      </c>
      <c r="I2423" s="57">
        <v>53.3</v>
      </c>
      <c r="J2423" s="72">
        <v>12.700000000000003</v>
      </c>
      <c r="K2423" s="30" t="s">
        <v>10</v>
      </c>
      <c r="L2423" s="30" t="s">
        <v>10</v>
      </c>
      <c r="M2423" t="s">
        <v>1991</v>
      </c>
      <c r="N2423" t="s">
        <v>5871</v>
      </c>
      <c r="O2423" t="s">
        <v>140</v>
      </c>
      <c r="P2423" t="s">
        <v>180</v>
      </c>
    </row>
    <row r="2424" spans="1:16" x14ac:dyDescent="0.25">
      <c r="A2424" s="1" t="s">
        <v>5872</v>
      </c>
      <c r="B2424" s="5">
        <v>45796.776902372687</v>
      </c>
      <c r="C2424" t="s">
        <v>157</v>
      </c>
      <c r="D2424" t="s">
        <v>23</v>
      </c>
      <c r="E2424" t="s">
        <v>24</v>
      </c>
      <c r="F2424" t="s">
        <v>20</v>
      </c>
      <c r="G2424" s="4">
        <v>49.58</v>
      </c>
      <c r="H2424" s="4">
        <v>51.6</v>
      </c>
      <c r="I2424" s="57">
        <v>41.67</v>
      </c>
      <c r="J2424" s="72">
        <v>9.93</v>
      </c>
      <c r="K2424" s="30" t="s">
        <v>10</v>
      </c>
      <c r="L2424" s="30" t="s">
        <v>10</v>
      </c>
      <c r="M2424" t="s">
        <v>1991</v>
      </c>
      <c r="N2424" t="s">
        <v>5873</v>
      </c>
      <c r="O2424" t="s">
        <v>1959</v>
      </c>
      <c r="P2424" t="s">
        <v>180</v>
      </c>
    </row>
    <row r="2425" spans="1:16" x14ac:dyDescent="0.25">
      <c r="A2425" s="1" t="s">
        <v>5874</v>
      </c>
      <c r="B2425" s="5">
        <v>45796.490517002312</v>
      </c>
      <c r="C2425" t="s">
        <v>157</v>
      </c>
      <c r="D2425" t="s">
        <v>19</v>
      </c>
      <c r="E2425" t="s">
        <v>1967</v>
      </c>
      <c r="F2425" t="s">
        <v>20</v>
      </c>
      <c r="G2425" s="4">
        <v>89.98</v>
      </c>
      <c r="H2425" s="4">
        <v>84</v>
      </c>
      <c r="I2425" s="57">
        <v>67.83</v>
      </c>
      <c r="J2425" s="72">
        <v>16.170000000000002</v>
      </c>
      <c r="K2425" s="30" t="s">
        <v>10</v>
      </c>
      <c r="L2425" s="30" t="s">
        <v>10</v>
      </c>
      <c r="M2425" t="s">
        <v>1991</v>
      </c>
      <c r="N2425" t="s">
        <v>5875</v>
      </c>
      <c r="O2425" t="s">
        <v>131</v>
      </c>
      <c r="P2425" t="s">
        <v>180</v>
      </c>
    </row>
    <row r="2426" spans="1:16" x14ac:dyDescent="0.25">
      <c r="A2426" s="1" t="s">
        <v>4668</v>
      </c>
      <c r="B2426" s="5">
        <v>45796.875609131945</v>
      </c>
      <c r="C2426" t="s">
        <v>700</v>
      </c>
      <c r="D2426" t="s">
        <v>19</v>
      </c>
      <c r="E2426" t="s">
        <v>1953</v>
      </c>
      <c r="F2426" t="s">
        <v>20</v>
      </c>
      <c r="G2426" s="4">
        <v>146.97999999999999</v>
      </c>
      <c r="H2426" s="4">
        <v>138</v>
      </c>
      <c r="I2426" s="57">
        <v>111.44</v>
      </c>
      <c r="J2426" s="72">
        <v>26.560000000000002</v>
      </c>
      <c r="K2426" s="30" t="s">
        <v>10</v>
      </c>
      <c r="L2426" s="30" t="s">
        <v>10</v>
      </c>
      <c r="M2426" t="s">
        <v>1991</v>
      </c>
      <c r="N2426" t="s">
        <v>5876</v>
      </c>
      <c r="O2426" t="s">
        <v>123</v>
      </c>
      <c r="P2426" t="s">
        <v>180</v>
      </c>
    </row>
    <row r="2427" spans="1:16" x14ac:dyDescent="0.25">
      <c r="A2427" s="1" t="s">
        <v>5877</v>
      </c>
      <c r="B2427" s="5">
        <v>45796.795507303243</v>
      </c>
      <c r="C2427" t="s">
        <v>152</v>
      </c>
      <c r="D2427" t="s">
        <v>23</v>
      </c>
      <c r="E2427" t="s">
        <v>24</v>
      </c>
      <c r="F2427" t="s">
        <v>20</v>
      </c>
      <c r="G2427" s="4">
        <v>53.83</v>
      </c>
      <c r="H2427" s="4">
        <v>41.85</v>
      </c>
      <c r="I2427" s="57">
        <v>33.79</v>
      </c>
      <c r="J2427" s="72">
        <v>8.0600000000000023</v>
      </c>
      <c r="K2427" s="30" t="s">
        <v>10</v>
      </c>
      <c r="L2427" s="30" t="s">
        <v>10</v>
      </c>
      <c r="M2427" t="s">
        <v>1991</v>
      </c>
      <c r="N2427" t="s">
        <v>5878</v>
      </c>
      <c r="O2427" t="s">
        <v>132</v>
      </c>
      <c r="P2427" t="s">
        <v>179</v>
      </c>
    </row>
    <row r="2428" spans="1:16" x14ac:dyDescent="0.25">
      <c r="A2428" s="1" t="s">
        <v>5879</v>
      </c>
      <c r="B2428" s="5">
        <v>45796.804699629633</v>
      </c>
      <c r="C2428" t="s">
        <v>86</v>
      </c>
      <c r="D2428" t="s">
        <v>19</v>
      </c>
      <c r="E2428" t="s">
        <v>226</v>
      </c>
      <c r="F2428" t="s">
        <v>20</v>
      </c>
      <c r="G2428" s="4">
        <v>47.84</v>
      </c>
      <c r="H2428" s="4">
        <v>41.85</v>
      </c>
      <c r="I2428" s="57">
        <v>33.79</v>
      </c>
      <c r="J2428" s="72">
        <v>8.0600000000000023</v>
      </c>
      <c r="K2428" s="30" t="s">
        <v>10</v>
      </c>
      <c r="L2428" s="30" t="s">
        <v>10</v>
      </c>
      <c r="M2428" t="s">
        <v>1991</v>
      </c>
      <c r="N2428" t="s">
        <v>5880</v>
      </c>
      <c r="O2428" t="s">
        <v>124</v>
      </c>
      <c r="P2428" t="s">
        <v>180</v>
      </c>
    </row>
    <row r="2429" spans="1:16" x14ac:dyDescent="0.25">
      <c r="A2429" s="1" t="s">
        <v>5881</v>
      </c>
      <c r="B2429" s="5">
        <v>45796.546992094911</v>
      </c>
      <c r="C2429" t="s">
        <v>86</v>
      </c>
      <c r="D2429" t="s">
        <v>18</v>
      </c>
      <c r="E2429" t="s">
        <v>28</v>
      </c>
      <c r="F2429" t="s">
        <v>136</v>
      </c>
      <c r="G2429" s="4">
        <v>60.99</v>
      </c>
      <c r="H2429" s="31">
        <v>60</v>
      </c>
      <c r="I2429" s="31">
        <v>0</v>
      </c>
      <c r="J2429" s="31">
        <v>60</v>
      </c>
      <c r="K2429" s="30" t="s">
        <v>2824</v>
      </c>
      <c r="L2429" s="30" t="s">
        <v>17</v>
      </c>
      <c r="M2429" t="s">
        <v>1991</v>
      </c>
      <c r="N2429" t="s">
        <v>5882</v>
      </c>
      <c r="O2429" t="s">
        <v>132</v>
      </c>
      <c r="P2429" t="s">
        <v>180</v>
      </c>
    </row>
    <row r="2430" spans="1:16" x14ac:dyDescent="0.25">
      <c r="A2430" s="1" t="s">
        <v>4063</v>
      </c>
      <c r="B2430" s="5">
        <v>45796.815702569445</v>
      </c>
      <c r="C2430" t="s">
        <v>119</v>
      </c>
      <c r="D2430" t="s">
        <v>23</v>
      </c>
      <c r="E2430" t="s">
        <v>24</v>
      </c>
      <c r="F2430" t="s">
        <v>20</v>
      </c>
      <c r="G2430" s="4">
        <v>82.58</v>
      </c>
      <c r="H2430" s="4">
        <v>69.599999999999994</v>
      </c>
      <c r="I2430" s="57">
        <v>56.2</v>
      </c>
      <c r="J2430" s="72">
        <v>13.399999999999991</v>
      </c>
      <c r="K2430" s="30" t="s">
        <v>10</v>
      </c>
      <c r="L2430" s="30" t="s">
        <v>10</v>
      </c>
      <c r="M2430" t="s">
        <v>1991</v>
      </c>
      <c r="N2430" t="s">
        <v>5883</v>
      </c>
      <c r="O2430" t="s">
        <v>131</v>
      </c>
      <c r="P2430" t="s">
        <v>180</v>
      </c>
    </row>
    <row r="2431" spans="1:16" x14ac:dyDescent="0.25">
      <c r="A2431" s="75">
        <v>8194</v>
      </c>
      <c r="B2431" s="76">
        <v>45798.160272430556</v>
      </c>
      <c r="C2431" s="77" t="s">
        <v>1002</v>
      </c>
      <c r="D2431" s="77" t="s">
        <v>19</v>
      </c>
      <c r="E2431" s="77" t="s">
        <v>129</v>
      </c>
      <c r="F2431" s="77" t="s">
        <v>116</v>
      </c>
      <c r="G2431" s="31">
        <v>54.59</v>
      </c>
      <c r="H2431" s="31">
        <v>63.6</v>
      </c>
      <c r="I2431" s="31">
        <v>0</v>
      </c>
      <c r="J2431" s="73">
        <v>63.6</v>
      </c>
      <c r="K2431" s="78" t="s">
        <v>1000</v>
      </c>
      <c r="L2431" s="78" t="s">
        <v>2825</v>
      </c>
      <c r="M2431" s="77" t="s">
        <v>1991</v>
      </c>
      <c r="N2431" s="77" t="s">
        <v>5884</v>
      </c>
      <c r="O2431" s="77" t="s">
        <v>132</v>
      </c>
      <c r="P2431" t="s">
        <v>182</v>
      </c>
    </row>
    <row r="2432" spans="1:16" x14ac:dyDescent="0.25">
      <c r="A2432" s="1" t="s">
        <v>5885</v>
      </c>
      <c r="B2432" s="5">
        <v>45796.897876099538</v>
      </c>
      <c r="C2432" t="s">
        <v>248</v>
      </c>
      <c r="D2432" t="s">
        <v>23</v>
      </c>
      <c r="E2432" t="s">
        <v>24</v>
      </c>
      <c r="F2432" t="s">
        <v>20</v>
      </c>
      <c r="G2432" s="4">
        <v>33.64</v>
      </c>
      <c r="H2432" s="4">
        <v>40.65</v>
      </c>
      <c r="I2432" s="57">
        <v>26.36</v>
      </c>
      <c r="J2432" s="72">
        <v>14.29</v>
      </c>
      <c r="K2432" s="30" t="s">
        <v>10</v>
      </c>
      <c r="L2432" s="30" t="s">
        <v>10</v>
      </c>
      <c r="M2432" t="s">
        <v>1991</v>
      </c>
      <c r="N2432" t="s">
        <v>5886</v>
      </c>
      <c r="O2432" t="s">
        <v>132</v>
      </c>
      <c r="P2432" t="s">
        <v>183</v>
      </c>
    </row>
    <row r="2433" spans="1:16" x14ac:dyDescent="0.25">
      <c r="A2433" s="75">
        <v>7589</v>
      </c>
      <c r="B2433" s="76">
        <v>45798.163690196758</v>
      </c>
      <c r="C2433" s="77" t="s">
        <v>1577</v>
      </c>
      <c r="D2433" s="77" t="s">
        <v>19</v>
      </c>
      <c r="E2433" s="77" t="s">
        <v>129</v>
      </c>
      <c r="F2433" s="77" t="s">
        <v>116</v>
      </c>
      <c r="G2433" s="31">
        <v>52.09</v>
      </c>
      <c r="H2433" s="31">
        <v>61.1</v>
      </c>
      <c r="I2433" s="31">
        <v>0</v>
      </c>
      <c r="J2433" s="73">
        <v>61.1</v>
      </c>
      <c r="K2433" s="78" t="s">
        <v>1000</v>
      </c>
      <c r="L2433" s="78" t="s">
        <v>2825</v>
      </c>
      <c r="M2433" s="77" t="s">
        <v>1991</v>
      </c>
      <c r="N2433" s="77" t="s">
        <v>5887</v>
      </c>
      <c r="O2433" s="77" t="s">
        <v>132</v>
      </c>
      <c r="P2433" t="s">
        <v>181</v>
      </c>
    </row>
    <row r="2434" spans="1:16" x14ac:dyDescent="0.25">
      <c r="A2434" s="1">
        <v>8769</v>
      </c>
      <c r="B2434" s="5">
        <v>45797.699953090276</v>
      </c>
      <c r="C2434" t="s">
        <v>1548</v>
      </c>
      <c r="D2434" t="s">
        <v>23</v>
      </c>
      <c r="E2434" t="s">
        <v>31</v>
      </c>
      <c r="F2434" t="s">
        <v>1934</v>
      </c>
      <c r="G2434" s="4">
        <v>16.989999999999998</v>
      </c>
      <c r="H2434" s="4">
        <v>24</v>
      </c>
      <c r="I2434" s="57">
        <v>19.38</v>
      </c>
      <c r="J2434" s="72">
        <v>4.620000000000001</v>
      </c>
      <c r="K2434" s="30" t="s">
        <v>10</v>
      </c>
      <c r="L2434" s="30" t="s">
        <v>10</v>
      </c>
      <c r="M2434" t="s">
        <v>1991</v>
      </c>
      <c r="N2434" t="s">
        <v>5888</v>
      </c>
      <c r="O2434" t="s">
        <v>122</v>
      </c>
      <c r="P2434" t="s">
        <v>180</v>
      </c>
    </row>
    <row r="2435" spans="1:16" x14ac:dyDescent="0.25">
      <c r="A2435" s="1" t="s">
        <v>5889</v>
      </c>
      <c r="B2435" s="5">
        <v>45796.818224976851</v>
      </c>
      <c r="C2435" t="s">
        <v>49</v>
      </c>
      <c r="D2435" t="s">
        <v>19</v>
      </c>
      <c r="E2435" t="s">
        <v>226</v>
      </c>
      <c r="F2435" t="s">
        <v>20</v>
      </c>
      <c r="G2435" s="4">
        <v>100.59</v>
      </c>
      <c r="H2435" s="4">
        <v>99.6</v>
      </c>
      <c r="I2435" s="57">
        <v>80.430000000000007</v>
      </c>
      <c r="J2435" s="72">
        <v>19.169999999999987</v>
      </c>
      <c r="K2435" s="30" t="s">
        <v>10</v>
      </c>
      <c r="L2435" s="30" t="s">
        <v>10</v>
      </c>
      <c r="M2435" t="s">
        <v>1991</v>
      </c>
      <c r="N2435" t="s">
        <v>5890</v>
      </c>
      <c r="O2435" t="s">
        <v>131</v>
      </c>
      <c r="P2435" t="s">
        <v>179</v>
      </c>
    </row>
    <row r="2436" spans="1:16" x14ac:dyDescent="0.25">
      <c r="A2436" s="1" t="s">
        <v>3515</v>
      </c>
      <c r="B2436" s="5">
        <v>45796.754928506947</v>
      </c>
      <c r="C2436" t="s">
        <v>49</v>
      </c>
      <c r="D2436" t="s">
        <v>23</v>
      </c>
      <c r="E2436" t="s">
        <v>24</v>
      </c>
      <c r="F2436" t="s">
        <v>20</v>
      </c>
      <c r="G2436" s="4">
        <v>34.18</v>
      </c>
      <c r="H2436" s="4">
        <v>33.6</v>
      </c>
      <c r="I2436" s="57">
        <v>27.13</v>
      </c>
      <c r="J2436" s="72">
        <v>6.4700000000000024</v>
      </c>
      <c r="K2436" s="30" t="s">
        <v>10</v>
      </c>
      <c r="L2436" s="30" t="s">
        <v>10</v>
      </c>
      <c r="M2436" t="s">
        <v>1991</v>
      </c>
      <c r="N2436" t="s">
        <v>5891</v>
      </c>
      <c r="O2436" t="s">
        <v>1959</v>
      </c>
      <c r="P2436" t="s">
        <v>179</v>
      </c>
    </row>
    <row r="2437" spans="1:16" x14ac:dyDescent="0.25">
      <c r="A2437" s="1" t="s">
        <v>5892</v>
      </c>
      <c r="B2437" s="5">
        <v>45796.673261504628</v>
      </c>
      <c r="C2437" t="s">
        <v>321</v>
      </c>
      <c r="D2437" t="s">
        <v>19</v>
      </c>
      <c r="E2437" t="s">
        <v>1967</v>
      </c>
      <c r="F2437" t="s">
        <v>20</v>
      </c>
      <c r="G2437" s="4">
        <v>27.99</v>
      </c>
      <c r="H2437" s="4">
        <v>36</v>
      </c>
      <c r="I2437" s="57">
        <v>25.58</v>
      </c>
      <c r="J2437" s="72">
        <v>10.420000000000002</v>
      </c>
      <c r="K2437" s="30" t="s">
        <v>10</v>
      </c>
      <c r="L2437" s="30" t="s">
        <v>10</v>
      </c>
      <c r="M2437" t="s">
        <v>1991</v>
      </c>
      <c r="N2437" t="s">
        <v>5893</v>
      </c>
      <c r="O2437" t="s">
        <v>132</v>
      </c>
      <c r="P2437" t="s">
        <v>179</v>
      </c>
    </row>
    <row r="2438" spans="1:16" x14ac:dyDescent="0.25">
      <c r="A2438" s="1" t="s">
        <v>5894</v>
      </c>
      <c r="B2438" s="5">
        <v>45796.634578020836</v>
      </c>
      <c r="C2438" t="s">
        <v>1942</v>
      </c>
      <c r="D2438" t="s">
        <v>18</v>
      </c>
      <c r="E2438" t="s">
        <v>28</v>
      </c>
      <c r="F2438" t="s">
        <v>136</v>
      </c>
      <c r="G2438" s="4">
        <v>91.39</v>
      </c>
      <c r="H2438" s="31">
        <v>90.4</v>
      </c>
      <c r="I2438" s="31">
        <v>0</v>
      </c>
      <c r="J2438" s="31">
        <v>90.4</v>
      </c>
      <c r="K2438" s="30" t="s">
        <v>2824</v>
      </c>
      <c r="L2438" s="30" t="s">
        <v>17</v>
      </c>
      <c r="M2438" t="s">
        <v>1991</v>
      </c>
      <c r="N2438" t="s">
        <v>5895</v>
      </c>
      <c r="O2438" t="s">
        <v>122</v>
      </c>
      <c r="P2438" t="s">
        <v>182</v>
      </c>
    </row>
    <row r="2439" spans="1:16" x14ac:dyDescent="0.25">
      <c r="A2439" s="1" t="s">
        <v>5896</v>
      </c>
      <c r="B2439" s="5">
        <v>45796.801972615744</v>
      </c>
      <c r="C2439" t="s">
        <v>1963</v>
      </c>
      <c r="D2439" t="s">
        <v>18</v>
      </c>
      <c r="E2439" t="s">
        <v>28</v>
      </c>
      <c r="F2439" t="s">
        <v>136</v>
      </c>
      <c r="G2439" s="4">
        <v>76.98</v>
      </c>
      <c r="H2439" s="31">
        <v>78</v>
      </c>
      <c r="I2439" s="31">
        <v>0</v>
      </c>
      <c r="J2439" s="31">
        <v>78</v>
      </c>
      <c r="K2439" s="30" t="s">
        <v>2824</v>
      </c>
      <c r="L2439" s="30" t="s">
        <v>17</v>
      </c>
      <c r="M2439" t="s">
        <v>1991</v>
      </c>
      <c r="N2439" t="s">
        <v>5897</v>
      </c>
      <c r="O2439" t="s">
        <v>2431</v>
      </c>
      <c r="P2439" t="s">
        <v>182</v>
      </c>
    </row>
    <row r="2440" spans="1:16" x14ac:dyDescent="0.25">
      <c r="A2440" s="1">
        <v>1449</v>
      </c>
      <c r="B2440" s="5">
        <v>45796.590335312503</v>
      </c>
      <c r="C2440" t="s">
        <v>286</v>
      </c>
      <c r="D2440" t="s">
        <v>23</v>
      </c>
      <c r="E2440" t="s">
        <v>31</v>
      </c>
      <c r="F2440" t="s">
        <v>1934</v>
      </c>
      <c r="G2440" s="4">
        <v>20.49</v>
      </c>
      <c r="H2440" s="4">
        <v>26</v>
      </c>
      <c r="I2440" s="57">
        <v>18.010000000000002</v>
      </c>
      <c r="J2440" s="72">
        <v>7.9899999999999984</v>
      </c>
      <c r="K2440" s="30" t="s">
        <v>10</v>
      </c>
      <c r="L2440" s="30" t="s">
        <v>10</v>
      </c>
      <c r="M2440" t="s">
        <v>1991</v>
      </c>
      <c r="N2440" t="s">
        <v>5898</v>
      </c>
      <c r="O2440" t="s">
        <v>1957</v>
      </c>
      <c r="P2440" t="s">
        <v>182</v>
      </c>
    </row>
    <row r="2441" spans="1:16" x14ac:dyDescent="0.25">
      <c r="A2441" s="1" t="s">
        <v>3042</v>
      </c>
      <c r="B2441" s="5">
        <v>45796.839165370373</v>
      </c>
      <c r="C2441" t="s">
        <v>1455</v>
      </c>
      <c r="D2441" t="s">
        <v>23</v>
      </c>
      <c r="E2441" t="s">
        <v>139</v>
      </c>
      <c r="F2441" t="s">
        <v>20</v>
      </c>
      <c r="G2441" s="4">
        <v>140.99</v>
      </c>
      <c r="H2441" s="4">
        <v>150</v>
      </c>
      <c r="I2441" s="57">
        <v>117.09</v>
      </c>
      <c r="J2441" s="72">
        <v>32.909999999999997</v>
      </c>
      <c r="K2441" s="30" t="s">
        <v>10</v>
      </c>
      <c r="L2441" s="30" t="s">
        <v>10</v>
      </c>
      <c r="M2441" t="s">
        <v>1991</v>
      </c>
      <c r="N2441" t="s">
        <v>5899</v>
      </c>
      <c r="O2441" t="s">
        <v>131</v>
      </c>
      <c r="P2441" t="s">
        <v>183</v>
      </c>
    </row>
    <row r="2442" spans="1:16" x14ac:dyDescent="0.25">
      <c r="A2442" s="1">
        <v>4065</v>
      </c>
      <c r="B2442" s="5">
        <v>45796.501783912034</v>
      </c>
      <c r="C2442" t="s">
        <v>286</v>
      </c>
      <c r="D2442" t="s">
        <v>23</v>
      </c>
      <c r="E2442" t="s">
        <v>30</v>
      </c>
      <c r="F2442" t="s">
        <v>116</v>
      </c>
      <c r="G2442" s="4">
        <v>34.79</v>
      </c>
      <c r="H2442" s="4">
        <v>43.8</v>
      </c>
      <c r="I2442" s="57">
        <v>35.369999999999997</v>
      </c>
      <c r="J2442" s="72">
        <v>8.43</v>
      </c>
      <c r="K2442" s="30" t="s">
        <v>10</v>
      </c>
      <c r="L2442" s="30" t="s">
        <v>10</v>
      </c>
      <c r="M2442" t="s">
        <v>1991</v>
      </c>
      <c r="N2442" t="s">
        <v>5900</v>
      </c>
      <c r="O2442" t="s">
        <v>124</v>
      </c>
      <c r="P2442" t="s">
        <v>182</v>
      </c>
    </row>
    <row r="2443" spans="1:16" x14ac:dyDescent="0.25">
      <c r="A2443" s="1" t="s">
        <v>5901</v>
      </c>
      <c r="B2443" s="5">
        <v>45796.885229826388</v>
      </c>
      <c r="C2443" t="s">
        <v>5902</v>
      </c>
      <c r="D2443" t="s">
        <v>19</v>
      </c>
      <c r="E2443" t="s">
        <v>41</v>
      </c>
      <c r="F2443" t="s">
        <v>20</v>
      </c>
      <c r="G2443" s="4">
        <v>181.99</v>
      </c>
      <c r="H2443" s="4">
        <v>182</v>
      </c>
      <c r="I2443" s="57">
        <v>146.96</v>
      </c>
      <c r="J2443" s="72">
        <v>35.039999999999992</v>
      </c>
      <c r="K2443" s="30" t="s">
        <v>10</v>
      </c>
      <c r="L2443" s="30" t="s">
        <v>10</v>
      </c>
      <c r="M2443" t="s">
        <v>1991</v>
      </c>
      <c r="N2443" t="s">
        <v>5903</v>
      </c>
      <c r="O2443" t="s">
        <v>1957</v>
      </c>
      <c r="P2443" t="s">
        <v>183</v>
      </c>
    </row>
    <row r="2444" spans="1:16" x14ac:dyDescent="0.25">
      <c r="A2444" s="75">
        <v>595</v>
      </c>
      <c r="B2444" s="76">
        <v>45798.726152499999</v>
      </c>
      <c r="C2444" s="77" t="s">
        <v>286</v>
      </c>
      <c r="D2444" s="77" t="s">
        <v>23</v>
      </c>
      <c r="E2444" s="77" t="s">
        <v>30</v>
      </c>
      <c r="F2444" s="77" t="s">
        <v>116</v>
      </c>
      <c r="G2444" s="31">
        <v>51.99</v>
      </c>
      <c r="H2444" s="31">
        <v>51</v>
      </c>
      <c r="I2444" s="31">
        <v>0</v>
      </c>
      <c r="J2444" s="73">
        <v>51</v>
      </c>
      <c r="K2444" s="78" t="s">
        <v>1000</v>
      </c>
      <c r="L2444" s="78" t="s">
        <v>2825</v>
      </c>
      <c r="M2444" s="77" t="s">
        <v>1991</v>
      </c>
      <c r="N2444" s="77" t="s">
        <v>5904</v>
      </c>
      <c r="O2444" s="77" t="s">
        <v>1955</v>
      </c>
      <c r="P2444" t="s">
        <v>182</v>
      </c>
    </row>
    <row r="2445" spans="1:16" x14ac:dyDescent="0.25">
      <c r="A2445" s="1" t="s">
        <v>5905</v>
      </c>
      <c r="B2445" s="5">
        <v>45796.797799791668</v>
      </c>
      <c r="C2445" t="s">
        <v>174</v>
      </c>
      <c r="D2445" t="s">
        <v>19</v>
      </c>
      <c r="E2445" t="s">
        <v>1967</v>
      </c>
      <c r="F2445" t="s">
        <v>20</v>
      </c>
      <c r="G2445" s="4">
        <v>133.99</v>
      </c>
      <c r="H2445" s="4">
        <v>133</v>
      </c>
      <c r="I2445" s="57">
        <v>106.41</v>
      </c>
      <c r="J2445" s="72">
        <v>26.590000000000003</v>
      </c>
      <c r="K2445" s="30" t="s">
        <v>10</v>
      </c>
      <c r="L2445" s="30" t="s">
        <v>10</v>
      </c>
      <c r="M2445" t="s">
        <v>1991</v>
      </c>
      <c r="N2445" t="s">
        <v>5906</v>
      </c>
      <c r="O2445" t="s">
        <v>132</v>
      </c>
      <c r="P2445" t="s">
        <v>180</v>
      </c>
    </row>
    <row r="2446" spans="1:16" x14ac:dyDescent="0.25">
      <c r="A2446" s="1" t="s">
        <v>5907</v>
      </c>
      <c r="B2446" s="5">
        <v>45796.653020613427</v>
      </c>
      <c r="C2446" t="s">
        <v>161</v>
      </c>
      <c r="D2446" t="s">
        <v>23</v>
      </c>
      <c r="E2446" t="s">
        <v>24</v>
      </c>
      <c r="F2446" t="s">
        <v>20</v>
      </c>
      <c r="G2446" s="4">
        <v>101.98</v>
      </c>
      <c r="H2446" s="4">
        <v>96</v>
      </c>
      <c r="I2446" s="57">
        <v>77.52</v>
      </c>
      <c r="J2446" s="72">
        <v>18.480000000000004</v>
      </c>
      <c r="K2446" s="30" t="s">
        <v>10</v>
      </c>
      <c r="L2446" s="30" t="s">
        <v>10</v>
      </c>
      <c r="M2446" t="s">
        <v>1991</v>
      </c>
      <c r="N2446" t="s">
        <v>5908</v>
      </c>
      <c r="O2446" t="s">
        <v>131</v>
      </c>
      <c r="P2446" t="s">
        <v>179</v>
      </c>
    </row>
    <row r="2447" spans="1:16" x14ac:dyDescent="0.25">
      <c r="A2447" s="1" t="s">
        <v>5909</v>
      </c>
      <c r="B2447" s="5">
        <v>45796.871404560188</v>
      </c>
      <c r="C2447" t="s">
        <v>1935</v>
      </c>
      <c r="D2447" t="s">
        <v>27</v>
      </c>
      <c r="E2447" t="s">
        <v>1945</v>
      </c>
      <c r="F2447" t="s">
        <v>20</v>
      </c>
      <c r="G2447" s="4">
        <v>248.98</v>
      </c>
      <c r="H2447" s="4">
        <v>231</v>
      </c>
      <c r="I2447" s="57">
        <v>186.53</v>
      </c>
      <c r="J2447" s="72">
        <v>44.47</v>
      </c>
      <c r="K2447" s="30" t="s">
        <v>10</v>
      </c>
      <c r="L2447" s="30" t="s">
        <v>10</v>
      </c>
      <c r="M2447" t="s">
        <v>1991</v>
      </c>
      <c r="N2447" t="s">
        <v>5910</v>
      </c>
      <c r="O2447" t="s">
        <v>1960</v>
      </c>
      <c r="P2447" t="s">
        <v>180</v>
      </c>
    </row>
    <row r="2448" spans="1:16" x14ac:dyDescent="0.25">
      <c r="A2448" s="1" t="s">
        <v>5911</v>
      </c>
      <c r="B2448" s="5">
        <v>45796.636074861111</v>
      </c>
      <c r="C2448" t="s">
        <v>460</v>
      </c>
      <c r="D2448" t="s">
        <v>19</v>
      </c>
      <c r="E2448" t="s">
        <v>41</v>
      </c>
      <c r="F2448" t="s">
        <v>20</v>
      </c>
      <c r="G2448" s="4">
        <v>90.98</v>
      </c>
      <c r="H2448" s="4">
        <v>81</v>
      </c>
      <c r="I2448" s="57">
        <v>65.41</v>
      </c>
      <c r="J2448" s="72">
        <v>15.590000000000003</v>
      </c>
      <c r="K2448" s="30" t="s">
        <v>10</v>
      </c>
      <c r="L2448" s="30" t="s">
        <v>10</v>
      </c>
      <c r="M2448" t="s">
        <v>1991</v>
      </c>
      <c r="N2448" t="s">
        <v>5912</v>
      </c>
      <c r="O2448" t="s">
        <v>122</v>
      </c>
      <c r="P2448" t="s">
        <v>180</v>
      </c>
    </row>
    <row r="2449" spans="1:16" x14ac:dyDescent="0.25">
      <c r="A2449" s="1" t="s">
        <v>5913</v>
      </c>
      <c r="B2449" s="5">
        <v>45796.875986793981</v>
      </c>
      <c r="C2449" t="s">
        <v>295</v>
      </c>
      <c r="D2449" t="s">
        <v>19</v>
      </c>
      <c r="E2449" t="s">
        <v>41</v>
      </c>
      <c r="F2449" t="s">
        <v>20</v>
      </c>
      <c r="G2449" s="4">
        <v>72.98</v>
      </c>
      <c r="H2449" s="4">
        <v>69</v>
      </c>
      <c r="I2449" s="57">
        <v>55.72</v>
      </c>
      <c r="J2449" s="72">
        <v>13.280000000000001</v>
      </c>
      <c r="K2449" s="30" t="s">
        <v>10</v>
      </c>
      <c r="L2449" s="30" t="s">
        <v>10</v>
      </c>
      <c r="M2449" t="s">
        <v>1991</v>
      </c>
      <c r="N2449" t="s">
        <v>5914</v>
      </c>
      <c r="O2449" t="s">
        <v>2228</v>
      </c>
      <c r="P2449" t="s">
        <v>182</v>
      </c>
    </row>
    <row r="2450" spans="1:16" x14ac:dyDescent="0.25">
      <c r="A2450" s="1" t="s">
        <v>3881</v>
      </c>
      <c r="B2450" s="5">
        <v>45796.923155185184</v>
      </c>
      <c r="C2450" t="s">
        <v>209</v>
      </c>
      <c r="D2450" t="s">
        <v>19</v>
      </c>
      <c r="E2450" t="s">
        <v>226</v>
      </c>
      <c r="F2450" t="s">
        <v>20</v>
      </c>
      <c r="G2450" s="4">
        <v>165.99</v>
      </c>
      <c r="H2450" s="4">
        <v>165</v>
      </c>
      <c r="I2450" s="57">
        <v>132.25</v>
      </c>
      <c r="J2450" s="72">
        <v>32.75</v>
      </c>
      <c r="K2450" s="30" t="s">
        <v>10</v>
      </c>
      <c r="L2450" s="30" t="s">
        <v>10</v>
      </c>
      <c r="M2450" t="s">
        <v>1991</v>
      </c>
      <c r="N2450" t="s">
        <v>5915</v>
      </c>
      <c r="O2450" t="s">
        <v>122</v>
      </c>
      <c r="P2450" t="s">
        <v>179</v>
      </c>
    </row>
    <row r="2451" spans="1:16" x14ac:dyDescent="0.25">
      <c r="A2451" s="1" t="s">
        <v>5916</v>
      </c>
      <c r="B2451" s="5">
        <v>45796.658662453701</v>
      </c>
      <c r="C2451" t="s">
        <v>217</v>
      </c>
      <c r="D2451" t="s">
        <v>19</v>
      </c>
      <c r="E2451" t="s">
        <v>41</v>
      </c>
      <c r="F2451" t="s">
        <v>20</v>
      </c>
      <c r="G2451" s="4">
        <v>102.98</v>
      </c>
      <c r="H2451" s="4">
        <v>101</v>
      </c>
      <c r="I2451" s="57">
        <v>81.56</v>
      </c>
      <c r="J2451" s="72">
        <v>19.439999999999998</v>
      </c>
      <c r="K2451" s="30" t="s">
        <v>10</v>
      </c>
      <c r="L2451" s="30" t="s">
        <v>10</v>
      </c>
      <c r="M2451" t="s">
        <v>1991</v>
      </c>
      <c r="N2451" t="s">
        <v>5917</v>
      </c>
      <c r="O2451" t="s">
        <v>132</v>
      </c>
      <c r="P2451" t="s">
        <v>182</v>
      </c>
    </row>
    <row r="2452" spans="1:16" x14ac:dyDescent="0.25">
      <c r="A2452" s="1" t="s">
        <v>4773</v>
      </c>
      <c r="B2452" s="5">
        <v>45796.565676180559</v>
      </c>
      <c r="C2452" t="s">
        <v>319</v>
      </c>
      <c r="D2452" t="s">
        <v>19</v>
      </c>
      <c r="E2452" t="s">
        <v>2527</v>
      </c>
      <c r="F2452" t="s">
        <v>20</v>
      </c>
      <c r="G2452" s="4">
        <v>89.99</v>
      </c>
      <c r="H2452" s="4">
        <v>94</v>
      </c>
      <c r="I2452" s="57">
        <v>75.900000000000006</v>
      </c>
      <c r="J2452" s="72">
        <v>18.099999999999994</v>
      </c>
      <c r="K2452" s="30" t="s">
        <v>10</v>
      </c>
      <c r="L2452" s="30" t="s">
        <v>10</v>
      </c>
      <c r="M2452" t="s">
        <v>1991</v>
      </c>
      <c r="N2452" t="s">
        <v>5918</v>
      </c>
      <c r="O2452" t="s">
        <v>124</v>
      </c>
      <c r="P2452" t="s">
        <v>183</v>
      </c>
    </row>
    <row r="2453" spans="1:16" x14ac:dyDescent="0.25">
      <c r="A2453" s="1" t="s">
        <v>5919</v>
      </c>
      <c r="B2453" s="5">
        <v>45796.508622766203</v>
      </c>
      <c r="C2453" t="s">
        <v>287</v>
      </c>
      <c r="D2453" t="s">
        <v>23</v>
      </c>
      <c r="E2453" t="s">
        <v>26</v>
      </c>
      <c r="F2453" t="s">
        <v>20</v>
      </c>
      <c r="G2453" s="4">
        <v>61.98</v>
      </c>
      <c r="H2453" s="4">
        <v>65</v>
      </c>
      <c r="I2453" s="57">
        <v>52.49</v>
      </c>
      <c r="J2453" s="72">
        <v>12.509999999999998</v>
      </c>
      <c r="K2453" s="30" t="s">
        <v>10</v>
      </c>
      <c r="L2453" s="30" t="s">
        <v>10</v>
      </c>
      <c r="M2453" t="s">
        <v>1991</v>
      </c>
      <c r="N2453" t="s">
        <v>5920</v>
      </c>
      <c r="O2453" t="s">
        <v>1956</v>
      </c>
      <c r="P2453" t="s">
        <v>179</v>
      </c>
    </row>
    <row r="2454" spans="1:16" x14ac:dyDescent="0.25">
      <c r="A2454" s="1" t="s">
        <v>5921</v>
      </c>
      <c r="B2454" s="5">
        <v>45796.818579733794</v>
      </c>
      <c r="C2454" t="s">
        <v>34</v>
      </c>
      <c r="D2454" t="s">
        <v>23</v>
      </c>
      <c r="E2454" t="s">
        <v>24</v>
      </c>
      <c r="F2454" t="s">
        <v>20</v>
      </c>
      <c r="G2454" s="4">
        <v>47.98</v>
      </c>
      <c r="H2454" s="4">
        <v>48</v>
      </c>
      <c r="I2454" s="57">
        <v>38.76</v>
      </c>
      <c r="J2454" s="72">
        <v>9.240000000000002</v>
      </c>
      <c r="K2454" s="30" t="s">
        <v>10</v>
      </c>
      <c r="L2454" s="30" t="s">
        <v>10</v>
      </c>
      <c r="M2454" t="s">
        <v>1991</v>
      </c>
      <c r="N2454" t="s">
        <v>5922</v>
      </c>
      <c r="O2454" t="s">
        <v>123</v>
      </c>
      <c r="P2454" t="s">
        <v>182</v>
      </c>
    </row>
    <row r="2455" spans="1:16" x14ac:dyDescent="0.25">
      <c r="A2455" s="1" t="s">
        <v>5923</v>
      </c>
      <c r="B2455" s="5">
        <v>45796.830635254628</v>
      </c>
      <c r="C2455" t="s">
        <v>872</v>
      </c>
      <c r="D2455" t="s">
        <v>18</v>
      </c>
      <c r="E2455" t="s">
        <v>28</v>
      </c>
      <c r="F2455" t="s">
        <v>1940</v>
      </c>
      <c r="G2455" s="4">
        <v>90.99</v>
      </c>
      <c r="H2455" s="31">
        <v>84.01</v>
      </c>
      <c r="I2455" s="31">
        <v>0</v>
      </c>
      <c r="J2455" s="31">
        <v>84.01</v>
      </c>
      <c r="K2455" s="30" t="s">
        <v>2824</v>
      </c>
      <c r="L2455" s="30" t="s">
        <v>17</v>
      </c>
      <c r="M2455" t="s">
        <v>1991</v>
      </c>
      <c r="N2455" t="s">
        <v>5924</v>
      </c>
      <c r="O2455" t="s">
        <v>123</v>
      </c>
      <c r="P2455" t="s">
        <v>183</v>
      </c>
    </row>
    <row r="2456" spans="1:16" x14ac:dyDescent="0.25">
      <c r="A2456" s="1" t="s">
        <v>5925</v>
      </c>
      <c r="B2456" s="5">
        <v>45796.913246736112</v>
      </c>
      <c r="C2456" t="s">
        <v>215</v>
      </c>
      <c r="D2456" t="s">
        <v>19</v>
      </c>
      <c r="E2456" t="s">
        <v>33</v>
      </c>
      <c r="F2456" t="s">
        <v>20</v>
      </c>
      <c r="G2456" s="4">
        <v>91.99</v>
      </c>
      <c r="H2456" s="4">
        <v>83</v>
      </c>
      <c r="I2456" s="57">
        <v>67.02</v>
      </c>
      <c r="J2456" s="72">
        <v>15.980000000000004</v>
      </c>
      <c r="K2456" s="30" t="s">
        <v>10</v>
      </c>
      <c r="L2456" s="30" t="s">
        <v>10</v>
      </c>
      <c r="M2456" t="s">
        <v>1991</v>
      </c>
      <c r="N2456" t="s">
        <v>5926</v>
      </c>
      <c r="O2456" t="s">
        <v>132</v>
      </c>
      <c r="P2456" t="s">
        <v>179</v>
      </c>
    </row>
    <row r="2457" spans="1:16" x14ac:dyDescent="0.25">
      <c r="A2457" s="1">
        <v>9040</v>
      </c>
      <c r="B2457" s="5">
        <v>45797.812088287035</v>
      </c>
      <c r="C2457" t="s">
        <v>202</v>
      </c>
      <c r="D2457" t="s">
        <v>23</v>
      </c>
      <c r="E2457" t="s">
        <v>30</v>
      </c>
      <c r="F2457" t="s">
        <v>116</v>
      </c>
      <c r="G2457" s="4">
        <v>87.58</v>
      </c>
      <c r="H2457" s="4">
        <v>87.6</v>
      </c>
      <c r="I2457" s="57">
        <v>0.02</v>
      </c>
      <c r="J2457" s="72">
        <v>87.58</v>
      </c>
      <c r="K2457" s="30" t="s">
        <v>10</v>
      </c>
      <c r="L2457" s="30" t="s">
        <v>10</v>
      </c>
      <c r="M2457" t="s">
        <v>1991</v>
      </c>
      <c r="N2457" t="s">
        <v>5927</v>
      </c>
      <c r="O2457" t="s">
        <v>122</v>
      </c>
      <c r="P2457" t="s">
        <v>182</v>
      </c>
    </row>
    <row r="2458" spans="1:16" x14ac:dyDescent="0.25">
      <c r="A2458" s="1" t="s">
        <v>5928</v>
      </c>
      <c r="B2458" s="5">
        <v>45796.82549048611</v>
      </c>
      <c r="C2458" t="s">
        <v>172</v>
      </c>
      <c r="D2458" t="s">
        <v>19</v>
      </c>
      <c r="E2458" t="s">
        <v>226</v>
      </c>
      <c r="F2458" t="s">
        <v>20</v>
      </c>
      <c r="G2458" s="4">
        <v>168.99</v>
      </c>
      <c r="H2458" s="4">
        <v>168</v>
      </c>
      <c r="I2458" s="57">
        <v>126.67</v>
      </c>
      <c r="J2458" s="72">
        <v>41.33</v>
      </c>
      <c r="K2458" s="30" t="s">
        <v>10</v>
      </c>
      <c r="L2458" s="30" t="s">
        <v>10</v>
      </c>
      <c r="M2458" t="s">
        <v>1991</v>
      </c>
      <c r="N2458" t="s">
        <v>5929</v>
      </c>
      <c r="O2458" t="s">
        <v>122</v>
      </c>
      <c r="P2458" t="s">
        <v>179</v>
      </c>
    </row>
    <row r="2459" spans="1:16" x14ac:dyDescent="0.25">
      <c r="A2459" s="1" t="s">
        <v>5642</v>
      </c>
      <c r="B2459" s="5">
        <v>45796.777284710646</v>
      </c>
      <c r="C2459" t="s">
        <v>172</v>
      </c>
      <c r="D2459" t="s">
        <v>19</v>
      </c>
      <c r="E2459" t="s">
        <v>130</v>
      </c>
      <c r="F2459" t="s">
        <v>20</v>
      </c>
      <c r="G2459" s="4">
        <v>173.99</v>
      </c>
      <c r="H2459" s="4">
        <v>173</v>
      </c>
      <c r="I2459" s="57">
        <v>122.71</v>
      </c>
      <c r="J2459" s="72">
        <v>50.290000000000006</v>
      </c>
      <c r="K2459" s="30" t="s">
        <v>10</v>
      </c>
      <c r="L2459" s="30" t="s">
        <v>10</v>
      </c>
      <c r="M2459" t="s">
        <v>1991</v>
      </c>
      <c r="N2459" t="s">
        <v>5930</v>
      </c>
      <c r="O2459" t="s">
        <v>131</v>
      </c>
      <c r="P2459" t="s">
        <v>179</v>
      </c>
    </row>
    <row r="2460" spans="1:16" x14ac:dyDescent="0.25">
      <c r="A2460" s="1" t="s">
        <v>5931</v>
      </c>
      <c r="B2460" s="5">
        <v>45796.563565543984</v>
      </c>
      <c r="C2460" t="s">
        <v>2543</v>
      </c>
      <c r="D2460" t="s">
        <v>19</v>
      </c>
      <c r="E2460" t="s">
        <v>226</v>
      </c>
      <c r="F2460" t="s">
        <v>20</v>
      </c>
      <c r="G2460" s="4">
        <v>168.99</v>
      </c>
      <c r="H2460" s="4">
        <v>168</v>
      </c>
      <c r="I2460" s="57">
        <v>135.66</v>
      </c>
      <c r="J2460" s="72">
        <v>32.340000000000003</v>
      </c>
      <c r="K2460" s="30" t="s">
        <v>10</v>
      </c>
      <c r="L2460" s="30" t="s">
        <v>10</v>
      </c>
      <c r="M2460" t="s">
        <v>1991</v>
      </c>
      <c r="N2460" t="s">
        <v>5932</v>
      </c>
      <c r="O2460" t="s">
        <v>122</v>
      </c>
      <c r="P2460" t="s">
        <v>181</v>
      </c>
    </row>
    <row r="2461" spans="1:16" x14ac:dyDescent="0.25">
      <c r="A2461" s="1" t="s">
        <v>5933</v>
      </c>
      <c r="B2461" s="5">
        <v>45796.872707800925</v>
      </c>
      <c r="C2461" t="s">
        <v>146</v>
      </c>
      <c r="D2461" t="s">
        <v>23</v>
      </c>
      <c r="E2461" t="s">
        <v>24</v>
      </c>
      <c r="F2461" t="s">
        <v>20</v>
      </c>
      <c r="G2461" s="4">
        <v>149.99</v>
      </c>
      <c r="H2461" s="4">
        <v>159</v>
      </c>
      <c r="I2461" s="57">
        <v>124.4</v>
      </c>
      <c r="J2461" s="72">
        <v>34.599999999999994</v>
      </c>
      <c r="K2461" s="30" t="s">
        <v>10</v>
      </c>
      <c r="L2461" s="30" t="s">
        <v>10</v>
      </c>
      <c r="M2461" t="s">
        <v>1991</v>
      </c>
      <c r="N2461" t="s">
        <v>5934</v>
      </c>
      <c r="O2461" t="s">
        <v>131</v>
      </c>
      <c r="P2461" t="s">
        <v>179</v>
      </c>
    </row>
    <row r="2462" spans="1:16" x14ac:dyDescent="0.25">
      <c r="A2462" s="1" t="s">
        <v>5935</v>
      </c>
      <c r="B2462" s="5">
        <v>45796.770684594907</v>
      </c>
      <c r="C2462" t="s">
        <v>146</v>
      </c>
      <c r="D2462" t="s">
        <v>23</v>
      </c>
      <c r="E2462" t="s">
        <v>139</v>
      </c>
      <c r="F2462" t="s">
        <v>20</v>
      </c>
      <c r="G2462" s="4">
        <v>383.99</v>
      </c>
      <c r="H2462" s="4">
        <v>383</v>
      </c>
      <c r="I2462" s="57">
        <v>305.27999999999997</v>
      </c>
      <c r="J2462" s="72">
        <v>77.720000000000027</v>
      </c>
      <c r="K2462" s="30" t="s">
        <v>10</v>
      </c>
      <c r="L2462" s="30" t="s">
        <v>10</v>
      </c>
      <c r="M2462" t="s">
        <v>1991</v>
      </c>
      <c r="N2462" t="s">
        <v>5936</v>
      </c>
      <c r="O2462" t="s">
        <v>131</v>
      </c>
      <c r="P2462" t="s">
        <v>179</v>
      </c>
    </row>
    <row r="2463" spans="1:16" x14ac:dyDescent="0.25">
      <c r="A2463" s="1" t="s">
        <v>5937</v>
      </c>
      <c r="B2463" s="5">
        <v>45796.529001192132</v>
      </c>
      <c r="C2463" t="s">
        <v>146</v>
      </c>
      <c r="D2463" t="s">
        <v>23</v>
      </c>
      <c r="E2463" t="s">
        <v>24</v>
      </c>
      <c r="F2463" t="s">
        <v>20</v>
      </c>
      <c r="G2463" s="4">
        <v>289.99</v>
      </c>
      <c r="H2463" s="4">
        <v>289</v>
      </c>
      <c r="I2463" s="57">
        <v>232.38</v>
      </c>
      <c r="J2463" s="72">
        <v>56.620000000000005</v>
      </c>
      <c r="K2463" s="30" t="s">
        <v>10</v>
      </c>
      <c r="L2463" s="30" t="s">
        <v>10</v>
      </c>
      <c r="M2463" t="s">
        <v>1991</v>
      </c>
      <c r="N2463" t="s">
        <v>5938</v>
      </c>
      <c r="O2463" t="s">
        <v>2684</v>
      </c>
      <c r="P2463" t="s">
        <v>179</v>
      </c>
    </row>
    <row r="2464" spans="1:16" x14ac:dyDescent="0.25">
      <c r="A2464" s="1" t="s">
        <v>5939</v>
      </c>
      <c r="B2464" s="5">
        <v>45796.790289490738</v>
      </c>
      <c r="C2464" t="s">
        <v>273</v>
      </c>
      <c r="D2464" t="s">
        <v>19</v>
      </c>
      <c r="E2464" t="s">
        <v>1946</v>
      </c>
      <c r="F2464" t="s">
        <v>20</v>
      </c>
      <c r="G2464" s="4">
        <v>51.98</v>
      </c>
      <c r="H2464" s="4">
        <v>53</v>
      </c>
      <c r="I2464" s="57">
        <v>42.8</v>
      </c>
      <c r="J2464" s="72">
        <v>10.200000000000003</v>
      </c>
      <c r="K2464" s="30" t="s">
        <v>10</v>
      </c>
      <c r="L2464" s="30" t="s">
        <v>10</v>
      </c>
      <c r="M2464" t="s">
        <v>1991</v>
      </c>
      <c r="N2464" t="s">
        <v>5940</v>
      </c>
      <c r="O2464" t="s">
        <v>131</v>
      </c>
      <c r="P2464" t="s">
        <v>179</v>
      </c>
    </row>
    <row r="2465" spans="1:16" x14ac:dyDescent="0.25">
      <c r="A2465" s="1" t="s">
        <v>5941</v>
      </c>
      <c r="B2465" s="5">
        <v>45796.900382754633</v>
      </c>
      <c r="C2465" t="s">
        <v>293</v>
      </c>
      <c r="D2465" t="s">
        <v>18</v>
      </c>
      <c r="E2465" t="s">
        <v>1939</v>
      </c>
      <c r="F2465" t="s">
        <v>29</v>
      </c>
      <c r="G2465" s="4">
        <v>86.98</v>
      </c>
      <c r="H2465" s="31">
        <v>94</v>
      </c>
      <c r="I2465" s="31">
        <v>0</v>
      </c>
      <c r="J2465" s="31">
        <v>94</v>
      </c>
      <c r="K2465" s="30" t="s">
        <v>2824</v>
      </c>
      <c r="L2465" s="30" t="s">
        <v>17</v>
      </c>
      <c r="M2465" t="s">
        <v>1991</v>
      </c>
      <c r="N2465" t="s">
        <v>5942</v>
      </c>
      <c r="O2465" t="s">
        <v>1957</v>
      </c>
      <c r="P2465" t="s">
        <v>180</v>
      </c>
    </row>
    <row r="2466" spans="1:16" x14ac:dyDescent="0.25">
      <c r="A2466" s="1" t="s">
        <v>5943</v>
      </c>
      <c r="B2466" s="5">
        <v>45796.745636192129</v>
      </c>
      <c r="C2466" t="s">
        <v>163</v>
      </c>
      <c r="D2466" t="s">
        <v>19</v>
      </c>
      <c r="E2466" t="s">
        <v>1967</v>
      </c>
      <c r="F2466" t="s">
        <v>20</v>
      </c>
      <c r="G2466" s="4">
        <v>191.98</v>
      </c>
      <c r="H2466" s="4">
        <v>178</v>
      </c>
      <c r="I2466" s="57">
        <v>143.74</v>
      </c>
      <c r="J2466" s="72">
        <v>34.259999999999991</v>
      </c>
      <c r="K2466" s="30" t="s">
        <v>10</v>
      </c>
      <c r="L2466" s="30" t="s">
        <v>10</v>
      </c>
      <c r="M2466" t="s">
        <v>1991</v>
      </c>
      <c r="N2466" t="s">
        <v>5944</v>
      </c>
      <c r="O2466" t="s">
        <v>2228</v>
      </c>
      <c r="P2466" t="s">
        <v>183</v>
      </c>
    </row>
    <row r="2467" spans="1:16" x14ac:dyDescent="0.25">
      <c r="A2467" s="1" t="s">
        <v>5945</v>
      </c>
      <c r="B2467" s="5">
        <v>45796.655031793984</v>
      </c>
      <c r="C2467" t="s">
        <v>163</v>
      </c>
      <c r="D2467" t="s">
        <v>19</v>
      </c>
      <c r="E2467" t="s">
        <v>1946</v>
      </c>
      <c r="F2467" t="s">
        <v>20</v>
      </c>
      <c r="G2467" s="4">
        <v>64.989999999999995</v>
      </c>
      <c r="H2467" s="4">
        <v>53</v>
      </c>
      <c r="I2467" s="57">
        <v>42.8</v>
      </c>
      <c r="J2467" s="72">
        <v>10.200000000000003</v>
      </c>
      <c r="K2467" s="30" t="s">
        <v>10</v>
      </c>
      <c r="L2467" s="30" t="s">
        <v>10</v>
      </c>
      <c r="M2467" t="s">
        <v>1991</v>
      </c>
      <c r="N2467" t="s">
        <v>5946</v>
      </c>
      <c r="O2467" t="s">
        <v>122</v>
      </c>
      <c r="P2467" t="s">
        <v>183</v>
      </c>
    </row>
    <row r="2468" spans="1:16" x14ac:dyDescent="0.25">
      <c r="A2468" s="1" t="s">
        <v>5947</v>
      </c>
      <c r="B2468" s="5">
        <v>45796.511390613428</v>
      </c>
      <c r="C2468" t="s">
        <v>163</v>
      </c>
      <c r="D2468" t="s">
        <v>19</v>
      </c>
      <c r="E2468" t="s">
        <v>39</v>
      </c>
      <c r="F2468" t="s">
        <v>20</v>
      </c>
      <c r="G2468" s="4">
        <v>133.99</v>
      </c>
      <c r="H2468" s="4">
        <v>128</v>
      </c>
      <c r="I2468" s="57">
        <v>183.36</v>
      </c>
      <c r="J2468" s="72">
        <v>-55.360000000000014</v>
      </c>
      <c r="K2468" s="30" t="s">
        <v>10</v>
      </c>
      <c r="L2468" s="30" t="s">
        <v>10</v>
      </c>
      <c r="M2468" t="s">
        <v>1991</v>
      </c>
      <c r="N2468" t="s">
        <v>5948</v>
      </c>
      <c r="O2468" t="s">
        <v>131</v>
      </c>
      <c r="P2468" t="s">
        <v>183</v>
      </c>
    </row>
    <row r="2469" spans="1:16" x14ac:dyDescent="0.25">
      <c r="A2469" s="1" t="s">
        <v>4721</v>
      </c>
      <c r="B2469" s="5">
        <v>45796.481437442133</v>
      </c>
      <c r="C2469" t="s">
        <v>913</v>
      </c>
      <c r="D2469" t="s">
        <v>19</v>
      </c>
      <c r="E2469" t="s">
        <v>33</v>
      </c>
      <c r="F2469" t="s">
        <v>20</v>
      </c>
      <c r="G2469" s="4">
        <v>22.99</v>
      </c>
      <c r="H2469" s="4">
        <v>30</v>
      </c>
      <c r="I2469" s="57">
        <v>17.760000000000002</v>
      </c>
      <c r="J2469" s="72">
        <v>12.239999999999998</v>
      </c>
      <c r="K2469" s="30" t="s">
        <v>10</v>
      </c>
      <c r="L2469" s="30" t="s">
        <v>10</v>
      </c>
      <c r="M2469" t="s">
        <v>1991</v>
      </c>
      <c r="N2469" t="s">
        <v>5949</v>
      </c>
      <c r="O2469" t="s">
        <v>122</v>
      </c>
      <c r="P2469" t="s">
        <v>183</v>
      </c>
    </row>
    <row r="2470" spans="1:16" x14ac:dyDescent="0.25">
      <c r="A2470" s="1" t="s">
        <v>5950</v>
      </c>
      <c r="B2470" s="5">
        <v>45796.842170787037</v>
      </c>
      <c r="C2470" t="s">
        <v>206</v>
      </c>
      <c r="D2470" t="s">
        <v>23</v>
      </c>
      <c r="E2470" t="s">
        <v>24</v>
      </c>
      <c r="F2470" t="s">
        <v>20</v>
      </c>
      <c r="G2470" s="4">
        <v>64.98</v>
      </c>
      <c r="H2470" s="4">
        <v>56</v>
      </c>
      <c r="I2470" s="57">
        <v>45.22</v>
      </c>
      <c r="J2470" s="72">
        <v>10.780000000000001</v>
      </c>
      <c r="K2470" s="30" t="s">
        <v>10</v>
      </c>
      <c r="L2470" s="30" t="s">
        <v>10</v>
      </c>
      <c r="M2470" t="s">
        <v>1991</v>
      </c>
      <c r="N2470" t="s">
        <v>5951</v>
      </c>
      <c r="O2470" t="s">
        <v>122</v>
      </c>
      <c r="P2470" t="s">
        <v>183</v>
      </c>
    </row>
    <row r="2471" spans="1:16" x14ac:dyDescent="0.25">
      <c r="A2471" s="1" t="s">
        <v>5952</v>
      </c>
      <c r="B2471" s="5">
        <v>45796.916234421296</v>
      </c>
      <c r="C2471" t="s">
        <v>1980</v>
      </c>
      <c r="D2471" t="s">
        <v>19</v>
      </c>
      <c r="E2471" t="s">
        <v>41</v>
      </c>
      <c r="F2471" t="s">
        <v>20</v>
      </c>
      <c r="G2471" s="4">
        <v>169.98</v>
      </c>
      <c r="H2471" s="4">
        <v>168</v>
      </c>
      <c r="I2471" s="57">
        <v>135.66</v>
      </c>
      <c r="J2471" s="72">
        <v>32.340000000000003</v>
      </c>
      <c r="K2471" s="30" t="s">
        <v>10</v>
      </c>
      <c r="L2471" s="30" t="s">
        <v>10</v>
      </c>
      <c r="M2471" t="s">
        <v>1991</v>
      </c>
      <c r="N2471" t="s">
        <v>5953</v>
      </c>
      <c r="O2471" t="s">
        <v>131</v>
      </c>
      <c r="P2471" t="s">
        <v>179</v>
      </c>
    </row>
    <row r="2472" spans="1:16" x14ac:dyDescent="0.25">
      <c r="A2472" s="1" t="s">
        <v>5954</v>
      </c>
      <c r="B2472" s="5">
        <v>45796.900323587965</v>
      </c>
      <c r="C2472" t="s">
        <v>167</v>
      </c>
      <c r="D2472" t="s">
        <v>23</v>
      </c>
      <c r="E2472" t="s">
        <v>24</v>
      </c>
      <c r="F2472" t="s">
        <v>20</v>
      </c>
      <c r="G2472" s="4">
        <v>56.99</v>
      </c>
      <c r="H2472" s="4">
        <v>66</v>
      </c>
      <c r="I2472" s="57">
        <v>53.3</v>
      </c>
      <c r="J2472" s="72">
        <v>12.700000000000003</v>
      </c>
      <c r="K2472" s="30" t="s">
        <v>10</v>
      </c>
      <c r="L2472" s="30" t="s">
        <v>10</v>
      </c>
      <c r="M2472" t="s">
        <v>1991</v>
      </c>
      <c r="N2472" t="s">
        <v>5955</v>
      </c>
      <c r="O2472" t="s">
        <v>131</v>
      </c>
      <c r="P2472" t="s">
        <v>182</v>
      </c>
    </row>
    <row r="2473" spans="1:16" x14ac:dyDescent="0.25">
      <c r="A2473" s="1" t="s">
        <v>5956</v>
      </c>
      <c r="B2473" s="5">
        <v>45796.594985694443</v>
      </c>
      <c r="C2473" t="s">
        <v>167</v>
      </c>
      <c r="D2473" t="s">
        <v>23</v>
      </c>
      <c r="E2473" t="s">
        <v>24</v>
      </c>
      <c r="F2473" t="s">
        <v>20</v>
      </c>
      <c r="G2473" s="4">
        <v>162.97999999999999</v>
      </c>
      <c r="H2473" s="4">
        <v>152</v>
      </c>
      <c r="I2473" s="57">
        <v>122.74</v>
      </c>
      <c r="J2473" s="72">
        <v>29.260000000000005</v>
      </c>
      <c r="K2473" s="30" t="s">
        <v>10</v>
      </c>
      <c r="L2473" s="30" t="s">
        <v>10</v>
      </c>
      <c r="M2473" t="s">
        <v>1991</v>
      </c>
      <c r="N2473" t="s">
        <v>5957</v>
      </c>
      <c r="O2473" t="s">
        <v>1957</v>
      </c>
      <c r="P2473" t="s">
        <v>182</v>
      </c>
    </row>
    <row r="2474" spans="1:16" x14ac:dyDescent="0.25">
      <c r="A2474" s="1" t="s">
        <v>3210</v>
      </c>
      <c r="B2474" s="5">
        <v>45796.845461018522</v>
      </c>
      <c r="C2474" t="s">
        <v>173</v>
      </c>
      <c r="D2474" t="s">
        <v>19</v>
      </c>
      <c r="E2474" t="s">
        <v>41</v>
      </c>
      <c r="F2474" t="s">
        <v>20</v>
      </c>
      <c r="G2474" s="4">
        <v>107.98</v>
      </c>
      <c r="H2474" s="4">
        <v>97</v>
      </c>
      <c r="I2474" s="57">
        <v>78.33</v>
      </c>
      <c r="J2474" s="72">
        <v>18.670000000000002</v>
      </c>
      <c r="K2474" s="30" t="s">
        <v>10</v>
      </c>
      <c r="L2474" s="30" t="s">
        <v>10</v>
      </c>
      <c r="M2474" t="s">
        <v>1991</v>
      </c>
      <c r="N2474" t="s">
        <v>5958</v>
      </c>
      <c r="O2474" t="s">
        <v>131</v>
      </c>
      <c r="P2474" t="s">
        <v>179</v>
      </c>
    </row>
    <row r="2475" spans="1:16" x14ac:dyDescent="0.25">
      <c r="A2475" s="1" t="s">
        <v>5959</v>
      </c>
      <c r="B2475" s="5">
        <v>45796.831737534725</v>
      </c>
      <c r="C2475" t="s">
        <v>173</v>
      </c>
      <c r="D2475" t="s">
        <v>19</v>
      </c>
      <c r="E2475" t="s">
        <v>41</v>
      </c>
      <c r="F2475" t="s">
        <v>20</v>
      </c>
      <c r="G2475" s="4">
        <v>61.98</v>
      </c>
      <c r="H2475" s="4">
        <v>63</v>
      </c>
      <c r="I2475" s="57">
        <v>46.84</v>
      </c>
      <c r="J2475" s="72">
        <v>16.159999999999997</v>
      </c>
      <c r="K2475" s="30" t="s">
        <v>10</v>
      </c>
      <c r="L2475" s="30" t="s">
        <v>10</v>
      </c>
      <c r="M2475" t="s">
        <v>1991</v>
      </c>
      <c r="N2475" t="s">
        <v>5960</v>
      </c>
      <c r="O2475" t="s">
        <v>1957</v>
      </c>
      <c r="P2475" t="s">
        <v>179</v>
      </c>
    </row>
    <row r="2476" spans="1:16" x14ac:dyDescent="0.25">
      <c r="A2476" s="1" t="s">
        <v>3846</v>
      </c>
      <c r="B2476" s="5">
        <v>45796.7901743287</v>
      </c>
      <c r="C2476" t="s">
        <v>168</v>
      </c>
      <c r="D2476" t="s">
        <v>19</v>
      </c>
      <c r="E2476" t="s">
        <v>33</v>
      </c>
      <c r="F2476" t="s">
        <v>20</v>
      </c>
      <c r="G2476" s="4">
        <v>231.99</v>
      </c>
      <c r="H2476" s="4">
        <v>231</v>
      </c>
      <c r="I2476" s="57">
        <v>186.53</v>
      </c>
      <c r="J2476" s="72">
        <v>44.47</v>
      </c>
      <c r="K2476" s="30" t="s">
        <v>10</v>
      </c>
      <c r="L2476" s="30" t="s">
        <v>10</v>
      </c>
      <c r="M2476" t="s">
        <v>1991</v>
      </c>
      <c r="N2476" t="s">
        <v>5961</v>
      </c>
      <c r="O2476" t="s">
        <v>131</v>
      </c>
      <c r="P2476" t="s">
        <v>182</v>
      </c>
    </row>
    <row r="2477" spans="1:16" x14ac:dyDescent="0.25">
      <c r="A2477" s="1" t="s">
        <v>5962</v>
      </c>
      <c r="B2477" s="5">
        <v>45796.479772430554</v>
      </c>
      <c r="C2477" t="s">
        <v>5572</v>
      </c>
      <c r="D2477" t="s">
        <v>19</v>
      </c>
      <c r="E2477" t="s">
        <v>33</v>
      </c>
      <c r="F2477" t="s">
        <v>20</v>
      </c>
      <c r="G2477" s="4">
        <v>64</v>
      </c>
      <c r="H2477" s="4">
        <v>64</v>
      </c>
      <c r="I2477" s="57">
        <v>51.68</v>
      </c>
      <c r="J2477" s="72">
        <v>12.32</v>
      </c>
      <c r="K2477" s="30" t="s">
        <v>10</v>
      </c>
      <c r="L2477" s="30" t="s">
        <v>10</v>
      </c>
      <c r="M2477" t="s">
        <v>1991</v>
      </c>
      <c r="N2477" t="s">
        <v>5963</v>
      </c>
      <c r="O2477" t="s">
        <v>1956</v>
      </c>
      <c r="P2477" t="s">
        <v>182</v>
      </c>
    </row>
    <row r="2478" spans="1:16" x14ac:dyDescent="0.25">
      <c r="A2478" s="1" t="s">
        <v>5964</v>
      </c>
      <c r="B2478" s="5">
        <v>45796.468792037034</v>
      </c>
      <c r="C2478" t="s">
        <v>2894</v>
      </c>
      <c r="D2478" t="s">
        <v>1926</v>
      </c>
      <c r="E2478" t="s">
        <v>1927</v>
      </c>
      <c r="F2478" t="s">
        <v>1928</v>
      </c>
      <c r="G2478" s="4">
        <v>27.98</v>
      </c>
      <c r="H2478" s="31">
        <v>30</v>
      </c>
      <c r="I2478" s="31">
        <v>0</v>
      </c>
      <c r="J2478" s="31">
        <v>30</v>
      </c>
      <c r="K2478" s="30" t="s">
        <v>2824</v>
      </c>
      <c r="L2478" s="30" t="s">
        <v>17</v>
      </c>
      <c r="M2478" t="s">
        <v>1991</v>
      </c>
      <c r="N2478" t="s">
        <v>5965</v>
      </c>
      <c r="O2478" t="s">
        <v>1929</v>
      </c>
      <c r="P2478" t="s">
        <v>183</v>
      </c>
    </row>
    <row r="2479" spans="1:16" x14ac:dyDescent="0.25">
      <c r="A2479" s="1" t="s">
        <v>5966</v>
      </c>
      <c r="B2479" s="5">
        <v>45796.946998946762</v>
      </c>
      <c r="C2479" t="s">
        <v>1977</v>
      </c>
      <c r="D2479" t="s">
        <v>19</v>
      </c>
      <c r="E2479" t="s">
        <v>1946</v>
      </c>
      <c r="F2479" t="s">
        <v>20</v>
      </c>
      <c r="G2479" s="4">
        <v>127.38</v>
      </c>
      <c r="H2479" s="4">
        <v>133.4</v>
      </c>
      <c r="I2479" s="57">
        <v>107.72</v>
      </c>
      <c r="J2479" s="72">
        <v>25.680000000000007</v>
      </c>
      <c r="K2479" s="30" t="s">
        <v>10</v>
      </c>
      <c r="L2479" s="30" t="s">
        <v>10</v>
      </c>
      <c r="M2479" t="s">
        <v>1991</v>
      </c>
      <c r="N2479" t="s">
        <v>5967</v>
      </c>
      <c r="O2479" t="s">
        <v>122</v>
      </c>
      <c r="P2479" t="s">
        <v>180</v>
      </c>
    </row>
    <row r="2480" spans="1:16" x14ac:dyDescent="0.25">
      <c r="A2480" s="1" t="s">
        <v>5968</v>
      </c>
      <c r="B2480" s="5">
        <v>45796.485691944443</v>
      </c>
      <c r="C2480" t="s">
        <v>1338</v>
      </c>
      <c r="D2480" t="s">
        <v>18</v>
      </c>
      <c r="E2480" t="s">
        <v>28</v>
      </c>
      <c r="F2480" t="s">
        <v>136</v>
      </c>
      <c r="G2480" s="4">
        <v>31.98</v>
      </c>
      <c r="H2480" s="31">
        <v>26</v>
      </c>
      <c r="I2480" s="31">
        <v>0</v>
      </c>
      <c r="J2480" s="31">
        <v>26</v>
      </c>
      <c r="K2480" s="30" t="s">
        <v>2824</v>
      </c>
      <c r="L2480" s="30" t="s">
        <v>17</v>
      </c>
      <c r="M2480" t="s">
        <v>1991</v>
      </c>
      <c r="N2480" t="s">
        <v>5969</v>
      </c>
      <c r="O2480" t="s">
        <v>131</v>
      </c>
      <c r="P2480" t="s">
        <v>181</v>
      </c>
    </row>
    <row r="2481" spans="1:16" x14ac:dyDescent="0.25">
      <c r="A2481" s="1" t="s">
        <v>5970</v>
      </c>
      <c r="B2481" s="5">
        <v>45796.873192071762</v>
      </c>
      <c r="C2481" t="s">
        <v>1407</v>
      </c>
      <c r="D2481" t="s">
        <v>23</v>
      </c>
      <c r="E2481" t="s">
        <v>26</v>
      </c>
      <c r="F2481" t="s">
        <v>20</v>
      </c>
      <c r="G2481" s="4">
        <v>50.99</v>
      </c>
      <c r="H2481" s="4">
        <v>60</v>
      </c>
      <c r="I2481" s="57">
        <v>48.45</v>
      </c>
      <c r="J2481" s="72">
        <v>11.549999999999997</v>
      </c>
      <c r="K2481" s="30" t="s">
        <v>10</v>
      </c>
      <c r="L2481" s="30" t="s">
        <v>10</v>
      </c>
      <c r="M2481" t="s">
        <v>1991</v>
      </c>
      <c r="N2481" t="s">
        <v>5971</v>
      </c>
      <c r="O2481" t="s">
        <v>132</v>
      </c>
      <c r="P2481" t="s">
        <v>181</v>
      </c>
    </row>
    <row r="2482" spans="1:16" x14ac:dyDescent="0.25">
      <c r="A2482" s="1" t="s">
        <v>5972</v>
      </c>
      <c r="B2482" s="5">
        <v>45796.47669570602</v>
      </c>
      <c r="C2482" t="s">
        <v>1421</v>
      </c>
      <c r="D2482" t="s">
        <v>19</v>
      </c>
      <c r="E2482" t="s">
        <v>33</v>
      </c>
      <c r="F2482" t="s">
        <v>20</v>
      </c>
      <c r="G2482" s="4">
        <v>24.98</v>
      </c>
      <c r="H2482" s="4">
        <v>30</v>
      </c>
      <c r="I2482" s="57">
        <v>17.760000000000002</v>
      </c>
      <c r="J2482" s="72">
        <v>12.239999999999998</v>
      </c>
      <c r="K2482" s="30" t="s">
        <v>10</v>
      </c>
      <c r="L2482" s="30" t="s">
        <v>10</v>
      </c>
      <c r="M2482" t="s">
        <v>1991</v>
      </c>
      <c r="N2482" t="s">
        <v>5973</v>
      </c>
      <c r="O2482" t="s">
        <v>132</v>
      </c>
      <c r="P2482" t="s">
        <v>183</v>
      </c>
    </row>
    <row r="2483" spans="1:16" x14ac:dyDescent="0.25">
      <c r="A2483" s="1" t="s">
        <v>5974</v>
      </c>
      <c r="B2483" s="5">
        <v>45796.55572960648</v>
      </c>
      <c r="C2483" t="s">
        <v>984</v>
      </c>
      <c r="D2483" t="s">
        <v>18</v>
      </c>
      <c r="E2483" t="s">
        <v>28</v>
      </c>
      <c r="F2483" t="s">
        <v>136</v>
      </c>
      <c r="G2483" s="4">
        <v>64.900000000000006</v>
      </c>
      <c r="H2483" s="31">
        <v>79.900000000000006</v>
      </c>
      <c r="I2483" s="31">
        <v>0</v>
      </c>
      <c r="J2483" s="31">
        <v>79.900000000000006</v>
      </c>
      <c r="K2483" s="30" t="s">
        <v>2824</v>
      </c>
      <c r="L2483" s="30" t="s">
        <v>17</v>
      </c>
      <c r="M2483" t="s">
        <v>1991</v>
      </c>
      <c r="N2483" t="s">
        <v>5975</v>
      </c>
      <c r="O2483" t="s">
        <v>131</v>
      </c>
      <c r="P2483" t="s">
        <v>181</v>
      </c>
    </row>
    <row r="2484" spans="1:16" x14ac:dyDescent="0.25">
      <c r="A2484" s="1" t="s">
        <v>5976</v>
      </c>
      <c r="B2484" s="5">
        <v>45796.847776805553</v>
      </c>
      <c r="C2484" t="s">
        <v>1308</v>
      </c>
      <c r="D2484" t="s">
        <v>18</v>
      </c>
      <c r="E2484" t="s">
        <v>28</v>
      </c>
      <c r="F2484" t="s">
        <v>136</v>
      </c>
      <c r="G2484" s="4">
        <v>55.98</v>
      </c>
      <c r="H2484" s="31">
        <v>30</v>
      </c>
      <c r="I2484" s="31">
        <v>0</v>
      </c>
      <c r="J2484" s="31">
        <v>30</v>
      </c>
      <c r="K2484" s="30" t="s">
        <v>2824</v>
      </c>
      <c r="L2484" s="30" t="s">
        <v>17</v>
      </c>
      <c r="M2484" t="s">
        <v>1991</v>
      </c>
      <c r="N2484" t="s">
        <v>5977</v>
      </c>
      <c r="O2484" t="s">
        <v>122</v>
      </c>
      <c r="P2484" t="s">
        <v>182</v>
      </c>
    </row>
    <row r="2485" spans="1:16" x14ac:dyDescent="0.25">
      <c r="A2485" s="1" t="s">
        <v>5978</v>
      </c>
      <c r="B2485" s="5">
        <v>45796.822972048612</v>
      </c>
      <c r="C2485" t="s">
        <v>1428</v>
      </c>
      <c r="D2485" t="s">
        <v>18</v>
      </c>
      <c r="E2485" t="s">
        <v>28</v>
      </c>
      <c r="F2485" t="s">
        <v>136</v>
      </c>
      <c r="G2485" s="4">
        <v>57.98</v>
      </c>
      <c r="H2485" s="31">
        <v>52</v>
      </c>
      <c r="I2485" s="31">
        <v>0</v>
      </c>
      <c r="J2485" s="31">
        <v>52</v>
      </c>
      <c r="K2485" s="30" t="s">
        <v>2824</v>
      </c>
      <c r="L2485" s="30" t="s">
        <v>17</v>
      </c>
      <c r="M2485" t="s">
        <v>1991</v>
      </c>
      <c r="N2485" t="s">
        <v>5979</v>
      </c>
      <c r="O2485" t="s">
        <v>131</v>
      </c>
      <c r="P2485" t="s">
        <v>181</v>
      </c>
    </row>
    <row r="2486" spans="1:16" x14ac:dyDescent="0.25">
      <c r="A2486" s="1" t="s">
        <v>4423</v>
      </c>
      <c r="B2486" s="5">
        <v>45796.520090520833</v>
      </c>
      <c r="C2486" t="s">
        <v>1610</v>
      </c>
      <c r="D2486" t="s">
        <v>19</v>
      </c>
      <c r="E2486" t="s">
        <v>41</v>
      </c>
      <c r="F2486" t="s">
        <v>20</v>
      </c>
      <c r="G2486" s="4">
        <v>30.48</v>
      </c>
      <c r="H2486" s="4">
        <v>30</v>
      </c>
      <c r="I2486" s="57">
        <v>24.22</v>
      </c>
      <c r="J2486" s="72">
        <v>5.7800000000000011</v>
      </c>
      <c r="K2486" s="30" t="s">
        <v>10</v>
      </c>
      <c r="L2486" s="30" t="s">
        <v>10</v>
      </c>
      <c r="M2486" t="s">
        <v>1991</v>
      </c>
      <c r="N2486" t="s">
        <v>5980</v>
      </c>
      <c r="O2486" t="s">
        <v>132</v>
      </c>
      <c r="P2486" t="s">
        <v>181</v>
      </c>
    </row>
    <row r="2487" spans="1:16" x14ac:dyDescent="0.25">
      <c r="A2487" s="1" t="s">
        <v>5981</v>
      </c>
      <c r="B2487" s="5">
        <v>45796.510912002312</v>
      </c>
      <c r="C2487" t="s">
        <v>1378</v>
      </c>
      <c r="D2487" t="s">
        <v>19</v>
      </c>
      <c r="E2487" t="s">
        <v>33</v>
      </c>
      <c r="F2487" t="s">
        <v>20</v>
      </c>
      <c r="G2487" s="4">
        <v>22.98</v>
      </c>
      <c r="H2487" s="4">
        <v>26</v>
      </c>
      <c r="I2487" s="57">
        <v>21</v>
      </c>
      <c r="J2487" s="72">
        <v>5</v>
      </c>
      <c r="K2487" s="30" t="s">
        <v>10</v>
      </c>
      <c r="L2487" s="30" t="s">
        <v>10</v>
      </c>
      <c r="M2487" t="s">
        <v>1991</v>
      </c>
      <c r="N2487" t="s">
        <v>5982</v>
      </c>
      <c r="O2487" t="s">
        <v>131</v>
      </c>
      <c r="P2487" t="s">
        <v>179</v>
      </c>
    </row>
    <row r="2488" spans="1:16" x14ac:dyDescent="0.25">
      <c r="A2488" s="1">
        <v>4177</v>
      </c>
      <c r="B2488" s="5">
        <v>45797.592831134258</v>
      </c>
      <c r="C2488" t="s">
        <v>302</v>
      </c>
      <c r="D2488" t="s">
        <v>23</v>
      </c>
      <c r="E2488" t="s">
        <v>30</v>
      </c>
      <c r="F2488" t="s">
        <v>1934</v>
      </c>
      <c r="G2488" s="4">
        <v>77.78</v>
      </c>
      <c r="H2488" s="4">
        <v>64.8</v>
      </c>
      <c r="I2488" s="57">
        <v>52.33</v>
      </c>
      <c r="J2488" s="72">
        <v>12.469999999999999</v>
      </c>
      <c r="K2488" s="30" t="s">
        <v>10</v>
      </c>
      <c r="L2488" s="30" t="s">
        <v>10</v>
      </c>
      <c r="M2488" t="s">
        <v>1991</v>
      </c>
      <c r="N2488" t="s">
        <v>5983</v>
      </c>
      <c r="O2488" t="s">
        <v>131</v>
      </c>
      <c r="P2488" t="s">
        <v>181</v>
      </c>
    </row>
    <row r="2489" spans="1:16" x14ac:dyDescent="0.25">
      <c r="A2489" s="1" t="s">
        <v>5984</v>
      </c>
      <c r="B2489" s="5">
        <v>45797.665541284725</v>
      </c>
      <c r="C2489" t="s">
        <v>1315</v>
      </c>
      <c r="D2489" t="s">
        <v>27</v>
      </c>
      <c r="E2489" t="s">
        <v>28</v>
      </c>
      <c r="F2489" t="s">
        <v>136</v>
      </c>
      <c r="G2489" s="4">
        <v>20.49</v>
      </c>
      <c r="H2489" s="31">
        <v>26</v>
      </c>
      <c r="I2489" s="31">
        <v>0</v>
      </c>
      <c r="J2489" s="31">
        <v>26</v>
      </c>
      <c r="K2489" s="30" t="s">
        <v>2824</v>
      </c>
      <c r="L2489" s="30" t="s">
        <v>17</v>
      </c>
      <c r="M2489" t="s">
        <v>1991</v>
      </c>
      <c r="N2489" t="s">
        <v>5985</v>
      </c>
      <c r="O2489" t="s">
        <v>131</v>
      </c>
      <c r="P2489" t="s">
        <v>181</v>
      </c>
    </row>
    <row r="2490" spans="1:16" x14ac:dyDescent="0.25">
      <c r="A2490" s="1" t="s">
        <v>5986</v>
      </c>
      <c r="B2490" s="5">
        <v>45797.127994745373</v>
      </c>
      <c r="C2490" t="s">
        <v>1560</v>
      </c>
      <c r="D2490" t="s">
        <v>23</v>
      </c>
      <c r="E2490" t="s">
        <v>24</v>
      </c>
      <c r="F2490" t="s">
        <v>20</v>
      </c>
      <c r="G2490" s="4">
        <v>42.99</v>
      </c>
      <c r="H2490" s="4">
        <v>42</v>
      </c>
      <c r="I2490" s="57">
        <v>33.92</v>
      </c>
      <c r="J2490" s="72">
        <v>8.0799999999999983</v>
      </c>
      <c r="K2490" s="30" t="s">
        <v>10</v>
      </c>
      <c r="L2490" s="30" t="s">
        <v>10</v>
      </c>
      <c r="M2490" t="s">
        <v>1991</v>
      </c>
      <c r="N2490" t="s">
        <v>5987</v>
      </c>
      <c r="O2490" t="s">
        <v>132</v>
      </c>
      <c r="P2490" t="s">
        <v>180</v>
      </c>
    </row>
    <row r="2491" spans="1:16" x14ac:dyDescent="0.25">
      <c r="A2491" s="75">
        <v>875</v>
      </c>
      <c r="B2491" s="76">
        <v>45798.533637245368</v>
      </c>
      <c r="C2491" s="77" t="s">
        <v>195</v>
      </c>
      <c r="D2491" s="77" t="s">
        <v>23</v>
      </c>
      <c r="E2491" s="77" t="s">
        <v>30</v>
      </c>
      <c r="F2491" s="77" t="s">
        <v>116</v>
      </c>
      <c r="G2491" s="31">
        <v>60.94</v>
      </c>
      <c r="H2491" s="31">
        <v>59.95</v>
      </c>
      <c r="I2491" s="31">
        <v>0</v>
      </c>
      <c r="J2491" s="73">
        <v>59.95</v>
      </c>
      <c r="K2491" s="78" t="s">
        <v>1000</v>
      </c>
      <c r="L2491" s="78" t="s">
        <v>2825</v>
      </c>
      <c r="M2491" s="77" t="s">
        <v>1991</v>
      </c>
      <c r="N2491" s="77" t="s">
        <v>5988</v>
      </c>
      <c r="O2491" s="77" t="s">
        <v>1961</v>
      </c>
      <c r="P2491" t="s">
        <v>182</v>
      </c>
    </row>
    <row r="2492" spans="1:16" x14ac:dyDescent="0.25">
      <c r="A2492" s="1" t="s">
        <v>5989</v>
      </c>
      <c r="B2492" s="5">
        <v>45797.510442349536</v>
      </c>
      <c r="C2492" t="s">
        <v>162</v>
      </c>
      <c r="D2492" t="s">
        <v>19</v>
      </c>
      <c r="E2492" t="s">
        <v>41</v>
      </c>
      <c r="F2492" t="s">
        <v>20</v>
      </c>
      <c r="G2492" s="4">
        <v>73.040000000000006</v>
      </c>
      <c r="H2492" s="4">
        <v>72.05</v>
      </c>
      <c r="I2492" s="57">
        <v>54.69</v>
      </c>
      <c r="J2492" s="72">
        <v>17.36</v>
      </c>
      <c r="K2492" s="30" t="s">
        <v>10</v>
      </c>
      <c r="L2492" s="30" t="s">
        <v>10</v>
      </c>
      <c r="M2492" t="s">
        <v>1991</v>
      </c>
      <c r="N2492" t="s">
        <v>5990</v>
      </c>
      <c r="O2492" t="s">
        <v>122</v>
      </c>
      <c r="P2492" t="s">
        <v>179</v>
      </c>
    </row>
    <row r="2493" spans="1:16" x14ac:dyDescent="0.25">
      <c r="A2493" s="75">
        <v>362</v>
      </c>
      <c r="B2493" s="76">
        <v>45798.561291504629</v>
      </c>
      <c r="C2493" s="77" t="s">
        <v>279</v>
      </c>
      <c r="D2493" s="77" t="s">
        <v>23</v>
      </c>
      <c r="E2493" s="77" t="s">
        <v>30</v>
      </c>
      <c r="F2493" s="77" t="s">
        <v>116</v>
      </c>
      <c r="G2493" s="31">
        <v>20.49</v>
      </c>
      <c r="H2493" s="31">
        <v>26</v>
      </c>
      <c r="I2493" s="31">
        <v>0</v>
      </c>
      <c r="J2493" s="73">
        <v>26</v>
      </c>
      <c r="K2493" s="78" t="s">
        <v>1000</v>
      </c>
      <c r="L2493" s="78" t="s">
        <v>2825</v>
      </c>
      <c r="M2493" s="77" t="s">
        <v>1991</v>
      </c>
      <c r="N2493" s="77" t="s">
        <v>5991</v>
      </c>
      <c r="O2493" s="77" t="s">
        <v>123</v>
      </c>
      <c r="P2493" t="s">
        <v>181</v>
      </c>
    </row>
    <row r="2494" spans="1:16" x14ac:dyDescent="0.25">
      <c r="A2494" s="1" t="s">
        <v>4637</v>
      </c>
      <c r="B2494" s="5">
        <v>45797.83528446759</v>
      </c>
      <c r="C2494" t="s">
        <v>137</v>
      </c>
      <c r="D2494" t="s">
        <v>153</v>
      </c>
      <c r="E2494" t="s">
        <v>24</v>
      </c>
      <c r="F2494" t="s">
        <v>20</v>
      </c>
      <c r="G2494" s="4">
        <v>89.03</v>
      </c>
      <c r="H2494" s="4">
        <v>79.05</v>
      </c>
      <c r="I2494" s="57">
        <v>63.83</v>
      </c>
      <c r="J2494" s="72">
        <v>15.219999999999999</v>
      </c>
      <c r="K2494" s="30" t="s">
        <v>10</v>
      </c>
      <c r="L2494" s="30" t="s">
        <v>10</v>
      </c>
      <c r="M2494" t="s">
        <v>1991</v>
      </c>
      <c r="N2494" t="s">
        <v>5992</v>
      </c>
      <c r="O2494" t="s">
        <v>131</v>
      </c>
      <c r="P2494" t="s">
        <v>183</v>
      </c>
    </row>
    <row r="2495" spans="1:16" x14ac:dyDescent="0.25">
      <c r="A2495" s="1">
        <v>9060</v>
      </c>
      <c r="B2495" s="5">
        <v>45796.799115798611</v>
      </c>
      <c r="C2495" t="s">
        <v>159</v>
      </c>
      <c r="D2495" t="s">
        <v>23</v>
      </c>
      <c r="E2495" t="s">
        <v>31</v>
      </c>
      <c r="F2495" t="s">
        <v>116</v>
      </c>
      <c r="G2495" s="4">
        <v>49.78</v>
      </c>
      <c r="H2495" s="4">
        <v>43.8</v>
      </c>
      <c r="I2495" s="57">
        <v>35.369999999999997</v>
      </c>
      <c r="J2495" s="72">
        <v>8.43</v>
      </c>
      <c r="K2495" s="30" t="s">
        <v>10</v>
      </c>
      <c r="L2495" s="30" t="s">
        <v>10</v>
      </c>
      <c r="M2495" t="s">
        <v>1991</v>
      </c>
      <c r="N2495" t="s">
        <v>5993</v>
      </c>
      <c r="O2495" t="s">
        <v>122</v>
      </c>
      <c r="P2495" t="s">
        <v>182</v>
      </c>
    </row>
    <row r="2496" spans="1:16" x14ac:dyDescent="0.25">
      <c r="A2496" s="1" t="s">
        <v>2187</v>
      </c>
      <c r="B2496" s="5">
        <v>45797.775860381946</v>
      </c>
      <c r="C2496" t="s">
        <v>137</v>
      </c>
      <c r="D2496" t="s">
        <v>19</v>
      </c>
      <c r="E2496" t="s">
        <v>39</v>
      </c>
      <c r="F2496" t="s">
        <v>20</v>
      </c>
      <c r="G2496" s="4">
        <v>204.83</v>
      </c>
      <c r="H2496" s="4">
        <v>191.85</v>
      </c>
      <c r="I2496" s="57">
        <v>154.91</v>
      </c>
      <c r="J2496" s="72">
        <v>36.94</v>
      </c>
      <c r="K2496" s="30" t="s">
        <v>10</v>
      </c>
      <c r="L2496" s="30" t="s">
        <v>10</v>
      </c>
      <c r="M2496" t="s">
        <v>1991</v>
      </c>
      <c r="N2496" t="s">
        <v>5994</v>
      </c>
      <c r="O2496" t="s">
        <v>131</v>
      </c>
      <c r="P2496" t="s">
        <v>183</v>
      </c>
    </row>
    <row r="2497" spans="1:16" x14ac:dyDescent="0.25">
      <c r="A2497" s="1" t="s">
        <v>5995</v>
      </c>
      <c r="B2497" s="5">
        <v>45797.917692685187</v>
      </c>
      <c r="C2497" t="s">
        <v>145</v>
      </c>
      <c r="D2497" t="s">
        <v>19</v>
      </c>
      <c r="E2497" t="s">
        <v>33</v>
      </c>
      <c r="F2497" t="s">
        <v>20</v>
      </c>
      <c r="G2497" s="4">
        <v>51.99</v>
      </c>
      <c r="H2497" s="4">
        <v>51</v>
      </c>
      <c r="I2497" s="57">
        <v>41.18</v>
      </c>
      <c r="J2497" s="72">
        <v>9.82</v>
      </c>
      <c r="K2497" s="30" t="s">
        <v>10</v>
      </c>
      <c r="L2497" s="30" t="s">
        <v>10</v>
      </c>
      <c r="M2497" t="s">
        <v>1991</v>
      </c>
      <c r="N2497" t="s">
        <v>5996</v>
      </c>
      <c r="O2497" t="s">
        <v>122</v>
      </c>
      <c r="P2497" t="s">
        <v>180</v>
      </c>
    </row>
    <row r="2498" spans="1:16" x14ac:dyDescent="0.25">
      <c r="A2498" s="1" t="s">
        <v>5997</v>
      </c>
      <c r="B2498" s="5">
        <v>45797.809956759258</v>
      </c>
      <c r="C2498" t="s">
        <v>145</v>
      </c>
      <c r="D2498" t="s">
        <v>19</v>
      </c>
      <c r="E2498" t="s">
        <v>2859</v>
      </c>
      <c r="F2498" t="s">
        <v>20</v>
      </c>
      <c r="G2498" s="4">
        <v>84.59</v>
      </c>
      <c r="H2498" s="4">
        <v>93.6</v>
      </c>
      <c r="I2498" s="57">
        <v>72.09</v>
      </c>
      <c r="J2498" s="72">
        <v>21.509999999999991</v>
      </c>
      <c r="K2498" s="30" t="s">
        <v>10</v>
      </c>
      <c r="L2498" s="30" t="s">
        <v>10</v>
      </c>
      <c r="M2498" t="s">
        <v>1991</v>
      </c>
      <c r="N2498" t="s">
        <v>5998</v>
      </c>
      <c r="O2498" t="s">
        <v>122</v>
      </c>
      <c r="P2498" t="s">
        <v>180</v>
      </c>
    </row>
    <row r="2499" spans="1:16" x14ac:dyDescent="0.25">
      <c r="A2499" s="1" t="s">
        <v>5999</v>
      </c>
      <c r="B2499" s="5">
        <v>45797.897539699072</v>
      </c>
      <c r="C2499" t="s">
        <v>256</v>
      </c>
      <c r="D2499" t="s">
        <v>19</v>
      </c>
      <c r="E2499" t="s">
        <v>33</v>
      </c>
      <c r="F2499" t="s">
        <v>20</v>
      </c>
      <c r="G2499" s="4">
        <v>44.79</v>
      </c>
      <c r="H2499" s="4">
        <v>43.8</v>
      </c>
      <c r="I2499" s="57">
        <v>32.880000000000003</v>
      </c>
      <c r="J2499" s="72">
        <v>10.919999999999995</v>
      </c>
      <c r="K2499" s="30" t="s">
        <v>10</v>
      </c>
      <c r="L2499" s="30" t="s">
        <v>10</v>
      </c>
      <c r="M2499" t="s">
        <v>1991</v>
      </c>
      <c r="N2499" t="s">
        <v>6000</v>
      </c>
      <c r="O2499" t="s">
        <v>122</v>
      </c>
      <c r="P2499" t="s">
        <v>181</v>
      </c>
    </row>
    <row r="2500" spans="1:16" x14ac:dyDescent="0.25">
      <c r="A2500" s="1">
        <v>6460</v>
      </c>
      <c r="B2500" s="5">
        <v>45797.825785034722</v>
      </c>
      <c r="C2500" t="s">
        <v>2520</v>
      </c>
      <c r="D2500" t="s">
        <v>23</v>
      </c>
      <c r="E2500" t="s">
        <v>31</v>
      </c>
      <c r="F2500" t="s">
        <v>1934</v>
      </c>
      <c r="G2500" s="4">
        <v>25.29</v>
      </c>
      <c r="H2500" s="4">
        <v>32.4</v>
      </c>
      <c r="I2500" s="57">
        <v>22.18</v>
      </c>
      <c r="J2500" s="72">
        <v>10.219999999999999</v>
      </c>
      <c r="K2500" s="30" t="s">
        <v>10</v>
      </c>
      <c r="L2500" s="30" t="s">
        <v>10</v>
      </c>
      <c r="M2500" t="s">
        <v>1991</v>
      </c>
      <c r="N2500" t="s">
        <v>6001</v>
      </c>
      <c r="O2500" t="s">
        <v>132</v>
      </c>
      <c r="P2500" t="s">
        <v>180</v>
      </c>
    </row>
    <row r="2501" spans="1:16" x14ac:dyDescent="0.25">
      <c r="A2501" s="1" t="s">
        <v>6002</v>
      </c>
      <c r="B2501" s="5">
        <v>45797.551411990738</v>
      </c>
      <c r="C2501" t="s">
        <v>302</v>
      </c>
      <c r="D2501" t="s">
        <v>23</v>
      </c>
      <c r="E2501" t="s">
        <v>26</v>
      </c>
      <c r="F2501" t="s">
        <v>20</v>
      </c>
      <c r="G2501" s="4">
        <v>53.99</v>
      </c>
      <c r="H2501" s="4">
        <v>63</v>
      </c>
      <c r="I2501" s="57">
        <v>50.87</v>
      </c>
      <c r="J2501" s="72">
        <v>12.130000000000003</v>
      </c>
      <c r="K2501" s="30" t="s">
        <v>10</v>
      </c>
      <c r="L2501" s="30" t="s">
        <v>10</v>
      </c>
      <c r="M2501" t="s">
        <v>1991</v>
      </c>
      <c r="N2501" t="s">
        <v>6003</v>
      </c>
      <c r="O2501" t="s">
        <v>132</v>
      </c>
      <c r="P2501" t="s">
        <v>181</v>
      </c>
    </row>
    <row r="2502" spans="1:16" x14ac:dyDescent="0.25">
      <c r="A2502" s="1" t="s">
        <v>6004</v>
      </c>
      <c r="B2502" s="5">
        <v>45797.867063321763</v>
      </c>
      <c r="C2502" t="s">
        <v>195</v>
      </c>
      <c r="D2502" t="s">
        <v>19</v>
      </c>
      <c r="E2502" t="s">
        <v>41</v>
      </c>
      <c r="F2502" t="s">
        <v>20</v>
      </c>
      <c r="G2502" s="4">
        <v>78.38</v>
      </c>
      <c r="H2502" s="4">
        <v>68.400000000000006</v>
      </c>
      <c r="I2502" s="57">
        <v>55.23</v>
      </c>
      <c r="J2502" s="72">
        <v>13.170000000000009</v>
      </c>
      <c r="K2502" s="30" t="s">
        <v>10</v>
      </c>
      <c r="L2502" s="30" t="s">
        <v>10</v>
      </c>
      <c r="M2502" t="s">
        <v>1991</v>
      </c>
      <c r="N2502" t="s">
        <v>6005</v>
      </c>
      <c r="O2502" t="s">
        <v>131</v>
      </c>
      <c r="P2502" t="s">
        <v>182</v>
      </c>
    </row>
    <row r="2503" spans="1:16" x14ac:dyDescent="0.25">
      <c r="A2503" s="1" t="s">
        <v>6006</v>
      </c>
      <c r="B2503" s="5">
        <v>45797.798909583333</v>
      </c>
      <c r="C2503" t="s">
        <v>195</v>
      </c>
      <c r="D2503" t="s">
        <v>153</v>
      </c>
      <c r="E2503" t="s">
        <v>24</v>
      </c>
      <c r="F2503" t="s">
        <v>20</v>
      </c>
      <c r="G2503" s="4">
        <v>136.09</v>
      </c>
      <c r="H2503" s="4">
        <v>145.1</v>
      </c>
      <c r="I2503" s="57">
        <v>113.18</v>
      </c>
      <c r="J2503" s="72">
        <v>31.919999999999987</v>
      </c>
      <c r="K2503" s="30" t="s">
        <v>10</v>
      </c>
      <c r="L2503" s="30" t="s">
        <v>10</v>
      </c>
      <c r="M2503" t="s">
        <v>1991</v>
      </c>
      <c r="N2503" t="s">
        <v>6007</v>
      </c>
      <c r="O2503" t="s">
        <v>1957</v>
      </c>
      <c r="P2503" t="s">
        <v>182</v>
      </c>
    </row>
    <row r="2504" spans="1:16" x14ac:dyDescent="0.25">
      <c r="A2504" s="1" t="s">
        <v>6008</v>
      </c>
      <c r="B2504" s="5">
        <v>45797.840113136575</v>
      </c>
      <c r="C2504" t="s">
        <v>191</v>
      </c>
      <c r="D2504" t="s">
        <v>23</v>
      </c>
      <c r="E2504" t="s">
        <v>26</v>
      </c>
      <c r="F2504" t="s">
        <v>20</v>
      </c>
      <c r="G2504" s="4">
        <v>52.04</v>
      </c>
      <c r="H2504" s="4">
        <v>61.05</v>
      </c>
      <c r="I2504" s="57">
        <v>46.81</v>
      </c>
      <c r="J2504" s="72">
        <v>14.239999999999995</v>
      </c>
      <c r="K2504" s="30" t="s">
        <v>10</v>
      </c>
      <c r="L2504" s="30" t="s">
        <v>10</v>
      </c>
      <c r="M2504" t="s">
        <v>1991</v>
      </c>
      <c r="N2504" t="s">
        <v>6009</v>
      </c>
      <c r="O2504" t="s">
        <v>132</v>
      </c>
      <c r="P2504" t="s">
        <v>183</v>
      </c>
    </row>
    <row r="2505" spans="1:16" x14ac:dyDescent="0.25">
      <c r="A2505" s="1" t="s">
        <v>6010</v>
      </c>
      <c r="B2505" s="5">
        <v>45797.926318275466</v>
      </c>
      <c r="C2505" t="s">
        <v>207</v>
      </c>
      <c r="D2505" t="s">
        <v>23</v>
      </c>
      <c r="E2505" t="s">
        <v>26</v>
      </c>
      <c r="F2505" t="s">
        <v>20</v>
      </c>
      <c r="G2505" s="4">
        <v>37.79</v>
      </c>
      <c r="H2505" s="4">
        <v>46.8</v>
      </c>
      <c r="I2505" s="57">
        <v>34.31</v>
      </c>
      <c r="J2505" s="72">
        <v>12.489999999999995</v>
      </c>
      <c r="K2505" s="30" t="s">
        <v>10</v>
      </c>
      <c r="L2505" s="30" t="s">
        <v>10</v>
      </c>
      <c r="M2505" t="s">
        <v>1991</v>
      </c>
      <c r="N2505" t="s">
        <v>6011</v>
      </c>
      <c r="O2505" t="s">
        <v>6012</v>
      </c>
      <c r="P2505" t="s">
        <v>179</v>
      </c>
    </row>
    <row r="2506" spans="1:16" x14ac:dyDescent="0.25">
      <c r="A2506" s="1" t="s">
        <v>6013</v>
      </c>
      <c r="B2506" s="5">
        <v>45797.531565289355</v>
      </c>
      <c r="C2506" t="s">
        <v>157</v>
      </c>
      <c r="D2506" t="s">
        <v>18</v>
      </c>
      <c r="E2506" t="s">
        <v>28</v>
      </c>
      <c r="F2506" t="s">
        <v>1940</v>
      </c>
      <c r="G2506" s="4">
        <v>26.99</v>
      </c>
      <c r="H2506" s="31">
        <v>26</v>
      </c>
      <c r="I2506" s="31">
        <v>0</v>
      </c>
      <c r="J2506" s="31">
        <v>26</v>
      </c>
      <c r="K2506" s="30" t="s">
        <v>2824</v>
      </c>
      <c r="L2506" s="30" t="s">
        <v>17</v>
      </c>
      <c r="M2506" t="s">
        <v>1991</v>
      </c>
      <c r="N2506" t="s">
        <v>6014</v>
      </c>
      <c r="O2506" t="s">
        <v>122</v>
      </c>
      <c r="P2506" t="s">
        <v>180</v>
      </c>
    </row>
    <row r="2507" spans="1:16" x14ac:dyDescent="0.25">
      <c r="A2507" s="1" t="s">
        <v>6015</v>
      </c>
      <c r="B2507" s="5">
        <v>45797.495985775466</v>
      </c>
      <c r="C2507" t="s">
        <v>157</v>
      </c>
      <c r="D2507" t="s">
        <v>18</v>
      </c>
      <c r="E2507" t="s">
        <v>28</v>
      </c>
      <c r="F2507" t="s">
        <v>1940</v>
      </c>
      <c r="G2507" s="4">
        <v>30.99</v>
      </c>
      <c r="H2507" s="31">
        <v>30</v>
      </c>
      <c r="I2507" s="31">
        <v>0</v>
      </c>
      <c r="J2507" s="31">
        <v>30</v>
      </c>
      <c r="K2507" s="30" t="s">
        <v>2824</v>
      </c>
      <c r="L2507" s="30" t="s">
        <v>17</v>
      </c>
      <c r="M2507" t="s">
        <v>1991</v>
      </c>
      <c r="N2507" t="s">
        <v>6016</v>
      </c>
      <c r="O2507" t="s">
        <v>122</v>
      </c>
      <c r="P2507" t="s">
        <v>180</v>
      </c>
    </row>
    <row r="2508" spans="1:16" x14ac:dyDescent="0.25">
      <c r="A2508" s="1" t="s">
        <v>6017</v>
      </c>
      <c r="B2508" s="5">
        <v>45797.927973518519</v>
      </c>
      <c r="C2508" t="s">
        <v>164</v>
      </c>
      <c r="D2508" t="s">
        <v>19</v>
      </c>
      <c r="E2508" t="s">
        <v>226</v>
      </c>
      <c r="F2508" t="s">
        <v>20</v>
      </c>
      <c r="G2508" s="4">
        <v>56.73</v>
      </c>
      <c r="H2508" s="4">
        <v>50.75</v>
      </c>
      <c r="I2508" s="57">
        <v>40.98</v>
      </c>
      <c r="J2508" s="72">
        <v>9.7700000000000031</v>
      </c>
      <c r="K2508" s="30" t="s">
        <v>10</v>
      </c>
      <c r="L2508" s="30" t="s">
        <v>10</v>
      </c>
      <c r="M2508" t="s">
        <v>1991</v>
      </c>
      <c r="N2508" t="s">
        <v>6018</v>
      </c>
      <c r="O2508" t="s">
        <v>132</v>
      </c>
      <c r="P2508" t="s">
        <v>182</v>
      </c>
    </row>
    <row r="2509" spans="1:16" x14ac:dyDescent="0.25">
      <c r="A2509" s="1" t="s">
        <v>3032</v>
      </c>
      <c r="B2509" s="5">
        <v>45797.891181874998</v>
      </c>
      <c r="C2509" t="s">
        <v>164</v>
      </c>
      <c r="D2509" t="s">
        <v>19</v>
      </c>
      <c r="E2509" t="s">
        <v>41</v>
      </c>
      <c r="F2509" t="s">
        <v>20</v>
      </c>
      <c r="G2509" s="4">
        <v>47.98</v>
      </c>
      <c r="H2509" s="4">
        <v>48</v>
      </c>
      <c r="I2509" s="57">
        <v>38.76</v>
      </c>
      <c r="J2509" s="72">
        <v>9.240000000000002</v>
      </c>
      <c r="K2509" s="30" t="s">
        <v>10</v>
      </c>
      <c r="L2509" s="30" t="s">
        <v>10</v>
      </c>
      <c r="M2509" t="s">
        <v>1991</v>
      </c>
      <c r="N2509" t="s">
        <v>6019</v>
      </c>
      <c r="O2509" t="s">
        <v>132</v>
      </c>
      <c r="P2509" t="s">
        <v>182</v>
      </c>
    </row>
    <row r="2510" spans="1:16" x14ac:dyDescent="0.25">
      <c r="A2510" s="1" t="s">
        <v>6020</v>
      </c>
      <c r="B2510" s="5">
        <v>45797.603776782409</v>
      </c>
      <c r="C2510" t="s">
        <v>164</v>
      </c>
      <c r="D2510" t="s">
        <v>19</v>
      </c>
      <c r="E2510" t="s">
        <v>33</v>
      </c>
      <c r="F2510" t="s">
        <v>20</v>
      </c>
      <c r="G2510" s="4">
        <v>69.58</v>
      </c>
      <c r="H2510" s="4">
        <v>69.599999999999994</v>
      </c>
      <c r="I2510" s="57">
        <v>56.2</v>
      </c>
      <c r="J2510" s="72">
        <v>13.399999999999991</v>
      </c>
      <c r="K2510" s="30" t="s">
        <v>10</v>
      </c>
      <c r="L2510" s="30" t="s">
        <v>10</v>
      </c>
      <c r="M2510" t="s">
        <v>1991</v>
      </c>
      <c r="N2510" t="s">
        <v>6021</v>
      </c>
      <c r="O2510" t="s">
        <v>132</v>
      </c>
      <c r="P2510" t="s">
        <v>182</v>
      </c>
    </row>
    <row r="2511" spans="1:16" x14ac:dyDescent="0.25">
      <c r="A2511" s="1" t="s">
        <v>6022</v>
      </c>
      <c r="B2511" s="5">
        <v>45797.862024456015</v>
      </c>
      <c r="C2511" t="s">
        <v>157</v>
      </c>
      <c r="D2511" t="s">
        <v>19</v>
      </c>
      <c r="E2511" t="s">
        <v>1946</v>
      </c>
      <c r="F2511" t="s">
        <v>20</v>
      </c>
      <c r="G2511" s="4">
        <v>58.19</v>
      </c>
      <c r="H2511" s="4">
        <v>67.2</v>
      </c>
      <c r="I2511" s="57">
        <v>51.77</v>
      </c>
      <c r="J2511" s="72">
        <v>15.43</v>
      </c>
      <c r="K2511" s="30" t="s">
        <v>10</v>
      </c>
      <c r="L2511" s="30" t="s">
        <v>10</v>
      </c>
      <c r="M2511" t="s">
        <v>1991</v>
      </c>
      <c r="N2511" t="s">
        <v>6023</v>
      </c>
      <c r="O2511" t="s">
        <v>132</v>
      </c>
      <c r="P2511" t="s">
        <v>180</v>
      </c>
    </row>
    <row r="2512" spans="1:16" x14ac:dyDescent="0.25">
      <c r="A2512" s="1" t="s">
        <v>6024</v>
      </c>
      <c r="B2512" s="5">
        <v>45797.52155302083</v>
      </c>
      <c r="C2512" t="s">
        <v>2054</v>
      </c>
      <c r="D2512" t="s">
        <v>18</v>
      </c>
      <c r="E2512" t="s">
        <v>28</v>
      </c>
      <c r="F2512" t="s">
        <v>136</v>
      </c>
      <c r="G2512" s="4">
        <v>50.98</v>
      </c>
      <c r="H2512" s="31">
        <v>50</v>
      </c>
      <c r="I2512" s="31">
        <v>0</v>
      </c>
      <c r="J2512" s="31">
        <v>50</v>
      </c>
      <c r="K2512" s="30" t="s">
        <v>2824</v>
      </c>
      <c r="L2512" s="30" t="s">
        <v>17</v>
      </c>
      <c r="M2512" t="s">
        <v>1991</v>
      </c>
      <c r="N2512" t="s">
        <v>6025</v>
      </c>
      <c r="O2512" t="s">
        <v>132</v>
      </c>
      <c r="P2512" t="s">
        <v>182</v>
      </c>
    </row>
    <row r="2513" spans="1:16" x14ac:dyDescent="0.25">
      <c r="A2513" s="1" t="s">
        <v>6026</v>
      </c>
      <c r="B2513" s="5">
        <v>45797.796616319443</v>
      </c>
      <c r="C2513" t="s">
        <v>47</v>
      </c>
      <c r="D2513" t="s">
        <v>19</v>
      </c>
      <c r="E2513" t="s">
        <v>33</v>
      </c>
      <c r="F2513" t="s">
        <v>20</v>
      </c>
      <c r="G2513" s="4">
        <v>48.14</v>
      </c>
      <c r="H2513" s="4">
        <v>47.15</v>
      </c>
      <c r="I2513" s="57">
        <v>36.090000000000003</v>
      </c>
      <c r="J2513" s="72">
        <v>11.059999999999995</v>
      </c>
      <c r="K2513" s="30" t="s">
        <v>10</v>
      </c>
      <c r="L2513" s="30" t="s">
        <v>10</v>
      </c>
      <c r="M2513" t="s">
        <v>1991</v>
      </c>
      <c r="N2513" t="s">
        <v>6027</v>
      </c>
      <c r="O2513" t="s">
        <v>132</v>
      </c>
      <c r="P2513" t="s">
        <v>180</v>
      </c>
    </row>
    <row r="2514" spans="1:16" x14ac:dyDescent="0.25">
      <c r="A2514" s="1" t="s">
        <v>6028</v>
      </c>
      <c r="B2514" s="5">
        <v>45797.494174837964</v>
      </c>
      <c r="C2514" t="s">
        <v>152</v>
      </c>
      <c r="D2514" t="s">
        <v>19</v>
      </c>
      <c r="E2514" t="s">
        <v>130</v>
      </c>
      <c r="F2514" t="s">
        <v>20</v>
      </c>
      <c r="G2514" s="4">
        <v>62.43</v>
      </c>
      <c r="H2514" s="4">
        <v>48.45</v>
      </c>
      <c r="I2514" s="57">
        <v>39.130000000000003</v>
      </c>
      <c r="J2514" s="72">
        <v>9.32</v>
      </c>
      <c r="K2514" s="30" t="s">
        <v>10</v>
      </c>
      <c r="L2514" s="30" t="s">
        <v>10</v>
      </c>
      <c r="M2514" t="s">
        <v>1991</v>
      </c>
      <c r="N2514" t="s">
        <v>6029</v>
      </c>
      <c r="O2514" t="s">
        <v>132</v>
      </c>
      <c r="P2514" t="s">
        <v>179</v>
      </c>
    </row>
    <row r="2515" spans="1:16" x14ac:dyDescent="0.25">
      <c r="A2515" s="75">
        <v>6407</v>
      </c>
      <c r="B2515" s="76">
        <v>45797.773320532404</v>
      </c>
      <c r="C2515" s="77" t="s">
        <v>675</v>
      </c>
      <c r="D2515" s="77" t="s">
        <v>23</v>
      </c>
      <c r="E2515" s="77" t="s">
        <v>30</v>
      </c>
      <c r="F2515" s="77" t="s">
        <v>1934</v>
      </c>
      <c r="G2515" s="31">
        <v>50.83</v>
      </c>
      <c r="H2515" s="31">
        <v>41.85</v>
      </c>
      <c r="I2515" s="31">
        <v>0</v>
      </c>
      <c r="J2515" s="73">
        <v>41.85</v>
      </c>
      <c r="K2515" s="78" t="s">
        <v>1000</v>
      </c>
      <c r="L2515" s="78" t="s">
        <v>2825</v>
      </c>
      <c r="M2515" s="77" t="s">
        <v>1991</v>
      </c>
      <c r="N2515" s="77" t="s">
        <v>6030</v>
      </c>
      <c r="O2515" s="77" t="s">
        <v>124</v>
      </c>
      <c r="P2515" t="s">
        <v>180</v>
      </c>
    </row>
    <row r="2516" spans="1:16" x14ac:dyDescent="0.25">
      <c r="A2516" s="1" t="s">
        <v>5123</v>
      </c>
      <c r="B2516" s="5">
        <v>45797.790173229165</v>
      </c>
      <c r="C2516" t="s">
        <v>1349</v>
      </c>
      <c r="D2516" t="s">
        <v>27</v>
      </c>
      <c r="E2516" t="s">
        <v>28</v>
      </c>
      <c r="F2516" t="s">
        <v>136</v>
      </c>
      <c r="G2516" s="4">
        <v>32.979999999999997</v>
      </c>
      <c r="H2516" s="31">
        <v>42</v>
      </c>
      <c r="I2516" s="31">
        <v>0</v>
      </c>
      <c r="J2516" s="31">
        <v>42</v>
      </c>
      <c r="K2516" s="30" t="s">
        <v>2824</v>
      </c>
      <c r="L2516" s="30" t="s">
        <v>17</v>
      </c>
      <c r="M2516" t="s">
        <v>1991</v>
      </c>
      <c r="N2516" t="s">
        <v>6031</v>
      </c>
      <c r="O2516" t="s">
        <v>122</v>
      </c>
      <c r="P2516" t="s">
        <v>179</v>
      </c>
    </row>
    <row r="2517" spans="1:16" x14ac:dyDescent="0.25">
      <c r="A2517" s="1" t="s">
        <v>6032</v>
      </c>
      <c r="B2517" s="5">
        <v>45797.664425486109</v>
      </c>
      <c r="C2517" t="s">
        <v>86</v>
      </c>
      <c r="D2517" t="s">
        <v>23</v>
      </c>
      <c r="E2517" t="s">
        <v>26</v>
      </c>
      <c r="F2517" t="s">
        <v>20</v>
      </c>
      <c r="G2517" s="4">
        <v>98.19</v>
      </c>
      <c r="H2517" s="4">
        <v>97.2</v>
      </c>
      <c r="I2517" s="57">
        <v>78.48</v>
      </c>
      <c r="J2517" s="72">
        <v>18.72</v>
      </c>
      <c r="K2517" s="30" t="s">
        <v>10</v>
      </c>
      <c r="L2517" s="30" t="s">
        <v>10</v>
      </c>
      <c r="M2517" t="s">
        <v>1991</v>
      </c>
      <c r="N2517" t="s">
        <v>6033</v>
      </c>
      <c r="O2517" t="s">
        <v>132</v>
      </c>
      <c r="P2517" t="s">
        <v>180</v>
      </c>
    </row>
    <row r="2518" spans="1:16" x14ac:dyDescent="0.25">
      <c r="A2518" s="1" t="s">
        <v>6034</v>
      </c>
      <c r="B2518" s="5">
        <v>45797.729254050922</v>
      </c>
      <c r="C2518" t="s">
        <v>1949</v>
      </c>
      <c r="D2518" t="s">
        <v>23</v>
      </c>
      <c r="E2518" t="s">
        <v>24</v>
      </c>
      <c r="F2518" t="s">
        <v>20</v>
      </c>
      <c r="G2518" s="4">
        <v>57.98</v>
      </c>
      <c r="H2518" s="4">
        <v>51</v>
      </c>
      <c r="I2518" s="57">
        <v>41.18</v>
      </c>
      <c r="J2518" s="72">
        <v>9.82</v>
      </c>
      <c r="K2518" s="30" t="s">
        <v>10</v>
      </c>
      <c r="L2518" s="30" t="s">
        <v>10</v>
      </c>
      <c r="M2518" t="s">
        <v>1991</v>
      </c>
      <c r="N2518" t="s">
        <v>6035</v>
      </c>
      <c r="O2518" t="s">
        <v>132</v>
      </c>
      <c r="P2518" t="s">
        <v>183</v>
      </c>
    </row>
    <row r="2519" spans="1:16" x14ac:dyDescent="0.25">
      <c r="A2519" s="1" t="s">
        <v>6036</v>
      </c>
      <c r="B2519" s="5">
        <v>45797.904662754627</v>
      </c>
      <c r="C2519" t="s">
        <v>189</v>
      </c>
      <c r="D2519" t="s">
        <v>19</v>
      </c>
      <c r="E2519" t="s">
        <v>33</v>
      </c>
      <c r="F2519" t="s">
        <v>20</v>
      </c>
      <c r="G2519" s="4">
        <v>71.790000000000006</v>
      </c>
      <c r="H2519" s="4">
        <v>70.8</v>
      </c>
      <c r="I2519" s="57">
        <v>57.18</v>
      </c>
      <c r="J2519" s="72">
        <v>13.619999999999997</v>
      </c>
      <c r="K2519" s="30" t="s">
        <v>10</v>
      </c>
      <c r="L2519" s="30" t="s">
        <v>10</v>
      </c>
      <c r="M2519" t="s">
        <v>1991</v>
      </c>
      <c r="N2519" t="s">
        <v>6037</v>
      </c>
      <c r="O2519" t="s">
        <v>132</v>
      </c>
      <c r="P2519" t="s">
        <v>179</v>
      </c>
    </row>
    <row r="2520" spans="1:16" x14ac:dyDescent="0.25">
      <c r="A2520" s="1" t="s">
        <v>6038</v>
      </c>
      <c r="B2520" s="5">
        <v>45797.890762048613</v>
      </c>
      <c r="C2520" t="s">
        <v>154</v>
      </c>
      <c r="D2520" t="s">
        <v>23</v>
      </c>
      <c r="E2520" t="s">
        <v>24</v>
      </c>
      <c r="F2520" t="s">
        <v>20</v>
      </c>
      <c r="G2520" s="4">
        <v>81.38</v>
      </c>
      <c r="H2520" s="4">
        <v>80.400000000000006</v>
      </c>
      <c r="I2520" s="57">
        <v>64.930000000000007</v>
      </c>
      <c r="J2520" s="72">
        <v>15.469999999999999</v>
      </c>
      <c r="K2520" s="30" t="s">
        <v>10</v>
      </c>
      <c r="L2520" s="30" t="s">
        <v>10</v>
      </c>
      <c r="M2520" t="s">
        <v>1991</v>
      </c>
      <c r="N2520" t="s">
        <v>6039</v>
      </c>
      <c r="O2520" t="s">
        <v>131</v>
      </c>
      <c r="P2520" t="s">
        <v>181</v>
      </c>
    </row>
    <row r="2521" spans="1:16" x14ac:dyDescent="0.25">
      <c r="A2521" s="1" t="s">
        <v>3447</v>
      </c>
      <c r="B2521" s="5">
        <v>45797.852639398145</v>
      </c>
      <c r="C2521" t="s">
        <v>49</v>
      </c>
      <c r="D2521" t="s">
        <v>19</v>
      </c>
      <c r="E2521" t="s">
        <v>1946</v>
      </c>
      <c r="F2521" t="s">
        <v>20</v>
      </c>
      <c r="G2521" s="4">
        <v>176.53</v>
      </c>
      <c r="H2521" s="4">
        <v>167.55</v>
      </c>
      <c r="I2521" s="57">
        <v>135.29</v>
      </c>
      <c r="J2521" s="72">
        <v>32.260000000000019</v>
      </c>
      <c r="K2521" s="30" t="s">
        <v>10</v>
      </c>
      <c r="L2521" s="30" t="s">
        <v>10</v>
      </c>
      <c r="M2521" t="s">
        <v>1991</v>
      </c>
      <c r="N2521" t="s">
        <v>6040</v>
      </c>
      <c r="O2521" t="s">
        <v>131</v>
      </c>
      <c r="P2521" t="s">
        <v>179</v>
      </c>
    </row>
    <row r="2522" spans="1:16" x14ac:dyDescent="0.25">
      <c r="A2522" s="1">
        <v>4261</v>
      </c>
      <c r="B2522" s="5">
        <v>45798.521254097221</v>
      </c>
      <c r="C2522" t="s">
        <v>152</v>
      </c>
      <c r="D2522" t="s">
        <v>23</v>
      </c>
      <c r="E2522" t="s">
        <v>5007</v>
      </c>
      <c r="F2522" t="s">
        <v>116</v>
      </c>
      <c r="G2522" s="4">
        <v>39.24</v>
      </c>
      <c r="H2522" s="4">
        <v>38.25</v>
      </c>
      <c r="I2522" s="57">
        <v>28.39</v>
      </c>
      <c r="J2522" s="72">
        <v>9.86</v>
      </c>
      <c r="K2522" s="30" t="s">
        <v>10</v>
      </c>
      <c r="L2522" s="30" t="s">
        <v>10</v>
      </c>
      <c r="M2522" t="s">
        <v>1991</v>
      </c>
      <c r="N2522" t="s">
        <v>6041</v>
      </c>
      <c r="O2522" t="s">
        <v>131</v>
      </c>
      <c r="P2522" t="s">
        <v>179</v>
      </c>
    </row>
    <row r="2523" spans="1:16" x14ac:dyDescent="0.25">
      <c r="A2523" s="1" t="s">
        <v>6042</v>
      </c>
      <c r="B2523" s="5">
        <v>45797.901006273147</v>
      </c>
      <c r="C2523" t="s">
        <v>270</v>
      </c>
      <c r="D2523" t="s">
        <v>19</v>
      </c>
      <c r="E2523" t="s">
        <v>130</v>
      </c>
      <c r="F2523" t="s">
        <v>20</v>
      </c>
      <c r="G2523" s="4">
        <v>48.78</v>
      </c>
      <c r="H2523" s="4">
        <v>43.8</v>
      </c>
      <c r="I2523" s="57">
        <v>36.71</v>
      </c>
      <c r="J2523" s="72">
        <v>7.0899999999999963</v>
      </c>
      <c r="K2523" s="30" t="s">
        <v>10</v>
      </c>
      <c r="L2523" s="30" t="s">
        <v>10</v>
      </c>
      <c r="M2523" t="s">
        <v>1991</v>
      </c>
      <c r="N2523" t="s">
        <v>6043</v>
      </c>
      <c r="O2523" t="s">
        <v>156</v>
      </c>
      <c r="P2523" t="s">
        <v>180</v>
      </c>
    </row>
    <row r="2524" spans="1:16" x14ac:dyDescent="0.25">
      <c r="A2524" s="1" t="s">
        <v>6044</v>
      </c>
      <c r="B2524" s="5">
        <v>45797.691448703707</v>
      </c>
      <c r="C2524" t="s">
        <v>321</v>
      </c>
      <c r="D2524" t="s">
        <v>23</v>
      </c>
      <c r="E2524" t="s">
        <v>24</v>
      </c>
      <c r="F2524" t="s">
        <v>20</v>
      </c>
      <c r="G2524" s="4">
        <v>85.83</v>
      </c>
      <c r="H2524" s="4">
        <v>71.849999999999994</v>
      </c>
      <c r="I2524" s="57">
        <v>58.01</v>
      </c>
      <c r="J2524" s="72">
        <v>13.839999999999996</v>
      </c>
      <c r="K2524" s="30" t="s">
        <v>10</v>
      </c>
      <c r="L2524" s="30" t="s">
        <v>10</v>
      </c>
      <c r="M2524" t="s">
        <v>1991</v>
      </c>
      <c r="N2524" t="s">
        <v>6045</v>
      </c>
      <c r="O2524" t="s">
        <v>132</v>
      </c>
      <c r="P2524" t="s">
        <v>179</v>
      </c>
    </row>
    <row r="2525" spans="1:16" x14ac:dyDescent="0.25">
      <c r="A2525" s="1" t="s">
        <v>6046</v>
      </c>
      <c r="B2525" s="5">
        <v>45797.912286944447</v>
      </c>
      <c r="C2525" t="s">
        <v>1931</v>
      </c>
      <c r="D2525" t="s">
        <v>23</v>
      </c>
      <c r="E2525" t="s">
        <v>24</v>
      </c>
      <c r="F2525" t="s">
        <v>20</v>
      </c>
      <c r="G2525" s="4">
        <v>83.18</v>
      </c>
      <c r="H2525" s="4">
        <v>73.2</v>
      </c>
      <c r="I2525" s="57">
        <v>59.1</v>
      </c>
      <c r="J2525" s="72">
        <v>14.100000000000001</v>
      </c>
      <c r="K2525" s="30" t="s">
        <v>10</v>
      </c>
      <c r="L2525" s="30" t="s">
        <v>10</v>
      </c>
      <c r="M2525" t="s">
        <v>1991</v>
      </c>
      <c r="N2525" t="s">
        <v>6047</v>
      </c>
      <c r="O2525" t="s">
        <v>122</v>
      </c>
      <c r="P2525" t="s">
        <v>180</v>
      </c>
    </row>
    <row r="2526" spans="1:16" x14ac:dyDescent="0.25">
      <c r="A2526" s="1" t="s">
        <v>6048</v>
      </c>
      <c r="B2526" s="5">
        <v>45797.539002407408</v>
      </c>
      <c r="C2526" t="s">
        <v>1452</v>
      </c>
      <c r="D2526" t="s">
        <v>23</v>
      </c>
      <c r="E2526" t="s">
        <v>139</v>
      </c>
      <c r="F2526" t="s">
        <v>20</v>
      </c>
      <c r="G2526" s="4">
        <v>40.479999999999997</v>
      </c>
      <c r="H2526" s="4">
        <v>38</v>
      </c>
      <c r="I2526" s="57">
        <v>30.68</v>
      </c>
      <c r="J2526" s="72">
        <v>7.32</v>
      </c>
      <c r="K2526" s="30" t="s">
        <v>10</v>
      </c>
      <c r="L2526" s="30" t="s">
        <v>10</v>
      </c>
      <c r="M2526" t="s">
        <v>1991</v>
      </c>
      <c r="N2526" t="s">
        <v>6049</v>
      </c>
      <c r="O2526" t="s">
        <v>123</v>
      </c>
      <c r="P2526" t="s">
        <v>183</v>
      </c>
    </row>
    <row r="2527" spans="1:16" x14ac:dyDescent="0.25">
      <c r="A2527" s="1" t="s">
        <v>6050</v>
      </c>
      <c r="B2527" s="5">
        <v>45797.884900821758</v>
      </c>
      <c r="C2527" t="s">
        <v>199</v>
      </c>
      <c r="D2527" t="s">
        <v>19</v>
      </c>
      <c r="E2527" t="s">
        <v>1946</v>
      </c>
      <c r="F2527" t="s">
        <v>20</v>
      </c>
      <c r="G2527" s="4">
        <v>79.989999999999995</v>
      </c>
      <c r="H2527" s="4">
        <v>78</v>
      </c>
      <c r="I2527" s="57">
        <v>62.98</v>
      </c>
      <c r="J2527" s="72">
        <v>15.020000000000003</v>
      </c>
      <c r="K2527" s="30" t="s">
        <v>10</v>
      </c>
      <c r="L2527" s="30" t="s">
        <v>10</v>
      </c>
      <c r="M2527" t="s">
        <v>1991</v>
      </c>
      <c r="N2527" t="s">
        <v>6051</v>
      </c>
      <c r="O2527" t="s">
        <v>122</v>
      </c>
      <c r="P2527" t="s">
        <v>183</v>
      </c>
    </row>
    <row r="2528" spans="1:16" x14ac:dyDescent="0.25">
      <c r="A2528" s="75">
        <v>5749</v>
      </c>
      <c r="B2528" s="76">
        <v>45797.872600011571</v>
      </c>
      <c r="C2528" s="77" t="s">
        <v>266</v>
      </c>
      <c r="D2528" s="77" t="s">
        <v>23</v>
      </c>
      <c r="E2528" s="77" t="s">
        <v>30</v>
      </c>
      <c r="F2528" s="77" t="s">
        <v>1934</v>
      </c>
      <c r="G2528" s="31">
        <v>105.03</v>
      </c>
      <c r="H2528" s="31">
        <v>97.05</v>
      </c>
      <c r="I2528" s="31">
        <v>0</v>
      </c>
      <c r="J2528" s="73">
        <v>97.05</v>
      </c>
      <c r="K2528" s="78" t="s">
        <v>1000</v>
      </c>
      <c r="L2528" s="78" t="s">
        <v>2825</v>
      </c>
      <c r="M2528" s="77" t="s">
        <v>1991</v>
      </c>
      <c r="N2528" s="77" t="s">
        <v>6052</v>
      </c>
      <c r="O2528" s="77" t="s">
        <v>132</v>
      </c>
      <c r="P2528" t="s">
        <v>183</v>
      </c>
    </row>
    <row r="2529" spans="1:16" x14ac:dyDescent="0.25">
      <c r="A2529" s="1" t="s">
        <v>6053</v>
      </c>
      <c r="B2529" s="5">
        <v>45797.840419594904</v>
      </c>
      <c r="C2529" t="s">
        <v>281</v>
      </c>
      <c r="D2529" t="s">
        <v>19</v>
      </c>
      <c r="E2529" t="s">
        <v>33</v>
      </c>
      <c r="F2529" t="s">
        <v>20</v>
      </c>
      <c r="G2529" s="4">
        <v>153.97999999999999</v>
      </c>
      <c r="H2529" s="4">
        <v>147</v>
      </c>
      <c r="I2529" s="57">
        <v>118.7</v>
      </c>
      <c r="J2529" s="72">
        <v>28.299999999999997</v>
      </c>
      <c r="K2529" s="30" t="s">
        <v>10</v>
      </c>
      <c r="L2529" s="30" t="s">
        <v>10</v>
      </c>
      <c r="M2529" t="s">
        <v>1991</v>
      </c>
      <c r="N2529" t="s">
        <v>6054</v>
      </c>
      <c r="O2529" t="s">
        <v>122</v>
      </c>
      <c r="P2529" t="s">
        <v>179</v>
      </c>
    </row>
    <row r="2530" spans="1:16" x14ac:dyDescent="0.25">
      <c r="A2530" s="1" t="s">
        <v>6055</v>
      </c>
      <c r="B2530" s="5">
        <v>45797.460239259257</v>
      </c>
      <c r="C2530" t="s">
        <v>2523</v>
      </c>
      <c r="D2530" t="s">
        <v>27</v>
      </c>
      <c r="E2530" t="s">
        <v>42</v>
      </c>
      <c r="F2530" t="s">
        <v>29</v>
      </c>
      <c r="G2530" s="4">
        <v>216.23</v>
      </c>
      <c r="H2530" s="31">
        <v>194.25</v>
      </c>
      <c r="I2530" s="31">
        <v>0</v>
      </c>
      <c r="J2530" s="31">
        <v>194.25</v>
      </c>
      <c r="K2530" s="30" t="s">
        <v>2824</v>
      </c>
      <c r="L2530" s="30" t="s">
        <v>17</v>
      </c>
      <c r="M2530" t="s">
        <v>1991</v>
      </c>
      <c r="N2530" t="s">
        <v>6056</v>
      </c>
      <c r="O2530" t="s">
        <v>122</v>
      </c>
      <c r="P2530" t="s">
        <v>180</v>
      </c>
    </row>
    <row r="2531" spans="1:16" x14ac:dyDescent="0.25">
      <c r="A2531" s="1" t="s">
        <v>6057</v>
      </c>
      <c r="B2531" s="5">
        <v>45797.561066296294</v>
      </c>
      <c r="C2531" t="s">
        <v>1935</v>
      </c>
      <c r="D2531" t="s">
        <v>19</v>
      </c>
      <c r="E2531" t="s">
        <v>33</v>
      </c>
      <c r="F2531" t="s">
        <v>20</v>
      </c>
      <c r="G2531" s="4">
        <v>89.98</v>
      </c>
      <c r="H2531" s="4">
        <v>74</v>
      </c>
      <c r="I2531" s="57">
        <v>59.76</v>
      </c>
      <c r="J2531" s="72">
        <v>14.240000000000002</v>
      </c>
      <c r="K2531" s="30" t="s">
        <v>10</v>
      </c>
      <c r="L2531" s="30" t="s">
        <v>10</v>
      </c>
      <c r="M2531" t="s">
        <v>1991</v>
      </c>
      <c r="N2531" t="s">
        <v>6058</v>
      </c>
      <c r="O2531" t="s">
        <v>1957</v>
      </c>
      <c r="P2531" t="s">
        <v>180</v>
      </c>
    </row>
    <row r="2532" spans="1:16" x14ac:dyDescent="0.25">
      <c r="A2532" s="1" t="s">
        <v>6059</v>
      </c>
      <c r="B2532" s="5">
        <v>45797.718794594904</v>
      </c>
      <c r="C2532" t="s">
        <v>224</v>
      </c>
      <c r="D2532" t="s">
        <v>19</v>
      </c>
      <c r="E2532" t="s">
        <v>130</v>
      </c>
      <c r="F2532" t="s">
        <v>20</v>
      </c>
      <c r="G2532" s="4">
        <v>74.989999999999995</v>
      </c>
      <c r="H2532" s="4">
        <v>74</v>
      </c>
      <c r="I2532" s="57">
        <v>59.76</v>
      </c>
      <c r="J2532" s="72">
        <v>14.240000000000002</v>
      </c>
      <c r="K2532" s="30" t="s">
        <v>10</v>
      </c>
      <c r="L2532" s="30" t="s">
        <v>10</v>
      </c>
      <c r="M2532" t="s">
        <v>1991</v>
      </c>
      <c r="N2532" t="s">
        <v>6060</v>
      </c>
      <c r="O2532" t="s">
        <v>132</v>
      </c>
      <c r="P2532" t="s">
        <v>180</v>
      </c>
    </row>
    <row r="2533" spans="1:16" x14ac:dyDescent="0.25">
      <c r="A2533" s="1" t="s">
        <v>6061</v>
      </c>
      <c r="B2533" s="5">
        <v>45797.744843043984</v>
      </c>
      <c r="C2533" t="s">
        <v>288</v>
      </c>
      <c r="D2533" t="s">
        <v>23</v>
      </c>
      <c r="E2533" t="s">
        <v>24</v>
      </c>
      <c r="F2533" t="s">
        <v>20</v>
      </c>
      <c r="G2533" s="4">
        <v>83.98</v>
      </c>
      <c r="H2533" s="4">
        <v>82</v>
      </c>
      <c r="I2533" s="57">
        <v>66.22</v>
      </c>
      <c r="J2533" s="72">
        <v>15.780000000000001</v>
      </c>
      <c r="K2533" s="30" t="s">
        <v>10</v>
      </c>
      <c r="L2533" s="30" t="s">
        <v>10</v>
      </c>
      <c r="M2533" t="s">
        <v>1991</v>
      </c>
      <c r="N2533" t="s">
        <v>6062</v>
      </c>
      <c r="O2533" t="s">
        <v>132</v>
      </c>
      <c r="P2533" t="s">
        <v>179</v>
      </c>
    </row>
    <row r="2534" spans="1:16" x14ac:dyDescent="0.25">
      <c r="A2534" s="1" t="s">
        <v>6063</v>
      </c>
      <c r="B2534" s="5">
        <v>45797.510920868059</v>
      </c>
      <c r="C2534" t="s">
        <v>289</v>
      </c>
      <c r="D2534" t="s">
        <v>19</v>
      </c>
      <c r="E2534" t="s">
        <v>33</v>
      </c>
      <c r="F2534" t="s">
        <v>20</v>
      </c>
      <c r="G2534" s="4">
        <v>94.99</v>
      </c>
      <c r="H2534" s="4">
        <v>94</v>
      </c>
      <c r="I2534" s="57">
        <v>75.900000000000006</v>
      </c>
      <c r="J2534" s="72">
        <v>18.099999999999994</v>
      </c>
      <c r="K2534" s="30" t="s">
        <v>10</v>
      </c>
      <c r="L2534" s="30" t="s">
        <v>10</v>
      </c>
      <c r="M2534" t="s">
        <v>1991</v>
      </c>
      <c r="N2534" t="s">
        <v>6064</v>
      </c>
      <c r="O2534" t="s">
        <v>131</v>
      </c>
      <c r="P2534" t="s">
        <v>180</v>
      </c>
    </row>
    <row r="2535" spans="1:16" x14ac:dyDescent="0.25">
      <c r="A2535" s="1" t="s">
        <v>6065</v>
      </c>
      <c r="B2535" s="5">
        <v>45797.786512638886</v>
      </c>
      <c r="C2535" t="s">
        <v>315</v>
      </c>
      <c r="D2535" t="s">
        <v>19</v>
      </c>
      <c r="E2535" t="s">
        <v>1967</v>
      </c>
      <c r="F2535" t="s">
        <v>20</v>
      </c>
      <c r="G2535" s="4">
        <v>62.99</v>
      </c>
      <c r="H2535" s="4">
        <v>65</v>
      </c>
      <c r="I2535" s="57">
        <v>48.45</v>
      </c>
      <c r="J2535" s="72">
        <v>16.549999999999997</v>
      </c>
      <c r="K2535" s="30" t="s">
        <v>10</v>
      </c>
      <c r="L2535" s="30" t="s">
        <v>10</v>
      </c>
      <c r="M2535" t="s">
        <v>1991</v>
      </c>
      <c r="N2535" t="s">
        <v>6066</v>
      </c>
      <c r="O2535" t="s">
        <v>122</v>
      </c>
      <c r="P2535" t="s">
        <v>180</v>
      </c>
    </row>
    <row r="2536" spans="1:16" x14ac:dyDescent="0.25">
      <c r="A2536" s="1" t="s">
        <v>6067</v>
      </c>
      <c r="B2536" s="5">
        <v>45797.94416097222</v>
      </c>
      <c r="C2536" t="s">
        <v>231</v>
      </c>
      <c r="D2536" t="s">
        <v>27</v>
      </c>
      <c r="E2536" t="s">
        <v>1945</v>
      </c>
      <c r="F2536" t="s">
        <v>20</v>
      </c>
      <c r="G2536" s="4">
        <v>139.97999999999999</v>
      </c>
      <c r="H2536" s="4">
        <v>141</v>
      </c>
      <c r="I2536" s="57">
        <v>109.82</v>
      </c>
      <c r="J2536" s="72">
        <v>31.180000000000007</v>
      </c>
      <c r="K2536" s="30" t="s">
        <v>10</v>
      </c>
      <c r="L2536" s="30" t="s">
        <v>10</v>
      </c>
      <c r="M2536" t="s">
        <v>1991</v>
      </c>
      <c r="N2536" t="s">
        <v>6068</v>
      </c>
      <c r="O2536" t="s">
        <v>123</v>
      </c>
      <c r="P2536" t="s">
        <v>180</v>
      </c>
    </row>
    <row r="2537" spans="1:16" x14ac:dyDescent="0.25">
      <c r="A2537" s="1" t="s">
        <v>6069</v>
      </c>
      <c r="B2537" s="5">
        <v>45797.766986458337</v>
      </c>
      <c r="C2537" t="s">
        <v>543</v>
      </c>
      <c r="D2537" t="s">
        <v>19</v>
      </c>
      <c r="E2537" t="s">
        <v>33</v>
      </c>
      <c r="F2537" t="s">
        <v>20</v>
      </c>
      <c r="G2537" s="4">
        <v>72.989999999999995</v>
      </c>
      <c r="H2537" s="4">
        <v>53</v>
      </c>
      <c r="I2537" s="57">
        <v>42.8</v>
      </c>
      <c r="J2537" s="72">
        <v>10.200000000000003</v>
      </c>
      <c r="K2537" s="30" t="s">
        <v>10</v>
      </c>
      <c r="L2537" s="30" t="s">
        <v>10</v>
      </c>
      <c r="M2537" t="s">
        <v>1991</v>
      </c>
      <c r="N2537" t="s">
        <v>6070</v>
      </c>
      <c r="O2537" t="s">
        <v>131</v>
      </c>
      <c r="P2537" t="s">
        <v>182</v>
      </c>
    </row>
    <row r="2538" spans="1:16" x14ac:dyDescent="0.25">
      <c r="A2538" s="1" t="s">
        <v>6071</v>
      </c>
      <c r="B2538" s="5">
        <v>45797.916477523147</v>
      </c>
      <c r="C2538" t="s">
        <v>217</v>
      </c>
      <c r="D2538" t="s">
        <v>23</v>
      </c>
      <c r="E2538" t="s">
        <v>24</v>
      </c>
      <c r="F2538" t="s">
        <v>20</v>
      </c>
      <c r="G2538" s="4">
        <v>52.98</v>
      </c>
      <c r="H2538" s="4">
        <v>54</v>
      </c>
      <c r="I2538" s="57">
        <v>43.6</v>
      </c>
      <c r="J2538" s="72">
        <v>10.399999999999999</v>
      </c>
      <c r="K2538" s="30" t="s">
        <v>10</v>
      </c>
      <c r="L2538" s="30" t="s">
        <v>10</v>
      </c>
      <c r="M2538" t="s">
        <v>1991</v>
      </c>
      <c r="N2538" t="s">
        <v>6072</v>
      </c>
      <c r="O2538" t="s">
        <v>123</v>
      </c>
      <c r="P2538" t="s">
        <v>182</v>
      </c>
    </row>
    <row r="2539" spans="1:16" x14ac:dyDescent="0.25">
      <c r="A2539" s="1" t="s">
        <v>3986</v>
      </c>
      <c r="B2539" s="5">
        <v>45797.859390636571</v>
      </c>
      <c r="C2539" t="s">
        <v>200</v>
      </c>
      <c r="D2539" t="s">
        <v>23</v>
      </c>
      <c r="E2539" t="s">
        <v>24</v>
      </c>
      <c r="F2539" t="s">
        <v>20</v>
      </c>
      <c r="G2539" s="4">
        <v>68.98</v>
      </c>
      <c r="H2539" s="4">
        <v>67</v>
      </c>
      <c r="I2539" s="57">
        <v>54.1</v>
      </c>
      <c r="J2539" s="72">
        <v>12.899999999999999</v>
      </c>
      <c r="K2539" s="30" t="s">
        <v>10</v>
      </c>
      <c r="L2539" s="30" t="s">
        <v>10</v>
      </c>
      <c r="M2539" t="s">
        <v>1991</v>
      </c>
      <c r="N2539" t="s">
        <v>6073</v>
      </c>
      <c r="O2539" t="s">
        <v>122</v>
      </c>
      <c r="P2539" t="s">
        <v>182</v>
      </c>
    </row>
    <row r="2540" spans="1:16" x14ac:dyDescent="0.25">
      <c r="A2540" s="1" t="s">
        <v>6074</v>
      </c>
      <c r="B2540" s="5">
        <v>45797.535989432872</v>
      </c>
      <c r="C2540" t="s">
        <v>320</v>
      </c>
      <c r="D2540" t="s">
        <v>19</v>
      </c>
      <c r="E2540" t="s">
        <v>33</v>
      </c>
      <c r="F2540" t="s">
        <v>20</v>
      </c>
      <c r="G2540" s="4">
        <v>114.98</v>
      </c>
      <c r="H2540" s="4">
        <v>115</v>
      </c>
      <c r="I2540" s="57">
        <v>92.86</v>
      </c>
      <c r="J2540" s="72">
        <v>22.14</v>
      </c>
      <c r="K2540" s="30" t="s">
        <v>10</v>
      </c>
      <c r="L2540" s="30" t="s">
        <v>10</v>
      </c>
      <c r="M2540" t="s">
        <v>1991</v>
      </c>
      <c r="N2540" t="s">
        <v>6075</v>
      </c>
      <c r="O2540" t="s">
        <v>131</v>
      </c>
      <c r="P2540" t="s">
        <v>183</v>
      </c>
    </row>
    <row r="2541" spans="1:16" x14ac:dyDescent="0.25">
      <c r="A2541" s="1" t="s">
        <v>6076</v>
      </c>
      <c r="B2541" s="5">
        <v>45797.783345752316</v>
      </c>
      <c r="C2541" t="s">
        <v>195</v>
      </c>
      <c r="D2541" t="s">
        <v>27</v>
      </c>
      <c r="E2541" t="s">
        <v>28</v>
      </c>
      <c r="F2541" t="s">
        <v>136</v>
      </c>
      <c r="G2541" s="4">
        <v>134.74</v>
      </c>
      <c r="H2541" s="31">
        <v>143.75</v>
      </c>
      <c r="I2541" s="31">
        <v>0</v>
      </c>
      <c r="J2541" s="31">
        <v>143.75</v>
      </c>
      <c r="K2541" s="30" t="s">
        <v>2824</v>
      </c>
      <c r="L2541" s="30" t="s">
        <v>17</v>
      </c>
      <c r="M2541" t="s">
        <v>1991</v>
      </c>
      <c r="N2541" t="s">
        <v>6077</v>
      </c>
      <c r="O2541" t="s">
        <v>132</v>
      </c>
      <c r="P2541" t="s">
        <v>182</v>
      </c>
    </row>
    <row r="2542" spans="1:16" x14ac:dyDescent="0.25">
      <c r="A2542" s="1" t="s">
        <v>3832</v>
      </c>
      <c r="B2542" s="5">
        <v>45797.507325196762</v>
      </c>
      <c r="C2542" t="s">
        <v>282</v>
      </c>
      <c r="D2542" t="s">
        <v>18</v>
      </c>
      <c r="E2542" t="s">
        <v>28</v>
      </c>
      <c r="F2542" t="s">
        <v>136</v>
      </c>
      <c r="G2542" s="4">
        <v>357.88</v>
      </c>
      <c r="H2542" s="31">
        <v>331.9</v>
      </c>
      <c r="I2542" s="31">
        <v>0</v>
      </c>
      <c r="J2542" s="31">
        <v>331.9</v>
      </c>
      <c r="K2542" s="30" t="s">
        <v>2824</v>
      </c>
      <c r="L2542" s="30" t="s">
        <v>17</v>
      </c>
      <c r="M2542" t="s">
        <v>1991</v>
      </c>
      <c r="N2542" t="s">
        <v>6078</v>
      </c>
      <c r="O2542" t="s">
        <v>122</v>
      </c>
      <c r="P2542" t="s">
        <v>181</v>
      </c>
    </row>
    <row r="2543" spans="1:16" x14ac:dyDescent="0.25">
      <c r="A2543" s="1" t="s">
        <v>6079</v>
      </c>
      <c r="B2543" s="5">
        <v>45797.79045310185</v>
      </c>
      <c r="C2543" t="s">
        <v>2093</v>
      </c>
      <c r="D2543" t="s">
        <v>19</v>
      </c>
      <c r="E2543" t="s">
        <v>1946</v>
      </c>
      <c r="F2543" t="s">
        <v>20</v>
      </c>
      <c r="G2543" s="4">
        <v>154.99</v>
      </c>
      <c r="H2543" s="4">
        <v>154</v>
      </c>
      <c r="I2543" s="57">
        <v>124.36</v>
      </c>
      <c r="J2543" s="72">
        <v>29.64</v>
      </c>
      <c r="K2543" s="30" t="s">
        <v>10</v>
      </c>
      <c r="L2543" s="30" t="s">
        <v>10</v>
      </c>
      <c r="M2543" t="s">
        <v>1991</v>
      </c>
      <c r="N2543" t="s">
        <v>6080</v>
      </c>
      <c r="O2543" t="s">
        <v>131</v>
      </c>
      <c r="P2543" t="s">
        <v>183</v>
      </c>
    </row>
    <row r="2544" spans="1:16" x14ac:dyDescent="0.25">
      <c r="A2544" s="1" t="s">
        <v>6081</v>
      </c>
      <c r="B2544" s="5">
        <v>45797.871402326389</v>
      </c>
      <c r="C2544" t="s">
        <v>172</v>
      </c>
      <c r="D2544" t="s">
        <v>19</v>
      </c>
      <c r="E2544" t="s">
        <v>33</v>
      </c>
      <c r="F2544" t="s">
        <v>20</v>
      </c>
      <c r="G2544" s="4">
        <v>69.98</v>
      </c>
      <c r="H2544" s="4">
        <v>74</v>
      </c>
      <c r="I2544" s="57">
        <v>59.76</v>
      </c>
      <c r="J2544" s="72">
        <v>14.240000000000002</v>
      </c>
      <c r="K2544" s="30" t="s">
        <v>10</v>
      </c>
      <c r="L2544" s="30" t="s">
        <v>10</v>
      </c>
      <c r="M2544" t="s">
        <v>1991</v>
      </c>
      <c r="N2544" t="s">
        <v>6082</v>
      </c>
      <c r="O2544" t="s">
        <v>131</v>
      </c>
      <c r="P2544" t="s">
        <v>179</v>
      </c>
    </row>
    <row r="2545" spans="1:16" x14ac:dyDescent="0.25">
      <c r="A2545" s="1" t="s">
        <v>6083</v>
      </c>
      <c r="B2545" s="5">
        <v>45797.834074895836</v>
      </c>
      <c r="C2545" t="s">
        <v>146</v>
      </c>
      <c r="D2545" t="s">
        <v>23</v>
      </c>
      <c r="E2545" t="s">
        <v>24</v>
      </c>
      <c r="F2545" t="s">
        <v>20</v>
      </c>
      <c r="G2545" s="4">
        <v>152.99</v>
      </c>
      <c r="H2545" s="4">
        <v>152</v>
      </c>
      <c r="I2545" s="57">
        <v>118.75</v>
      </c>
      <c r="J2545" s="72">
        <v>33.25</v>
      </c>
      <c r="K2545" s="30" t="s">
        <v>10</v>
      </c>
      <c r="L2545" s="30" t="s">
        <v>10</v>
      </c>
      <c r="M2545" t="s">
        <v>1991</v>
      </c>
      <c r="N2545" t="s">
        <v>6084</v>
      </c>
      <c r="O2545" t="s">
        <v>122</v>
      </c>
      <c r="P2545" t="s">
        <v>179</v>
      </c>
    </row>
    <row r="2546" spans="1:16" x14ac:dyDescent="0.25">
      <c r="A2546" s="1">
        <v>1047</v>
      </c>
      <c r="B2546" s="5">
        <v>45796.571962256945</v>
      </c>
      <c r="C2546" t="s">
        <v>290</v>
      </c>
      <c r="D2546" t="s">
        <v>23</v>
      </c>
      <c r="E2546" t="s">
        <v>30</v>
      </c>
      <c r="F2546" t="s">
        <v>1934</v>
      </c>
      <c r="G2546" s="4">
        <v>40.89</v>
      </c>
      <c r="H2546" s="4">
        <v>48.45</v>
      </c>
      <c r="I2546" s="57">
        <v>31.1</v>
      </c>
      <c r="J2546" s="72">
        <v>17.350000000000001</v>
      </c>
      <c r="K2546" s="30" t="s">
        <v>10</v>
      </c>
      <c r="L2546" s="30" t="s">
        <v>10</v>
      </c>
      <c r="M2546" t="s">
        <v>1991</v>
      </c>
      <c r="N2546" t="s">
        <v>6085</v>
      </c>
      <c r="O2546" t="s">
        <v>132</v>
      </c>
      <c r="P2546" t="s">
        <v>179</v>
      </c>
    </row>
    <row r="2547" spans="1:16" x14ac:dyDescent="0.25">
      <c r="A2547" s="1" t="s">
        <v>6086</v>
      </c>
      <c r="B2547" s="5">
        <v>45797.830695543984</v>
      </c>
      <c r="C2547" t="s">
        <v>250</v>
      </c>
      <c r="D2547" t="s">
        <v>19</v>
      </c>
      <c r="E2547" t="s">
        <v>41</v>
      </c>
      <c r="F2547" t="s">
        <v>20</v>
      </c>
      <c r="G2547" s="4">
        <v>192.99</v>
      </c>
      <c r="H2547" s="4">
        <v>192</v>
      </c>
      <c r="I2547" s="57">
        <v>142.05000000000001</v>
      </c>
      <c r="J2547" s="72">
        <v>49.949999999999989</v>
      </c>
      <c r="K2547" s="30" t="s">
        <v>10</v>
      </c>
      <c r="L2547" s="30" t="s">
        <v>10</v>
      </c>
      <c r="M2547" t="s">
        <v>1991</v>
      </c>
      <c r="N2547" t="s">
        <v>6087</v>
      </c>
      <c r="O2547" t="s">
        <v>131</v>
      </c>
      <c r="P2547" t="s">
        <v>180</v>
      </c>
    </row>
    <row r="2548" spans="1:16" x14ac:dyDescent="0.25">
      <c r="A2548" s="1" t="s">
        <v>6088</v>
      </c>
      <c r="B2548" s="5">
        <v>45797.879422488426</v>
      </c>
      <c r="C2548" t="s">
        <v>951</v>
      </c>
      <c r="D2548" t="s">
        <v>23</v>
      </c>
      <c r="E2548" t="s">
        <v>24</v>
      </c>
      <c r="F2548" t="s">
        <v>20</v>
      </c>
      <c r="G2548" s="4">
        <v>68.98</v>
      </c>
      <c r="H2548" s="4">
        <v>74</v>
      </c>
      <c r="I2548" s="57">
        <v>59.76</v>
      </c>
      <c r="J2548" s="72">
        <v>14.240000000000002</v>
      </c>
      <c r="K2548" s="30" t="s">
        <v>10</v>
      </c>
      <c r="L2548" s="30" t="s">
        <v>10</v>
      </c>
      <c r="M2548" t="s">
        <v>1991</v>
      </c>
      <c r="N2548" t="s">
        <v>6089</v>
      </c>
      <c r="O2548" t="s">
        <v>140</v>
      </c>
      <c r="P2548" t="s">
        <v>183</v>
      </c>
    </row>
    <row r="2549" spans="1:16" x14ac:dyDescent="0.25">
      <c r="A2549" s="1">
        <v>3472</v>
      </c>
      <c r="B2549" s="5">
        <v>45797.805040949075</v>
      </c>
      <c r="C2549" t="s">
        <v>652</v>
      </c>
      <c r="D2549" t="s">
        <v>19</v>
      </c>
      <c r="E2549" t="s">
        <v>2512</v>
      </c>
      <c r="F2549" t="s">
        <v>116</v>
      </c>
      <c r="G2549" s="4">
        <v>51.18</v>
      </c>
      <c r="H2549" s="4">
        <v>49.2</v>
      </c>
      <c r="I2549" s="57">
        <v>39.72</v>
      </c>
      <c r="J2549" s="72">
        <v>9.480000000000004</v>
      </c>
      <c r="K2549" s="30" t="s">
        <v>10</v>
      </c>
      <c r="L2549" s="30" t="s">
        <v>10</v>
      </c>
      <c r="M2549" t="s">
        <v>1991</v>
      </c>
      <c r="N2549" t="s">
        <v>6090</v>
      </c>
      <c r="O2549" t="s">
        <v>122</v>
      </c>
      <c r="P2549" t="s">
        <v>179</v>
      </c>
    </row>
    <row r="2550" spans="1:16" x14ac:dyDescent="0.25">
      <c r="A2550" s="1" t="s">
        <v>5077</v>
      </c>
      <c r="B2550" s="5">
        <v>45797.831709293983</v>
      </c>
      <c r="C2550" t="s">
        <v>913</v>
      </c>
      <c r="D2550" t="s">
        <v>19</v>
      </c>
      <c r="E2550" t="s">
        <v>3557</v>
      </c>
      <c r="F2550" t="s">
        <v>20</v>
      </c>
      <c r="G2550" s="4">
        <v>79.98</v>
      </c>
      <c r="H2550" s="4">
        <v>84</v>
      </c>
      <c r="I2550" s="57">
        <v>70.38</v>
      </c>
      <c r="J2550" s="72">
        <v>13.620000000000005</v>
      </c>
      <c r="K2550" s="30" t="s">
        <v>10</v>
      </c>
      <c r="L2550" s="30" t="s">
        <v>10</v>
      </c>
      <c r="M2550" t="s">
        <v>1991</v>
      </c>
      <c r="N2550" t="s">
        <v>6091</v>
      </c>
      <c r="O2550" t="s">
        <v>156</v>
      </c>
      <c r="P2550" t="s">
        <v>183</v>
      </c>
    </row>
    <row r="2551" spans="1:16" x14ac:dyDescent="0.25">
      <c r="A2551" s="1" t="s">
        <v>6092</v>
      </c>
      <c r="B2551" s="5">
        <v>45797.806876631941</v>
      </c>
      <c r="C2551" t="s">
        <v>1980</v>
      </c>
      <c r="D2551" t="s">
        <v>23</v>
      </c>
      <c r="E2551" t="s">
        <v>24</v>
      </c>
      <c r="F2551" t="s">
        <v>20</v>
      </c>
      <c r="G2551" s="4">
        <v>86.98</v>
      </c>
      <c r="H2551" s="4">
        <v>73</v>
      </c>
      <c r="I2551" s="57">
        <v>54.91</v>
      </c>
      <c r="J2551" s="72">
        <v>18.090000000000003</v>
      </c>
      <c r="K2551" s="30" t="s">
        <v>10</v>
      </c>
      <c r="L2551" s="30" t="s">
        <v>10</v>
      </c>
      <c r="M2551" t="s">
        <v>1991</v>
      </c>
      <c r="N2551" t="s">
        <v>6093</v>
      </c>
      <c r="O2551" t="s">
        <v>6094</v>
      </c>
      <c r="P2551" t="s">
        <v>179</v>
      </c>
    </row>
    <row r="2552" spans="1:16" x14ac:dyDescent="0.25">
      <c r="A2552" s="1" t="s">
        <v>6095</v>
      </c>
      <c r="B2552" s="5">
        <v>45797.906771585651</v>
      </c>
      <c r="C2552" t="s">
        <v>167</v>
      </c>
      <c r="D2552" t="s">
        <v>19</v>
      </c>
      <c r="E2552" t="s">
        <v>41</v>
      </c>
      <c r="F2552" t="s">
        <v>20</v>
      </c>
      <c r="G2552" s="4">
        <v>116.99</v>
      </c>
      <c r="H2552" s="4">
        <v>126</v>
      </c>
      <c r="I2552" s="57">
        <v>101.74</v>
      </c>
      <c r="J2552" s="72">
        <v>24.260000000000005</v>
      </c>
      <c r="K2552" s="30" t="s">
        <v>10</v>
      </c>
      <c r="L2552" s="30" t="s">
        <v>10</v>
      </c>
      <c r="M2552" t="s">
        <v>1991</v>
      </c>
      <c r="N2552" t="s">
        <v>6096</v>
      </c>
      <c r="O2552" t="s">
        <v>2228</v>
      </c>
      <c r="P2552" t="s">
        <v>182</v>
      </c>
    </row>
    <row r="2553" spans="1:16" x14ac:dyDescent="0.25">
      <c r="A2553" s="1" t="s">
        <v>6097</v>
      </c>
      <c r="B2553" s="5">
        <v>45797.893483159722</v>
      </c>
      <c r="C2553" t="s">
        <v>320</v>
      </c>
      <c r="D2553" t="s">
        <v>27</v>
      </c>
      <c r="E2553" t="s">
        <v>28</v>
      </c>
      <c r="F2553" t="s">
        <v>136</v>
      </c>
      <c r="G2553" s="4">
        <v>94.99</v>
      </c>
      <c r="H2553" s="31">
        <v>84.01</v>
      </c>
      <c r="I2553" s="31">
        <v>0</v>
      </c>
      <c r="J2553" s="31">
        <v>84.01</v>
      </c>
      <c r="K2553" s="30" t="s">
        <v>2824</v>
      </c>
      <c r="L2553" s="30" t="s">
        <v>17</v>
      </c>
      <c r="M2553" t="s">
        <v>1991</v>
      </c>
      <c r="N2553" t="s">
        <v>6098</v>
      </c>
      <c r="O2553" t="s">
        <v>122</v>
      </c>
      <c r="P2553" t="s">
        <v>183</v>
      </c>
    </row>
    <row r="2554" spans="1:16" x14ac:dyDescent="0.25">
      <c r="A2554" s="1" t="s">
        <v>6099</v>
      </c>
      <c r="B2554" s="5">
        <v>45797.87729340278</v>
      </c>
      <c r="C2554" t="s">
        <v>942</v>
      </c>
      <c r="D2554" t="s">
        <v>19</v>
      </c>
      <c r="E2554" t="s">
        <v>41</v>
      </c>
      <c r="F2554" t="s">
        <v>20</v>
      </c>
      <c r="G2554" s="4">
        <v>74.98</v>
      </c>
      <c r="H2554" s="4">
        <v>75</v>
      </c>
      <c r="I2554" s="57">
        <v>60.56</v>
      </c>
      <c r="J2554" s="72">
        <v>14.439999999999998</v>
      </c>
      <c r="K2554" s="30" t="s">
        <v>10</v>
      </c>
      <c r="L2554" s="30" t="s">
        <v>10</v>
      </c>
      <c r="M2554" t="s">
        <v>1991</v>
      </c>
      <c r="N2554" t="s">
        <v>6100</v>
      </c>
      <c r="O2554" t="s">
        <v>122</v>
      </c>
      <c r="P2554" t="s">
        <v>182</v>
      </c>
    </row>
    <row r="2555" spans="1:16" x14ac:dyDescent="0.25">
      <c r="A2555" s="1" t="s">
        <v>6101</v>
      </c>
      <c r="B2555" s="5">
        <v>45797.529543090277</v>
      </c>
      <c r="C2555" t="s">
        <v>1605</v>
      </c>
      <c r="D2555" t="s">
        <v>27</v>
      </c>
      <c r="E2555" t="s">
        <v>28</v>
      </c>
      <c r="F2555" t="s">
        <v>136</v>
      </c>
      <c r="G2555" s="4">
        <v>26.99</v>
      </c>
      <c r="H2555" s="31">
        <v>26</v>
      </c>
      <c r="I2555" s="31">
        <v>0</v>
      </c>
      <c r="J2555" s="31">
        <v>26</v>
      </c>
      <c r="K2555" s="30" t="s">
        <v>2824</v>
      </c>
      <c r="L2555" s="30" t="s">
        <v>17</v>
      </c>
      <c r="M2555" t="s">
        <v>1991</v>
      </c>
      <c r="N2555" t="s">
        <v>6102</v>
      </c>
      <c r="O2555" t="s">
        <v>1958</v>
      </c>
      <c r="P2555" t="s">
        <v>181</v>
      </c>
    </row>
    <row r="2556" spans="1:16" x14ac:dyDescent="0.25">
      <c r="A2556" s="1" t="s">
        <v>6103</v>
      </c>
      <c r="B2556" s="5">
        <v>45797.827287418979</v>
      </c>
      <c r="C2556" t="s">
        <v>165</v>
      </c>
      <c r="D2556" t="s">
        <v>19</v>
      </c>
      <c r="E2556" t="s">
        <v>39</v>
      </c>
      <c r="F2556" t="s">
        <v>20</v>
      </c>
      <c r="G2556" s="4">
        <v>275.98</v>
      </c>
      <c r="H2556" s="4">
        <v>268</v>
      </c>
      <c r="I2556" s="57">
        <v>216.41</v>
      </c>
      <c r="J2556" s="72">
        <v>51.59</v>
      </c>
      <c r="K2556" s="30" t="s">
        <v>10</v>
      </c>
      <c r="L2556" s="30" t="s">
        <v>10</v>
      </c>
      <c r="M2556" t="s">
        <v>1991</v>
      </c>
      <c r="N2556" t="s">
        <v>6104</v>
      </c>
      <c r="O2556" t="s">
        <v>132</v>
      </c>
      <c r="P2556" t="s">
        <v>182</v>
      </c>
    </row>
    <row r="2557" spans="1:16" x14ac:dyDescent="0.25">
      <c r="A2557" s="1" t="s">
        <v>6105</v>
      </c>
      <c r="B2557" s="5">
        <v>45797.856353703704</v>
      </c>
      <c r="C2557" t="s">
        <v>190</v>
      </c>
      <c r="D2557" t="s">
        <v>19</v>
      </c>
      <c r="E2557" t="s">
        <v>33</v>
      </c>
      <c r="F2557" t="s">
        <v>20</v>
      </c>
      <c r="G2557" s="4">
        <v>70.989999999999995</v>
      </c>
      <c r="H2557" s="4">
        <v>75</v>
      </c>
      <c r="I2557" s="57">
        <v>60.56</v>
      </c>
      <c r="J2557" s="72">
        <v>14.439999999999998</v>
      </c>
      <c r="K2557" s="30" t="s">
        <v>10</v>
      </c>
      <c r="L2557" s="30" t="s">
        <v>10</v>
      </c>
      <c r="M2557" t="s">
        <v>1991</v>
      </c>
      <c r="N2557" t="s">
        <v>6106</v>
      </c>
      <c r="O2557" t="s">
        <v>122</v>
      </c>
      <c r="P2557" t="s">
        <v>179</v>
      </c>
    </row>
    <row r="2558" spans="1:16" x14ac:dyDescent="0.25">
      <c r="A2558" s="75">
        <v>1624</v>
      </c>
      <c r="B2558" s="76">
        <v>45798.903228888892</v>
      </c>
      <c r="C2558" s="77" t="s">
        <v>248</v>
      </c>
      <c r="D2558" s="77" t="s">
        <v>19</v>
      </c>
      <c r="E2558" s="77" t="s">
        <v>129</v>
      </c>
      <c r="F2558" s="77" t="s">
        <v>116</v>
      </c>
      <c r="G2558" s="31">
        <v>82.33</v>
      </c>
      <c r="H2558" s="31">
        <v>86.35</v>
      </c>
      <c r="I2558" s="31">
        <v>0</v>
      </c>
      <c r="J2558" s="73">
        <v>86.35</v>
      </c>
      <c r="K2558" s="78" t="s">
        <v>1000</v>
      </c>
      <c r="L2558" s="78" t="s">
        <v>2825</v>
      </c>
      <c r="M2558" s="77" t="s">
        <v>1991</v>
      </c>
      <c r="N2558" s="77" t="s">
        <v>6107</v>
      </c>
      <c r="O2558" s="77" t="s">
        <v>132</v>
      </c>
      <c r="P2558" t="s">
        <v>183</v>
      </c>
    </row>
    <row r="2559" spans="1:16" x14ac:dyDescent="0.25">
      <c r="A2559" s="1" t="s">
        <v>6108</v>
      </c>
      <c r="B2559" s="5">
        <v>45797.797308969908</v>
      </c>
      <c r="C2559" t="s">
        <v>5572</v>
      </c>
      <c r="D2559" t="s">
        <v>19</v>
      </c>
      <c r="E2559" t="s">
        <v>33</v>
      </c>
      <c r="F2559" t="s">
        <v>20</v>
      </c>
      <c r="G2559" s="4">
        <v>128.99</v>
      </c>
      <c r="H2559" s="4">
        <v>121</v>
      </c>
      <c r="I2559" s="57">
        <v>97.71</v>
      </c>
      <c r="J2559" s="72">
        <v>23.290000000000006</v>
      </c>
      <c r="K2559" s="30" t="s">
        <v>10</v>
      </c>
      <c r="L2559" s="30" t="s">
        <v>10</v>
      </c>
      <c r="M2559" t="s">
        <v>1991</v>
      </c>
      <c r="N2559" t="s">
        <v>6109</v>
      </c>
      <c r="O2559" t="s">
        <v>131</v>
      </c>
      <c r="P2559" t="s">
        <v>182</v>
      </c>
    </row>
    <row r="2560" spans="1:16" x14ac:dyDescent="0.25">
      <c r="A2560" s="1" t="s">
        <v>6110</v>
      </c>
      <c r="B2560" s="5">
        <v>45797.72346228009</v>
      </c>
      <c r="C2560" t="s">
        <v>1944</v>
      </c>
      <c r="D2560" t="s">
        <v>23</v>
      </c>
      <c r="E2560" t="s">
        <v>24</v>
      </c>
      <c r="F2560" t="s">
        <v>20</v>
      </c>
      <c r="G2560" s="4">
        <v>34.590000000000003</v>
      </c>
      <c r="H2560" s="4">
        <v>33.6</v>
      </c>
      <c r="I2560" s="57">
        <v>27.13</v>
      </c>
      <c r="J2560" s="72">
        <v>6.4700000000000024</v>
      </c>
      <c r="K2560" s="30" t="s">
        <v>10</v>
      </c>
      <c r="L2560" s="30" t="s">
        <v>10</v>
      </c>
      <c r="M2560" t="s">
        <v>1991</v>
      </c>
      <c r="N2560" t="s">
        <v>6111</v>
      </c>
      <c r="O2560" t="s">
        <v>122</v>
      </c>
      <c r="P2560" t="s">
        <v>182</v>
      </c>
    </row>
    <row r="2561" spans="1:16" x14ac:dyDescent="0.25">
      <c r="A2561" s="75">
        <v>7027</v>
      </c>
      <c r="B2561" s="76">
        <v>45796.72761858796</v>
      </c>
      <c r="C2561" s="77" t="s">
        <v>154</v>
      </c>
      <c r="D2561" s="77" t="s">
        <v>23</v>
      </c>
      <c r="E2561" s="77" t="s">
        <v>30</v>
      </c>
      <c r="F2561" s="77" t="s">
        <v>1934</v>
      </c>
      <c r="G2561" s="31">
        <v>72.180000000000007</v>
      </c>
      <c r="H2561" s="31">
        <v>67.2</v>
      </c>
      <c r="I2561" s="31">
        <v>0</v>
      </c>
      <c r="J2561" s="73">
        <v>67.2</v>
      </c>
      <c r="K2561" s="78" t="s">
        <v>1000</v>
      </c>
      <c r="L2561" s="78" t="s">
        <v>2825</v>
      </c>
      <c r="M2561" s="77" t="s">
        <v>1991</v>
      </c>
      <c r="N2561" s="77" t="s">
        <v>6112</v>
      </c>
      <c r="O2561" s="77" t="s">
        <v>1957</v>
      </c>
      <c r="P2561" t="s">
        <v>181</v>
      </c>
    </row>
    <row r="2562" spans="1:16" x14ac:dyDescent="0.25">
      <c r="A2562" s="1" t="s">
        <v>6113</v>
      </c>
      <c r="B2562" s="5">
        <v>45798.529902835646</v>
      </c>
      <c r="C2562" t="s">
        <v>187</v>
      </c>
      <c r="D2562" t="s">
        <v>18</v>
      </c>
      <c r="E2562" t="s">
        <v>28</v>
      </c>
      <c r="F2562" t="s">
        <v>136</v>
      </c>
      <c r="G2562" s="4">
        <v>42.99</v>
      </c>
      <c r="H2562" s="31">
        <v>52</v>
      </c>
      <c r="I2562" s="31">
        <v>0</v>
      </c>
      <c r="J2562" s="31">
        <v>52</v>
      </c>
      <c r="K2562" s="30" t="s">
        <v>2824</v>
      </c>
      <c r="L2562" s="30" t="s">
        <v>17</v>
      </c>
      <c r="M2562" t="s">
        <v>1991</v>
      </c>
      <c r="N2562" t="s">
        <v>6114</v>
      </c>
      <c r="O2562" t="s">
        <v>123</v>
      </c>
      <c r="P2562" t="s">
        <v>181</v>
      </c>
    </row>
    <row r="2563" spans="1:16" x14ac:dyDescent="0.25">
      <c r="A2563" s="1" t="s">
        <v>6115</v>
      </c>
      <c r="B2563" s="5">
        <v>45798.514376145831</v>
      </c>
      <c r="C2563" t="s">
        <v>256</v>
      </c>
      <c r="D2563" t="s">
        <v>18</v>
      </c>
      <c r="E2563" t="s">
        <v>28</v>
      </c>
      <c r="F2563" t="s">
        <v>136</v>
      </c>
      <c r="G2563" s="4">
        <v>111.39</v>
      </c>
      <c r="H2563" s="31">
        <v>110.4</v>
      </c>
      <c r="I2563" s="31">
        <v>0</v>
      </c>
      <c r="J2563" s="31">
        <v>110.4</v>
      </c>
      <c r="K2563" s="30" t="s">
        <v>2824</v>
      </c>
      <c r="L2563" s="30" t="s">
        <v>17</v>
      </c>
      <c r="M2563" t="s">
        <v>1991</v>
      </c>
      <c r="N2563" t="s">
        <v>6116</v>
      </c>
      <c r="O2563" t="s">
        <v>131</v>
      </c>
      <c r="P2563" t="s">
        <v>181</v>
      </c>
    </row>
    <row r="2564" spans="1:16" x14ac:dyDescent="0.25">
      <c r="A2564" s="1" t="s">
        <v>6117</v>
      </c>
      <c r="B2564" s="5">
        <v>45798.488991226855</v>
      </c>
      <c r="C2564" t="s">
        <v>256</v>
      </c>
      <c r="D2564" t="s">
        <v>18</v>
      </c>
      <c r="E2564" t="s">
        <v>28</v>
      </c>
      <c r="F2564" t="s">
        <v>136</v>
      </c>
      <c r="G2564" s="4">
        <v>37.79</v>
      </c>
      <c r="H2564" s="31">
        <v>46.8</v>
      </c>
      <c r="I2564" s="31">
        <v>0</v>
      </c>
      <c r="J2564" s="31">
        <v>46.8</v>
      </c>
      <c r="K2564" s="30" t="s">
        <v>2824</v>
      </c>
      <c r="L2564" s="30" t="s">
        <v>17</v>
      </c>
      <c r="M2564" t="s">
        <v>1991</v>
      </c>
      <c r="N2564" t="s">
        <v>6118</v>
      </c>
      <c r="O2564" t="s">
        <v>1961</v>
      </c>
      <c r="P2564" t="s">
        <v>181</v>
      </c>
    </row>
    <row r="2565" spans="1:16" x14ac:dyDescent="0.25">
      <c r="A2565" s="1" t="s">
        <v>4388</v>
      </c>
      <c r="B2565" s="5">
        <v>45798.521582060188</v>
      </c>
      <c r="C2565" t="s">
        <v>247</v>
      </c>
      <c r="D2565" t="s">
        <v>153</v>
      </c>
      <c r="E2565" t="s">
        <v>24</v>
      </c>
      <c r="F2565" t="s">
        <v>20</v>
      </c>
      <c r="G2565" s="4">
        <v>64.790000000000006</v>
      </c>
      <c r="H2565" s="4">
        <v>63.8</v>
      </c>
      <c r="I2565" s="57">
        <v>51.52</v>
      </c>
      <c r="J2565" s="72">
        <v>12.279999999999994</v>
      </c>
      <c r="K2565" s="30" t="s">
        <v>10</v>
      </c>
      <c r="L2565" s="30" t="s">
        <v>10</v>
      </c>
      <c r="M2565" t="s">
        <v>1991</v>
      </c>
      <c r="N2565" t="s">
        <v>6119</v>
      </c>
      <c r="O2565" t="s">
        <v>131</v>
      </c>
      <c r="P2565" t="s">
        <v>181</v>
      </c>
    </row>
    <row r="2566" spans="1:16" x14ac:dyDescent="0.25">
      <c r="A2566" s="1" t="s">
        <v>5715</v>
      </c>
      <c r="B2566" s="5">
        <v>45798.914403437499</v>
      </c>
      <c r="C2566" t="s">
        <v>145</v>
      </c>
      <c r="D2566" t="s">
        <v>19</v>
      </c>
      <c r="E2566" t="s">
        <v>130</v>
      </c>
      <c r="F2566" t="s">
        <v>20</v>
      </c>
      <c r="G2566" s="4">
        <v>80.63</v>
      </c>
      <c r="H2566" s="4">
        <v>82.65</v>
      </c>
      <c r="I2566" s="57">
        <v>66.739999999999995</v>
      </c>
      <c r="J2566" s="72">
        <v>15.910000000000011</v>
      </c>
      <c r="K2566" s="30" t="s">
        <v>10</v>
      </c>
      <c r="L2566" s="30" t="s">
        <v>10</v>
      </c>
      <c r="M2566" t="s">
        <v>1991</v>
      </c>
      <c r="N2566" t="s">
        <v>6120</v>
      </c>
      <c r="O2566" t="s">
        <v>132</v>
      </c>
      <c r="P2566" t="s">
        <v>180</v>
      </c>
    </row>
    <row r="2567" spans="1:16" x14ac:dyDescent="0.25">
      <c r="A2567" s="1" t="s">
        <v>6121</v>
      </c>
      <c r="B2567" s="5">
        <v>45798.683428530094</v>
      </c>
      <c r="C2567" t="s">
        <v>993</v>
      </c>
      <c r="D2567" t="s">
        <v>23</v>
      </c>
      <c r="E2567" t="s">
        <v>30</v>
      </c>
      <c r="F2567" t="s">
        <v>1941</v>
      </c>
      <c r="G2567" s="4">
        <v>40.78</v>
      </c>
      <c r="H2567" s="4">
        <v>43.8</v>
      </c>
      <c r="I2567" s="57">
        <v>35.369999999999997</v>
      </c>
      <c r="J2567" s="72">
        <v>8.43</v>
      </c>
      <c r="K2567" s="30" t="s">
        <v>10</v>
      </c>
      <c r="L2567" s="30" t="s">
        <v>10</v>
      </c>
      <c r="M2567" t="s">
        <v>1991</v>
      </c>
      <c r="N2567" t="s">
        <v>6122</v>
      </c>
      <c r="O2567" t="s">
        <v>131</v>
      </c>
      <c r="P2567" t="s">
        <v>181</v>
      </c>
    </row>
    <row r="2568" spans="1:16" x14ac:dyDescent="0.25">
      <c r="A2568" s="1" t="s">
        <v>6123</v>
      </c>
      <c r="B2568" s="5">
        <v>45798.82350943287</v>
      </c>
      <c r="C2568" t="s">
        <v>175</v>
      </c>
      <c r="D2568" t="s">
        <v>19</v>
      </c>
      <c r="E2568" t="s">
        <v>33</v>
      </c>
      <c r="F2568" t="s">
        <v>20</v>
      </c>
      <c r="G2568" s="4">
        <v>34.79</v>
      </c>
      <c r="H2568" s="4">
        <v>43.8</v>
      </c>
      <c r="I2568" s="57">
        <v>33.380000000000003</v>
      </c>
      <c r="J2568" s="72">
        <v>10.419999999999995</v>
      </c>
      <c r="K2568" s="30" t="s">
        <v>10</v>
      </c>
      <c r="L2568" s="30" t="s">
        <v>10</v>
      </c>
      <c r="M2568" t="s">
        <v>1991</v>
      </c>
      <c r="N2568" t="s">
        <v>6124</v>
      </c>
      <c r="O2568" t="s">
        <v>123</v>
      </c>
      <c r="P2568" t="s">
        <v>180</v>
      </c>
    </row>
    <row r="2569" spans="1:16" x14ac:dyDescent="0.25">
      <c r="A2569" s="75">
        <v>2393</v>
      </c>
      <c r="B2569" s="76">
        <v>45796.892156643517</v>
      </c>
      <c r="C2569" s="77" t="s">
        <v>257</v>
      </c>
      <c r="D2569" s="77" t="s">
        <v>19</v>
      </c>
      <c r="E2569" s="77" t="s">
        <v>129</v>
      </c>
      <c r="F2569" s="77" t="s">
        <v>116</v>
      </c>
      <c r="G2569" s="31">
        <v>39.28</v>
      </c>
      <c r="H2569" s="31">
        <v>33.299999999999997</v>
      </c>
      <c r="I2569" s="31">
        <v>0</v>
      </c>
      <c r="J2569" s="73">
        <v>33.299999999999997</v>
      </c>
      <c r="K2569" s="78" t="s">
        <v>1000</v>
      </c>
      <c r="L2569" s="78" t="s">
        <v>2825</v>
      </c>
      <c r="M2569" s="77" t="s">
        <v>1991</v>
      </c>
      <c r="N2569" s="77" t="s">
        <v>6125</v>
      </c>
      <c r="O2569" s="77" t="s">
        <v>122</v>
      </c>
      <c r="P2569" t="s">
        <v>182</v>
      </c>
    </row>
    <row r="2570" spans="1:16" x14ac:dyDescent="0.25">
      <c r="A2570" s="1" t="s">
        <v>6126</v>
      </c>
      <c r="B2570" s="5">
        <v>45798.914214930555</v>
      </c>
      <c r="C2570" t="s">
        <v>151</v>
      </c>
      <c r="D2570" t="s">
        <v>19</v>
      </c>
      <c r="E2570" t="s">
        <v>33</v>
      </c>
      <c r="F2570" t="s">
        <v>20</v>
      </c>
      <c r="G2570" s="4">
        <v>27.99</v>
      </c>
      <c r="H2570" s="4">
        <v>36</v>
      </c>
      <c r="I2570" s="57">
        <v>27.08</v>
      </c>
      <c r="J2570" s="72">
        <v>8.9200000000000017</v>
      </c>
      <c r="K2570" s="30" t="s">
        <v>10</v>
      </c>
      <c r="L2570" s="30" t="s">
        <v>10</v>
      </c>
      <c r="M2570" t="s">
        <v>1991</v>
      </c>
      <c r="N2570" t="s">
        <v>6127</v>
      </c>
      <c r="O2570" t="s">
        <v>122</v>
      </c>
      <c r="P2570" t="s">
        <v>181</v>
      </c>
    </row>
    <row r="2571" spans="1:16" x14ac:dyDescent="0.25">
      <c r="A2571" s="1" t="s">
        <v>6128</v>
      </c>
      <c r="B2571" s="5">
        <v>45798.846220740743</v>
      </c>
      <c r="C2571" t="s">
        <v>159</v>
      </c>
      <c r="D2571" t="s">
        <v>19</v>
      </c>
      <c r="E2571" t="s">
        <v>33</v>
      </c>
      <c r="F2571" t="s">
        <v>20</v>
      </c>
      <c r="G2571" s="4">
        <v>46.58</v>
      </c>
      <c r="H2571" s="4">
        <v>33.6</v>
      </c>
      <c r="I2571" s="57">
        <v>27.13</v>
      </c>
      <c r="J2571" s="72">
        <v>6.4700000000000024</v>
      </c>
      <c r="K2571" s="30" t="s">
        <v>10</v>
      </c>
      <c r="L2571" s="30" t="s">
        <v>10</v>
      </c>
      <c r="M2571" t="s">
        <v>1991</v>
      </c>
      <c r="N2571" t="s">
        <v>6129</v>
      </c>
      <c r="O2571" t="s">
        <v>132</v>
      </c>
      <c r="P2571" t="s">
        <v>182</v>
      </c>
    </row>
    <row r="2572" spans="1:16" x14ac:dyDescent="0.25">
      <c r="A2572" s="1" t="s">
        <v>6130</v>
      </c>
      <c r="B2572" s="5">
        <v>45798.789346215279</v>
      </c>
      <c r="C2572" t="s">
        <v>284</v>
      </c>
      <c r="D2572" t="s">
        <v>19</v>
      </c>
      <c r="E2572" t="s">
        <v>39</v>
      </c>
      <c r="F2572" t="s">
        <v>20</v>
      </c>
      <c r="G2572" s="4">
        <v>90.58</v>
      </c>
      <c r="H2572" s="4">
        <v>81.599999999999994</v>
      </c>
      <c r="I2572" s="57">
        <v>65.89</v>
      </c>
      <c r="J2572" s="72">
        <v>15.709999999999994</v>
      </c>
      <c r="K2572" s="30" t="s">
        <v>10</v>
      </c>
      <c r="L2572" s="30" t="s">
        <v>10</v>
      </c>
      <c r="M2572" t="s">
        <v>1991</v>
      </c>
      <c r="N2572" t="s">
        <v>6131</v>
      </c>
      <c r="O2572" t="s">
        <v>1959</v>
      </c>
      <c r="P2572" t="s">
        <v>182</v>
      </c>
    </row>
    <row r="2573" spans="1:16" x14ac:dyDescent="0.25">
      <c r="A2573" s="1" t="s">
        <v>6132</v>
      </c>
      <c r="B2573" s="5">
        <v>45798.842938020833</v>
      </c>
      <c r="C2573" t="s">
        <v>191</v>
      </c>
      <c r="D2573" t="s">
        <v>19</v>
      </c>
      <c r="E2573" t="s">
        <v>33</v>
      </c>
      <c r="F2573" t="s">
        <v>20</v>
      </c>
      <c r="G2573" s="4">
        <v>51.78</v>
      </c>
      <c r="H2573" s="4">
        <v>43.8</v>
      </c>
      <c r="I2573" s="57">
        <v>35.369999999999997</v>
      </c>
      <c r="J2573" s="72">
        <v>8.43</v>
      </c>
      <c r="K2573" s="30" t="s">
        <v>10</v>
      </c>
      <c r="L2573" s="30" t="s">
        <v>10</v>
      </c>
      <c r="M2573" t="s">
        <v>1991</v>
      </c>
      <c r="N2573" t="s">
        <v>6133</v>
      </c>
      <c r="O2573" t="s">
        <v>131</v>
      </c>
      <c r="P2573" t="s">
        <v>183</v>
      </c>
    </row>
    <row r="2574" spans="1:16" x14ac:dyDescent="0.25">
      <c r="A2574" s="1" t="s">
        <v>6134</v>
      </c>
      <c r="B2574" s="5">
        <v>45798.808651689818</v>
      </c>
      <c r="C2574" t="s">
        <v>1499</v>
      </c>
      <c r="D2574" t="s">
        <v>27</v>
      </c>
      <c r="E2574" t="s">
        <v>28</v>
      </c>
      <c r="F2574" t="s">
        <v>136</v>
      </c>
      <c r="G2574" s="4">
        <v>138.97999999999999</v>
      </c>
      <c r="H2574" s="31">
        <v>142</v>
      </c>
      <c r="I2574" s="31">
        <v>0</v>
      </c>
      <c r="J2574" s="31">
        <v>142</v>
      </c>
      <c r="K2574" s="30" t="s">
        <v>2824</v>
      </c>
      <c r="L2574" s="30" t="s">
        <v>17</v>
      </c>
      <c r="M2574" t="s">
        <v>1991</v>
      </c>
      <c r="N2574" t="s">
        <v>6135</v>
      </c>
      <c r="O2574" t="s">
        <v>132</v>
      </c>
      <c r="P2574" t="s">
        <v>182</v>
      </c>
    </row>
    <row r="2575" spans="1:16" x14ac:dyDescent="0.25">
      <c r="A2575" s="1" t="s">
        <v>6136</v>
      </c>
      <c r="B2575" s="5">
        <v>45798.51084091435</v>
      </c>
      <c r="C2575" t="s">
        <v>1838</v>
      </c>
      <c r="D2575" t="s">
        <v>18</v>
      </c>
      <c r="E2575" t="s">
        <v>2105</v>
      </c>
      <c r="F2575" t="s">
        <v>29</v>
      </c>
      <c r="G2575" s="4">
        <v>30.99</v>
      </c>
      <c r="H2575" s="31">
        <v>26</v>
      </c>
      <c r="I2575" s="31">
        <v>0</v>
      </c>
      <c r="J2575" s="31">
        <v>26</v>
      </c>
      <c r="K2575" s="30" t="s">
        <v>2824</v>
      </c>
      <c r="L2575" s="30" t="s">
        <v>17</v>
      </c>
      <c r="M2575" t="s">
        <v>1991</v>
      </c>
      <c r="N2575" t="s">
        <v>6137</v>
      </c>
      <c r="O2575" t="s">
        <v>131</v>
      </c>
      <c r="P2575" t="s">
        <v>180</v>
      </c>
    </row>
    <row r="2576" spans="1:16" x14ac:dyDescent="0.25">
      <c r="A2576" s="1" t="s">
        <v>6138</v>
      </c>
      <c r="B2576" s="5">
        <v>45798.541272627313</v>
      </c>
      <c r="C2576" t="s">
        <v>138</v>
      </c>
      <c r="D2576" t="s">
        <v>18</v>
      </c>
      <c r="E2576" t="s">
        <v>28</v>
      </c>
      <c r="F2576" t="s">
        <v>136</v>
      </c>
      <c r="G2576" s="4">
        <v>35.979999999999997</v>
      </c>
      <c r="H2576" s="31">
        <v>27</v>
      </c>
      <c r="I2576" s="31">
        <v>0</v>
      </c>
      <c r="J2576" s="31">
        <v>27</v>
      </c>
      <c r="K2576" s="30" t="s">
        <v>2824</v>
      </c>
      <c r="L2576" s="30" t="s">
        <v>17</v>
      </c>
      <c r="M2576" t="s">
        <v>1991</v>
      </c>
      <c r="N2576" t="s">
        <v>6139</v>
      </c>
      <c r="O2576" t="s">
        <v>1957</v>
      </c>
      <c r="P2576" t="s">
        <v>183</v>
      </c>
    </row>
    <row r="2577" spans="1:16" x14ac:dyDescent="0.25">
      <c r="A2577" s="1" t="s">
        <v>6140</v>
      </c>
      <c r="B2577" s="5">
        <v>45798.907078819444</v>
      </c>
      <c r="C2577" t="s">
        <v>164</v>
      </c>
      <c r="D2577" t="s">
        <v>23</v>
      </c>
      <c r="E2577" t="s">
        <v>24</v>
      </c>
      <c r="F2577" t="s">
        <v>20</v>
      </c>
      <c r="G2577" s="4">
        <v>40.04</v>
      </c>
      <c r="H2577" s="4">
        <v>49.05</v>
      </c>
      <c r="I2577" s="57">
        <v>36.619999999999997</v>
      </c>
      <c r="J2577" s="72">
        <v>12.43</v>
      </c>
      <c r="K2577" s="30" t="s">
        <v>10</v>
      </c>
      <c r="L2577" s="30" t="s">
        <v>10</v>
      </c>
      <c r="M2577" t="s">
        <v>1991</v>
      </c>
      <c r="N2577" t="s">
        <v>6141</v>
      </c>
      <c r="O2577" t="s">
        <v>132</v>
      </c>
      <c r="P2577" t="s">
        <v>182</v>
      </c>
    </row>
    <row r="2578" spans="1:16" x14ac:dyDescent="0.25">
      <c r="A2578" s="1" t="s">
        <v>6142</v>
      </c>
      <c r="B2578" s="5">
        <v>45798.571607164355</v>
      </c>
      <c r="C2578" t="s">
        <v>700</v>
      </c>
      <c r="D2578" t="s">
        <v>19</v>
      </c>
      <c r="E2578" t="s">
        <v>226</v>
      </c>
      <c r="F2578" t="s">
        <v>20</v>
      </c>
      <c r="G2578" s="4">
        <v>26.19</v>
      </c>
      <c r="H2578" s="4">
        <v>33.6</v>
      </c>
      <c r="I2578" s="57">
        <v>25.14</v>
      </c>
      <c r="J2578" s="72">
        <v>8.4600000000000009</v>
      </c>
      <c r="K2578" s="30" t="s">
        <v>10</v>
      </c>
      <c r="L2578" s="30" t="s">
        <v>10</v>
      </c>
      <c r="M2578" t="s">
        <v>1991</v>
      </c>
      <c r="N2578" t="s">
        <v>6143</v>
      </c>
      <c r="O2578" t="s">
        <v>122</v>
      </c>
      <c r="P2578" t="s">
        <v>180</v>
      </c>
    </row>
    <row r="2579" spans="1:16" x14ac:dyDescent="0.25">
      <c r="A2579" s="1" t="s">
        <v>6144</v>
      </c>
      <c r="B2579" s="5">
        <v>45798.562271111114</v>
      </c>
      <c r="C2579" t="s">
        <v>460</v>
      </c>
      <c r="D2579" t="s">
        <v>18</v>
      </c>
      <c r="E2579" t="s">
        <v>28</v>
      </c>
      <c r="F2579" t="s">
        <v>136</v>
      </c>
      <c r="G2579" s="4">
        <v>26.98</v>
      </c>
      <c r="H2579" s="31">
        <v>30</v>
      </c>
      <c r="I2579" s="31">
        <v>0</v>
      </c>
      <c r="J2579" s="31">
        <v>30</v>
      </c>
      <c r="K2579" s="30" t="s">
        <v>2824</v>
      </c>
      <c r="L2579" s="30" t="s">
        <v>17</v>
      </c>
      <c r="M2579" t="s">
        <v>1991</v>
      </c>
      <c r="N2579" t="s">
        <v>6145</v>
      </c>
      <c r="O2579" t="s">
        <v>132</v>
      </c>
      <c r="P2579" t="s">
        <v>180</v>
      </c>
    </row>
    <row r="2580" spans="1:16" x14ac:dyDescent="0.25">
      <c r="A2580" s="1" t="s">
        <v>6146</v>
      </c>
      <c r="B2580" s="5">
        <v>45798.559781342592</v>
      </c>
      <c r="C2580" t="s">
        <v>700</v>
      </c>
      <c r="D2580" t="s">
        <v>19</v>
      </c>
      <c r="E2580" t="s">
        <v>33</v>
      </c>
      <c r="F2580" t="s">
        <v>20</v>
      </c>
      <c r="G2580" s="4">
        <v>29.8</v>
      </c>
      <c r="H2580" s="4">
        <v>43.8</v>
      </c>
      <c r="I2580" s="57">
        <v>32.880000000000003</v>
      </c>
      <c r="J2580" s="72">
        <v>10.919999999999995</v>
      </c>
      <c r="K2580" s="30" t="s">
        <v>10</v>
      </c>
      <c r="L2580" s="30" t="s">
        <v>10</v>
      </c>
      <c r="M2580" t="s">
        <v>1991</v>
      </c>
      <c r="N2580" t="s">
        <v>6147</v>
      </c>
      <c r="O2580" t="s">
        <v>132</v>
      </c>
      <c r="P2580" t="s">
        <v>180</v>
      </c>
    </row>
    <row r="2581" spans="1:16" x14ac:dyDescent="0.25">
      <c r="A2581" s="1" t="s">
        <v>6148</v>
      </c>
      <c r="B2581" s="5">
        <v>45798.921525231483</v>
      </c>
      <c r="C2581" t="s">
        <v>318</v>
      </c>
      <c r="D2581" t="s">
        <v>18</v>
      </c>
      <c r="E2581" t="s">
        <v>1945</v>
      </c>
      <c r="F2581" t="s">
        <v>29</v>
      </c>
      <c r="G2581" s="4">
        <v>77.98</v>
      </c>
      <c r="H2581" s="31">
        <v>61</v>
      </c>
      <c r="I2581" s="31">
        <v>0</v>
      </c>
      <c r="J2581" s="31">
        <v>61</v>
      </c>
      <c r="K2581" s="30" t="s">
        <v>2824</v>
      </c>
      <c r="L2581" s="30" t="s">
        <v>17</v>
      </c>
      <c r="M2581" t="s">
        <v>1991</v>
      </c>
      <c r="N2581" t="s">
        <v>6149</v>
      </c>
      <c r="O2581" t="s">
        <v>132</v>
      </c>
      <c r="P2581" t="s">
        <v>182</v>
      </c>
    </row>
    <row r="2582" spans="1:16" x14ac:dyDescent="0.25">
      <c r="A2582" s="1" t="s">
        <v>6150</v>
      </c>
      <c r="B2582" s="5">
        <v>45798.521892199075</v>
      </c>
      <c r="C2582" t="s">
        <v>261</v>
      </c>
      <c r="D2582" t="s">
        <v>19</v>
      </c>
      <c r="E2582" t="s">
        <v>1953</v>
      </c>
      <c r="F2582" t="s">
        <v>20</v>
      </c>
      <c r="G2582" s="4">
        <v>76.58</v>
      </c>
      <c r="H2582" s="4">
        <v>60.6</v>
      </c>
      <c r="I2582" s="57">
        <v>48.93</v>
      </c>
      <c r="J2582" s="72">
        <v>11.670000000000002</v>
      </c>
      <c r="K2582" s="30" t="s">
        <v>10</v>
      </c>
      <c r="L2582" s="30" t="s">
        <v>10</v>
      </c>
      <c r="M2582" t="s">
        <v>1991</v>
      </c>
      <c r="N2582" t="s">
        <v>6151</v>
      </c>
      <c r="O2582" t="s">
        <v>122</v>
      </c>
      <c r="P2582" t="s">
        <v>183</v>
      </c>
    </row>
    <row r="2583" spans="1:16" x14ac:dyDescent="0.25">
      <c r="A2583" s="1" t="s">
        <v>6152</v>
      </c>
      <c r="B2583" s="5">
        <v>45798.880710648147</v>
      </c>
      <c r="C2583" t="s">
        <v>2538</v>
      </c>
      <c r="D2583" t="s">
        <v>19</v>
      </c>
      <c r="E2583" t="s">
        <v>41</v>
      </c>
      <c r="F2583" t="s">
        <v>20</v>
      </c>
      <c r="G2583" s="4">
        <v>24.99</v>
      </c>
      <c r="H2583" s="4">
        <v>24</v>
      </c>
      <c r="I2583" s="57">
        <v>18.89</v>
      </c>
      <c r="J2583" s="72">
        <v>5.1099999999999994</v>
      </c>
      <c r="K2583" s="30" t="s">
        <v>10</v>
      </c>
      <c r="L2583" s="30" t="s">
        <v>10</v>
      </c>
      <c r="M2583" t="s">
        <v>1991</v>
      </c>
      <c r="N2583" t="s">
        <v>6153</v>
      </c>
      <c r="O2583" t="s">
        <v>2679</v>
      </c>
      <c r="P2583" t="s">
        <v>183</v>
      </c>
    </row>
    <row r="2584" spans="1:16" x14ac:dyDescent="0.25">
      <c r="A2584" s="1" t="s">
        <v>6154</v>
      </c>
      <c r="B2584" s="5">
        <v>45798.724537754628</v>
      </c>
      <c r="C2584" t="s">
        <v>652</v>
      </c>
      <c r="D2584" t="s">
        <v>19</v>
      </c>
      <c r="E2584" t="s">
        <v>1946</v>
      </c>
      <c r="F2584" t="s">
        <v>20</v>
      </c>
      <c r="G2584" s="4">
        <v>110.43</v>
      </c>
      <c r="H2584" s="4">
        <v>111.45</v>
      </c>
      <c r="I2584" s="57">
        <v>90</v>
      </c>
      <c r="J2584" s="72">
        <v>21.450000000000003</v>
      </c>
      <c r="K2584" s="30" t="s">
        <v>10</v>
      </c>
      <c r="L2584" s="30" t="s">
        <v>10</v>
      </c>
      <c r="M2584" t="s">
        <v>1991</v>
      </c>
      <c r="N2584" t="s">
        <v>6155</v>
      </c>
      <c r="O2584" t="s">
        <v>124</v>
      </c>
      <c r="P2584" t="s">
        <v>179</v>
      </c>
    </row>
    <row r="2585" spans="1:16" x14ac:dyDescent="0.25">
      <c r="A2585" s="1" t="s">
        <v>6156</v>
      </c>
      <c r="B2585" s="5">
        <v>45798.853897581015</v>
      </c>
      <c r="C2585" t="s">
        <v>685</v>
      </c>
      <c r="D2585" t="s">
        <v>23</v>
      </c>
      <c r="E2585" t="s">
        <v>24</v>
      </c>
      <c r="F2585" t="s">
        <v>20</v>
      </c>
      <c r="G2585" s="4">
        <v>75.180000000000007</v>
      </c>
      <c r="H2585" s="4">
        <v>67.2</v>
      </c>
      <c r="I2585" s="57">
        <v>54.26</v>
      </c>
      <c r="J2585" s="72">
        <v>12.940000000000005</v>
      </c>
      <c r="K2585" s="30" t="s">
        <v>10</v>
      </c>
      <c r="L2585" s="30" t="s">
        <v>10</v>
      </c>
      <c r="M2585" t="s">
        <v>1991</v>
      </c>
      <c r="N2585" t="s">
        <v>6157</v>
      </c>
      <c r="O2585" t="s">
        <v>132</v>
      </c>
      <c r="P2585" t="s">
        <v>180</v>
      </c>
    </row>
    <row r="2586" spans="1:16" x14ac:dyDescent="0.25">
      <c r="A2586" s="1" t="s">
        <v>6158</v>
      </c>
      <c r="B2586" s="5">
        <v>45798.811172870373</v>
      </c>
      <c r="C2586" t="s">
        <v>49</v>
      </c>
      <c r="D2586" t="s">
        <v>19</v>
      </c>
      <c r="E2586" t="s">
        <v>41</v>
      </c>
      <c r="F2586" t="s">
        <v>20</v>
      </c>
      <c r="G2586" s="4">
        <v>148.09</v>
      </c>
      <c r="H2586" s="4">
        <v>140.1</v>
      </c>
      <c r="I2586" s="57">
        <v>113.13</v>
      </c>
      <c r="J2586" s="72">
        <v>26.97</v>
      </c>
      <c r="K2586" s="30" t="s">
        <v>10</v>
      </c>
      <c r="L2586" s="30" t="s">
        <v>10</v>
      </c>
      <c r="M2586" t="s">
        <v>1991</v>
      </c>
      <c r="N2586" t="s">
        <v>6159</v>
      </c>
      <c r="O2586" t="s">
        <v>2679</v>
      </c>
      <c r="P2586" t="s">
        <v>179</v>
      </c>
    </row>
    <row r="2587" spans="1:16" x14ac:dyDescent="0.25">
      <c r="A2587" s="1" t="s">
        <v>6160</v>
      </c>
      <c r="B2587" s="5">
        <v>45798.926605208333</v>
      </c>
      <c r="C2587" t="s">
        <v>152</v>
      </c>
      <c r="D2587" t="s">
        <v>18</v>
      </c>
      <c r="E2587" t="s">
        <v>28</v>
      </c>
      <c r="F2587" t="s">
        <v>136</v>
      </c>
      <c r="G2587" s="4">
        <v>30.99</v>
      </c>
      <c r="H2587" s="31">
        <v>30</v>
      </c>
      <c r="I2587" s="31">
        <v>0</v>
      </c>
      <c r="J2587" s="31">
        <v>30</v>
      </c>
      <c r="K2587" s="30" t="s">
        <v>2824</v>
      </c>
      <c r="L2587" s="30" t="s">
        <v>17</v>
      </c>
      <c r="M2587" t="s">
        <v>1991</v>
      </c>
      <c r="N2587" t="s">
        <v>6161</v>
      </c>
      <c r="O2587" t="s">
        <v>131</v>
      </c>
      <c r="P2587" t="s">
        <v>179</v>
      </c>
    </row>
    <row r="2588" spans="1:16" x14ac:dyDescent="0.25">
      <c r="A2588" s="1" t="s">
        <v>6162</v>
      </c>
      <c r="B2588" s="5">
        <v>45798.807500740739</v>
      </c>
      <c r="C2588" t="s">
        <v>49</v>
      </c>
      <c r="D2588" t="s">
        <v>19</v>
      </c>
      <c r="E2588" t="s">
        <v>41</v>
      </c>
      <c r="F2588" t="s">
        <v>20</v>
      </c>
      <c r="G2588" s="4">
        <v>40.04</v>
      </c>
      <c r="H2588" s="4">
        <v>49.05</v>
      </c>
      <c r="I2588" s="57">
        <v>35.619999999999997</v>
      </c>
      <c r="J2588" s="72">
        <v>13.43</v>
      </c>
      <c r="K2588" s="30" t="s">
        <v>10</v>
      </c>
      <c r="L2588" s="30" t="s">
        <v>10</v>
      </c>
      <c r="M2588" t="s">
        <v>1991</v>
      </c>
      <c r="N2588" t="s">
        <v>6163</v>
      </c>
      <c r="O2588" t="s">
        <v>140</v>
      </c>
      <c r="P2588" t="s">
        <v>179</v>
      </c>
    </row>
    <row r="2589" spans="1:16" x14ac:dyDescent="0.25">
      <c r="A2589" s="1" t="s">
        <v>6164</v>
      </c>
      <c r="B2589" s="5">
        <v>45798.545667962964</v>
      </c>
      <c r="C2589" t="s">
        <v>49</v>
      </c>
      <c r="D2589" t="s">
        <v>23</v>
      </c>
      <c r="E2589" t="s">
        <v>26</v>
      </c>
      <c r="F2589" t="s">
        <v>20</v>
      </c>
      <c r="G2589" s="4">
        <v>84.78</v>
      </c>
      <c r="H2589" s="4">
        <v>70.8</v>
      </c>
      <c r="I2589" s="57">
        <v>59.33</v>
      </c>
      <c r="J2589" s="72">
        <v>11.469999999999999</v>
      </c>
      <c r="K2589" s="30" t="s">
        <v>10</v>
      </c>
      <c r="L2589" s="30" t="s">
        <v>10</v>
      </c>
      <c r="M2589" t="s">
        <v>1991</v>
      </c>
      <c r="N2589" t="s">
        <v>6165</v>
      </c>
      <c r="O2589" t="s">
        <v>1961</v>
      </c>
      <c r="P2589" t="s">
        <v>179</v>
      </c>
    </row>
    <row r="2590" spans="1:16" x14ac:dyDescent="0.25">
      <c r="A2590" s="1" t="s">
        <v>1996</v>
      </c>
      <c r="B2590" s="5">
        <v>45798.857278680553</v>
      </c>
      <c r="C2590" t="s">
        <v>980</v>
      </c>
      <c r="D2590" t="s">
        <v>19</v>
      </c>
      <c r="E2590" t="s">
        <v>33</v>
      </c>
      <c r="F2590" t="s">
        <v>20</v>
      </c>
      <c r="G2590" s="4">
        <v>107.79</v>
      </c>
      <c r="H2590" s="4">
        <v>106.8</v>
      </c>
      <c r="I2590" s="57">
        <v>81.239999999999995</v>
      </c>
      <c r="J2590" s="72">
        <v>25.560000000000002</v>
      </c>
      <c r="K2590" s="30" t="s">
        <v>10</v>
      </c>
      <c r="L2590" s="30" t="s">
        <v>10</v>
      </c>
      <c r="M2590" t="s">
        <v>1991</v>
      </c>
      <c r="N2590" t="s">
        <v>6166</v>
      </c>
      <c r="O2590" t="s">
        <v>122</v>
      </c>
      <c r="P2590" t="s">
        <v>179</v>
      </c>
    </row>
    <row r="2591" spans="1:16" x14ac:dyDescent="0.25">
      <c r="A2591" s="1" t="s">
        <v>6167</v>
      </c>
      <c r="B2591" s="5">
        <v>45798.601567083337</v>
      </c>
      <c r="C2591" t="s">
        <v>160</v>
      </c>
      <c r="D2591" t="s">
        <v>23</v>
      </c>
      <c r="E2591" t="s">
        <v>26</v>
      </c>
      <c r="F2591" t="s">
        <v>20</v>
      </c>
      <c r="G2591" s="4">
        <v>61.19</v>
      </c>
      <c r="H2591" s="4">
        <v>70.2</v>
      </c>
      <c r="I2591" s="57">
        <v>52.69</v>
      </c>
      <c r="J2591" s="72">
        <v>17.510000000000005</v>
      </c>
      <c r="K2591" s="30" t="s">
        <v>10</v>
      </c>
      <c r="L2591" s="30" t="s">
        <v>10</v>
      </c>
      <c r="M2591" t="s">
        <v>1991</v>
      </c>
      <c r="N2591" t="s">
        <v>6168</v>
      </c>
      <c r="O2591" t="s">
        <v>132</v>
      </c>
      <c r="P2591" t="s">
        <v>179</v>
      </c>
    </row>
    <row r="2592" spans="1:16" x14ac:dyDescent="0.25">
      <c r="A2592" s="1" t="s">
        <v>6169</v>
      </c>
      <c r="B2592" s="5">
        <v>45798.714415740738</v>
      </c>
      <c r="C2592" t="s">
        <v>301</v>
      </c>
      <c r="D2592" t="s">
        <v>18</v>
      </c>
      <c r="E2592" t="s">
        <v>2507</v>
      </c>
      <c r="F2592" t="s">
        <v>1940</v>
      </c>
      <c r="G2592" s="4">
        <v>120.99</v>
      </c>
      <c r="H2592" s="31">
        <v>120</v>
      </c>
      <c r="I2592" s="31">
        <v>0</v>
      </c>
      <c r="J2592" s="31">
        <v>120</v>
      </c>
      <c r="K2592" s="30" t="s">
        <v>2824</v>
      </c>
      <c r="L2592" s="30" t="s">
        <v>17</v>
      </c>
      <c r="M2592" t="s">
        <v>1991</v>
      </c>
      <c r="N2592" t="s">
        <v>6170</v>
      </c>
      <c r="O2592" t="s">
        <v>1957</v>
      </c>
      <c r="P2592" t="s">
        <v>181</v>
      </c>
    </row>
    <row r="2593" spans="1:16" x14ac:dyDescent="0.25">
      <c r="A2593" s="1" t="s">
        <v>5935</v>
      </c>
      <c r="B2593" s="5">
        <v>45798.882339004631</v>
      </c>
      <c r="C2593" t="s">
        <v>1972</v>
      </c>
      <c r="D2593" t="s">
        <v>19</v>
      </c>
      <c r="E2593" t="s">
        <v>1946</v>
      </c>
      <c r="F2593" t="s">
        <v>20</v>
      </c>
      <c r="G2593" s="4">
        <v>69.78</v>
      </c>
      <c r="H2593" s="4">
        <v>68.8</v>
      </c>
      <c r="I2593" s="57">
        <v>55.56</v>
      </c>
      <c r="J2593" s="72">
        <v>13.239999999999995</v>
      </c>
      <c r="K2593" s="30" t="s">
        <v>10</v>
      </c>
      <c r="L2593" s="30" t="s">
        <v>10</v>
      </c>
      <c r="M2593" t="s">
        <v>1991</v>
      </c>
      <c r="N2593" t="s">
        <v>6171</v>
      </c>
      <c r="O2593" t="s">
        <v>132</v>
      </c>
      <c r="P2593" t="s">
        <v>180</v>
      </c>
    </row>
    <row r="2594" spans="1:16" x14ac:dyDescent="0.25">
      <c r="A2594" s="1" t="s">
        <v>6172</v>
      </c>
      <c r="B2594" s="5">
        <v>45798.513980937503</v>
      </c>
      <c r="C2594" t="s">
        <v>188</v>
      </c>
      <c r="D2594" t="s">
        <v>23</v>
      </c>
      <c r="E2594" t="s">
        <v>24</v>
      </c>
      <c r="F2594" t="s">
        <v>20</v>
      </c>
      <c r="G2594" s="4">
        <v>82.13</v>
      </c>
      <c r="H2594" s="4">
        <v>76.150000000000006</v>
      </c>
      <c r="I2594" s="57">
        <v>61.5</v>
      </c>
      <c r="J2594" s="72">
        <v>14.650000000000006</v>
      </c>
      <c r="K2594" s="30" t="s">
        <v>10</v>
      </c>
      <c r="L2594" s="30" t="s">
        <v>10</v>
      </c>
      <c r="M2594" t="s">
        <v>1991</v>
      </c>
      <c r="N2594" t="s">
        <v>6173</v>
      </c>
      <c r="O2594" t="s">
        <v>124</v>
      </c>
      <c r="P2594" t="s">
        <v>179</v>
      </c>
    </row>
    <row r="2595" spans="1:16" x14ac:dyDescent="0.25">
      <c r="A2595" s="1" t="s">
        <v>6174</v>
      </c>
      <c r="B2595" s="5">
        <v>45798.570057569443</v>
      </c>
      <c r="C2595" t="s">
        <v>174</v>
      </c>
      <c r="D2595" t="s">
        <v>19</v>
      </c>
      <c r="E2595" t="s">
        <v>1967</v>
      </c>
      <c r="F2595" t="s">
        <v>20</v>
      </c>
      <c r="G2595" s="4">
        <v>87.98</v>
      </c>
      <c r="H2595" s="4">
        <v>92</v>
      </c>
      <c r="I2595" s="57">
        <v>74.290000000000006</v>
      </c>
      <c r="J2595" s="72">
        <v>17.709999999999994</v>
      </c>
      <c r="K2595" s="30" t="s">
        <v>10</v>
      </c>
      <c r="L2595" s="30" t="s">
        <v>10</v>
      </c>
      <c r="M2595" t="s">
        <v>1991</v>
      </c>
      <c r="N2595" t="s">
        <v>6175</v>
      </c>
      <c r="O2595" t="s">
        <v>122</v>
      </c>
      <c r="P2595" t="s">
        <v>180</v>
      </c>
    </row>
    <row r="2596" spans="1:16" x14ac:dyDescent="0.25">
      <c r="A2596" s="1" t="s">
        <v>6176</v>
      </c>
      <c r="B2596" s="5">
        <v>45798.79004428241</v>
      </c>
      <c r="C2596" t="s">
        <v>1935</v>
      </c>
      <c r="D2596" t="s">
        <v>19</v>
      </c>
      <c r="E2596" t="s">
        <v>1946</v>
      </c>
      <c r="F2596" t="s">
        <v>20</v>
      </c>
      <c r="G2596" s="4">
        <v>149.97999999999999</v>
      </c>
      <c r="H2596" s="4">
        <v>148</v>
      </c>
      <c r="I2596" s="57">
        <v>119.51</v>
      </c>
      <c r="J2596" s="72">
        <v>28.489999999999995</v>
      </c>
      <c r="K2596" s="30" t="s">
        <v>10</v>
      </c>
      <c r="L2596" s="30" t="s">
        <v>10</v>
      </c>
      <c r="M2596" t="s">
        <v>1991</v>
      </c>
      <c r="N2596" t="s">
        <v>6177</v>
      </c>
      <c r="O2596" t="s">
        <v>132</v>
      </c>
      <c r="P2596" t="s">
        <v>180</v>
      </c>
    </row>
    <row r="2597" spans="1:16" x14ac:dyDescent="0.25">
      <c r="A2597" s="1" t="s">
        <v>6178</v>
      </c>
      <c r="B2597" s="5">
        <v>45798.850444571763</v>
      </c>
      <c r="C2597" t="s">
        <v>74</v>
      </c>
      <c r="D2597" t="s">
        <v>19</v>
      </c>
      <c r="E2597" t="s">
        <v>41</v>
      </c>
      <c r="F2597" t="s">
        <v>20</v>
      </c>
      <c r="G2597" s="4">
        <v>87.99</v>
      </c>
      <c r="H2597" s="4">
        <v>75</v>
      </c>
      <c r="I2597" s="57">
        <v>60.56</v>
      </c>
      <c r="J2597" s="72">
        <v>14.439999999999998</v>
      </c>
      <c r="K2597" s="30" t="s">
        <v>10</v>
      </c>
      <c r="L2597" s="30" t="s">
        <v>10</v>
      </c>
      <c r="M2597" t="s">
        <v>1991</v>
      </c>
      <c r="N2597" t="s">
        <v>6179</v>
      </c>
      <c r="O2597" t="s">
        <v>131</v>
      </c>
      <c r="P2597" t="s">
        <v>182</v>
      </c>
    </row>
    <row r="2598" spans="1:16" x14ac:dyDescent="0.25">
      <c r="A2598" s="1" t="s">
        <v>6180</v>
      </c>
      <c r="B2598" s="5">
        <v>45798.510701226849</v>
      </c>
      <c r="C2598" t="s">
        <v>1285</v>
      </c>
      <c r="D2598" t="s">
        <v>27</v>
      </c>
      <c r="E2598" t="s">
        <v>28</v>
      </c>
      <c r="F2598" t="s">
        <v>136</v>
      </c>
      <c r="G2598" s="4">
        <v>32.979999999999997</v>
      </c>
      <c r="H2598" s="31">
        <v>30</v>
      </c>
      <c r="I2598" s="31">
        <v>0</v>
      </c>
      <c r="J2598" s="31">
        <v>30</v>
      </c>
      <c r="K2598" s="30" t="s">
        <v>2824</v>
      </c>
      <c r="L2598" s="30" t="s">
        <v>17</v>
      </c>
      <c r="M2598" t="s">
        <v>1991</v>
      </c>
      <c r="N2598" t="s">
        <v>6181</v>
      </c>
      <c r="O2598" t="s">
        <v>124</v>
      </c>
      <c r="P2598" t="s">
        <v>183</v>
      </c>
    </row>
    <row r="2599" spans="1:16" x14ac:dyDescent="0.25">
      <c r="A2599" s="1" t="s">
        <v>6182</v>
      </c>
      <c r="B2599" s="5">
        <v>45798.894390347225</v>
      </c>
      <c r="C2599" t="s">
        <v>259</v>
      </c>
      <c r="D2599" t="s">
        <v>23</v>
      </c>
      <c r="E2599" t="s">
        <v>3547</v>
      </c>
      <c r="F2599" t="s">
        <v>20</v>
      </c>
      <c r="G2599" s="4">
        <v>248.98</v>
      </c>
      <c r="H2599" s="4">
        <v>235</v>
      </c>
      <c r="I2599" s="57">
        <v>189.76</v>
      </c>
      <c r="J2599" s="72">
        <v>45.240000000000009</v>
      </c>
      <c r="K2599" s="30" t="s">
        <v>10</v>
      </c>
      <c r="L2599" s="30" t="s">
        <v>10</v>
      </c>
      <c r="M2599" t="s">
        <v>1991</v>
      </c>
      <c r="N2599" t="s">
        <v>6183</v>
      </c>
      <c r="O2599" t="s">
        <v>123</v>
      </c>
      <c r="P2599" t="s">
        <v>182</v>
      </c>
    </row>
    <row r="2600" spans="1:16" x14ac:dyDescent="0.25">
      <c r="A2600" s="1" t="s">
        <v>6184</v>
      </c>
      <c r="B2600" s="5">
        <v>45798.863572858798</v>
      </c>
      <c r="C2600" t="s">
        <v>200</v>
      </c>
      <c r="D2600" t="s">
        <v>19</v>
      </c>
      <c r="E2600" t="s">
        <v>39</v>
      </c>
      <c r="F2600" t="s">
        <v>20</v>
      </c>
      <c r="G2600" s="4">
        <v>80.989999999999995</v>
      </c>
      <c r="H2600" s="4">
        <v>80</v>
      </c>
      <c r="I2600" s="57">
        <v>64.599999999999994</v>
      </c>
      <c r="J2600" s="72">
        <v>15.400000000000006</v>
      </c>
      <c r="K2600" s="30" t="s">
        <v>10</v>
      </c>
      <c r="L2600" s="30" t="s">
        <v>10</v>
      </c>
      <c r="M2600" t="s">
        <v>1991</v>
      </c>
      <c r="N2600" t="s">
        <v>6185</v>
      </c>
      <c r="O2600" t="s">
        <v>132</v>
      </c>
      <c r="P2600" t="s">
        <v>182</v>
      </c>
    </row>
    <row r="2601" spans="1:16" x14ac:dyDescent="0.25">
      <c r="A2601" s="1" t="s">
        <v>6186</v>
      </c>
      <c r="B2601" s="5">
        <v>45798.816208993056</v>
      </c>
      <c r="C2601" t="s">
        <v>854</v>
      </c>
      <c r="D2601" t="s">
        <v>19</v>
      </c>
      <c r="E2601" t="s">
        <v>1946</v>
      </c>
      <c r="F2601" t="s">
        <v>20</v>
      </c>
      <c r="G2601" s="4">
        <v>319.98</v>
      </c>
      <c r="H2601" s="4">
        <v>300</v>
      </c>
      <c r="I2601" s="57">
        <v>242.25</v>
      </c>
      <c r="J2601" s="72">
        <v>57.75</v>
      </c>
      <c r="K2601" s="30" t="s">
        <v>10</v>
      </c>
      <c r="L2601" s="30" t="s">
        <v>10</v>
      </c>
      <c r="M2601" t="s">
        <v>1991</v>
      </c>
      <c r="N2601" t="s">
        <v>6187</v>
      </c>
      <c r="O2601" t="s">
        <v>124</v>
      </c>
      <c r="P2601" t="s">
        <v>180</v>
      </c>
    </row>
    <row r="2602" spans="1:16" x14ac:dyDescent="0.25">
      <c r="A2602" s="1" t="s">
        <v>6188</v>
      </c>
      <c r="B2602" s="5">
        <v>45798.801488425925</v>
      </c>
      <c r="C2602" t="s">
        <v>2093</v>
      </c>
      <c r="D2602" t="s">
        <v>19</v>
      </c>
      <c r="E2602" t="s">
        <v>1946</v>
      </c>
      <c r="F2602" t="s">
        <v>20</v>
      </c>
      <c r="G2602" s="4">
        <v>65.989999999999995</v>
      </c>
      <c r="H2602" s="4">
        <v>65</v>
      </c>
      <c r="I2602" s="57">
        <v>54.47</v>
      </c>
      <c r="J2602" s="72">
        <v>10.530000000000001</v>
      </c>
      <c r="K2602" s="30" t="s">
        <v>10</v>
      </c>
      <c r="L2602" s="30" t="s">
        <v>10</v>
      </c>
      <c r="M2602" t="s">
        <v>1991</v>
      </c>
      <c r="N2602" t="s">
        <v>6189</v>
      </c>
      <c r="O2602" t="s">
        <v>1961</v>
      </c>
      <c r="P2602" t="s">
        <v>183</v>
      </c>
    </row>
    <row r="2603" spans="1:16" x14ac:dyDescent="0.25">
      <c r="A2603" s="1" t="s">
        <v>4335</v>
      </c>
      <c r="B2603" s="5">
        <v>45798.76459446759</v>
      </c>
      <c r="C2603" t="s">
        <v>304</v>
      </c>
      <c r="D2603" t="s">
        <v>19</v>
      </c>
      <c r="E2603" t="s">
        <v>41</v>
      </c>
      <c r="F2603" t="s">
        <v>20</v>
      </c>
      <c r="G2603" s="4">
        <v>252.99</v>
      </c>
      <c r="H2603" s="4">
        <v>252</v>
      </c>
      <c r="I2603" s="57">
        <v>197.5</v>
      </c>
      <c r="J2603" s="72">
        <v>54.5</v>
      </c>
      <c r="K2603" s="30" t="s">
        <v>10</v>
      </c>
      <c r="L2603" s="30" t="s">
        <v>10</v>
      </c>
      <c r="M2603" t="s">
        <v>1991</v>
      </c>
      <c r="N2603" t="s">
        <v>6190</v>
      </c>
      <c r="O2603" t="s">
        <v>1957</v>
      </c>
      <c r="P2603" t="s">
        <v>183</v>
      </c>
    </row>
    <row r="2604" spans="1:16" x14ac:dyDescent="0.25">
      <c r="A2604" s="1" t="s">
        <v>6191</v>
      </c>
      <c r="B2604" s="5">
        <v>45798.771660520833</v>
      </c>
      <c r="C2604" t="s">
        <v>318</v>
      </c>
      <c r="D2604" t="s">
        <v>19</v>
      </c>
      <c r="E2604" t="s">
        <v>41</v>
      </c>
      <c r="F2604" t="s">
        <v>20</v>
      </c>
      <c r="G2604" s="4">
        <v>143.97999999999999</v>
      </c>
      <c r="H2604" s="4">
        <v>122</v>
      </c>
      <c r="I2604" s="57">
        <v>98.52</v>
      </c>
      <c r="J2604" s="72">
        <v>23.480000000000004</v>
      </c>
      <c r="K2604" s="30" t="s">
        <v>10</v>
      </c>
      <c r="L2604" s="30" t="s">
        <v>10</v>
      </c>
      <c r="M2604" t="s">
        <v>1991</v>
      </c>
      <c r="N2604" t="s">
        <v>6192</v>
      </c>
      <c r="O2604" t="s">
        <v>131</v>
      </c>
      <c r="P2604" t="s">
        <v>182</v>
      </c>
    </row>
    <row r="2605" spans="1:16" x14ac:dyDescent="0.25">
      <c r="A2605" s="1" t="s">
        <v>6193</v>
      </c>
      <c r="B2605" s="5">
        <v>45798.85069053241</v>
      </c>
      <c r="C2605" t="s">
        <v>203</v>
      </c>
      <c r="D2605" t="s">
        <v>23</v>
      </c>
      <c r="E2605" t="s">
        <v>24</v>
      </c>
      <c r="F2605" t="s">
        <v>20</v>
      </c>
      <c r="G2605" s="4">
        <v>164.99</v>
      </c>
      <c r="H2605" s="4">
        <v>174</v>
      </c>
      <c r="I2605" s="57">
        <v>136.47</v>
      </c>
      <c r="J2605" s="72">
        <v>37.53</v>
      </c>
      <c r="K2605" s="30" t="s">
        <v>10</v>
      </c>
      <c r="L2605" s="30" t="s">
        <v>10</v>
      </c>
      <c r="M2605" t="s">
        <v>1991</v>
      </c>
      <c r="N2605" t="s">
        <v>6194</v>
      </c>
      <c r="O2605" t="s">
        <v>1957</v>
      </c>
      <c r="P2605" t="s">
        <v>180</v>
      </c>
    </row>
    <row r="2606" spans="1:16" x14ac:dyDescent="0.25">
      <c r="A2606" s="1" t="s">
        <v>6195</v>
      </c>
      <c r="B2606" s="5">
        <v>45798.850208680553</v>
      </c>
      <c r="C2606" t="s">
        <v>203</v>
      </c>
      <c r="D2606" t="s">
        <v>19</v>
      </c>
      <c r="E2606" t="s">
        <v>226</v>
      </c>
      <c r="F2606" t="s">
        <v>20</v>
      </c>
      <c r="G2606" s="4">
        <v>216.98</v>
      </c>
      <c r="H2606" s="4">
        <v>206</v>
      </c>
      <c r="I2606" s="57">
        <v>166.34</v>
      </c>
      <c r="J2606" s="72">
        <v>39.659999999999997</v>
      </c>
      <c r="K2606" s="30" t="s">
        <v>10</v>
      </c>
      <c r="L2606" s="30" t="s">
        <v>10</v>
      </c>
      <c r="M2606" t="s">
        <v>1991</v>
      </c>
      <c r="N2606" t="s">
        <v>6196</v>
      </c>
      <c r="O2606" t="s">
        <v>132</v>
      </c>
      <c r="P2606" t="s">
        <v>180</v>
      </c>
    </row>
    <row r="2607" spans="1:16" x14ac:dyDescent="0.25">
      <c r="A2607" s="1" t="s">
        <v>6197</v>
      </c>
      <c r="B2607" s="5">
        <v>45798.892758368056</v>
      </c>
      <c r="C2607" t="s">
        <v>951</v>
      </c>
      <c r="D2607" t="s">
        <v>19</v>
      </c>
      <c r="E2607" t="s">
        <v>41</v>
      </c>
      <c r="F2607" t="s">
        <v>20</v>
      </c>
      <c r="G2607" s="4">
        <v>160.99</v>
      </c>
      <c r="H2607" s="4">
        <v>147</v>
      </c>
      <c r="I2607" s="57">
        <v>118.7</v>
      </c>
      <c r="J2607" s="72">
        <v>28.299999999999997</v>
      </c>
      <c r="K2607" s="30" t="s">
        <v>10</v>
      </c>
      <c r="L2607" s="30" t="s">
        <v>10</v>
      </c>
      <c r="M2607" t="s">
        <v>1991</v>
      </c>
      <c r="N2607" t="s">
        <v>6198</v>
      </c>
      <c r="O2607" t="s">
        <v>122</v>
      </c>
      <c r="P2607" t="s">
        <v>183</v>
      </c>
    </row>
    <row r="2608" spans="1:16" x14ac:dyDescent="0.25">
      <c r="A2608" s="1" t="s">
        <v>6199</v>
      </c>
      <c r="B2608" s="5">
        <v>45798.808243368054</v>
      </c>
      <c r="C2608" t="s">
        <v>1980</v>
      </c>
      <c r="D2608" t="s">
        <v>19</v>
      </c>
      <c r="E2608" t="s">
        <v>1953</v>
      </c>
      <c r="F2608" t="s">
        <v>20</v>
      </c>
      <c r="G2608" s="4">
        <v>71.98</v>
      </c>
      <c r="H2608" s="4">
        <v>58</v>
      </c>
      <c r="I2608" s="57">
        <v>42.8</v>
      </c>
      <c r="J2608" s="72">
        <v>15.200000000000003</v>
      </c>
      <c r="K2608" s="30" t="s">
        <v>10</v>
      </c>
      <c r="L2608" s="30" t="s">
        <v>10</v>
      </c>
      <c r="M2608" t="s">
        <v>1991</v>
      </c>
      <c r="N2608" t="s">
        <v>6200</v>
      </c>
      <c r="O2608" t="s">
        <v>122</v>
      </c>
      <c r="P2608" t="s">
        <v>179</v>
      </c>
    </row>
    <row r="2609" spans="1:16" x14ac:dyDescent="0.25">
      <c r="A2609" s="1" t="s">
        <v>6201</v>
      </c>
      <c r="B2609" s="5">
        <v>45798.693484374999</v>
      </c>
      <c r="C2609" t="s">
        <v>1980</v>
      </c>
      <c r="D2609" t="s">
        <v>23</v>
      </c>
      <c r="E2609" t="s">
        <v>24</v>
      </c>
      <c r="F2609" t="s">
        <v>20</v>
      </c>
      <c r="G2609" s="4">
        <v>86.98</v>
      </c>
      <c r="H2609" s="4">
        <v>73</v>
      </c>
      <c r="I2609" s="57">
        <v>54.91</v>
      </c>
      <c r="J2609" s="72">
        <v>18.090000000000003</v>
      </c>
      <c r="K2609" s="30" t="s">
        <v>10</v>
      </c>
      <c r="L2609" s="30" t="s">
        <v>10</v>
      </c>
      <c r="M2609" t="s">
        <v>1991</v>
      </c>
      <c r="N2609" t="s">
        <v>6202</v>
      </c>
      <c r="O2609" t="s">
        <v>6094</v>
      </c>
      <c r="P2609" t="s">
        <v>179</v>
      </c>
    </row>
    <row r="2610" spans="1:16" x14ac:dyDescent="0.25">
      <c r="A2610" s="1" t="s">
        <v>6203</v>
      </c>
      <c r="B2610" s="5">
        <v>45798.546459282406</v>
      </c>
      <c r="C2610" t="s">
        <v>173</v>
      </c>
      <c r="D2610" t="s">
        <v>19</v>
      </c>
      <c r="E2610" t="s">
        <v>1953</v>
      </c>
      <c r="F2610" t="s">
        <v>20</v>
      </c>
      <c r="G2610" s="4">
        <v>99.98</v>
      </c>
      <c r="H2610" s="4">
        <v>102</v>
      </c>
      <c r="I2610" s="57">
        <v>82.36</v>
      </c>
      <c r="J2610" s="72">
        <v>19.64</v>
      </c>
      <c r="K2610" s="30" t="s">
        <v>10</v>
      </c>
      <c r="L2610" s="30" t="s">
        <v>10</v>
      </c>
      <c r="M2610" t="s">
        <v>1991</v>
      </c>
      <c r="N2610" t="s">
        <v>6204</v>
      </c>
      <c r="O2610" t="s">
        <v>132</v>
      </c>
      <c r="P2610" t="s">
        <v>179</v>
      </c>
    </row>
    <row r="2611" spans="1:16" x14ac:dyDescent="0.25">
      <c r="A2611" s="1">
        <v>6659</v>
      </c>
      <c r="B2611" s="5">
        <v>45797.651014594907</v>
      </c>
      <c r="C2611" t="s">
        <v>3879</v>
      </c>
      <c r="D2611" t="s">
        <v>19</v>
      </c>
      <c r="E2611" t="s">
        <v>42</v>
      </c>
      <c r="F2611" t="s">
        <v>116</v>
      </c>
      <c r="G2611" s="4">
        <v>70.19</v>
      </c>
      <c r="H2611" s="4">
        <v>69.2</v>
      </c>
      <c r="I2611" s="57">
        <v>55.88</v>
      </c>
      <c r="J2611" s="72">
        <v>13.32</v>
      </c>
      <c r="K2611" s="30" t="s">
        <v>10</v>
      </c>
      <c r="L2611" s="30" t="s">
        <v>10</v>
      </c>
      <c r="M2611" t="s">
        <v>1991</v>
      </c>
      <c r="N2611" t="s">
        <v>6205</v>
      </c>
      <c r="O2611" t="s">
        <v>132</v>
      </c>
      <c r="P2611" t="s">
        <v>180</v>
      </c>
    </row>
    <row r="2612" spans="1:16" x14ac:dyDescent="0.25">
      <c r="A2612" s="1" t="s">
        <v>6206</v>
      </c>
      <c r="B2612" s="5">
        <v>45798.789621249998</v>
      </c>
      <c r="C2612" t="s">
        <v>1948</v>
      </c>
      <c r="D2612" t="s">
        <v>23</v>
      </c>
      <c r="E2612" t="s">
        <v>24</v>
      </c>
      <c r="F2612" t="s">
        <v>20</v>
      </c>
      <c r="G2612" s="4">
        <v>180.98</v>
      </c>
      <c r="H2612" s="4">
        <v>171</v>
      </c>
      <c r="I2612" s="57">
        <v>138.08000000000001</v>
      </c>
      <c r="J2612" s="72">
        <v>32.919999999999987</v>
      </c>
      <c r="K2612" s="30" t="s">
        <v>10</v>
      </c>
      <c r="L2612" s="30" t="s">
        <v>10</v>
      </c>
      <c r="M2612" t="s">
        <v>1991</v>
      </c>
      <c r="N2612" t="s">
        <v>6207</v>
      </c>
      <c r="O2612" t="s">
        <v>132</v>
      </c>
      <c r="P2612" t="s">
        <v>179</v>
      </c>
    </row>
    <row r="2613" spans="1:16" x14ac:dyDescent="0.25">
      <c r="A2613" s="1" t="s">
        <v>6208</v>
      </c>
      <c r="B2613" s="5">
        <v>45798.504970798611</v>
      </c>
      <c r="C2613" t="s">
        <v>2523</v>
      </c>
      <c r="D2613" t="s">
        <v>19</v>
      </c>
      <c r="E2613" t="s">
        <v>33</v>
      </c>
      <c r="F2613" t="s">
        <v>20</v>
      </c>
      <c r="G2613" s="4">
        <v>31.38</v>
      </c>
      <c r="H2613" s="4">
        <v>37.4</v>
      </c>
      <c r="I2613" s="57">
        <v>30.2</v>
      </c>
      <c r="J2613" s="72">
        <v>7.1999999999999993</v>
      </c>
      <c r="K2613" s="30" t="s">
        <v>10</v>
      </c>
      <c r="L2613" s="30" t="s">
        <v>10</v>
      </c>
      <c r="M2613" t="s">
        <v>1991</v>
      </c>
      <c r="N2613" t="s">
        <v>6209</v>
      </c>
      <c r="O2613" t="s">
        <v>124</v>
      </c>
      <c r="P2613" t="s">
        <v>180</v>
      </c>
    </row>
    <row r="2614" spans="1:16" x14ac:dyDescent="0.25">
      <c r="A2614" s="1" t="s">
        <v>6210</v>
      </c>
      <c r="B2614" s="5">
        <v>45798.863042141202</v>
      </c>
      <c r="C2614" t="s">
        <v>5170</v>
      </c>
      <c r="D2614" t="s">
        <v>23</v>
      </c>
      <c r="E2614" t="s">
        <v>24</v>
      </c>
      <c r="F2614" t="s">
        <v>20</v>
      </c>
      <c r="G2614" s="4">
        <v>84.99</v>
      </c>
      <c r="H2614" s="4">
        <v>84</v>
      </c>
      <c r="I2614" s="57">
        <v>67.83</v>
      </c>
      <c r="J2614" s="72">
        <v>16.170000000000002</v>
      </c>
      <c r="K2614" s="30" t="s">
        <v>10</v>
      </c>
      <c r="L2614" s="30" t="s">
        <v>10</v>
      </c>
      <c r="M2614" t="s">
        <v>1991</v>
      </c>
      <c r="N2614" t="s">
        <v>6211</v>
      </c>
      <c r="O2614" t="s">
        <v>131</v>
      </c>
      <c r="P2614" t="s">
        <v>179</v>
      </c>
    </row>
    <row r="2615" spans="1:16" x14ac:dyDescent="0.25">
      <c r="A2615" s="1" t="s">
        <v>6212</v>
      </c>
      <c r="B2615" s="5">
        <v>45798.534675138886</v>
      </c>
      <c r="C2615" t="s">
        <v>141</v>
      </c>
      <c r="D2615" t="s">
        <v>18</v>
      </c>
      <c r="E2615" t="s">
        <v>28</v>
      </c>
      <c r="F2615" t="s">
        <v>136</v>
      </c>
      <c r="G2615" s="4">
        <v>23.49</v>
      </c>
      <c r="H2615" s="31">
        <v>30</v>
      </c>
      <c r="I2615" s="31">
        <v>0</v>
      </c>
      <c r="J2615" s="31">
        <v>30</v>
      </c>
      <c r="K2615" s="30" t="s">
        <v>2824</v>
      </c>
      <c r="L2615" s="30" t="s">
        <v>17</v>
      </c>
      <c r="M2615" t="s">
        <v>1991</v>
      </c>
      <c r="N2615" t="s">
        <v>6213</v>
      </c>
      <c r="O2615" t="s">
        <v>122</v>
      </c>
      <c r="P2615" t="s">
        <v>183</v>
      </c>
    </row>
    <row r="2616" spans="1:16" x14ac:dyDescent="0.25">
      <c r="A2616" s="1" t="s">
        <v>6214</v>
      </c>
      <c r="B2616" s="5">
        <v>45798.861697916669</v>
      </c>
      <c r="C2616" t="s">
        <v>5170</v>
      </c>
      <c r="D2616" t="s">
        <v>23</v>
      </c>
      <c r="E2616" t="s">
        <v>24</v>
      </c>
      <c r="F2616" t="s">
        <v>20</v>
      </c>
      <c r="G2616" s="4">
        <v>50.98</v>
      </c>
      <c r="H2616" s="4">
        <v>54</v>
      </c>
      <c r="I2616" s="57">
        <v>43.6</v>
      </c>
      <c r="J2616" s="72">
        <v>10.399999999999999</v>
      </c>
      <c r="K2616" s="30" t="s">
        <v>10</v>
      </c>
      <c r="L2616" s="30" t="s">
        <v>10</v>
      </c>
      <c r="M2616" t="s">
        <v>1991</v>
      </c>
      <c r="N2616" t="s">
        <v>6215</v>
      </c>
      <c r="O2616" t="s">
        <v>1957</v>
      </c>
      <c r="P2616" t="s">
        <v>179</v>
      </c>
    </row>
    <row r="2617" spans="1:16" x14ac:dyDescent="0.25">
      <c r="A2617" s="1" t="s">
        <v>6216</v>
      </c>
      <c r="B2617" s="5">
        <v>45798.509735844906</v>
      </c>
      <c r="C2617" t="s">
        <v>1413</v>
      </c>
      <c r="D2617" t="s">
        <v>19</v>
      </c>
      <c r="E2617" t="s">
        <v>33</v>
      </c>
      <c r="F2617" t="s">
        <v>20</v>
      </c>
      <c r="G2617" s="4">
        <v>27.48</v>
      </c>
      <c r="H2617" s="4">
        <v>26</v>
      </c>
      <c r="I2617" s="57">
        <v>21</v>
      </c>
      <c r="J2617" s="72">
        <v>5</v>
      </c>
      <c r="K2617" s="30" t="s">
        <v>10</v>
      </c>
      <c r="L2617" s="30" t="s">
        <v>10</v>
      </c>
      <c r="M2617" t="s">
        <v>1991</v>
      </c>
      <c r="N2617" t="s">
        <v>6217</v>
      </c>
      <c r="O2617" t="s">
        <v>122</v>
      </c>
      <c r="P2617" t="s">
        <v>180</v>
      </c>
    </row>
    <row r="2618" spans="1:16" x14ac:dyDescent="0.25">
      <c r="A2618" s="1">
        <v>7548</v>
      </c>
      <c r="B2618" s="5">
        <v>45797.778323773149</v>
      </c>
      <c r="C2618" t="s">
        <v>1931</v>
      </c>
      <c r="D2618" t="s">
        <v>23</v>
      </c>
      <c r="E2618" t="s">
        <v>31</v>
      </c>
      <c r="F2618" t="s">
        <v>1934</v>
      </c>
      <c r="G2618" s="4">
        <v>146.59</v>
      </c>
      <c r="H2618" s="4">
        <v>145.6</v>
      </c>
      <c r="I2618" s="57">
        <v>113.58</v>
      </c>
      <c r="J2618" s="72">
        <v>32.019999999999996</v>
      </c>
      <c r="K2618" s="30" t="s">
        <v>10</v>
      </c>
      <c r="L2618" s="30" t="s">
        <v>10</v>
      </c>
      <c r="M2618" t="s">
        <v>1991</v>
      </c>
      <c r="N2618" t="s">
        <v>6218</v>
      </c>
      <c r="O2618" t="s">
        <v>122</v>
      </c>
      <c r="P2618" t="s">
        <v>180</v>
      </c>
    </row>
    <row r="2619" spans="1:16" x14ac:dyDescent="0.25">
      <c r="A2619" s="1">
        <v>9489</v>
      </c>
      <c r="B2619" s="5">
        <v>45796.819591481479</v>
      </c>
      <c r="C2619" t="s">
        <v>220</v>
      </c>
      <c r="D2619" t="s">
        <v>23</v>
      </c>
      <c r="E2619" t="s">
        <v>30</v>
      </c>
      <c r="F2619" t="s">
        <v>1934</v>
      </c>
      <c r="G2619" s="4">
        <v>27.5</v>
      </c>
      <c r="H2619" s="4">
        <v>35.35</v>
      </c>
      <c r="I2619" s="57">
        <v>28.55</v>
      </c>
      <c r="J2619" s="72">
        <v>6.8000000000000007</v>
      </c>
      <c r="K2619" s="30" t="s">
        <v>10</v>
      </c>
      <c r="L2619" s="30" t="s">
        <v>10</v>
      </c>
      <c r="M2619" t="s">
        <v>1991</v>
      </c>
      <c r="N2619" t="s">
        <v>6219</v>
      </c>
      <c r="O2619" t="s">
        <v>132</v>
      </c>
      <c r="P2619" t="s">
        <v>180</v>
      </c>
    </row>
    <row r="2620" spans="1:16" x14ac:dyDescent="0.25">
      <c r="A2620" s="1">
        <v>3894</v>
      </c>
      <c r="B2620" s="5">
        <v>45798.620136064812</v>
      </c>
      <c r="C2620" t="s">
        <v>1452</v>
      </c>
      <c r="D2620" t="s">
        <v>23</v>
      </c>
      <c r="E2620" t="s">
        <v>139</v>
      </c>
      <c r="F2620" t="s">
        <v>116</v>
      </c>
      <c r="G2620" s="4">
        <v>164.98</v>
      </c>
      <c r="H2620" s="4">
        <v>149</v>
      </c>
      <c r="I2620" s="57">
        <v>120.32</v>
      </c>
      <c r="J2620" s="72">
        <v>28.680000000000007</v>
      </c>
      <c r="K2620" s="30" t="s">
        <v>10</v>
      </c>
      <c r="L2620" s="30" t="s">
        <v>10</v>
      </c>
      <c r="M2620" t="s">
        <v>1991</v>
      </c>
      <c r="N2620" t="s">
        <v>6220</v>
      </c>
      <c r="O2620" t="s">
        <v>122</v>
      </c>
      <c r="P2620" t="s">
        <v>183</v>
      </c>
    </row>
    <row r="2621" spans="1:16" x14ac:dyDescent="0.25">
      <c r="A2621" s="75">
        <v>7607</v>
      </c>
      <c r="B2621" s="76">
        <v>45796.743503865742</v>
      </c>
      <c r="C2621" s="77" t="s">
        <v>6221</v>
      </c>
      <c r="D2621" s="77" t="s">
        <v>18</v>
      </c>
      <c r="E2621" s="77" t="s">
        <v>2507</v>
      </c>
      <c r="F2621" s="77" t="s">
        <v>116</v>
      </c>
      <c r="G2621" s="31">
        <v>120.78</v>
      </c>
      <c r="H2621" s="31">
        <v>116.8</v>
      </c>
      <c r="I2621" s="31">
        <v>0</v>
      </c>
      <c r="J2621" s="73">
        <v>116.8</v>
      </c>
      <c r="K2621" s="78" t="s">
        <v>1000</v>
      </c>
      <c r="L2621" s="78" t="s">
        <v>2825</v>
      </c>
      <c r="M2621" s="77" t="s">
        <v>1991</v>
      </c>
      <c r="N2621" s="77" t="s">
        <v>6222</v>
      </c>
      <c r="O2621" s="77" t="s">
        <v>122</v>
      </c>
      <c r="P2621" t="s">
        <v>181</v>
      </c>
    </row>
    <row r="2622" spans="1:16" x14ac:dyDescent="0.25">
      <c r="A2622" s="1">
        <v>6997</v>
      </c>
      <c r="B2622" s="5">
        <v>45796.948466979164</v>
      </c>
      <c r="C2622" t="s">
        <v>174</v>
      </c>
      <c r="D2622" t="s">
        <v>23</v>
      </c>
      <c r="E2622" t="s">
        <v>31</v>
      </c>
      <c r="F2622" t="s">
        <v>1934</v>
      </c>
      <c r="G2622" s="4">
        <v>73</v>
      </c>
      <c r="H2622" s="4">
        <v>73</v>
      </c>
      <c r="I2622" s="57">
        <v>58.95</v>
      </c>
      <c r="J2622" s="72">
        <v>14.049999999999997</v>
      </c>
      <c r="K2622" s="30" t="s">
        <v>10</v>
      </c>
      <c r="L2622" s="30" t="s">
        <v>10</v>
      </c>
      <c r="M2622" t="s">
        <v>1991</v>
      </c>
      <c r="N2622" t="s">
        <v>6223</v>
      </c>
      <c r="O2622" t="s">
        <v>1960</v>
      </c>
      <c r="P2622" t="s">
        <v>180</v>
      </c>
    </row>
    <row r="2623" spans="1:16" x14ac:dyDescent="0.25">
      <c r="A2623" s="1">
        <v>2646</v>
      </c>
      <c r="B2623" s="5">
        <v>45796.892077384262</v>
      </c>
      <c r="C2623" t="s">
        <v>143</v>
      </c>
      <c r="D2623" t="s">
        <v>19</v>
      </c>
      <c r="E2623" t="s">
        <v>129</v>
      </c>
      <c r="F2623" t="s">
        <v>116</v>
      </c>
      <c r="G2623" s="4">
        <v>61.98</v>
      </c>
      <c r="H2623" s="4">
        <v>63</v>
      </c>
      <c r="I2623" s="57">
        <v>50.87</v>
      </c>
      <c r="J2623" s="72">
        <v>12.130000000000003</v>
      </c>
      <c r="K2623" s="30" t="s">
        <v>10</v>
      </c>
      <c r="L2623" s="30" t="s">
        <v>10</v>
      </c>
      <c r="M2623" t="s">
        <v>1991</v>
      </c>
      <c r="N2623" t="s">
        <v>6224</v>
      </c>
      <c r="O2623" t="s">
        <v>132</v>
      </c>
      <c r="P2623" t="s">
        <v>183</v>
      </c>
    </row>
    <row r="2624" spans="1:16" x14ac:dyDescent="0.25">
      <c r="A2624" s="75">
        <v>4363</v>
      </c>
      <c r="B2624" s="76">
        <v>45796.769185231482</v>
      </c>
      <c r="C2624" s="77" t="s">
        <v>288</v>
      </c>
      <c r="D2624" s="77" t="s">
        <v>23</v>
      </c>
      <c r="E2624" s="77" t="s">
        <v>31</v>
      </c>
      <c r="F2624" s="77" t="s">
        <v>1934</v>
      </c>
      <c r="G2624" s="31">
        <v>63.99</v>
      </c>
      <c r="H2624" s="31">
        <v>63</v>
      </c>
      <c r="I2624" s="31">
        <v>0</v>
      </c>
      <c r="J2624" s="73">
        <v>63</v>
      </c>
      <c r="K2624" s="78" t="s">
        <v>1000</v>
      </c>
      <c r="L2624" s="78" t="s">
        <v>2825</v>
      </c>
      <c r="M2624" s="77" t="s">
        <v>1991</v>
      </c>
      <c r="N2624" s="77" t="s">
        <v>6225</v>
      </c>
      <c r="O2624" s="77" t="s">
        <v>140</v>
      </c>
      <c r="P2624" t="s">
        <v>179</v>
      </c>
    </row>
    <row r="2625" spans="1:16" x14ac:dyDescent="0.25">
      <c r="A2625" s="1">
        <v>6873</v>
      </c>
      <c r="B2625" s="5">
        <v>45797.796231493056</v>
      </c>
      <c r="C2625" t="s">
        <v>288</v>
      </c>
      <c r="D2625" t="s">
        <v>23</v>
      </c>
      <c r="E2625" t="s">
        <v>30</v>
      </c>
      <c r="F2625" t="s">
        <v>116</v>
      </c>
      <c r="G2625" s="4">
        <v>83.98</v>
      </c>
      <c r="H2625" s="4">
        <v>82</v>
      </c>
      <c r="I2625" s="57">
        <v>66.22</v>
      </c>
      <c r="J2625" s="72">
        <v>15.780000000000001</v>
      </c>
      <c r="K2625" s="30" t="s">
        <v>10</v>
      </c>
      <c r="L2625" s="30" t="s">
        <v>10</v>
      </c>
      <c r="M2625" t="s">
        <v>1991</v>
      </c>
      <c r="N2625" t="s">
        <v>6226</v>
      </c>
      <c r="O2625" t="s">
        <v>132</v>
      </c>
      <c r="P2625" t="s">
        <v>179</v>
      </c>
    </row>
    <row r="2626" spans="1:16" x14ac:dyDescent="0.25">
      <c r="A2626" s="75">
        <v>736</v>
      </c>
      <c r="B2626" s="76">
        <v>45798.888892569441</v>
      </c>
      <c r="C2626" s="77" t="s">
        <v>74</v>
      </c>
      <c r="D2626" s="77" t="s">
        <v>23</v>
      </c>
      <c r="E2626" s="77" t="s">
        <v>31</v>
      </c>
      <c r="F2626" s="77" t="s">
        <v>116</v>
      </c>
      <c r="G2626" s="31">
        <v>159.97999999999999</v>
      </c>
      <c r="H2626" s="31">
        <v>150</v>
      </c>
      <c r="I2626" s="31">
        <v>0</v>
      </c>
      <c r="J2626" s="73">
        <v>150</v>
      </c>
      <c r="K2626" s="78" t="s">
        <v>1000</v>
      </c>
      <c r="L2626" s="78" t="s">
        <v>2825</v>
      </c>
      <c r="M2626" s="77" t="s">
        <v>1991</v>
      </c>
      <c r="N2626" s="77" t="s">
        <v>6227</v>
      </c>
      <c r="O2626" s="77" t="s">
        <v>124</v>
      </c>
      <c r="P2626" t="s">
        <v>182</v>
      </c>
    </row>
    <row r="2627" spans="1:16" x14ac:dyDescent="0.25">
      <c r="A2627" s="1">
        <v>8727</v>
      </c>
      <c r="B2627" s="5">
        <v>45797.930528715275</v>
      </c>
      <c r="C2627" t="s">
        <v>231</v>
      </c>
      <c r="D2627" t="s">
        <v>19</v>
      </c>
      <c r="E2627" t="s">
        <v>129</v>
      </c>
      <c r="F2627" t="s">
        <v>116</v>
      </c>
      <c r="G2627" s="4">
        <v>58.98</v>
      </c>
      <c r="H2627" s="4">
        <v>61</v>
      </c>
      <c r="I2627" s="57">
        <v>45.22</v>
      </c>
      <c r="J2627" s="72">
        <v>15.780000000000001</v>
      </c>
      <c r="K2627" s="30" t="s">
        <v>10</v>
      </c>
      <c r="L2627" s="30" t="s">
        <v>10</v>
      </c>
      <c r="M2627" t="s">
        <v>1991</v>
      </c>
      <c r="N2627" t="s">
        <v>6228</v>
      </c>
      <c r="O2627" t="s">
        <v>2228</v>
      </c>
      <c r="P2627" t="s">
        <v>180</v>
      </c>
    </row>
    <row r="2628" spans="1:16" x14ac:dyDescent="0.25">
      <c r="A2628" s="75">
        <v>6869</v>
      </c>
      <c r="B2628" s="76">
        <v>45796.915249386577</v>
      </c>
      <c r="C2628" s="77" t="s">
        <v>295</v>
      </c>
      <c r="D2628" s="77" t="s">
        <v>23</v>
      </c>
      <c r="E2628" s="77" t="s">
        <v>30</v>
      </c>
      <c r="F2628" s="77" t="s">
        <v>1934</v>
      </c>
      <c r="G2628" s="31">
        <v>50.98</v>
      </c>
      <c r="H2628" s="31">
        <v>53</v>
      </c>
      <c r="I2628" s="31">
        <v>0</v>
      </c>
      <c r="J2628" s="73">
        <v>53</v>
      </c>
      <c r="K2628" s="78" t="s">
        <v>1000</v>
      </c>
      <c r="L2628" s="78" t="s">
        <v>2825</v>
      </c>
      <c r="M2628" s="77" t="s">
        <v>1991</v>
      </c>
      <c r="N2628" s="77" t="s">
        <v>6229</v>
      </c>
      <c r="O2628" s="77" t="s">
        <v>132</v>
      </c>
      <c r="P2628" t="s">
        <v>182</v>
      </c>
    </row>
    <row r="2629" spans="1:16" x14ac:dyDescent="0.25">
      <c r="A2629" s="75">
        <v>8754</v>
      </c>
      <c r="B2629" s="76">
        <v>45797.923713206015</v>
      </c>
      <c r="C2629" s="77" t="s">
        <v>295</v>
      </c>
      <c r="D2629" s="77" t="s">
        <v>19</v>
      </c>
      <c r="E2629" s="77" t="s">
        <v>129</v>
      </c>
      <c r="F2629" s="77" t="s">
        <v>116</v>
      </c>
      <c r="G2629" s="31">
        <v>83.98</v>
      </c>
      <c r="H2629" s="31">
        <v>77</v>
      </c>
      <c r="I2629" s="31">
        <v>0</v>
      </c>
      <c r="J2629" s="73">
        <v>77</v>
      </c>
      <c r="K2629" s="78" t="s">
        <v>1000</v>
      </c>
      <c r="L2629" s="78" t="s">
        <v>2825</v>
      </c>
      <c r="M2629" s="77" t="s">
        <v>1991</v>
      </c>
      <c r="N2629" s="77" t="s">
        <v>6230</v>
      </c>
      <c r="O2629" s="77" t="s">
        <v>131</v>
      </c>
      <c r="P2629" t="s">
        <v>182</v>
      </c>
    </row>
    <row r="2630" spans="1:16" x14ac:dyDescent="0.25">
      <c r="A2630" s="1">
        <v>5466</v>
      </c>
      <c r="B2630" s="5">
        <v>45796.67944753472</v>
      </c>
      <c r="C2630" t="s">
        <v>217</v>
      </c>
      <c r="D2630" t="s">
        <v>23</v>
      </c>
      <c r="E2630" t="s">
        <v>31</v>
      </c>
      <c r="F2630" t="s">
        <v>1934</v>
      </c>
      <c r="G2630" s="4">
        <v>92.98</v>
      </c>
      <c r="H2630" s="4">
        <v>91</v>
      </c>
      <c r="I2630" s="57">
        <v>73.48</v>
      </c>
      <c r="J2630" s="72">
        <v>17.519999999999996</v>
      </c>
      <c r="K2630" s="30" t="s">
        <v>10</v>
      </c>
      <c r="L2630" s="30" t="s">
        <v>10</v>
      </c>
      <c r="M2630" t="s">
        <v>1991</v>
      </c>
      <c r="N2630" t="s">
        <v>6231</v>
      </c>
      <c r="O2630" t="s">
        <v>132</v>
      </c>
      <c r="P2630" t="s">
        <v>182</v>
      </c>
    </row>
    <row r="2631" spans="1:16" x14ac:dyDescent="0.25">
      <c r="A2631" s="1">
        <v>1330</v>
      </c>
      <c r="B2631" s="5">
        <v>45797.864428148147</v>
      </c>
      <c r="C2631" t="s">
        <v>217</v>
      </c>
      <c r="D2631" t="s">
        <v>23</v>
      </c>
      <c r="E2631" t="s">
        <v>30</v>
      </c>
      <c r="F2631" t="s">
        <v>1934</v>
      </c>
      <c r="G2631" s="4">
        <v>69.989999999999995</v>
      </c>
      <c r="H2631" s="4">
        <v>75</v>
      </c>
      <c r="I2631" s="57">
        <v>58.62</v>
      </c>
      <c r="J2631" s="72">
        <v>16.380000000000003</v>
      </c>
      <c r="K2631" s="30" t="s">
        <v>10</v>
      </c>
      <c r="L2631" s="30" t="s">
        <v>10</v>
      </c>
      <c r="M2631" t="s">
        <v>1991</v>
      </c>
      <c r="N2631" t="s">
        <v>6232</v>
      </c>
      <c r="O2631" t="s">
        <v>1955</v>
      </c>
      <c r="P2631" t="s">
        <v>182</v>
      </c>
    </row>
    <row r="2632" spans="1:16" x14ac:dyDescent="0.25">
      <c r="A2632" s="75">
        <v>8679</v>
      </c>
      <c r="B2632" s="76">
        <v>45796.845617696759</v>
      </c>
      <c r="C2632" s="77" t="s">
        <v>264</v>
      </c>
      <c r="D2632" s="77" t="s">
        <v>23</v>
      </c>
      <c r="E2632" s="77" t="s">
        <v>30</v>
      </c>
      <c r="F2632" s="77" t="s">
        <v>116</v>
      </c>
      <c r="G2632" s="31">
        <v>76.989999999999995</v>
      </c>
      <c r="H2632" s="31">
        <v>76</v>
      </c>
      <c r="I2632" s="31">
        <v>0</v>
      </c>
      <c r="J2632" s="73">
        <v>76</v>
      </c>
      <c r="K2632" s="78" t="s">
        <v>1000</v>
      </c>
      <c r="L2632" s="78" t="s">
        <v>2825</v>
      </c>
      <c r="M2632" s="77" t="s">
        <v>1991</v>
      </c>
      <c r="N2632" s="77" t="s">
        <v>6233</v>
      </c>
      <c r="O2632" s="77" t="s">
        <v>123</v>
      </c>
      <c r="P2632" t="s">
        <v>180</v>
      </c>
    </row>
    <row r="2633" spans="1:16" x14ac:dyDescent="0.25">
      <c r="A2633" s="1">
        <v>166</v>
      </c>
      <c r="B2633" s="5">
        <v>45798.793790578704</v>
      </c>
      <c r="C2633" t="s">
        <v>319</v>
      </c>
      <c r="D2633" t="s">
        <v>18</v>
      </c>
      <c r="E2633" t="s">
        <v>2507</v>
      </c>
      <c r="F2633" t="s">
        <v>116</v>
      </c>
      <c r="G2633" s="4">
        <v>120</v>
      </c>
      <c r="H2633" s="4">
        <v>129.01</v>
      </c>
      <c r="I2633" s="57">
        <v>97.19</v>
      </c>
      <c r="J2633" s="72">
        <v>31.819999999999993</v>
      </c>
      <c r="K2633" s="30" t="s">
        <v>10</v>
      </c>
      <c r="L2633" s="30" t="s">
        <v>10</v>
      </c>
      <c r="M2633" t="s">
        <v>1991</v>
      </c>
      <c r="N2633" t="s">
        <v>6234</v>
      </c>
      <c r="O2633" t="s">
        <v>132</v>
      </c>
      <c r="P2633" t="s">
        <v>183</v>
      </c>
    </row>
    <row r="2634" spans="1:16" x14ac:dyDescent="0.25">
      <c r="A2634" s="75">
        <v>8306</v>
      </c>
      <c r="B2634" s="76">
        <v>45798.89981440972</v>
      </c>
      <c r="C2634" s="77" t="s">
        <v>229</v>
      </c>
      <c r="D2634" s="77" t="s">
        <v>23</v>
      </c>
      <c r="E2634" s="77" t="s">
        <v>31</v>
      </c>
      <c r="F2634" s="77" t="s">
        <v>116</v>
      </c>
      <c r="G2634" s="31">
        <v>75.989999999999995</v>
      </c>
      <c r="H2634" s="31">
        <v>75</v>
      </c>
      <c r="I2634" s="80">
        <v>0</v>
      </c>
      <c r="J2634" s="73">
        <v>75</v>
      </c>
      <c r="K2634" s="78" t="s">
        <v>1000</v>
      </c>
      <c r="L2634" s="78" t="s">
        <v>2825</v>
      </c>
      <c r="M2634" s="77" t="s">
        <v>1991</v>
      </c>
      <c r="N2634" s="77" t="s">
        <v>6235</v>
      </c>
      <c r="O2634" s="77" t="s">
        <v>122</v>
      </c>
      <c r="P2634" t="s">
        <v>179</v>
      </c>
    </row>
    <row r="2635" spans="1:16" x14ac:dyDescent="0.25">
      <c r="A2635" s="1">
        <v>9278</v>
      </c>
      <c r="B2635" s="5">
        <v>45796.769434571761</v>
      </c>
      <c r="C2635" t="s">
        <v>320</v>
      </c>
      <c r="D2635" t="s">
        <v>23</v>
      </c>
      <c r="E2635" t="s">
        <v>31</v>
      </c>
      <c r="F2635" t="s">
        <v>1934</v>
      </c>
      <c r="G2635" s="4">
        <v>80.98</v>
      </c>
      <c r="H2635" s="4">
        <v>81</v>
      </c>
      <c r="I2635" s="57">
        <v>65.41</v>
      </c>
      <c r="J2635" s="72">
        <v>15.590000000000003</v>
      </c>
      <c r="K2635" s="30" t="s">
        <v>10</v>
      </c>
      <c r="L2635" s="30" t="s">
        <v>10</v>
      </c>
      <c r="M2635" t="s">
        <v>1991</v>
      </c>
      <c r="N2635" t="s">
        <v>6236</v>
      </c>
      <c r="O2635" t="s">
        <v>131</v>
      </c>
      <c r="P2635" t="s">
        <v>183</v>
      </c>
    </row>
    <row r="2636" spans="1:16" x14ac:dyDescent="0.25">
      <c r="A2636" s="1">
        <v>730</v>
      </c>
      <c r="B2636" s="5">
        <v>45796.854346979169</v>
      </c>
      <c r="C2636" t="s">
        <v>269</v>
      </c>
      <c r="D2636" t="s">
        <v>23</v>
      </c>
      <c r="E2636" t="s">
        <v>30</v>
      </c>
      <c r="F2636" t="s">
        <v>1934</v>
      </c>
      <c r="G2636" s="4">
        <v>78.98</v>
      </c>
      <c r="H2636" s="4">
        <v>66</v>
      </c>
      <c r="I2636" s="57">
        <v>53.3</v>
      </c>
      <c r="J2636" s="72">
        <v>12.700000000000003</v>
      </c>
      <c r="K2636" s="30" t="s">
        <v>10</v>
      </c>
      <c r="L2636" s="30" t="s">
        <v>10</v>
      </c>
      <c r="M2636" t="s">
        <v>1991</v>
      </c>
      <c r="N2636" t="s">
        <v>6237</v>
      </c>
      <c r="O2636" t="s">
        <v>1957</v>
      </c>
      <c r="P2636" t="s">
        <v>181</v>
      </c>
    </row>
    <row r="2637" spans="1:16" x14ac:dyDescent="0.25">
      <c r="A2637" s="75">
        <v>6790</v>
      </c>
      <c r="B2637" s="76">
        <v>45797.932733506947</v>
      </c>
      <c r="C2637" s="77" t="s">
        <v>269</v>
      </c>
      <c r="D2637" s="77" t="s">
        <v>19</v>
      </c>
      <c r="E2637" s="77" t="s">
        <v>129</v>
      </c>
      <c r="F2637" s="77" t="s">
        <v>116</v>
      </c>
      <c r="G2637" s="31">
        <v>81.99</v>
      </c>
      <c r="H2637" s="31">
        <v>81</v>
      </c>
      <c r="I2637" s="31">
        <v>0</v>
      </c>
      <c r="J2637" s="73">
        <v>81</v>
      </c>
      <c r="K2637" s="78" t="s">
        <v>1000</v>
      </c>
      <c r="L2637" s="78" t="s">
        <v>2825</v>
      </c>
      <c r="M2637" s="77" t="s">
        <v>1991</v>
      </c>
      <c r="N2637" s="77" t="s">
        <v>6238</v>
      </c>
      <c r="O2637" s="77" t="s">
        <v>131</v>
      </c>
      <c r="P2637" t="s">
        <v>181</v>
      </c>
    </row>
    <row r="2638" spans="1:16" x14ac:dyDescent="0.25">
      <c r="A2638" s="1">
        <v>2054</v>
      </c>
      <c r="B2638" s="5">
        <v>45797.897520578706</v>
      </c>
      <c r="C2638" t="s">
        <v>172</v>
      </c>
      <c r="D2638" t="s">
        <v>19</v>
      </c>
      <c r="E2638" t="s">
        <v>129</v>
      </c>
      <c r="F2638" t="s">
        <v>116</v>
      </c>
      <c r="G2638" s="4">
        <v>73.989999999999995</v>
      </c>
      <c r="H2638" s="4">
        <v>73</v>
      </c>
      <c r="I2638" s="57">
        <v>58.95</v>
      </c>
      <c r="J2638" s="72">
        <v>14.049999999999997</v>
      </c>
      <c r="K2638" s="30" t="s">
        <v>10</v>
      </c>
      <c r="L2638" s="30" t="s">
        <v>10</v>
      </c>
      <c r="M2638" t="s">
        <v>1991</v>
      </c>
      <c r="N2638" t="s">
        <v>6239</v>
      </c>
      <c r="O2638" t="s">
        <v>131</v>
      </c>
      <c r="P2638" t="s">
        <v>179</v>
      </c>
    </row>
    <row r="2639" spans="1:16" x14ac:dyDescent="0.25">
      <c r="A2639" s="1">
        <v>950</v>
      </c>
      <c r="B2639" s="5">
        <v>45797.483147789353</v>
      </c>
      <c r="C2639" t="s">
        <v>477</v>
      </c>
      <c r="D2639" t="s">
        <v>23</v>
      </c>
      <c r="E2639" t="s">
        <v>31</v>
      </c>
      <c r="F2639" t="s">
        <v>1934</v>
      </c>
      <c r="G2639" s="4">
        <v>56.98</v>
      </c>
      <c r="H2639" s="4">
        <v>53</v>
      </c>
      <c r="I2639" s="57">
        <v>42.8</v>
      </c>
      <c r="J2639" s="72">
        <v>10.200000000000003</v>
      </c>
      <c r="K2639" s="30" t="s">
        <v>10</v>
      </c>
      <c r="L2639" s="30" t="s">
        <v>10</v>
      </c>
      <c r="M2639" t="s">
        <v>1991</v>
      </c>
      <c r="N2639" t="s">
        <v>6240</v>
      </c>
      <c r="O2639" t="s">
        <v>132</v>
      </c>
      <c r="P2639" t="s">
        <v>180</v>
      </c>
    </row>
    <row r="2640" spans="1:16" x14ac:dyDescent="0.25">
      <c r="A2640" s="75">
        <v>488</v>
      </c>
      <c r="B2640" s="76">
        <v>45798.901096701389</v>
      </c>
      <c r="C2640" s="77" t="s">
        <v>477</v>
      </c>
      <c r="D2640" s="77" t="s">
        <v>23</v>
      </c>
      <c r="E2640" s="77" t="s">
        <v>30</v>
      </c>
      <c r="F2640" s="77" t="s">
        <v>116</v>
      </c>
      <c r="G2640" s="31">
        <v>72.98</v>
      </c>
      <c r="H2640" s="31">
        <v>53</v>
      </c>
      <c r="I2640" s="31">
        <v>0</v>
      </c>
      <c r="J2640" s="73">
        <v>53</v>
      </c>
      <c r="K2640" s="78" t="s">
        <v>1000</v>
      </c>
      <c r="L2640" s="78" t="s">
        <v>2825</v>
      </c>
      <c r="M2640" s="77" t="s">
        <v>1991</v>
      </c>
      <c r="N2640" s="77" t="s">
        <v>6241</v>
      </c>
      <c r="O2640" s="77" t="s">
        <v>122</v>
      </c>
      <c r="P2640" t="s">
        <v>180</v>
      </c>
    </row>
    <row r="2641" spans="1:16" x14ac:dyDescent="0.25">
      <c r="A2641" s="1">
        <v>109</v>
      </c>
      <c r="B2641" s="5">
        <v>45796.794047013886</v>
      </c>
      <c r="C2641" t="s">
        <v>2024</v>
      </c>
      <c r="D2641" t="s">
        <v>23</v>
      </c>
      <c r="E2641" t="s">
        <v>30</v>
      </c>
      <c r="F2641" t="s">
        <v>1934</v>
      </c>
      <c r="G2641" s="4">
        <v>65.98</v>
      </c>
      <c r="H2641" s="4">
        <v>53</v>
      </c>
      <c r="I2641" s="57">
        <v>38.76</v>
      </c>
      <c r="J2641" s="72">
        <v>14.240000000000002</v>
      </c>
      <c r="K2641" s="30" t="s">
        <v>10</v>
      </c>
      <c r="L2641" s="30" t="s">
        <v>10</v>
      </c>
      <c r="M2641" t="s">
        <v>1991</v>
      </c>
      <c r="N2641" t="s">
        <v>6242</v>
      </c>
      <c r="O2641" t="s">
        <v>122</v>
      </c>
      <c r="P2641" t="s">
        <v>183</v>
      </c>
    </row>
    <row r="2642" spans="1:16" x14ac:dyDescent="0.25">
      <c r="A2642" s="75">
        <v>2198</v>
      </c>
      <c r="B2642" s="76">
        <v>45798.921846261575</v>
      </c>
      <c r="C2642" s="77" t="s">
        <v>166</v>
      </c>
      <c r="D2642" s="77" t="s">
        <v>23</v>
      </c>
      <c r="E2642" s="77" t="s">
        <v>31</v>
      </c>
      <c r="F2642" s="77" t="s">
        <v>116</v>
      </c>
      <c r="G2642" s="31">
        <v>35.99</v>
      </c>
      <c r="H2642" s="31">
        <v>35</v>
      </c>
      <c r="I2642" s="31">
        <v>0</v>
      </c>
      <c r="J2642" s="73">
        <v>35</v>
      </c>
      <c r="K2642" s="78" t="s">
        <v>1000</v>
      </c>
      <c r="L2642" s="78" t="s">
        <v>2825</v>
      </c>
      <c r="M2642" s="77" t="s">
        <v>1991</v>
      </c>
      <c r="N2642" s="77" t="s">
        <v>6243</v>
      </c>
      <c r="O2642" s="77" t="s">
        <v>122</v>
      </c>
      <c r="P2642" t="s">
        <v>181</v>
      </c>
    </row>
    <row r="2643" spans="1:16" x14ac:dyDescent="0.25">
      <c r="A2643" s="75">
        <v>3431</v>
      </c>
      <c r="B2643" s="76">
        <v>45798.915544756943</v>
      </c>
      <c r="C2643" s="77" t="s">
        <v>166</v>
      </c>
      <c r="D2643" s="77" t="s">
        <v>19</v>
      </c>
      <c r="E2643" s="77" t="s">
        <v>129</v>
      </c>
      <c r="F2643" s="77" t="s">
        <v>116</v>
      </c>
      <c r="G2643" s="31">
        <v>90.99</v>
      </c>
      <c r="H2643" s="31">
        <v>68</v>
      </c>
      <c r="I2643" s="80">
        <v>0</v>
      </c>
      <c r="J2643" s="73">
        <v>68</v>
      </c>
      <c r="K2643" s="78" t="s">
        <v>1000</v>
      </c>
      <c r="L2643" s="78" t="s">
        <v>2825</v>
      </c>
      <c r="M2643" s="77" t="s">
        <v>1991</v>
      </c>
      <c r="N2643" s="77" t="s">
        <v>6244</v>
      </c>
      <c r="O2643" s="77" t="s">
        <v>132</v>
      </c>
      <c r="P2643" t="s">
        <v>181</v>
      </c>
    </row>
    <row r="2644" spans="1:16" x14ac:dyDescent="0.25">
      <c r="A2644" s="1">
        <v>4486</v>
      </c>
      <c r="B2644" s="5">
        <v>45797.895464976849</v>
      </c>
      <c r="C2644" t="s">
        <v>227</v>
      </c>
      <c r="D2644" t="s">
        <v>19</v>
      </c>
      <c r="E2644" t="s">
        <v>129</v>
      </c>
      <c r="F2644" t="s">
        <v>116</v>
      </c>
      <c r="G2644" s="4">
        <v>222.99</v>
      </c>
      <c r="H2644" s="4">
        <v>222</v>
      </c>
      <c r="I2644" s="57">
        <v>179.26</v>
      </c>
      <c r="J2644" s="72">
        <v>42.740000000000009</v>
      </c>
      <c r="K2644" s="30" t="s">
        <v>10</v>
      </c>
      <c r="L2644" s="30" t="s">
        <v>10</v>
      </c>
      <c r="M2644" t="s">
        <v>1991</v>
      </c>
      <c r="N2644" t="s">
        <v>6245</v>
      </c>
      <c r="O2644" t="s">
        <v>132</v>
      </c>
      <c r="P2644" t="s">
        <v>182</v>
      </c>
    </row>
    <row r="2645" spans="1:16" x14ac:dyDescent="0.25">
      <c r="A2645" s="75">
        <v>6486</v>
      </c>
      <c r="B2645" s="76">
        <v>45796.914096631946</v>
      </c>
      <c r="C2645" s="77" t="s">
        <v>293</v>
      </c>
      <c r="D2645" s="77" t="s">
        <v>19</v>
      </c>
      <c r="E2645" s="77" t="s">
        <v>129</v>
      </c>
      <c r="F2645" s="77" t="s">
        <v>116</v>
      </c>
      <c r="G2645" s="31">
        <v>104.98</v>
      </c>
      <c r="H2645" s="31">
        <v>101</v>
      </c>
      <c r="I2645" s="31">
        <v>0</v>
      </c>
      <c r="J2645" s="73">
        <v>101</v>
      </c>
      <c r="K2645" s="78" t="s">
        <v>1000</v>
      </c>
      <c r="L2645" s="78" t="s">
        <v>2825</v>
      </c>
      <c r="M2645" s="77" t="s">
        <v>1991</v>
      </c>
      <c r="N2645" s="77" t="s">
        <v>6246</v>
      </c>
      <c r="O2645" s="77" t="s">
        <v>122</v>
      </c>
      <c r="P2645" t="s">
        <v>180</v>
      </c>
    </row>
    <row r="2646" spans="1:16" x14ac:dyDescent="0.25">
      <c r="A2646" s="1">
        <v>1327</v>
      </c>
      <c r="B2646" s="5">
        <v>45796.90114494213</v>
      </c>
      <c r="C2646" t="s">
        <v>293</v>
      </c>
      <c r="D2646" t="s">
        <v>19</v>
      </c>
      <c r="E2646" t="s">
        <v>129</v>
      </c>
      <c r="F2646" t="s">
        <v>116</v>
      </c>
      <c r="G2646" s="4">
        <v>59.98</v>
      </c>
      <c r="H2646" s="4">
        <v>66</v>
      </c>
      <c r="I2646" s="57">
        <v>53.3</v>
      </c>
      <c r="J2646" s="72">
        <v>12.700000000000003</v>
      </c>
      <c r="K2646" s="30" t="s">
        <v>10</v>
      </c>
      <c r="L2646" s="30" t="s">
        <v>10</v>
      </c>
      <c r="M2646" t="s">
        <v>1991</v>
      </c>
      <c r="N2646" t="s">
        <v>6247</v>
      </c>
      <c r="O2646" t="s">
        <v>131</v>
      </c>
      <c r="P2646" t="s">
        <v>180</v>
      </c>
    </row>
    <row r="2647" spans="1:16" x14ac:dyDescent="0.25">
      <c r="A2647" s="75">
        <v>8898</v>
      </c>
      <c r="B2647" s="76">
        <v>45796.502904768517</v>
      </c>
      <c r="C2647" s="77" t="s">
        <v>163</v>
      </c>
      <c r="D2647" s="77" t="s">
        <v>23</v>
      </c>
      <c r="E2647" s="77" t="s">
        <v>31</v>
      </c>
      <c r="F2647" s="77" t="s">
        <v>1934</v>
      </c>
      <c r="G2647" s="31">
        <v>31.98</v>
      </c>
      <c r="H2647" s="31">
        <v>30</v>
      </c>
      <c r="I2647" s="31">
        <v>0</v>
      </c>
      <c r="J2647" s="73">
        <v>30</v>
      </c>
      <c r="K2647" s="78" t="s">
        <v>1000</v>
      </c>
      <c r="L2647" s="78" t="s">
        <v>2825</v>
      </c>
      <c r="M2647" s="77" t="s">
        <v>1991</v>
      </c>
      <c r="N2647" s="77" t="s">
        <v>6248</v>
      </c>
      <c r="O2647" s="77" t="s">
        <v>123</v>
      </c>
      <c r="P2647" t="s">
        <v>183</v>
      </c>
    </row>
    <row r="2648" spans="1:16" x14ac:dyDescent="0.25">
      <c r="A2648" s="75">
        <v>2396</v>
      </c>
      <c r="B2648" s="76">
        <v>45797.840273321759</v>
      </c>
      <c r="C2648" s="77" t="s">
        <v>298</v>
      </c>
      <c r="D2648" s="77" t="s">
        <v>23</v>
      </c>
      <c r="E2648" s="77" t="s">
        <v>30</v>
      </c>
      <c r="F2648" s="77" t="s">
        <v>1934</v>
      </c>
      <c r="G2648" s="31">
        <v>72.989999999999995</v>
      </c>
      <c r="H2648" s="31">
        <v>82</v>
      </c>
      <c r="I2648" s="31">
        <v>0</v>
      </c>
      <c r="J2648" s="73">
        <v>82</v>
      </c>
      <c r="K2648" s="78" t="s">
        <v>1000</v>
      </c>
      <c r="L2648" s="78" t="s">
        <v>2825</v>
      </c>
      <c r="M2648" s="77" t="s">
        <v>1991</v>
      </c>
      <c r="N2648" s="77" t="s">
        <v>6249</v>
      </c>
      <c r="O2648" s="77" t="s">
        <v>124</v>
      </c>
      <c r="P2648" t="s">
        <v>180</v>
      </c>
    </row>
    <row r="2649" spans="1:16" x14ac:dyDescent="0.25">
      <c r="A2649" s="75">
        <v>3405</v>
      </c>
      <c r="B2649" s="76">
        <v>45798.78816045139</v>
      </c>
      <c r="C2649" s="77" t="s">
        <v>298</v>
      </c>
      <c r="D2649" s="77" t="s">
        <v>23</v>
      </c>
      <c r="E2649" s="77" t="s">
        <v>30</v>
      </c>
      <c r="F2649" s="77" t="s">
        <v>116</v>
      </c>
      <c r="G2649" s="31">
        <v>44.98</v>
      </c>
      <c r="H2649" s="31">
        <v>48</v>
      </c>
      <c r="I2649" s="80">
        <v>0</v>
      </c>
      <c r="J2649" s="73">
        <v>48</v>
      </c>
      <c r="K2649" s="78" t="s">
        <v>1000</v>
      </c>
      <c r="L2649" s="78" t="s">
        <v>2825</v>
      </c>
      <c r="M2649" s="77" t="s">
        <v>1991</v>
      </c>
      <c r="N2649" s="77" t="s">
        <v>6250</v>
      </c>
      <c r="O2649" s="77" t="s">
        <v>131</v>
      </c>
      <c r="P2649" t="s">
        <v>180</v>
      </c>
    </row>
    <row r="2650" spans="1:16" x14ac:dyDescent="0.25">
      <c r="A2650" s="75">
        <v>2342</v>
      </c>
      <c r="B2650" s="76">
        <v>45797.845140763886</v>
      </c>
      <c r="C2650" s="77" t="s">
        <v>285</v>
      </c>
      <c r="D2650" s="77" t="s">
        <v>23</v>
      </c>
      <c r="E2650" s="77" t="s">
        <v>31</v>
      </c>
      <c r="F2650" s="77" t="s">
        <v>116</v>
      </c>
      <c r="G2650" s="31">
        <v>88.98</v>
      </c>
      <c r="H2650" s="31">
        <v>84</v>
      </c>
      <c r="I2650" s="31">
        <v>0</v>
      </c>
      <c r="J2650" s="73">
        <v>84</v>
      </c>
      <c r="K2650" s="78" t="s">
        <v>1000</v>
      </c>
      <c r="L2650" s="78" t="s">
        <v>2825</v>
      </c>
      <c r="M2650" s="77" t="s">
        <v>1991</v>
      </c>
      <c r="N2650" s="77" t="s">
        <v>6251</v>
      </c>
      <c r="O2650" s="77" t="s">
        <v>124</v>
      </c>
      <c r="P2650" t="s">
        <v>179</v>
      </c>
    </row>
    <row r="2651" spans="1:16" x14ac:dyDescent="0.25">
      <c r="A2651" s="75">
        <v>3520</v>
      </c>
      <c r="B2651" s="76">
        <v>45796.521932569442</v>
      </c>
      <c r="C2651" s="77" t="s">
        <v>913</v>
      </c>
      <c r="D2651" s="77" t="s">
        <v>23</v>
      </c>
      <c r="E2651" s="77" t="s">
        <v>31</v>
      </c>
      <c r="F2651" s="77" t="s">
        <v>116</v>
      </c>
      <c r="G2651" s="31">
        <v>22.99</v>
      </c>
      <c r="H2651" s="31">
        <v>30</v>
      </c>
      <c r="I2651" s="31">
        <v>0</v>
      </c>
      <c r="J2651" s="73">
        <v>30</v>
      </c>
      <c r="K2651" s="78" t="s">
        <v>1000</v>
      </c>
      <c r="L2651" s="78" t="s">
        <v>2825</v>
      </c>
      <c r="M2651" s="77" t="s">
        <v>1991</v>
      </c>
      <c r="N2651" s="77" t="s">
        <v>6252</v>
      </c>
      <c r="O2651" s="77" t="s">
        <v>123</v>
      </c>
      <c r="P2651" t="s">
        <v>183</v>
      </c>
    </row>
    <row r="2652" spans="1:16" x14ac:dyDescent="0.25">
      <c r="A2652" s="75">
        <v>9919</v>
      </c>
      <c r="B2652" s="76">
        <v>45797.897470115742</v>
      </c>
      <c r="C2652" s="77" t="s">
        <v>169</v>
      </c>
      <c r="D2652" s="77" t="s">
        <v>23</v>
      </c>
      <c r="E2652" s="77" t="s">
        <v>31</v>
      </c>
      <c r="F2652" s="77" t="s">
        <v>1934</v>
      </c>
      <c r="G2652" s="31">
        <v>53.98</v>
      </c>
      <c r="H2652" s="31">
        <v>54</v>
      </c>
      <c r="I2652" s="31">
        <v>0</v>
      </c>
      <c r="J2652" s="73">
        <v>54</v>
      </c>
      <c r="K2652" s="78" t="s">
        <v>1000</v>
      </c>
      <c r="L2652" s="78" t="s">
        <v>2825</v>
      </c>
      <c r="M2652" s="77" t="s">
        <v>1991</v>
      </c>
      <c r="N2652" s="77" t="s">
        <v>6253</v>
      </c>
      <c r="O2652" s="77" t="s">
        <v>1957</v>
      </c>
      <c r="P2652" t="s">
        <v>181</v>
      </c>
    </row>
    <row r="2653" spans="1:16" x14ac:dyDescent="0.25">
      <c r="A2653" s="75">
        <v>4573</v>
      </c>
      <c r="B2653" s="76">
        <v>45796.910872905093</v>
      </c>
      <c r="C2653" s="77" t="s">
        <v>1980</v>
      </c>
      <c r="D2653" s="77" t="s">
        <v>23</v>
      </c>
      <c r="E2653" s="77" t="s">
        <v>31</v>
      </c>
      <c r="F2653" s="77" t="s">
        <v>1934</v>
      </c>
      <c r="G2653" s="31">
        <v>66.989999999999995</v>
      </c>
      <c r="H2653" s="31">
        <v>66</v>
      </c>
      <c r="I2653" s="31">
        <v>0</v>
      </c>
      <c r="J2653" s="73">
        <v>66</v>
      </c>
      <c r="K2653" s="78" t="s">
        <v>1000</v>
      </c>
      <c r="L2653" s="78" t="s">
        <v>2825</v>
      </c>
      <c r="M2653" s="77" t="s">
        <v>1991</v>
      </c>
      <c r="N2653" s="77" t="s">
        <v>6254</v>
      </c>
      <c r="O2653" s="77" t="s">
        <v>131</v>
      </c>
      <c r="P2653" t="s">
        <v>179</v>
      </c>
    </row>
    <row r="2654" spans="1:16" x14ac:dyDescent="0.25">
      <c r="A2654" s="1">
        <v>6253</v>
      </c>
      <c r="B2654" s="5">
        <v>45798.773202326389</v>
      </c>
      <c r="C2654" t="s">
        <v>235</v>
      </c>
      <c r="D2654" t="s">
        <v>23</v>
      </c>
      <c r="E2654" t="s">
        <v>30</v>
      </c>
      <c r="F2654" t="s">
        <v>116</v>
      </c>
      <c r="G2654" s="4">
        <v>82.99</v>
      </c>
      <c r="H2654" s="4">
        <v>82</v>
      </c>
      <c r="I2654" s="57">
        <v>66.22</v>
      </c>
      <c r="J2654" s="72">
        <v>15.780000000000001</v>
      </c>
      <c r="K2654" s="30" t="s">
        <v>10</v>
      </c>
      <c r="L2654" s="30" t="s">
        <v>10</v>
      </c>
      <c r="M2654" t="s">
        <v>1991</v>
      </c>
      <c r="N2654" t="s">
        <v>6255</v>
      </c>
      <c r="O2654" t="s">
        <v>132</v>
      </c>
      <c r="P2654" t="s">
        <v>183</v>
      </c>
    </row>
    <row r="2655" spans="1:16" x14ac:dyDescent="0.25">
      <c r="A2655" s="75">
        <v>7852</v>
      </c>
      <c r="B2655" s="76">
        <v>45797.902540868054</v>
      </c>
      <c r="C2655" s="77" t="s">
        <v>1948</v>
      </c>
      <c r="D2655" s="77" t="s">
        <v>19</v>
      </c>
      <c r="E2655" s="77" t="s">
        <v>129</v>
      </c>
      <c r="F2655" s="77" t="s">
        <v>116</v>
      </c>
      <c r="G2655" s="31">
        <v>194.98</v>
      </c>
      <c r="H2655" s="31">
        <v>190</v>
      </c>
      <c r="I2655" s="31">
        <v>0</v>
      </c>
      <c r="J2655" s="73">
        <v>190</v>
      </c>
      <c r="K2655" s="78" t="s">
        <v>1000</v>
      </c>
      <c r="L2655" s="78" t="s">
        <v>2825</v>
      </c>
      <c r="M2655" s="77" t="s">
        <v>1991</v>
      </c>
      <c r="N2655" s="77" t="s">
        <v>6256</v>
      </c>
      <c r="O2655" s="77" t="s">
        <v>1936</v>
      </c>
      <c r="P2655" t="s">
        <v>179</v>
      </c>
    </row>
    <row r="2656" spans="1:16" x14ac:dyDescent="0.25">
      <c r="A2656" s="1">
        <v>199</v>
      </c>
      <c r="B2656" s="5">
        <v>45797.904619884263</v>
      </c>
      <c r="C2656" t="s">
        <v>165</v>
      </c>
      <c r="D2656" t="s">
        <v>23</v>
      </c>
      <c r="E2656" t="s">
        <v>31</v>
      </c>
      <c r="F2656" t="s">
        <v>1934</v>
      </c>
      <c r="G2656" s="4">
        <v>83.98</v>
      </c>
      <c r="H2656" s="4">
        <v>75</v>
      </c>
      <c r="I2656" s="57">
        <v>60.56</v>
      </c>
      <c r="J2656" s="72">
        <v>14.439999999999998</v>
      </c>
      <c r="K2656" s="30" t="s">
        <v>10</v>
      </c>
      <c r="L2656" s="30" t="s">
        <v>10</v>
      </c>
      <c r="M2656" t="s">
        <v>1991</v>
      </c>
      <c r="N2656" t="s">
        <v>6257</v>
      </c>
      <c r="O2656" t="s">
        <v>132</v>
      </c>
      <c r="P2656" t="s">
        <v>182</v>
      </c>
    </row>
    <row r="2657" spans="1:16" x14ac:dyDescent="0.25">
      <c r="A2657" s="75">
        <v>973</v>
      </c>
      <c r="B2657" s="76">
        <v>45797.771007303243</v>
      </c>
      <c r="C2657" s="77" t="s">
        <v>190</v>
      </c>
      <c r="D2657" s="77" t="s">
        <v>23</v>
      </c>
      <c r="E2657" s="77" t="s">
        <v>30</v>
      </c>
      <c r="F2657" s="77" t="s">
        <v>1934</v>
      </c>
      <c r="G2657" s="31">
        <v>124.98</v>
      </c>
      <c r="H2657" s="31">
        <v>120</v>
      </c>
      <c r="I2657" s="31">
        <v>0</v>
      </c>
      <c r="J2657" s="73">
        <v>120</v>
      </c>
      <c r="K2657" s="78" t="s">
        <v>1000</v>
      </c>
      <c r="L2657" s="78" t="s">
        <v>2825</v>
      </c>
      <c r="M2657" s="77" t="s">
        <v>1991</v>
      </c>
      <c r="N2657" s="77" t="s">
        <v>6258</v>
      </c>
      <c r="O2657" s="77" t="s">
        <v>131</v>
      </c>
      <c r="P2657" t="s">
        <v>179</v>
      </c>
    </row>
    <row r="2658" spans="1:16" x14ac:dyDescent="0.25">
      <c r="A2658" s="1">
        <v>2003</v>
      </c>
      <c r="B2658" s="5">
        <v>45796.799851539348</v>
      </c>
      <c r="C2658" t="s">
        <v>5572</v>
      </c>
      <c r="D2658" t="s">
        <v>23</v>
      </c>
      <c r="E2658" t="s">
        <v>30</v>
      </c>
      <c r="F2658" t="s">
        <v>1934</v>
      </c>
      <c r="G2658" s="4">
        <v>101.78</v>
      </c>
      <c r="H2658" s="4">
        <v>104.8</v>
      </c>
      <c r="I2658" s="57">
        <v>80.59</v>
      </c>
      <c r="J2658" s="72">
        <v>24.209999999999994</v>
      </c>
      <c r="K2658" s="30" t="s">
        <v>10</v>
      </c>
      <c r="L2658" s="30" t="s">
        <v>10</v>
      </c>
      <c r="M2658" t="s">
        <v>1991</v>
      </c>
      <c r="N2658" t="s">
        <v>6259</v>
      </c>
      <c r="O2658" t="s">
        <v>2470</v>
      </c>
      <c r="P2658" t="s">
        <v>182</v>
      </c>
    </row>
    <row r="2659" spans="1:16" x14ac:dyDescent="0.25">
      <c r="A2659" s="1">
        <v>2302</v>
      </c>
      <c r="B2659" s="5">
        <v>45798.582387164352</v>
      </c>
      <c r="C2659" t="s">
        <v>5572</v>
      </c>
      <c r="D2659" t="s">
        <v>23</v>
      </c>
      <c r="E2659" t="s">
        <v>31</v>
      </c>
      <c r="F2659" t="s">
        <v>116</v>
      </c>
      <c r="G2659" s="4">
        <v>88.78</v>
      </c>
      <c r="H2659" s="4">
        <v>82.8</v>
      </c>
      <c r="I2659" s="57">
        <v>62.83</v>
      </c>
      <c r="J2659" s="72">
        <v>19.97</v>
      </c>
      <c r="K2659" s="30" t="s">
        <v>10</v>
      </c>
      <c r="L2659" s="30" t="s">
        <v>10</v>
      </c>
      <c r="M2659" t="s">
        <v>1991</v>
      </c>
      <c r="N2659" t="s">
        <v>6260</v>
      </c>
      <c r="O2659" t="s">
        <v>122</v>
      </c>
      <c r="P2659" t="s">
        <v>182</v>
      </c>
    </row>
    <row r="2660" spans="1:16" x14ac:dyDescent="0.25">
      <c r="A2660" s="1">
        <v>381</v>
      </c>
      <c r="B2660" s="5">
        <v>45798.809480902775</v>
      </c>
      <c r="C2660" t="s">
        <v>1944</v>
      </c>
      <c r="D2660" t="s">
        <v>23</v>
      </c>
      <c r="E2660" t="s">
        <v>30</v>
      </c>
      <c r="F2660" t="s">
        <v>1934</v>
      </c>
      <c r="G2660" s="4">
        <v>102.59</v>
      </c>
      <c r="H2660" s="4">
        <v>111.6</v>
      </c>
      <c r="I2660" s="57">
        <v>70.12</v>
      </c>
      <c r="J2660" s="72">
        <v>41.47999999999999</v>
      </c>
      <c r="K2660" s="30" t="s">
        <v>10</v>
      </c>
      <c r="L2660" s="30" t="s">
        <v>10</v>
      </c>
      <c r="M2660" t="s">
        <v>1991</v>
      </c>
      <c r="N2660" t="s">
        <v>6261</v>
      </c>
      <c r="O2660" t="s">
        <v>132</v>
      </c>
      <c r="P2660" t="s">
        <v>182</v>
      </c>
    </row>
    <row r="2661" spans="1:16" x14ac:dyDescent="0.25">
      <c r="A2661" s="1">
        <v>376</v>
      </c>
      <c r="B2661" s="5">
        <v>45797.76812015046</v>
      </c>
      <c r="C2661" t="s">
        <v>1966</v>
      </c>
      <c r="D2661" t="s">
        <v>23</v>
      </c>
      <c r="E2661" t="s">
        <v>30</v>
      </c>
      <c r="F2661" t="s">
        <v>1934</v>
      </c>
      <c r="G2661" s="4">
        <v>78.98</v>
      </c>
      <c r="H2661" s="4">
        <v>72</v>
      </c>
      <c r="I2661" s="57">
        <v>58.14</v>
      </c>
      <c r="J2661" s="72">
        <v>13.86</v>
      </c>
      <c r="K2661" s="30" t="s">
        <v>10</v>
      </c>
      <c r="L2661" s="30" t="s">
        <v>10</v>
      </c>
      <c r="M2661" t="s">
        <v>1991</v>
      </c>
      <c r="N2661" t="s">
        <v>6262</v>
      </c>
      <c r="O2661" t="s">
        <v>132</v>
      </c>
      <c r="P2661" t="s">
        <v>179</v>
      </c>
    </row>
    <row r="2662" spans="1:16" x14ac:dyDescent="0.25">
      <c r="A2662" s="1">
        <v>6590</v>
      </c>
      <c r="B2662" s="5">
        <v>45797.7679584375</v>
      </c>
      <c r="C2662" t="s">
        <v>1966</v>
      </c>
      <c r="D2662" t="s">
        <v>23</v>
      </c>
      <c r="E2662" t="s">
        <v>30</v>
      </c>
      <c r="F2662" t="s">
        <v>1934</v>
      </c>
      <c r="G2662" s="4">
        <v>145.38</v>
      </c>
      <c r="H2662" s="4">
        <v>138.4</v>
      </c>
      <c r="I2662" s="57">
        <v>111.76</v>
      </c>
      <c r="J2662" s="72">
        <v>26.64</v>
      </c>
      <c r="K2662" s="30" t="s">
        <v>10</v>
      </c>
      <c r="L2662" s="30" t="s">
        <v>10</v>
      </c>
      <c r="M2662" t="s">
        <v>1991</v>
      </c>
      <c r="N2662" t="s">
        <v>6263</v>
      </c>
      <c r="O2662" t="s">
        <v>123</v>
      </c>
      <c r="P2662" t="s">
        <v>179</v>
      </c>
    </row>
    <row r="2663" spans="1:16" x14ac:dyDescent="0.25">
      <c r="A2663" s="1">
        <v>1522</v>
      </c>
      <c r="B2663" s="5">
        <v>45797.59400232639</v>
      </c>
      <c r="C2663" t="s">
        <v>1977</v>
      </c>
      <c r="D2663" t="s">
        <v>23</v>
      </c>
      <c r="E2663" t="s">
        <v>31</v>
      </c>
      <c r="F2663" t="s">
        <v>1934</v>
      </c>
      <c r="G2663" s="4">
        <v>48.78</v>
      </c>
      <c r="H2663" s="4">
        <v>46.8</v>
      </c>
      <c r="I2663" s="57">
        <v>37.799999999999997</v>
      </c>
      <c r="J2663" s="72">
        <v>9</v>
      </c>
      <c r="K2663" s="30" t="s">
        <v>10</v>
      </c>
      <c r="L2663" s="30" t="s">
        <v>10</v>
      </c>
      <c r="M2663" t="s">
        <v>1991</v>
      </c>
      <c r="N2663" t="s">
        <v>6264</v>
      </c>
      <c r="O2663" t="s">
        <v>122</v>
      </c>
      <c r="P2663" t="s">
        <v>180</v>
      </c>
    </row>
    <row r="2664" spans="1:16" x14ac:dyDescent="0.25">
      <c r="A2664" s="1">
        <v>9880</v>
      </c>
      <c r="B2664" s="5">
        <v>45798.743957986109</v>
      </c>
      <c r="C2664" t="s">
        <v>4198</v>
      </c>
      <c r="D2664" t="s">
        <v>23</v>
      </c>
      <c r="E2664" t="s">
        <v>30</v>
      </c>
      <c r="F2664" t="s">
        <v>116</v>
      </c>
      <c r="G2664" s="4">
        <v>133.59</v>
      </c>
      <c r="H2664" s="4">
        <v>142.6</v>
      </c>
      <c r="I2664" s="57">
        <v>115.15</v>
      </c>
      <c r="J2664" s="72">
        <v>27.449999999999989</v>
      </c>
      <c r="K2664" s="30" t="s">
        <v>10</v>
      </c>
      <c r="L2664" s="30" t="s">
        <v>10</v>
      </c>
      <c r="M2664" t="s">
        <v>1991</v>
      </c>
      <c r="N2664" t="s">
        <v>6265</v>
      </c>
      <c r="O2664" t="s">
        <v>131</v>
      </c>
      <c r="P2664" t="s">
        <v>180</v>
      </c>
    </row>
    <row r="2665" spans="1:16" x14ac:dyDescent="0.25">
      <c r="A2665" s="1">
        <v>1491</v>
      </c>
      <c r="B2665" s="5">
        <v>45796.772693391205</v>
      </c>
      <c r="C2665" t="s">
        <v>1332</v>
      </c>
      <c r="D2665" t="s">
        <v>23</v>
      </c>
      <c r="E2665" t="s">
        <v>30</v>
      </c>
      <c r="F2665" t="s">
        <v>1934</v>
      </c>
      <c r="G2665" s="4">
        <v>47.98</v>
      </c>
      <c r="H2665" s="4">
        <v>52</v>
      </c>
      <c r="I2665" s="57">
        <v>41.99</v>
      </c>
      <c r="J2665" s="72">
        <v>10.009999999999998</v>
      </c>
      <c r="K2665" s="30" t="s">
        <v>10</v>
      </c>
      <c r="L2665" s="30" t="s">
        <v>10</v>
      </c>
      <c r="M2665" t="s">
        <v>1991</v>
      </c>
      <c r="N2665" t="s">
        <v>6266</v>
      </c>
      <c r="O2665" t="s">
        <v>124</v>
      </c>
      <c r="P2665" t="s">
        <v>181</v>
      </c>
    </row>
    <row r="2666" spans="1:16" x14ac:dyDescent="0.25">
      <c r="A2666" s="1">
        <v>9987</v>
      </c>
      <c r="B2666" s="5">
        <v>45797.799138773145</v>
      </c>
      <c r="C2666" t="s">
        <v>1398</v>
      </c>
      <c r="D2666" t="s">
        <v>23</v>
      </c>
      <c r="E2666" t="s">
        <v>31</v>
      </c>
      <c r="F2666" t="s">
        <v>1934</v>
      </c>
      <c r="G2666" s="4">
        <v>14.98</v>
      </c>
      <c r="H2666" s="4">
        <v>26</v>
      </c>
      <c r="I2666" s="57">
        <v>21</v>
      </c>
      <c r="J2666" s="72">
        <v>5</v>
      </c>
      <c r="K2666" s="30" t="s">
        <v>10</v>
      </c>
      <c r="L2666" s="30" t="s">
        <v>10</v>
      </c>
      <c r="M2666" t="s">
        <v>1991</v>
      </c>
      <c r="N2666" t="s">
        <v>6267</v>
      </c>
      <c r="O2666" t="s">
        <v>122</v>
      </c>
      <c r="P2666" t="s">
        <v>179</v>
      </c>
    </row>
    <row r="2667" spans="1:16" x14ac:dyDescent="0.25">
      <c r="A2667" s="1" t="s">
        <v>6268</v>
      </c>
      <c r="B2667" s="5">
        <v>45803.83407730324</v>
      </c>
      <c r="C2667" t="s">
        <v>137</v>
      </c>
      <c r="D2667" t="s">
        <v>23</v>
      </c>
      <c r="E2667" t="s">
        <v>24</v>
      </c>
      <c r="F2667" t="s">
        <v>20</v>
      </c>
      <c r="G2667" s="4">
        <v>54.58</v>
      </c>
      <c r="H2667" s="4">
        <v>51.6</v>
      </c>
      <c r="I2667" s="57">
        <v>41.67</v>
      </c>
      <c r="J2667" s="72">
        <f>H2667-I2667</f>
        <v>9.93</v>
      </c>
      <c r="K2667" s="30" t="s">
        <v>10</v>
      </c>
      <c r="L2667" s="30" t="s">
        <v>10</v>
      </c>
      <c r="M2667" t="s">
        <v>1991</v>
      </c>
      <c r="N2667" t="s">
        <v>6269</v>
      </c>
      <c r="O2667" t="s">
        <v>132</v>
      </c>
      <c r="P2667" t="s">
        <v>183</v>
      </c>
    </row>
    <row r="2668" spans="1:16" x14ac:dyDescent="0.25">
      <c r="A2668" s="1" t="s">
        <v>6270</v>
      </c>
      <c r="B2668" s="5">
        <v>45803.886063865742</v>
      </c>
      <c r="C2668" t="s">
        <v>3672</v>
      </c>
      <c r="D2668" t="s">
        <v>18</v>
      </c>
      <c r="E2668" t="s">
        <v>28</v>
      </c>
      <c r="F2668" t="s">
        <v>136</v>
      </c>
      <c r="G2668" s="4">
        <v>99.99</v>
      </c>
      <c r="H2668" s="31">
        <v>99</v>
      </c>
      <c r="I2668" s="31">
        <v>0</v>
      </c>
      <c r="J2668" s="31">
        <v>99</v>
      </c>
      <c r="K2668" s="30" t="s">
        <v>2824</v>
      </c>
      <c r="L2668" s="30" t="s">
        <v>17</v>
      </c>
      <c r="M2668" t="s">
        <v>1991</v>
      </c>
      <c r="N2668" t="s">
        <v>6271</v>
      </c>
      <c r="O2668" t="s">
        <v>122</v>
      </c>
      <c r="P2668" t="s">
        <v>180</v>
      </c>
    </row>
    <row r="2669" spans="1:16" x14ac:dyDescent="0.25">
      <c r="A2669" s="1" t="s">
        <v>6272</v>
      </c>
      <c r="B2669" s="5">
        <v>45804.159205914351</v>
      </c>
      <c r="C2669" t="s">
        <v>1007</v>
      </c>
      <c r="D2669" t="s">
        <v>19</v>
      </c>
      <c r="E2669" t="s">
        <v>129</v>
      </c>
      <c r="F2669" t="s">
        <v>116</v>
      </c>
      <c r="G2669" s="4">
        <v>28.59</v>
      </c>
      <c r="H2669" s="31">
        <v>42.6</v>
      </c>
      <c r="I2669" s="31">
        <v>0</v>
      </c>
      <c r="J2669" s="31">
        <v>42.6</v>
      </c>
      <c r="K2669" s="30" t="s">
        <v>2824</v>
      </c>
      <c r="L2669" s="30" t="s">
        <v>17</v>
      </c>
      <c r="M2669" t="s">
        <v>1991</v>
      </c>
      <c r="N2669" t="s">
        <v>6273</v>
      </c>
      <c r="O2669" t="s">
        <v>1936</v>
      </c>
      <c r="P2669" t="s">
        <v>180</v>
      </c>
    </row>
    <row r="2670" spans="1:16" x14ac:dyDescent="0.25">
      <c r="A2670" s="1">
        <v>7347</v>
      </c>
      <c r="B2670" s="5">
        <v>45805.709872199077</v>
      </c>
      <c r="C2670" t="s">
        <v>1540</v>
      </c>
      <c r="D2670" t="s">
        <v>23</v>
      </c>
      <c r="E2670" t="s">
        <v>30</v>
      </c>
      <c r="F2670" t="s">
        <v>116</v>
      </c>
      <c r="G2670" s="4">
        <v>16.78</v>
      </c>
      <c r="H2670" s="4">
        <v>22.8</v>
      </c>
      <c r="I2670" s="57">
        <v>18.420000000000002</v>
      </c>
      <c r="J2670" s="72">
        <f t="shared" ref="J2670:J2675" si="200">H2670-I2670</f>
        <v>4.379999999999999</v>
      </c>
      <c r="K2670" s="30" t="s">
        <v>10</v>
      </c>
      <c r="L2670" s="30" t="s">
        <v>10</v>
      </c>
      <c r="M2670" t="s">
        <v>1991</v>
      </c>
      <c r="N2670" t="s">
        <v>6274</v>
      </c>
      <c r="O2670" t="s">
        <v>1960</v>
      </c>
      <c r="P2670" t="s">
        <v>183</v>
      </c>
    </row>
    <row r="2671" spans="1:16" x14ac:dyDescent="0.25">
      <c r="A2671" s="1">
        <v>7155</v>
      </c>
      <c r="B2671" s="5">
        <v>45804.940154560187</v>
      </c>
      <c r="C2671" t="s">
        <v>1528</v>
      </c>
      <c r="D2671" t="s">
        <v>19</v>
      </c>
      <c r="E2671" t="s">
        <v>1946</v>
      </c>
      <c r="F2671" t="s">
        <v>20</v>
      </c>
      <c r="G2671" s="4">
        <v>27.09</v>
      </c>
      <c r="H2671" s="4">
        <v>34.799999999999997</v>
      </c>
      <c r="I2671" s="57">
        <v>25.11</v>
      </c>
      <c r="J2671" s="72">
        <f t="shared" si="200"/>
        <v>9.6899999999999977</v>
      </c>
      <c r="K2671" s="30" t="s">
        <v>10</v>
      </c>
      <c r="L2671" s="30" t="s">
        <v>10</v>
      </c>
      <c r="M2671" t="s">
        <v>1991</v>
      </c>
      <c r="N2671" t="s">
        <v>6275</v>
      </c>
      <c r="O2671" t="s">
        <v>140</v>
      </c>
      <c r="P2671" t="s">
        <v>182</v>
      </c>
    </row>
    <row r="2672" spans="1:16" x14ac:dyDescent="0.25">
      <c r="A2672" s="1">
        <v>3274</v>
      </c>
      <c r="B2672" s="5">
        <v>45804.870952337966</v>
      </c>
      <c r="C2672" t="s">
        <v>1551</v>
      </c>
      <c r="D2672" t="s">
        <v>23</v>
      </c>
      <c r="E2672" t="s">
        <v>24</v>
      </c>
      <c r="F2672" t="s">
        <v>20</v>
      </c>
      <c r="G2672" s="4">
        <v>26.19</v>
      </c>
      <c r="H2672" s="4">
        <v>25.2</v>
      </c>
      <c r="I2672" s="57">
        <v>15.85</v>
      </c>
      <c r="J2672" s="72">
        <f t="shared" si="200"/>
        <v>9.35</v>
      </c>
      <c r="K2672" s="30" t="s">
        <v>10</v>
      </c>
      <c r="L2672" s="30" t="s">
        <v>10</v>
      </c>
      <c r="M2672" t="s">
        <v>1991</v>
      </c>
      <c r="N2672" t="s">
        <v>6276</v>
      </c>
      <c r="O2672" t="s">
        <v>122</v>
      </c>
      <c r="P2672" t="s">
        <v>181</v>
      </c>
    </row>
    <row r="2673" spans="1:16" x14ac:dyDescent="0.25">
      <c r="A2673" s="1">
        <v>8284</v>
      </c>
      <c r="B2673" s="5">
        <v>45807.855866967591</v>
      </c>
      <c r="C2673" t="s">
        <v>995</v>
      </c>
      <c r="D2673" t="s">
        <v>19</v>
      </c>
      <c r="E2673" t="s">
        <v>33</v>
      </c>
      <c r="F2673" t="s">
        <v>20</v>
      </c>
      <c r="G2673" s="4">
        <v>12.19</v>
      </c>
      <c r="H2673" s="4">
        <v>19.2</v>
      </c>
      <c r="I2673" s="57">
        <v>9.0399999999999991</v>
      </c>
      <c r="J2673" s="72">
        <f t="shared" si="200"/>
        <v>10.16</v>
      </c>
      <c r="K2673" s="30" t="s">
        <v>10</v>
      </c>
      <c r="L2673" s="30" t="s">
        <v>10</v>
      </c>
      <c r="M2673" t="s">
        <v>1991</v>
      </c>
      <c r="N2673" t="s">
        <v>6277</v>
      </c>
      <c r="O2673" t="s">
        <v>122</v>
      </c>
      <c r="P2673" t="s">
        <v>183</v>
      </c>
    </row>
    <row r="2674" spans="1:16" x14ac:dyDescent="0.25">
      <c r="A2674" s="1">
        <v>7596</v>
      </c>
      <c r="B2674" s="5">
        <v>45804.852553611112</v>
      </c>
      <c r="C2674" t="s">
        <v>1572</v>
      </c>
      <c r="D2674" t="s">
        <v>23</v>
      </c>
      <c r="E2674" t="s">
        <v>24</v>
      </c>
      <c r="F2674" t="s">
        <v>20</v>
      </c>
      <c r="G2674" s="4">
        <v>90.99</v>
      </c>
      <c r="H2674" s="4">
        <v>90</v>
      </c>
      <c r="I2674" s="57">
        <v>72.680000000000007</v>
      </c>
      <c r="J2674" s="72">
        <f t="shared" si="200"/>
        <v>17.319999999999993</v>
      </c>
      <c r="K2674" s="30" t="s">
        <v>10</v>
      </c>
      <c r="L2674" s="30" t="s">
        <v>10</v>
      </c>
      <c r="M2674" t="s">
        <v>1991</v>
      </c>
      <c r="N2674" t="s">
        <v>6278</v>
      </c>
      <c r="O2674" t="s">
        <v>122</v>
      </c>
      <c r="P2674" t="s">
        <v>180</v>
      </c>
    </row>
    <row r="2675" spans="1:16" x14ac:dyDescent="0.25">
      <c r="A2675" s="1" t="s">
        <v>6279</v>
      </c>
      <c r="B2675" s="5">
        <v>45803.828348888892</v>
      </c>
      <c r="C2675" t="s">
        <v>151</v>
      </c>
      <c r="D2675" t="s">
        <v>19</v>
      </c>
      <c r="E2675" t="s">
        <v>33</v>
      </c>
      <c r="F2675" t="s">
        <v>20</v>
      </c>
      <c r="G2675" s="4">
        <v>124.78</v>
      </c>
      <c r="H2675" s="4">
        <v>106.8</v>
      </c>
      <c r="I2675" s="57">
        <v>86.24</v>
      </c>
      <c r="J2675" s="72">
        <f t="shared" si="200"/>
        <v>20.560000000000002</v>
      </c>
      <c r="K2675" s="30" t="s">
        <v>10</v>
      </c>
      <c r="L2675" s="30" t="s">
        <v>10</v>
      </c>
      <c r="M2675" t="s">
        <v>1991</v>
      </c>
      <c r="N2675" t="s">
        <v>6280</v>
      </c>
      <c r="O2675" t="s">
        <v>122</v>
      </c>
      <c r="P2675" t="s">
        <v>181</v>
      </c>
    </row>
    <row r="2676" spans="1:16" x14ac:dyDescent="0.25">
      <c r="A2676" s="1" t="s">
        <v>6281</v>
      </c>
      <c r="B2676" s="5">
        <v>45803.515939247685</v>
      </c>
      <c r="C2676" t="s">
        <v>1968</v>
      </c>
      <c r="D2676" t="s">
        <v>18</v>
      </c>
      <c r="E2676" t="s">
        <v>28</v>
      </c>
      <c r="F2676" t="s">
        <v>136</v>
      </c>
      <c r="G2676" s="4">
        <v>158.18</v>
      </c>
      <c r="H2676" s="31">
        <v>135.19999999999999</v>
      </c>
      <c r="I2676" s="31">
        <v>0</v>
      </c>
      <c r="J2676" s="31">
        <v>135.19999999999999</v>
      </c>
      <c r="K2676" s="30" t="s">
        <v>2824</v>
      </c>
      <c r="L2676" s="30" t="s">
        <v>17</v>
      </c>
      <c r="M2676" t="s">
        <v>1991</v>
      </c>
      <c r="N2676" t="s">
        <v>6282</v>
      </c>
      <c r="O2676" t="s">
        <v>131</v>
      </c>
      <c r="P2676" t="s">
        <v>180</v>
      </c>
    </row>
    <row r="2677" spans="1:16" x14ac:dyDescent="0.25">
      <c r="A2677" s="1">
        <v>3015</v>
      </c>
      <c r="B2677" s="5">
        <v>45807.553688564818</v>
      </c>
      <c r="C2677" t="s">
        <v>280</v>
      </c>
      <c r="D2677" t="s">
        <v>23</v>
      </c>
      <c r="E2677" t="s">
        <v>24</v>
      </c>
      <c r="F2677" t="s">
        <v>20</v>
      </c>
      <c r="G2677" s="4">
        <v>81.78</v>
      </c>
      <c r="H2677" s="4">
        <v>82.8</v>
      </c>
      <c r="I2677" s="57">
        <v>65.19</v>
      </c>
      <c r="J2677" s="72">
        <f>H2677-I2677</f>
        <v>17.61</v>
      </c>
      <c r="K2677" s="30" t="s">
        <v>10</v>
      </c>
      <c r="L2677" s="30" t="s">
        <v>10</v>
      </c>
      <c r="M2677" t="s">
        <v>1991</v>
      </c>
      <c r="N2677" t="s">
        <v>6283</v>
      </c>
      <c r="O2677" t="s">
        <v>1961</v>
      </c>
      <c r="P2677" t="s">
        <v>180</v>
      </c>
    </row>
    <row r="2678" spans="1:16" x14ac:dyDescent="0.25">
      <c r="A2678" s="1" t="s">
        <v>6284</v>
      </c>
      <c r="B2678" s="5">
        <v>45804.786900983796</v>
      </c>
      <c r="C2678" t="s">
        <v>114</v>
      </c>
      <c r="D2678" t="s">
        <v>18</v>
      </c>
      <c r="E2678" t="s">
        <v>28</v>
      </c>
      <c r="F2678" t="s">
        <v>136</v>
      </c>
      <c r="G2678" s="4">
        <v>192.99</v>
      </c>
      <c r="H2678" s="31">
        <v>192</v>
      </c>
      <c r="I2678" s="31">
        <v>0</v>
      </c>
      <c r="J2678" s="31">
        <v>192</v>
      </c>
      <c r="K2678" s="30" t="s">
        <v>2824</v>
      </c>
      <c r="L2678" s="30" t="s">
        <v>17</v>
      </c>
      <c r="M2678" t="s">
        <v>1991</v>
      </c>
      <c r="N2678" t="s">
        <v>6285</v>
      </c>
      <c r="O2678" t="s">
        <v>1957</v>
      </c>
      <c r="P2678" t="s">
        <v>180</v>
      </c>
    </row>
    <row r="2679" spans="1:16" x14ac:dyDescent="0.25">
      <c r="A2679" s="1" t="s">
        <v>4346</v>
      </c>
      <c r="B2679" s="5">
        <v>45804.717137581021</v>
      </c>
      <c r="C2679" t="s">
        <v>114</v>
      </c>
      <c r="D2679" t="s">
        <v>18</v>
      </c>
      <c r="E2679" t="s">
        <v>28</v>
      </c>
      <c r="F2679" t="s">
        <v>136</v>
      </c>
      <c r="G2679" s="4">
        <v>39.99</v>
      </c>
      <c r="H2679" s="31">
        <v>49</v>
      </c>
      <c r="I2679" s="31">
        <v>0</v>
      </c>
      <c r="J2679" s="31">
        <v>49</v>
      </c>
      <c r="K2679" s="30" t="s">
        <v>2824</v>
      </c>
      <c r="L2679" s="30" t="s">
        <v>17</v>
      </c>
      <c r="M2679" t="s">
        <v>1991</v>
      </c>
      <c r="N2679" t="s">
        <v>6286</v>
      </c>
      <c r="O2679" t="s">
        <v>131</v>
      </c>
      <c r="P2679" t="s">
        <v>180</v>
      </c>
    </row>
    <row r="2680" spans="1:16" x14ac:dyDescent="0.25">
      <c r="A2680" s="1" t="s">
        <v>6287</v>
      </c>
      <c r="B2680" s="5">
        <v>45804.136007569447</v>
      </c>
      <c r="C2680" t="s">
        <v>1007</v>
      </c>
      <c r="D2680" t="s">
        <v>19</v>
      </c>
      <c r="E2680" t="s">
        <v>129</v>
      </c>
      <c r="F2680" t="s">
        <v>116</v>
      </c>
      <c r="G2680" s="4">
        <v>30.39</v>
      </c>
      <c r="H2680" s="31">
        <v>44.4</v>
      </c>
      <c r="I2680" s="31">
        <v>0</v>
      </c>
      <c r="J2680" s="31">
        <v>44.4</v>
      </c>
      <c r="K2680" s="30" t="s">
        <v>2824</v>
      </c>
      <c r="L2680" s="30" t="s">
        <v>17</v>
      </c>
      <c r="M2680" t="s">
        <v>1991</v>
      </c>
      <c r="N2680" t="s">
        <v>6288</v>
      </c>
      <c r="O2680" t="s">
        <v>123</v>
      </c>
      <c r="P2680" t="s">
        <v>180</v>
      </c>
    </row>
    <row r="2681" spans="1:16" x14ac:dyDescent="0.25">
      <c r="A2681" s="1" t="s">
        <v>6289</v>
      </c>
      <c r="B2681" s="5">
        <v>45804.14727332176</v>
      </c>
      <c r="C2681" t="s">
        <v>1560</v>
      </c>
      <c r="D2681" t="s">
        <v>19</v>
      </c>
      <c r="E2681" t="s">
        <v>129</v>
      </c>
      <c r="F2681" t="s">
        <v>116</v>
      </c>
      <c r="G2681" s="4">
        <v>93.18</v>
      </c>
      <c r="H2681" s="31">
        <v>82.2</v>
      </c>
      <c r="I2681" s="31">
        <v>0</v>
      </c>
      <c r="J2681" s="31">
        <v>82.2</v>
      </c>
      <c r="K2681" s="30" t="s">
        <v>2824</v>
      </c>
      <c r="L2681" s="30" t="s">
        <v>17</v>
      </c>
      <c r="M2681" t="s">
        <v>1991</v>
      </c>
      <c r="N2681" t="s">
        <v>6290</v>
      </c>
      <c r="O2681" t="s">
        <v>2431</v>
      </c>
      <c r="P2681" t="s">
        <v>180</v>
      </c>
    </row>
    <row r="2682" spans="1:16" x14ac:dyDescent="0.25">
      <c r="A2682" s="1" t="s">
        <v>6291</v>
      </c>
      <c r="B2682" s="5">
        <v>45804.789874490743</v>
      </c>
      <c r="C2682" t="s">
        <v>221</v>
      </c>
      <c r="D2682" t="s">
        <v>27</v>
      </c>
      <c r="E2682" t="s">
        <v>28</v>
      </c>
      <c r="F2682" t="s">
        <v>136</v>
      </c>
      <c r="G2682" s="4">
        <v>59.99</v>
      </c>
      <c r="H2682" s="31">
        <v>69</v>
      </c>
      <c r="I2682" s="31">
        <v>0</v>
      </c>
      <c r="J2682" s="31">
        <v>69</v>
      </c>
      <c r="K2682" s="30" t="s">
        <v>2824</v>
      </c>
      <c r="L2682" s="30" t="s">
        <v>17</v>
      </c>
      <c r="M2682" t="s">
        <v>1991</v>
      </c>
      <c r="N2682" t="s">
        <v>6292</v>
      </c>
      <c r="O2682" t="s">
        <v>1961</v>
      </c>
      <c r="P2682" t="s">
        <v>179</v>
      </c>
    </row>
    <row r="2683" spans="1:16" x14ac:dyDescent="0.25">
      <c r="A2683" s="1">
        <v>3560</v>
      </c>
      <c r="B2683" s="5">
        <v>45807.711915486114</v>
      </c>
      <c r="C2683" t="s">
        <v>247</v>
      </c>
      <c r="D2683" t="s">
        <v>19</v>
      </c>
      <c r="E2683" t="s">
        <v>41</v>
      </c>
      <c r="F2683" t="s">
        <v>20</v>
      </c>
      <c r="G2683" s="4">
        <v>71.98</v>
      </c>
      <c r="H2683" s="4">
        <v>54</v>
      </c>
      <c r="I2683" s="57">
        <v>43.6</v>
      </c>
      <c r="J2683" s="72">
        <f>H2683-I2683</f>
        <v>10.399999999999999</v>
      </c>
      <c r="K2683" s="30" t="s">
        <v>10</v>
      </c>
      <c r="L2683" s="30" t="s">
        <v>10</v>
      </c>
      <c r="M2683" t="s">
        <v>1991</v>
      </c>
      <c r="N2683" t="s">
        <v>6293</v>
      </c>
      <c r="O2683" t="s">
        <v>132</v>
      </c>
      <c r="P2683" t="s">
        <v>181</v>
      </c>
    </row>
    <row r="2684" spans="1:16" x14ac:dyDescent="0.25">
      <c r="A2684" s="1">
        <v>7818</v>
      </c>
      <c r="B2684" s="5">
        <v>45805.683431319441</v>
      </c>
      <c r="C2684" t="s">
        <v>1540</v>
      </c>
      <c r="D2684" t="s">
        <v>23</v>
      </c>
      <c r="E2684" t="s">
        <v>30</v>
      </c>
      <c r="F2684" t="s">
        <v>116</v>
      </c>
      <c r="G2684" s="4">
        <v>17.28</v>
      </c>
      <c r="H2684" s="4">
        <v>20.399999999999999</v>
      </c>
      <c r="I2684" s="57">
        <v>16.47</v>
      </c>
      <c r="J2684" s="72">
        <f>H2684-I2684</f>
        <v>3.9299999999999997</v>
      </c>
      <c r="K2684" s="30" t="s">
        <v>10</v>
      </c>
      <c r="L2684" s="30" t="s">
        <v>10</v>
      </c>
      <c r="M2684" t="s">
        <v>1991</v>
      </c>
      <c r="N2684" t="s">
        <v>6294</v>
      </c>
      <c r="O2684" t="s">
        <v>122</v>
      </c>
      <c r="P2684" t="s">
        <v>183</v>
      </c>
    </row>
    <row r="2685" spans="1:16" x14ac:dyDescent="0.25">
      <c r="A2685" s="1">
        <v>6883</v>
      </c>
      <c r="B2685" s="5">
        <v>45807.84991459491</v>
      </c>
      <c r="C2685" t="s">
        <v>202</v>
      </c>
      <c r="D2685" t="s">
        <v>19</v>
      </c>
      <c r="E2685" t="s">
        <v>130</v>
      </c>
      <c r="F2685" t="s">
        <v>20</v>
      </c>
      <c r="G2685" s="4">
        <v>76.38</v>
      </c>
      <c r="H2685" s="4">
        <v>74.400000000000006</v>
      </c>
      <c r="I2685" s="57">
        <v>60.08</v>
      </c>
      <c r="J2685" s="72">
        <f>H2685-I2685</f>
        <v>14.320000000000007</v>
      </c>
      <c r="K2685" s="30" t="s">
        <v>10</v>
      </c>
      <c r="L2685" s="30" t="s">
        <v>10</v>
      </c>
      <c r="M2685" t="s">
        <v>1991</v>
      </c>
      <c r="N2685" t="s">
        <v>6295</v>
      </c>
      <c r="O2685" t="s">
        <v>132</v>
      </c>
      <c r="P2685" t="s">
        <v>182</v>
      </c>
    </row>
    <row r="2686" spans="1:16" x14ac:dyDescent="0.25">
      <c r="A2686" s="1">
        <v>1673</v>
      </c>
      <c r="B2686" s="5">
        <v>45807.83734460648</v>
      </c>
      <c r="C2686" t="s">
        <v>202</v>
      </c>
      <c r="D2686" t="s">
        <v>19</v>
      </c>
      <c r="E2686" t="s">
        <v>226</v>
      </c>
      <c r="F2686" t="s">
        <v>20</v>
      </c>
      <c r="G2686" s="4">
        <v>92.63</v>
      </c>
      <c r="H2686" s="4">
        <v>82.65</v>
      </c>
      <c r="I2686" s="57">
        <v>66.739999999999995</v>
      </c>
      <c r="J2686" s="72">
        <f>H2686-I2686</f>
        <v>15.910000000000011</v>
      </c>
      <c r="K2686" s="30" t="s">
        <v>10</v>
      </c>
      <c r="L2686" s="30" t="s">
        <v>10</v>
      </c>
      <c r="M2686" t="s">
        <v>1991</v>
      </c>
      <c r="N2686" t="s">
        <v>6296</v>
      </c>
      <c r="O2686" t="s">
        <v>131</v>
      </c>
      <c r="P2686" t="s">
        <v>182</v>
      </c>
    </row>
    <row r="2687" spans="1:16" x14ac:dyDescent="0.25">
      <c r="A2687" s="1">
        <v>3635</v>
      </c>
      <c r="B2687" s="5">
        <v>45807.638304745371</v>
      </c>
      <c r="C2687" t="s">
        <v>202</v>
      </c>
      <c r="D2687" t="s">
        <v>23</v>
      </c>
      <c r="E2687" t="s">
        <v>24</v>
      </c>
      <c r="F2687" t="s">
        <v>20</v>
      </c>
      <c r="G2687" s="4">
        <v>32.49</v>
      </c>
      <c r="H2687" s="4">
        <v>41.5</v>
      </c>
      <c r="I2687" s="57">
        <v>25.48</v>
      </c>
      <c r="J2687" s="72">
        <f>H2687-I2687</f>
        <v>16.02</v>
      </c>
      <c r="K2687" s="30" t="s">
        <v>10</v>
      </c>
      <c r="L2687" s="30" t="s">
        <v>10</v>
      </c>
      <c r="M2687" t="s">
        <v>1991</v>
      </c>
      <c r="N2687" t="s">
        <v>6297</v>
      </c>
      <c r="O2687" t="s">
        <v>123</v>
      </c>
      <c r="P2687" t="s">
        <v>182</v>
      </c>
    </row>
    <row r="2688" spans="1:16" x14ac:dyDescent="0.25">
      <c r="A2688" s="1" t="s">
        <v>6298</v>
      </c>
      <c r="B2688" s="5">
        <v>45804.135778495373</v>
      </c>
      <c r="C2688" t="s">
        <v>1560</v>
      </c>
      <c r="D2688" t="s">
        <v>19</v>
      </c>
      <c r="E2688" t="s">
        <v>129</v>
      </c>
      <c r="F2688" t="s">
        <v>116</v>
      </c>
      <c r="G2688" s="4">
        <v>45.39</v>
      </c>
      <c r="H2688" s="31">
        <v>44.4</v>
      </c>
      <c r="I2688" s="31">
        <v>0</v>
      </c>
      <c r="J2688" s="31">
        <v>44.4</v>
      </c>
      <c r="K2688" s="30" t="s">
        <v>2824</v>
      </c>
      <c r="L2688" s="30" t="s">
        <v>17</v>
      </c>
      <c r="M2688" t="s">
        <v>1991</v>
      </c>
      <c r="N2688" t="s">
        <v>6299</v>
      </c>
      <c r="O2688" t="s">
        <v>124</v>
      </c>
      <c r="P2688" t="s">
        <v>180</v>
      </c>
    </row>
    <row r="2689" spans="1:16" x14ac:dyDescent="0.25">
      <c r="A2689" s="1" t="s">
        <v>6300</v>
      </c>
      <c r="B2689" s="5">
        <v>45804.851326192133</v>
      </c>
      <c r="C2689" t="s">
        <v>187</v>
      </c>
      <c r="D2689" t="s">
        <v>153</v>
      </c>
      <c r="E2689" t="s">
        <v>1979</v>
      </c>
      <c r="F2689" t="s">
        <v>1932</v>
      </c>
      <c r="G2689" s="4">
        <v>21.69</v>
      </c>
      <c r="H2689" s="31">
        <v>27.6</v>
      </c>
      <c r="I2689" s="31">
        <v>0</v>
      </c>
      <c r="J2689" s="31">
        <v>27.6</v>
      </c>
      <c r="K2689" s="30" t="s">
        <v>2824</v>
      </c>
      <c r="L2689" s="30" t="s">
        <v>17</v>
      </c>
      <c r="M2689" t="s">
        <v>1991</v>
      </c>
      <c r="N2689" t="s">
        <v>6301</v>
      </c>
      <c r="O2689" t="s">
        <v>1929</v>
      </c>
      <c r="P2689" t="s">
        <v>181</v>
      </c>
    </row>
    <row r="2690" spans="1:16" x14ac:dyDescent="0.25">
      <c r="A2690" s="1">
        <v>5843</v>
      </c>
      <c r="B2690" s="5">
        <v>45806.897155497689</v>
      </c>
      <c r="C2690" t="s">
        <v>162</v>
      </c>
      <c r="D2690" t="s">
        <v>19</v>
      </c>
      <c r="E2690" t="s">
        <v>41</v>
      </c>
      <c r="F2690" t="s">
        <v>20</v>
      </c>
      <c r="G2690" s="4">
        <v>79.58</v>
      </c>
      <c r="H2690" s="4">
        <v>69.599999999999994</v>
      </c>
      <c r="I2690" s="57">
        <v>56.2</v>
      </c>
      <c r="J2690" s="72">
        <f>H2690-I2690</f>
        <v>13.399999999999991</v>
      </c>
      <c r="K2690" s="30" t="s">
        <v>10</v>
      </c>
      <c r="L2690" s="30" t="s">
        <v>10</v>
      </c>
      <c r="M2690" t="s">
        <v>1991</v>
      </c>
      <c r="N2690" t="s">
        <v>6302</v>
      </c>
      <c r="O2690" t="s">
        <v>124</v>
      </c>
      <c r="P2690" t="s">
        <v>179</v>
      </c>
    </row>
    <row r="2691" spans="1:16" x14ac:dyDescent="0.25">
      <c r="A2691" s="75">
        <v>1289</v>
      </c>
      <c r="B2691" s="76">
        <v>45805.269933483796</v>
      </c>
      <c r="C2691" s="77" t="s">
        <v>1543</v>
      </c>
      <c r="D2691" s="77" t="s">
        <v>19</v>
      </c>
      <c r="E2691" s="77" t="s">
        <v>129</v>
      </c>
      <c r="F2691" s="77" t="s">
        <v>116</v>
      </c>
      <c r="G2691" s="31">
        <v>74.78</v>
      </c>
      <c r="H2691" s="31">
        <v>58.8</v>
      </c>
      <c r="I2691" s="31">
        <v>0</v>
      </c>
      <c r="J2691" s="73">
        <v>58.8</v>
      </c>
      <c r="K2691" s="78" t="s">
        <v>1000</v>
      </c>
      <c r="L2691" s="78" t="s">
        <v>2825</v>
      </c>
      <c r="M2691" s="77" t="s">
        <v>1991</v>
      </c>
      <c r="N2691" s="77" t="s">
        <v>6303</v>
      </c>
      <c r="O2691" s="77" t="s">
        <v>122</v>
      </c>
      <c r="P2691" t="s">
        <v>182</v>
      </c>
    </row>
    <row r="2692" spans="1:16" x14ac:dyDescent="0.25">
      <c r="A2692" s="75">
        <v>5135</v>
      </c>
      <c r="B2692" s="76">
        <v>45805.146353981479</v>
      </c>
      <c r="C2692" s="77" t="s">
        <v>1577</v>
      </c>
      <c r="D2692" s="77" t="s">
        <v>19</v>
      </c>
      <c r="E2692" s="77" t="s">
        <v>129</v>
      </c>
      <c r="F2692" s="77" t="s">
        <v>116</v>
      </c>
      <c r="G2692" s="31">
        <v>21.69</v>
      </c>
      <c r="H2692" s="31">
        <v>25.2</v>
      </c>
      <c r="I2692" s="31">
        <v>0</v>
      </c>
      <c r="J2692" s="73">
        <v>25.2</v>
      </c>
      <c r="K2692" s="78" t="s">
        <v>1000</v>
      </c>
      <c r="L2692" s="78" t="s">
        <v>2825</v>
      </c>
      <c r="M2692" s="77" t="s">
        <v>1991</v>
      </c>
      <c r="N2692" s="77" t="s">
        <v>6304</v>
      </c>
      <c r="O2692" s="77" t="s">
        <v>1961</v>
      </c>
      <c r="P2692" t="s">
        <v>181</v>
      </c>
    </row>
    <row r="2693" spans="1:16" x14ac:dyDescent="0.25">
      <c r="A2693" s="1" t="s">
        <v>4337</v>
      </c>
      <c r="B2693" s="5">
        <v>45803.641629537036</v>
      </c>
      <c r="C2693" t="s">
        <v>195</v>
      </c>
      <c r="D2693" t="s">
        <v>23</v>
      </c>
      <c r="E2693" t="s">
        <v>24</v>
      </c>
      <c r="F2693" t="s">
        <v>20</v>
      </c>
      <c r="G2693" s="4">
        <v>30.01</v>
      </c>
      <c r="H2693" s="4">
        <v>30.7</v>
      </c>
      <c r="I2693" s="57">
        <v>24.79</v>
      </c>
      <c r="J2693" s="72">
        <f>H2693-I2693</f>
        <v>5.91</v>
      </c>
      <c r="K2693" s="30" t="s">
        <v>10</v>
      </c>
      <c r="L2693" s="30" t="s">
        <v>10</v>
      </c>
      <c r="M2693" t="s">
        <v>1991</v>
      </c>
      <c r="N2693" t="s">
        <v>6305</v>
      </c>
      <c r="O2693" t="s">
        <v>124</v>
      </c>
      <c r="P2693" t="s">
        <v>182</v>
      </c>
    </row>
    <row r="2694" spans="1:16" x14ac:dyDescent="0.25">
      <c r="A2694" s="1">
        <v>1644</v>
      </c>
      <c r="B2694" s="5">
        <v>45807.903003391206</v>
      </c>
      <c r="C2694" t="s">
        <v>995</v>
      </c>
      <c r="D2694" t="s">
        <v>19</v>
      </c>
      <c r="E2694" t="s">
        <v>129</v>
      </c>
      <c r="F2694" t="s">
        <v>116</v>
      </c>
      <c r="G2694" s="4">
        <v>30.59</v>
      </c>
      <c r="H2694" s="4">
        <v>42.6</v>
      </c>
      <c r="I2694" s="29">
        <v>0</v>
      </c>
      <c r="K2694" s="30" t="s">
        <v>1000</v>
      </c>
      <c r="L2694" s="30" t="s">
        <v>2825</v>
      </c>
      <c r="M2694" t="s">
        <v>1991</v>
      </c>
      <c r="N2694" t="s">
        <v>6306</v>
      </c>
      <c r="O2694" t="s">
        <v>122</v>
      </c>
      <c r="P2694" t="s">
        <v>183</v>
      </c>
    </row>
    <row r="2695" spans="1:16" x14ac:dyDescent="0.25">
      <c r="A2695" s="1" t="s">
        <v>6307</v>
      </c>
      <c r="B2695" s="5">
        <v>45803.802603622687</v>
      </c>
      <c r="C2695" t="s">
        <v>195</v>
      </c>
      <c r="D2695" t="s">
        <v>19</v>
      </c>
      <c r="E2695" t="s">
        <v>2519</v>
      </c>
      <c r="F2695" t="s">
        <v>1940</v>
      </c>
      <c r="G2695" s="4">
        <v>64.44</v>
      </c>
      <c r="H2695" s="4">
        <v>63.45</v>
      </c>
      <c r="I2695" s="57">
        <v>47.25</v>
      </c>
      <c r="J2695" s="72">
        <f>H2695-I2695</f>
        <v>16.200000000000003</v>
      </c>
      <c r="K2695" s="30" t="s">
        <v>10</v>
      </c>
      <c r="L2695" s="30" t="s">
        <v>10</v>
      </c>
      <c r="M2695" t="s">
        <v>1991</v>
      </c>
      <c r="N2695" t="s">
        <v>6308</v>
      </c>
      <c r="O2695" t="s">
        <v>122</v>
      </c>
      <c r="P2695" t="s">
        <v>182</v>
      </c>
    </row>
    <row r="2696" spans="1:16" x14ac:dyDescent="0.25">
      <c r="A2696" s="1">
        <v>5901</v>
      </c>
      <c r="B2696" s="5">
        <v>45806.894269571756</v>
      </c>
      <c r="C2696" t="s">
        <v>162</v>
      </c>
      <c r="D2696" t="s">
        <v>19</v>
      </c>
      <c r="E2696" t="s">
        <v>41</v>
      </c>
      <c r="F2696" t="s">
        <v>20</v>
      </c>
      <c r="G2696" s="4">
        <v>46.78</v>
      </c>
      <c r="H2696" s="4">
        <v>46.8</v>
      </c>
      <c r="I2696" s="57">
        <v>37.799999999999997</v>
      </c>
      <c r="J2696" s="72">
        <f>H2696-I2696</f>
        <v>9</v>
      </c>
      <c r="K2696" s="30" t="s">
        <v>10</v>
      </c>
      <c r="L2696" s="30" t="s">
        <v>10</v>
      </c>
      <c r="M2696" t="s">
        <v>1991</v>
      </c>
      <c r="N2696" t="s">
        <v>6309</v>
      </c>
      <c r="O2696" t="s">
        <v>2228</v>
      </c>
      <c r="P2696" t="s">
        <v>179</v>
      </c>
    </row>
    <row r="2697" spans="1:16" x14ac:dyDescent="0.25">
      <c r="A2697" s="1">
        <v>2758</v>
      </c>
      <c r="B2697" s="5">
        <v>45807.899560543985</v>
      </c>
      <c r="C2697" t="s">
        <v>995</v>
      </c>
      <c r="D2697" t="s">
        <v>19</v>
      </c>
      <c r="E2697" t="s">
        <v>129</v>
      </c>
      <c r="F2697" t="s">
        <v>116</v>
      </c>
      <c r="G2697" s="4">
        <v>12.19</v>
      </c>
      <c r="H2697" s="4">
        <v>19.2</v>
      </c>
      <c r="I2697" s="29">
        <v>0</v>
      </c>
      <c r="K2697" s="30" t="s">
        <v>1000</v>
      </c>
      <c r="L2697" s="30" t="s">
        <v>2825</v>
      </c>
      <c r="M2697" t="s">
        <v>1991</v>
      </c>
      <c r="N2697" t="s">
        <v>6310</v>
      </c>
      <c r="O2697" t="s">
        <v>122</v>
      </c>
      <c r="P2697" t="s">
        <v>183</v>
      </c>
    </row>
    <row r="2698" spans="1:16" x14ac:dyDescent="0.25">
      <c r="A2698" s="75">
        <v>4069</v>
      </c>
      <c r="B2698" s="76">
        <v>45806.506203865742</v>
      </c>
      <c r="C2698" s="77" t="s">
        <v>280</v>
      </c>
      <c r="D2698" s="77" t="s">
        <v>23</v>
      </c>
      <c r="E2698" s="77" t="s">
        <v>30</v>
      </c>
      <c r="F2698" s="77" t="s">
        <v>116</v>
      </c>
      <c r="G2698" s="31">
        <v>75.180000000000007</v>
      </c>
      <c r="H2698" s="31">
        <v>73.2</v>
      </c>
      <c r="I2698" s="31">
        <v>0</v>
      </c>
      <c r="J2698" s="31">
        <v>73.2</v>
      </c>
      <c r="K2698" s="78" t="s">
        <v>1000</v>
      </c>
      <c r="L2698" s="78" t="s">
        <v>2825</v>
      </c>
      <c r="M2698" s="77" t="s">
        <v>1991</v>
      </c>
      <c r="N2698" s="77" t="s">
        <v>6311</v>
      </c>
      <c r="O2698" s="77" t="s">
        <v>131</v>
      </c>
      <c r="P2698" t="s">
        <v>180</v>
      </c>
    </row>
    <row r="2699" spans="1:16" x14ac:dyDescent="0.25">
      <c r="A2699" s="1">
        <v>1312</v>
      </c>
      <c r="B2699" s="5">
        <v>45807.859044212964</v>
      </c>
      <c r="C2699" t="s">
        <v>286</v>
      </c>
      <c r="D2699" t="s">
        <v>23</v>
      </c>
      <c r="E2699" t="s">
        <v>30</v>
      </c>
      <c r="F2699" t="s">
        <v>116</v>
      </c>
      <c r="G2699" s="4">
        <v>69.78</v>
      </c>
      <c r="H2699" s="4">
        <v>55.8</v>
      </c>
      <c r="I2699" s="57">
        <v>46.76</v>
      </c>
      <c r="J2699" s="72">
        <f>H2699-I2699</f>
        <v>9.0399999999999991</v>
      </c>
      <c r="K2699" s="30" t="s">
        <v>10</v>
      </c>
      <c r="L2699" s="30" t="s">
        <v>10</v>
      </c>
      <c r="M2699" t="s">
        <v>1991</v>
      </c>
      <c r="N2699" t="s">
        <v>6312</v>
      </c>
      <c r="O2699" t="s">
        <v>156</v>
      </c>
      <c r="P2699" t="s">
        <v>182</v>
      </c>
    </row>
    <row r="2700" spans="1:16" x14ac:dyDescent="0.25">
      <c r="A2700" s="1" t="s">
        <v>2050</v>
      </c>
      <c r="B2700" s="5">
        <v>45803.744250243057</v>
      </c>
      <c r="C2700" t="s">
        <v>150</v>
      </c>
      <c r="D2700" t="s">
        <v>27</v>
      </c>
      <c r="E2700" t="s">
        <v>28</v>
      </c>
      <c r="F2700" t="s">
        <v>136</v>
      </c>
      <c r="G2700" s="4">
        <v>88.98</v>
      </c>
      <c r="H2700" s="31">
        <v>77</v>
      </c>
      <c r="I2700" s="31">
        <v>0</v>
      </c>
      <c r="J2700" s="31">
        <v>77</v>
      </c>
      <c r="K2700" s="30" t="s">
        <v>2824</v>
      </c>
      <c r="L2700" s="30" t="s">
        <v>17</v>
      </c>
      <c r="M2700" t="s">
        <v>1991</v>
      </c>
      <c r="N2700" t="s">
        <v>6313</v>
      </c>
      <c r="O2700" t="s">
        <v>131</v>
      </c>
      <c r="P2700" t="s">
        <v>179</v>
      </c>
    </row>
    <row r="2701" spans="1:16" x14ac:dyDescent="0.25">
      <c r="A2701" s="1">
        <v>4415</v>
      </c>
      <c r="B2701" s="5">
        <v>45806.508051145836</v>
      </c>
      <c r="C2701" t="s">
        <v>162</v>
      </c>
      <c r="D2701" t="s">
        <v>19</v>
      </c>
      <c r="E2701" t="s">
        <v>33</v>
      </c>
      <c r="F2701" t="s">
        <v>20</v>
      </c>
      <c r="G2701" s="4">
        <v>38.99</v>
      </c>
      <c r="H2701" s="4">
        <v>38</v>
      </c>
      <c r="I2701" s="57">
        <v>29.86</v>
      </c>
      <c r="J2701" s="72">
        <f>H2701-I2701</f>
        <v>8.14</v>
      </c>
      <c r="K2701" s="30" t="s">
        <v>10</v>
      </c>
      <c r="L2701" s="30" t="s">
        <v>10</v>
      </c>
      <c r="M2701" t="s">
        <v>1991</v>
      </c>
      <c r="N2701" t="s">
        <v>6314</v>
      </c>
      <c r="O2701" t="s">
        <v>1958</v>
      </c>
      <c r="P2701" t="s">
        <v>179</v>
      </c>
    </row>
    <row r="2702" spans="1:16" x14ac:dyDescent="0.25">
      <c r="A2702" s="1" t="s">
        <v>6315</v>
      </c>
      <c r="B2702" s="5">
        <v>45804.691640243058</v>
      </c>
      <c r="C2702" t="s">
        <v>975</v>
      </c>
      <c r="D2702" t="s">
        <v>27</v>
      </c>
      <c r="E2702" t="s">
        <v>28</v>
      </c>
      <c r="F2702" t="s">
        <v>136</v>
      </c>
      <c r="G2702" s="4">
        <v>66.98</v>
      </c>
      <c r="H2702" s="31">
        <v>65</v>
      </c>
      <c r="I2702" s="31">
        <v>0</v>
      </c>
      <c r="J2702" s="31">
        <v>65</v>
      </c>
      <c r="K2702" s="30" t="s">
        <v>2824</v>
      </c>
      <c r="L2702" s="30" t="s">
        <v>17</v>
      </c>
      <c r="M2702" t="s">
        <v>1991</v>
      </c>
      <c r="N2702" t="s">
        <v>6316</v>
      </c>
      <c r="O2702" t="s">
        <v>156</v>
      </c>
      <c r="P2702" t="s">
        <v>183</v>
      </c>
    </row>
    <row r="2703" spans="1:16" x14ac:dyDescent="0.25">
      <c r="A2703" s="1">
        <v>4844</v>
      </c>
      <c r="B2703" s="5">
        <v>45804.873950324072</v>
      </c>
      <c r="C2703" t="s">
        <v>137</v>
      </c>
      <c r="D2703" t="s">
        <v>23</v>
      </c>
      <c r="E2703" t="s">
        <v>24</v>
      </c>
      <c r="F2703" t="s">
        <v>20</v>
      </c>
      <c r="G2703" s="4">
        <v>74.78</v>
      </c>
      <c r="H2703" s="4">
        <v>61.8</v>
      </c>
      <c r="I2703" s="57">
        <v>49.91</v>
      </c>
      <c r="J2703" s="72">
        <f t="shared" ref="J2703:J2710" si="201">H2703-I2703</f>
        <v>11.89</v>
      </c>
      <c r="K2703" s="30" t="s">
        <v>10</v>
      </c>
      <c r="L2703" s="30" t="s">
        <v>10</v>
      </c>
      <c r="M2703" t="s">
        <v>1991</v>
      </c>
      <c r="N2703" t="s">
        <v>6317</v>
      </c>
      <c r="O2703" t="s">
        <v>131</v>
      </c>
      <c r="P2703" t="s">
        <v>183</v>
      </c>
    </row>
    <row r="2704" spans="1:16" x14ac:dyDescent="0.25">
      <c r="A2704" s="1">
        <v>7636</v>
      </c>
      <c r="B2704" s="5">
        <v>45804.840047754631</v>
      </c>
      <c r="C2704" t="s">
        <v>145</v>
      </c>
      <c r="D2704" t="s">
        <v>19</v>
      </c>
      <c r="E2704" t="s">
        <v>1953</v>
      </c>
      <c r="F2704" t="s">
        <v>20</v>
      </c>
      <c r="G2704" s="4">
        <v>71.790000000000006</v>
      </c>
      <c r="H2704" s="4">
        <v>70.8</v>
      </c>
      <c r="I2704" s="57">
        <v>57.18</v>
      </c>
      <c r="J2704" s="72">
        <f t="shared" si="201"/>
        <v>13.619999999999997</v>
      </c>
      <c r="K2704" s="30" t="s">
        <v>10</v>
      </c>
      <c r="L2704" s="30" t="s">
        <v>10</v>
      </c>
      <c r="M2704" t="s">
        <v>1991</v>
      </c>
      <c r="N2704" t="s">
        <v>6318</v>
      </c>
      <c r="O2704" t="s">
        <v>1957</v>
      </c>
      <c r="P2704" t="s">
        <v>180</v>
      </c>
    </row>
    <row r="2705" spans="1:16" x14ac:dyDescent="0.25">
      <c r="A2705" s="1">
        <v>5331</v>
      </c>
      <c r="B2705" s="5">
        <v>45807.554375381944</v>
      </c>
      <c r="C2705" t="s">
        <v>145</v>
      </c>
      <c r="D2705" t="s">
        <v>19</v>
      </c>
      <c r="E2705" t="s">
        <v>1967</v>
      </c>
      <c r="F2705" t="s">
        <v>20</v>
      </c>
      <c r="G2705" s="4">
        <v>36.99</v>
      </c>
      <c r="H2705" s="4">
        <v>36</v>
      </c>
      <c r="I2705" s="57">
        <v>26.58</v>
      </c>
      <c r="J2705" s="72">
        <f t="shared" si="201"/>
        <v>9.4200000000000017</v>
      </c>
      <c r="K2705" s="30" t="s">
        <v>10</v>
      </c>
      <c r="L2705" s="30" t="s">
        <v>10</v>
      </c>
      <c r="M2705" t="s">
        <v>1991</v>
      </c>
      <c r="N2705" t="s">
        <v>6319</v>
      </c>
      <c r="O2705" t="s">
        <v>1957</v>
      </c>
      <c r="P2705" t="s">
        <v>180</v>
      </c>
    </row>
    <row r="2706" spans="1:16" x14ac:dyDescent="0.25">
      <c r="A2706" s="1">
        <v>1234</v>
      </c>
      <c r="B2706" s="5">
        <v>45806.615429895835</v>
      </c>
      <c r="C2706" t="s">
        <v>138</v>
      </c>
      <c r="D2706" t="s">
        <v>19</v>
      </c>
      <c r="E2706" t="s">
        <v>1946</v>
      </c>
      <c r="F2706" t="s">
        <v>20</v>
      </c>
      <c r="G2706" s="4">
        <v>41.7</v>
      </c>
      <c r="H2706" s="4">
        <v>49.2</v>
      </c>
      <c r="I2706" s="57">
        <v>35.69</v>
      </c>
      <c r="J2706" s="72">
        <f>H2706-I2706</f>
        <v>13.510000000000005</v>
      </c>
      <c r="K2706" s="30" t="s">
        <v>10</v>
      </c>
      <c r="L2706" s="30" t="s">
        <v>10</v>
      </c>
      <c r="M2706" t="s">
        <v>1991</v>
      </c>
      <c r="N2706" t="s">
        <v>6320</v>
      </c>
      <c r="O2706" t="s">
        <v>131</v>
      </c>
      <c r="P2706" t="s">
        <v>183</v>
      </c>
    </row>
    <row r="2707" spans="1:16" x14ac:dyDescent="0.25">
      <c r="A2707" s="1" t="s">
        <v>6321</v>
      </c>
      <c r="B2707" s="5">
        <v>45803.817338483794</v>
      </c>
      <c r="C2707" t="s">
        <v>164</v>
      </c>
      <c r="D2707" t="s">
        <v>19</v>
      </c>
      <c r="E2707" t="s">
        <v>33</v>
      </c>
      <c r="F2707" t="s">
        <v>20</v>
      </c>
      <c r="G2707" s="4">
        <v>53.98</v>
      </c>
      <c r="H2707" s="4">
        <v>54</v>
      </c>
      <c r="I2707" s="57">
        <v>43.6</v>
      </c>
      <c r="J2707" s="72">
        <f t="shared" si="201"/>
        <v>10.399999999999999</v>
      </c>
      <c r="K2707" s="30" t="s">
        <v>10</v>
      </c>
      <c r="L2707" s="30" t="s">
        <v>10</v>
      </c>
      <c r="M2707" t="s">
        <v>1991</v>
      </c>
      <c r="N2707" t="s">
        <v>6322</v>
      </c>
      <c r="O2707" t="s">
        <v>132</v>
      </c>
      <c r="P2707" t="s">
        <v>182</v>
      </c>
    </row>
    <row r="2708" spans="1:16" x14ac:dyDescent="0.25">
      <c r="A2708" s="1" t="s">
        <v>6323</v>
      </c>
      <c r="B2708" s="5">
        <v>45803.860674178242</v>
      </c>
      <c r="C2708" t="s">
        <v>152</v>
      </c>
      <c r="D2708" t="s">
        <v>19</v>
      </c>
      <c r="E2708" t="s">
        <v>39</v>
      </c>
      <c r="F2708" t="s">
        <v>20</v>
      </c>
      <c r="G2708" s="4">
        <v>74.19</v>
      </c>
      <c r="H2708" s="4">
        <v>73.2</v>
      </c>
      <c r="I2708" s="57">
        <v>59.1</v>
      </c>
      <c r="J2708" s="72">
        <f t="shared" si="201"/>
        <v>14.100000000000001</v>
      </c>
      <c r="K2708" s="30" t="s">
        <v>10</v>
      </c>
      <c r="L2708" s="30" t="s">
        <v>10</v>
      </c>
      <c r="M2708" t="s">
        <v>1991</v>
      </c>
      <c r="N2708" t="s">
        <v>6324</v>
      </c>
      <c r="O2708" t="s">
        <v>122</v>
      </c>
      <c r="P2708" t="s">
        <v>179</v>
      </c>
    </row>
    <row r="2709" spans="1:16" x14ac:dyDescent="0.25">
      <c r="A2709" s="1" t="s">
        <v>6325</v>
      </c>
      <c r="B2709" s="5">
        <v>45803.860210983796</v>
      </c>
      <c r="C2709" t="s">
        <v>152</v>
      </c>
      <c r="D2709" t="s">
        <v>19</v>
      </c>
      <c r="E2709" t="s">
        <v>39</v>
      </c>
      <c r="F2709" t="s">
        <v>20</v>
      </c>
      <c r="G2709" s="4">
        <v>64.59</v>
      </c>
      <c r="H2709" s="4">
        <v>63.6</v>
      </c>
      <c r="I2709" s="57">
        <v>51.35</v>
      </c>
      <c r="J2709" s="72">
        <f t="shared" si="201"/>
        <v>12.25</v>
      </c>
      <c r="K2709" s="30" t="s">
        <v>10</v>
      </c>
      <c r="L2709" s="30" t="s">
        <v>10</v>
      </c>
      <c r="M2709" t="s">
        <v>1991</v>
      </c>
      <c r="N2709" t="s">
        <v>6326</v>
      </c>
      <c r="O2709" t="s">
        <v>132</v>
      </c>
      <c r="P2709" t="s">
        <v>179</v>
      </c>
    </row>
    <row r="2710" spans="1:16" x14ac:dyDescent="0.25">
      <c r="A2710" s="1" t="s">
        <v>2090</v>
      </c>
      <c r="B2710" s="5">
        <v>45803.818673472226</v>
      </c>
      <c r="C2710" t="s">
        <v>192</v>
      </c>
      <c r="D2710" t="s">
        <v>19</v>
      </c>
      <c r="E2710" t="s">
        <v>41</v>
      </c>
      <c r="F2710" t="s">
        <v>20</v>
      </c>
      <c r="G2710" s="4">
        <v>144.58000000000001</v>
      </c>
      <c r="H2710" s="4">
        <v>141.6</v>
      </c>
      <c r="I2710" s="57">
        <v>114.34</v>
      </c>
      <c r="J2710" s="72">
        <f t="shared" si="201"/>
        <v>27.259999999999991</v>
      </c>
      <c r="K2710" s="30" t="s">
        <v>10</v>
      </c>
      <c r="L2710" s="30" t="s">
        <v>10</v>
      </c>
      <c r="M2710" t="s">
        <v>1991</v>
      </c>
      <c r="N2710" t="s">
        <v>6327</v>
      </c>
      <c r="O2710" t="s">
        <v>132</v>
      </c>
      <c r="P2710" t="s">
        <v>179</v>
      </c>
    </row>
    <row r="2711" spans="1:16" x14ac:dyDescent="0.25">
      <c r="A2711" s="1" t="s">
        <v>6328</v>
      </c>
      <c r="B2711" s="5">
        <v>45805.80723972222</v>
      </c>
      <c r="C2711" t="s">
        <v>2996</v>
      </c>
      <c r="D2711" t="s">
        <v>23</v>
      </c>
      <c r="E2711" t="s">
        <v>30</v>
      </c>
      <c r="F2711" t="s">
        <v>116</v>
      </c>
      <c r="G2711" s="4">
        <v>82.04</v>
      </c>
      <c r="H2711" s="4">
        <v>91.05</v>
      </c>
      <c r="I2711" s="57">
        <v>69.489999999999995</v>
      </c>
      <c r="J2711" s="72">
        <f>H2711-I2711</f>
        <v>21.560000000000002</v>
      </c>
      <c r="K2711" s="30" t="s">
        <v>10</v>
      </c>
      <c r="L2711" s="30" t="s">
        <v>10</v>
      </c>
      <c r="M2711" t="s">
        <v>1991</v>
      </c>
      <c r="N2711" t="s">
        <v>6329</v>
      </c>
      <c r="O2711" t="s">
        <v>123</v>
      </c>
      <c r="P2711" t="s">
        <v>183</v>
      </c>
    </row>
    <row r="2712" spans="1:16" x14ac:dyDescent="0.25">
      <c r="A2712" s="1">
        <v>7982</v>
      </c>
      <c r="B2712" s="5">
        <v>45807.917529907405</v>
      </c>
      <c r="C2712" t="s">
        <v>151</v>
      </c>
      <c r="D2712" t="s">
        <v>19</v>
      </c>
      <c r="E2712" t="s">
        <v>1946</v>
      </c>
      <c r="F2712" t="s">
        <v>20</v>
      </c>
      <c r="G2712" s="4">
        <v>61.89</v>
      </c>
      <c r="H2712" s="4">
        <v>60.9</v>
      </c>
      <c r="I2712" s="57">
        <v>49.17</v>
      </c>
      <c r="J2712" s="72">
        <f>H2712-I2712</f>
        <v>11.729999999999997</v>
      </c>
      <c r="K2712" s="30" t="s">
        <v>10</v>
      </c>
      <c r="L2712" s="30" t="s">
        <v>10</v>
      </c>
      <c r="M2712" t="s">
        <v>1991</v>
      </c>
      <c r="N2712" t="s">
        <v>6330</v>
      </c>
      <c r="O2712" t="s">
        <v>122</v>
      </c>
      <c r="P2712" t="s">
        <v>181</v>
      </c>
    </row>
    <row r="2713" spans="1:16" x14ac:dyDescent="0.25">
      <c r="A2713" s="1" t="s">
        <v>6331</v>
      </c>
      <c r="B2713" s="5">
        <v>45803.466840983798</v>
      </c>
      <c r="C2713" t="s">
        <v>157</v>
      </c>
      <c r="D2713" t="s">
        <v>18</v>
      </c>
      <c r="E2713" t="s">
        <v>28</v>
      </c>
      <c r="F2713" t="s">
        <v>1940</v>
      </c>
      <c r="G2713" s="4">
        <v>38.68</v>
      </c>
      <c r="H2713" s="31">
        <v>39.6</v>
      </c>
      <c r="I2713" s="31">
        <v>0</v>
      </c>
      <c r="J2713" s="31">
        <v>39.6</v>
      </c>
      <c r="K2713" s="30" t="s">
        <v>2824</v>
      </c>
      <c r="L2713" s="30" t="s">
        <v>17</v>
      </c>
      <c r="M2713" t="s">
        <v>1991</v>
      </c>
      <c r="N2713" t="s">
        <v>6332</v>
      </c>
      <c r="O2713" t="s">
        <v>123</v>
      </c>
      <c r="P2713" t="s">
        <v>180</v>
      </c>
    </row>
    <row r="2714" spans="1:16" x14ac:dyDescent="0.25">
      <c r="A2714" s="1" t="s">
        <v>4705</v>
      </c>
      <c r="B2714" s="5">
        <v>45803.885618252316</v>
      </c>
      <c r="C2714" t="s">
        <v>315</v>
      </c>
      <c r="D2714" t="s">
        <v>27</v>
      </c>
      <c r="E2714" t="s">
        <v>28</v>
      </c>
      <c r="F2714" t="s">
        <v>136</v>
      </c>
      <c r="G2714" s="4">
        <v>45.98</v>
      </c>
      <c r="H2714" s="31">
        <v>41</v>
      </c>
      <c r="I2714" s="31">
        <v>0</v>
      </c>
      <c r="J2714" s="31">
        <v>41</v>
      </c>
      <c r="K2714" s="30" t="s">
        <v>2824</v>
      </c>
      <c r="L2714" s="30" t="s">
        <v>17</v>
      </c>
      <c r="M2714" t="s">
        <v>1991</v>
      </c>
      <c r="N2714" t="s">
        <v>6333</v>
      </c>
      <c r="O2714" t="s">
        <v>132</v>
      </c>
      <c r="P2714" t="s">
        <v>180</v>
      </c>
    </row>
    <row r="2715" spans="1:16" x14ac:dyDescent="0.25">
      <c r="A2715" s="1" t="s">
        <v>6334</v>
      </c>
      <c r="B2715" s="5">
        <v>45805.805167152779</v>
      </c>
      <c r="C2715" t="s">
        <v>2996</v>
      </c>
      <c r="D2715" t="s">
        <v>23</v>
      </c>
      <c r="E2715" t="s">
        <v>30</v>
      </c>
      <c r="F2715" t="s">
        <v>116</v>
      </c>
      <c r="G2715" s="4">
        <v>124.23</v>
      </c>
      <c r="H2715" s="4">
        <v>122.25</v>
      </c>
      <c r="I2715" s="57">
        <v>94.68</v>
      </c>
      <c r="J2715" s="72">
        <f>H2715-I2715</f>
        <v>27.569999999999993</v>
      </c>
      <c r="K2715" s="30" t="s">
        <v>10</v>
      </c>
      <c r="L2715" s="30" t="s">
        <v>10</v>
      </c>
      <c r="M2715" t="s">
        <v>1991</v>
      </c>
      <c r="N2715" t="s">
        <v>6335</v>
      </c>
      <c r="O2715" t="s">
        <v>122</v>
      </c>
      <c r="P2715" t="s">
        <v>183</v>
      </c>
    </row>
    <row r="2716" spans="1:16" x14ac:dyDescent="0.25">
      <c r="A2716" s="1">
        <v>5812</v>
      </c>
      <c r="B2716" s="5">
        <v>45804.877401655096</v>
      </c>
      <c r="C2716" t="s">
        <v>195</v>
      </c>
      <c r="D2716" t="s">
        <v>23</v>
      </c>
      <c r="E2716" t="s">
        <v>24</v>
      </c>
      <c r="F2716" t="s">
        <v>20</v>
      </c>
      <c r="G2716" s="4">
        <v>89.03</v>
      </c>
      <c r="H2716" s="4">
        <v>82.05</v>
      </c>
      <c r="I2716" s="57">
        <v>66.260000000000005</v>
      </c>
      <c r="J2716" s="72">
        <f>H2716-I2716</f>
        <v>15.789999999999992</v>
      </c>
      <c r="K2716" s="30" t="s">
        <v>10</v>
      </c>
      <c r="L2716" s="30" t="s">
        <v>10</v>
      </c>
      <c r="M2716" t="s">
        <v>1991</v>
      </c>
      <c r="N2716" t="s">
        <v>6336</v>
      </c>
      <c r="O2716" t="s">
        <v>123</v>
      </c>
      <c r="P2716" t="s">
        <v>182</v>
      </c>
    </row>
    <row r="2717" spans="1:16" x14ac:dyDescent="0.25">
      <c r="A2717" s="1">
        <v>4354</v>
      </c>
      <c r="B2717" s="5">
        <v>45807.911996319446</v>
      </c>
      <c r="C2717" t="s">
        <v>195</v>
      </c>
      <c r="D2717" t="s">
        <v>23</v>
      </c>
      <c r="E2717" t="s">
        <v>26</v>
      </c>
      <c r="F2717" t="s">
        <v>20</v>
      </c>
      <c r="G2717" s="4">
        <v>71.23</v>
      </c>
      <c r="H2717" s="4">
        <v>62.25</v>
      </c>
      <c r="I2717" s="57">
        <v>52.16</v>
      </c>
      <c r="J2717" s="72">
        <f>H2717-I2717</f>
        <v>10.090000000000003</v>
      </c>
      <c r="K2717" s="30" t="s">
        <v>10</v>
      </c>
      <c r="L2717" s="30" t="s">
        <v>10</v>
      </c>
      <c r="M2717" t="s">
        <v>1991</v>
      </c>
      <c r="N2717" t="s">
        <v>6337</v>
      </c>
      <c r="O2717" t="s">
        <v>1955</v>
      </c>
      <c r="P2717" t="s">
        <v>182</v>
      </c>
    </row>
    <row r="2718" spans="1:16" x14ac:dyDescent="0.25">
      <c r="A2718" s="1" t="s">
        <v>6338</v>
      </c>
      <c r="B2718" s="5">
        <v>45804.4906184375</v>
      </c>
      <c r="C2718" t="s">
        <v>1429</v>
      </c>
      <c r="D2718" t="s">
        <v>18</v>
      </c>
      <c r="E2718" t="s">
        <v>28</v>
      </c>
      <c r="F2718" t="s">
        <v>136</v>
      </c>
      <c r="G2718" s="4">
        <v>21.99</v>
      </c>
      <c r="H2718" s="31">
        <v>26</v>
      </c>
      <c r="I2718" s="31">
        <v>0</v>
      </c>
      <c r="J2718" s="31">
        <v>26</v>
      </c>
      <c r="K2718" s="30" t="s">
        <v>2824</v>
      </c>
      <c r="L2718" s="30" t="s">
        <v>17</v>
      </c>
      <c r="M2718" t="s">
        <v>1991</v>
      </c>
      <c r="N2718" t="s">
        <v>6339</v>
      </c>
      <c r="O2718" t="s">
        <v>140</v>
      </c>
      <c r="P2718" t="s">
        <v>183</v>
      </c>
    </row>
    <row r="2719" spans="1:16" x14ac:dyDescent="0.25">
      <c r="A2719" s="1" t="s">
        <v>6340</v>
      </c>
      <c r="B2719" s="5">
        <v>45804.616056631945</v>
      </c>
      <c r="C2719" t="s">
        <v>317</v>
      </c>
      <c r="D2719" t="s">
        <v>18</v>
      </c>
      <c r="E2719" t="s">
        <v>28</v>
      </c>
      <c r="F2719" t="s">
        <v>136</v>
      </c>
      <c r="G2719" s="4">
        <v>41.98</v>
      </c>
      <c r="H2719" s="31">
        <v>30</v>
      </c>
      <c r="I2719" s="31">
        <v>0</v>
      </c>
      <c r="J2719" s="31">
        <v>30</v>
      </c>
      <c r="K2719" s="30" t="s">
        <v>2824</v>
      </c>
      <c r="L2719" s="30" t="s">
        <v>17</v>
      </c>
      <c r="M2719" t="s">
        <v>1991</v>
      </c>
      <c r="N2719" t="s">
        <v>6341</v>
      </c>
      <c r="O2719" t="s">
        <v>132</v>
      </c>
      <c r="P2719" t="s">
        <v>183</v>
      </c>
    </row>
    <row r="2720" spans="1:16" x14ac:dyDescent="0.25">
      <c r="A2720" s="1" t="s">
        <v>2194</v>
      </c>
      <c r="B2720" s="5">
        <v>45803.835630879628</v>
      </c>
      <c r="C2720" t="s">
        <v>236</v>
      </c>
      <c r="D2720" t="s">
        <v>19</v>
      </c>
      <c r="E2720" t="s">
        <v>41</v>
      </c>
      <c r="F2720" t="s">
        <v>20</v>
      </c>
      <c r="G2720" s="4">
        <v>65.63</v>
      </c>
      <c r="H2720" s="4">
        <v>58.65</v>
      </c>
      <c r="I2720" s="57">
        <v>47.36</v>
      </c>
      <c r="J2720" s="72">
        <f>H2720-I2720</f>
        <v>11.29</v>
      </c>
      <c r="K2720" s="30" t="s">
        <v>10</v>
      </c>
      <c r="L2720" s="30" t="s">
        <v>10</v>
      </c>
      <c r="M2720" t="s">
        <v>1991</v>
      </c>
      <c r="N2720" t="s">
        <v>6342</v>
      </c>
      <c r="O2720" t="s">
        <v>1959</v>
      </c>
      <c r="P2720" t="s">
        <v>180</v>
      </c>
    </row>
    <row r="2721" spans="1:16" x14ac:dyDescent="0.25">
      <c r="A2721" s="1" t="s">
        <v>6343</v>
      </c>
      <c r="B2721" s="5">
        <v>45803.737558796296</v>
      </c>
      <c r="C2721" t="s">
        <v>307</v>
      </c>
      <c r="D2721" t="s">
        <v>18</v>
      </c>
      <c r="E2721" t="s">
        <v>2507</v>
      </c>
      <c r="F2721" t="s">
        <v>116</v>
      </c>
      <c r="G2721" s="4">
        <v>126.98</v>
      </c>
      <c r="H2721" s="31">
        <v>97</v>
      </c>
      <c r="I2721" s="31">
        <v>0</v>
      </c>
      <c r="J2721" s="31">
        <v>97</v>
      </c>
      <c r="K2721" s="30" t="s">
        <v>2824</v>
      </c>
      <c r="L2721" s="30" t="s">
        <v>17</v>
      </c>
      <c r="M2721" t="s">
        <v>1991</v>
      </c>
      <c r="N2721" t="s">
        <v>6344</v>
      </c>
      <c r="O2721" t="s">
        <v>131</v>
      </c>
      <c r="P2721" t="s">
        <v>181</v>
      </c>
    </row>
    <row r="2722" spans="1:16" x14ac:dyDescent="0.25">
      <c r="A2722" s="1" t="s">
        <v>6345</v>
      </c>
      <c r="B2722" s="5">
        <v>45803.508299004628</v>
      </c>
      <c r="C2722" t="s">
        <v>460</v>
      </c>
      <c r="D2722" t="s">
        <v>18</v>
      </c>
      <c r="E2722" t="s">
        <v>2507</v>
      </c>
      <c r="F2722" t="s">
        <v>116</v>
      </c>
      <c r="G2722" s="4">
        <v>71.989999999999995</v>
      </c>
      <c r="H2722" s="31">
        <v>81</v>
      </c>
      <c r="I2722" s="31">
        <v>0</v>
      </c>
      <c r="J2722" s="31">
        <v>81</v>
      </c>
      <c r="K2722" s="30" t="s">
        <v>2824</v>
      </c>
      <c r="L2722" s="30" t="s">
        <v>17</v>
      </c>
      <c r="M2722" t="s">
        <v>1991</v>
      </c>
      <c r="N2722" t="s">
        <v>6346</v>
      </c>
      <c r="O2722" t="s">
        <v>124</v>
      </c>
      <c r="P2722" t="s">
        <v>180</v>
      </c>
    </row>
    <row r="2723" spans="1:16" x14ac:dyDescent="0.25">
      <c r="A2723" s="1">
        <v>1651</v>
      </c>
      <c r="B2723" s="5">
        <v>45806.775014317129</v>
      </c>
      <c r="C2723" t="s">
        <v>137</v>
      </c>
      <c r="D2723" t="s">
        <v>23</v>
      </c>
      <c r="E2723" t="s">
        <v>30</v>
      </c>
      <c r="F2723" t="s">
        <v>116</v>
      </c>
      <c r="G2723" s="4">
        <v>97.38</v>
      </c>
      <c r="H2723" s="4">
        <v>80.400000000000006</v>
      </c>
      <c r="I2723" s="57">
        <v>64.930000000000007</v>
      </c>
      <c r="J2723" s="72">
        <f t="shared" ref="J2723:J2728" si="202">H2723-I2723</f>
        <v>15.469999999999999</v>
      </c>
      <c r="K2723" s="30" t="s">
        <v>10</v>
      </c>
      <c r="L2723" s="30" t="s">
        <v>10</v>
      </c>
      <c r="M2723" t="s">
        <v>1991</v>
      </c>
      <c r="N2723" t="s">
        <v>6347</v>
      </c>
      <c r="O2723" t="s">
        <v>131</v>
      </c>
      <c r="P2723" t="s">
        <v>183</v>
      </c>
    </row>
    <row r="2724" spans="1:16" x14ac:dyDescent="0.25">
      <c r="A2724" s="1">
        <v>8444</v>
      </c>
      <c r="B2724" s="5">
        <v>45807.824893599536</v>
      </c>
      <c r="C2724" t="s">
        <v>195</v>
      </c>
      <c r="D2724" t="s">
        <v>23</v>
      </c>
      <c r="E2724" t="s">
        <v>24</v>
      </c>
      <c r="F2724" t="s">
        <v>20</v>
      </c>
      <c r="G2724" s="4">
        <v>110.28</v>
      </c>
      <c r="H2724" s="4">
        <v>97.3</v>
      </c>
      <c r="I2724" s="57">
        <v>78.569999999999993</v>
      </c>
      <c r="J2724" s="72">
        <f t="shared" si="202"/>
        <v>18.730000000000004</v>
      </c>
      <c r="K2724" s="30" t="s">
        <v>10</v>
      </c>
      <c r="L2724" s="30" t="s">
        <v>10</v>
      </c>
      <c r="M2724" t="s">
        <v>1991</v>
      </c>
      <c r="N2724" t="s">
        <v>6348</v>
      </c>
      <c r="O2724" t="s">
        <v>131</v>
      </c>
      <c r="P2724" t="s">
        <v>182</v>
      </c>
    </row>
    <row r="2725" spans="1:16" x14ac:dyDescent="0.25">
      <c r="A2725" s="1" t="s">
        <v>6349</v>
      </c>
      <c r="B2725" s="5">
        <v>45804.859414270832</v>
      </c>
      <c r="C2725" t="s">
        <v>145</v>
      </c>
      <c r="D2725" t="s">
        <v>23</v>
      </c>
      <c r="E2725" t="s">
        <v>139</v>
      </c>
      <c r="F2725" t="s">
        <v>116</v>
      </c>
      <c r="G2725" s="4">
        <v>36.58</v>
      </c>
      <c r="H2725" s="4">
        <v>27.6</v>
      </c>
      <c r="I2725" s="57">
        <v>22.29</v>
      </c>
      <c r="J2725" s="72">
        <f t="shared" si="202"/>
        <v>5.3100000000000023</v>
      </c>
      <c r="K2725" s="30" t="s">
        <v>10</v>
      </c>
      <c r="L2725" s="30" t="s">
        <v>10</v>
      </c>
      <c r="M2725" t="s">
        <v>1991</v>
      </c>
      <c r="N2725" t="s">
        <v>6350</v>
      </c>
      <c r="O2725" t="s">
        <v>122</v>
      </c>
      <c r="P2725" t="s">
        <v>180</v>
      </c>
    </row>
    <row r="2726" spans="1:16" x14ac:dyDescent="0.25">
      <c r="A2726" s="1">
        <v>3230</v>
      </c>
      <c r="B2726" s="5">
        <v>45807.670647314815</v>
      </c>
      <c r="C2726" t="s">
        <v>195</v>
      </c>
      <c r="D2726" t="s">
        <v>23</v>
      </c>
      <c r="E2726" t="s">
        <v>24</v>
      </c>
      <c r="F2726" t="s">
        <v>20</v>
      </c>
      <c r="G2726" s="4">
        <v>54.78</v>
      </c>
      <c r="H2726" s="4">
        <v>43.8</v>
      </c>
      <c r="I2726" s="57">
        <v>30.37</v>
      </c>
      <c r="J2726" s="72">
        <f t="shared" si="202"/>
        <v>13.429999999999996</v>
      </c>
      <c r="K2726" s="30" t="s">
        <v>10</v>
      </c>
      <c r="L2726" s="30" t="s">
        <v>10</v>
      </c>
      <c r="M2726" t="s">
        <v>1991</v>
      </c>
      <c r="N2726" t="s">
        <v>6351</v>
      </c>
      <c r="O2726" t="s">
        <v>123</v>
      </c>
      <c r="P2726" t="s">
        <v>182</v>
      </c>
    </row>
    <row r="2727" spans="1:16" x14ac:dyDescent="0.25">
      <c r="A2727" s="1" t="s">
        <v>6352</v>
      </c>
      <c r="B2727" s="5">
        <v>45803.857715092592</v>
      </c>
      <c r="C2727" t="s">
        <v>313</v>
      </c>
      <c r="D2727" t="s">
        <v>23</v>
      </c>
      <c r="E2727" t="s">
        <v>24</v>
      </c>
      <c r="F2727" t="s">
        <v>20</v>
      </c>
      <c r="G2727" s="4">
        <v>53.99</v>
      </c>
      <c r="H2727" s="4">
        <v>63</v>
      </c>
      <c r="I2727" s="57">
        <v>46.88</v>
      </c>
      <c r="J2727" s="72">
        <f t="shared" si="202"/>
        <v>16.119999999999997</v>
      </c>
      <c r="K2727" s="30" t="s">
        <v>10</v>
      </c>
      <c r="L2727" s="30" t="s">
        <v>10</v>
      </c>
      <c r="M2727" t="s">
        <v>1991</v>
      </c>
      <c r="N2727" t="s">
        <v>6353</v>
      </c>
      <c r="O2727" t="s">
        <v>1957</v>
      </c>
      <c r="P2727" t="s">
        <v>179</v>
      </c>
    </row>
    <row r="2728" spans="1:16" x14ac:dyDescent="0.25">
      <c r="A2728" s="1" t="s">
        <v>6354</v>
      </c>
      <c r="B2728" s="5">
        <v>45804.585599965278</v>
      </c>
      <c r="C2728" t="s">
        <v>145</v>
      </c>
      <c r="D2728" t="s">
        <v>23</v>
      </c>
      <c r="E2728" t="s">
        <v>31</v>
      </c>
      <c r="F2728" t="s">
        <v>116</v>
      </c>
      <c r="G2728" s="4">
        <v>76.19</v>
      </c>
      <c r="H2728" s="4">
        <v>85.2</v>
      </c>
      <c r="I2728" s="57">
        <v>66.81</v>
      </c>
      <c r="J2728" s="72">
        <f t="shared" si="202"/>
        <v>18.39</v>
      </c>
      <c r="K2728" s="30" t="s">
        <v>10</v>
      </c>
      <c r="L2728" s="30" t="s">
        <v>10</v>
      </c>
      <c r="M2728" t="s">
        <v>1991</v>
      </c>
      <c r="N2728" t="s">
        <v>6355</v>
      </c>
      <c r="O2728" t="s">
        <v>1957</v>
      </c>
      <c r="P2728" t="s">
        <v>180</v>
      </c>
    </row>
    <row r="2729" spans="1:16" x14ac:dyDescent="0.25">
      <c r="A2729" s="75" t="s">
        <v>6356</v>
      </c>
      <c r="B2729" s="76">
        <v>45804.698486030095</v>
      </c>
      <c r="C2729" s="77" t="s">
        <v>197</v>
      </c>
      <c r="D2729" s="77" t="s">
        <v>23</v>
      </c>
      <c r="E2729" s="77" t="s">
        <v>30</v>
      </c>
      <c r="F2729" s="77" t="s">
        <v>116</v>
      </c>
      <c r="G2729" s="31">
        <v>48.58</v>
      </c>
      <c r="H2729" s="31">
        <v>45.6</v>
      </c>
      <c r="I2729" s="80">
        <v>0</v>
      </c>
      <c r="J2729" s="73">
        <v>45.6</v>
      </c>
      <c r="K2729" s="78" t="s">
        <v>1000</v>
      </c>
      <c r="L2729" s="78" t="s">
        <v>2825</v>
      </c>
      <c r="M2729" s="77" t="s">
        <v>1991</v>
      </c>
      <c r="N2729" s="77" t="s">
        <v>6357</v>
      </c>
      <c r="O2729" s="77" t="s">
        <v>131</v>
      </c>
      <c r="P2729" t="s">
        <v>183</v>
      </c>
    </row>
    <row r="2730" spans="1:16" x14ac:dyDescent="0.25">
      <c r="A2730" s="1" t="s">
        <v>6358</v>
      </c>
      <c r="B2730" s="5">
        <v>45804.844038645831</v>
      </c>
      <c r="C2730" t="s">
        <v>1986</v>
      </c>
      <c r="D2730" t="s">
        <v>19</v>
      </c>
      <c r="E2730" t="s">
        <v>33</v>
      </c>
      <c r="F2730" t="s">
        <v>20</v>
      </c>
      <c r="G2730" s="4">
        <v>142.79</v>
      </c>
      <c r="H2730" s="4">
        <v>139.80000000000001</v>
      </c>
      <c r="I2730" s="57">
        <v>112.89</v>
      </c>
      <c r="J2730" s="72">
        <f>H2730-I2730</f>
        <v>26.910000000000011</v>
      </c>
      <c r="K2730" s="30" t="s">
        <v>10</v>
      </c>
      <c r="L2730" s="30" t="s">
        <v>10</v>
      </c>
      <c r="M2730" t="s">
        <v>1991</v>
      </c>
      <c r="N2730" t="s">
        <v>6359</v>
      </c>
      <c r="O2730" t="s">
        <v>1957</v>
      </c>
      <c r="P2730" t="s">
        <v>180</v>
      </c>
    </row>
    <row r="2731" spans="1:16" x14ac:dyDescent="0.25">
      <c r="A2731" s="1" t="s">
        <v>6360</v>
      </c>
      <c r="B2731" s="5">
        <v>45803.845534849534</v>
      </c>
      <c r="C2731" t="s">
        <v>1986</v>
      </c>
      <c r="D2731" t="s">
        <v>18</v>
      </c>
      <c r="E2731" t="s">
        <v>28</v>
      </c>
      <c r="F2731" t="s">
        <v>1940</v>
      </c>
      <c r="G2731" s="4">
        <v>78.78</v>
      </c>
      <c r="H2731" s="31">
        <v>68.8</v>
      </c>
      <c r="I2731" s="31">
        <v>0</v>
      </c>
      <c r="J2731" s="31">
        <v>68.8</v>
      </c>
      <c r="K2731" s="30" t="s">
        <v>2824</v>
      </c>
      <c r="L2731" s="30" t="s">
        <v>17</v>
      </c>
      <c r="M2731" t="s">
        <v>1991</v>
      </c>
      <c r="N2731" t="s">
        <v>6361</v>
      </c>
      <c r="O2731" t="s">
        <v>122</v>
      </c>
      <c r="P2731" t="s">
        <v>180</v>
      </c>
    </row>
    <row r="2732" spans="1:16" x14ac:dyDescent="0.25">
      <c r="A2732" s="1" t="s">
        <v>6362</v>
      </c>
      <c r="B2732" s="5">
        <v>45804.890151516207</v>
      </c>
      <c r="C2732" t="s">
        <v>205</v>
      </c>
      <c r="D2732" t="s">
        <v>19</v>
      </c>
      <c r="E2732" t="s">
        <v>33</v>
      </c>
      <c r="F2732" t="s">
        <v>20</v>
      </c>
      <c r="G2732" s="4">
        <v>97.99</v>
      </c>
      <c r="H2732" s="4">
        <v>83</v>
      </c>
      <c r="I2732" s="57">
        <v>67.02</v>
      </c>
      <c r="J2732" s="72">
        <f>H2732-I2732</f>
        <v>15.980000000000004</v>
      </c>
      <c r="K2732" s="30" t="s">
        <v>10</v>
      </c>
      <c r="L2732" s="30" t="s">
        <v>10</v>
      </c>
      <c r="M2732" t="s">
        <v>1991</v>
      </c>
      <c r="N2732" t="s">
        <v>6363</v>
      </c>
      <c r="O2732" t="s">
        <v>123</v>
      </c>
      <c r="P2732" t="s">
        <v>182</v>
      </c>
    </row>
    <row r="2733" spans="1:16" x14ac:dyDescent="0.25">
      <c r="A2733" s="1" t="s">
        <v>6364</v>
      </c>
      <c r="B2733" s="5">
        <v>45804.823194050929</v>
      </c>
      <c r="C2733" t="s">
        <v>205</v>
      </c>
      <c r="D2733" t="s">
        <v>27</v>
      </c>
      <c r="E2733" t="s">
        <v>28</v>
      </c>
      <c r="F2733" t="s">
        <v>136</v>
      </c>
      <c r="G2733" s="4">
        <v>56.98</v>
      </c>
      <c r="H2733" s="31">
        <v>59</v>
      </c>
      <c r="I2733" s="31">
        <v>0</v>
      </c>
      <c r="J2733" s="31">
        <v>59</v>
      </c>
      <c r="K2733" s="30" t="s">
        <v>2824</v>
      </c>
      <c r="L2733" s="30" t="s">
        <v>17</v>
      </c>
      <c r="M2733" t="s">
        <v>1991</v>
      </c>
      <c r="N2733" t="s">
        <v>6365</v>
      </c>
      <c r="O2733" t="s">
        <v>132</v>
      </c>
      <c r="P2733" t="s">
        <v>182</v>
      </c>
    </row>
    <row r="2734" spans="1:16" x14ac:dyDescent="0.25">
      <c r="A2734" s="1">
        <v>1498</v>
      </c>
      <c r="B2734" s="5">
        <v>45807.859059467592</v>
      </c>
      <c r="C2734" t="s">
        <v>138</v>
      </c>
      <c r="D2734" t="s">
        <v>23</v>
      </c>
      <c r="E2734" t="s">
        <v>30</v>
      </c>
      <c r="F2734" t="s">
        <v>116</v>
      </c>
      <c r="G2734" s="4">
        <v>88.58</v>
      </c>
      <c r="H2734" s="4">
        <v>87.6</v>
      </c>
      <c r="I2734" s="57">
        <v>70.73</v>
      </c>
      <c r="K2734" s="30" t="s">
        <v>10</v>
      </c>
      <c r="L2734" s="30" t="s">
        <v>10</v>
      </c>
      <c r="M2734" t="s">
        <v>1991</v>
      </c>
      <c r="N2734" t="s">
        <v>6366</v>
      </c>
      <c r="O2734" t="s">
        <v>1959</v>
      </c>
      <c r="P2734" t="s">
        <v>183</v>
      </c>
    </row>
    <row r="2735" spans="1:16" x14ac:dyDescent="0.25">
      <c r="A2735" s="1" t="s">
        <v>3323</v>
      </c>
      <c r="B2735" s="5">
        <v>45803.566682511577</v>
      </c>
      <c r="C2735" t="s">
        <v>96</v>
      </c>
      <c r="D2735" t="s">
        <v>23</v>
      </c>
      <c r="E2735" t="s">
        <v>24</v>
      </c>
      <c r="F2735" t="s">
        <v>20</v>
      </c>
      <c r="G2735" s="4">
        <v>56.89</v>
      </c>
      <c r="H2735" s="4">
        <v>55.9</v>
      </c>
      <c r="I2735" s="57">
        <v>45.14</v>
      </c>
      <c r="J2735" s="72">
        <f>H2735-I2735</f>
        <v>10.759999999999998</v>
      </c>
      <c r="K2735" s="30" t="s">
        <v>10</v>
      </c>
      <c r="L2735" s="30" t="s">
        <v>10</v>
      </c>
      <c r="M2735" t="s">
        <v>1991</v>
      </c>
      <c r="N2735" t="s">
        <v>6367</v>
      </c>
      <c r="O2735" t="s">
        <v>131</v>
      </c>
      <c r="P2735" t="s">
        <v>181</v>
      </c>
    </row>
    <row r="2736" spans="1:16" x14ac:dyDescent="0.25">
      <c r="A2736" s="1" t="s">
        <v>6368</v>
      </c>
      <c r="B2736" s="5">
        <v>45803.816927141204</v>
      </c>
      <c r="C2736" t="s">
        <v>211</v>
      </c>
      <c r="D2736" t="s">
        <v>27</v>
      </c>
      <c r="E2736" t="s">
        <v>28</v>
      </c>
      <c r="F2736" t="s">
        <v>136</v>
      </c>
      <c r="G2736" s="4">
        <v>175.98</v>
      </c>
      <c r="H2736" s="31">
        <v>160</v>
      </c>
      <c r="I2736" s="31">
        <v>0</v>
      </c>
      <c r="J2736" s="31">
        <v>160</v>
      </c>
      <c r="K2736" s="30" t="s">
        <v>2824</v>
      </c>
      <c r="L2736" s="30" t="s">
        <v>17</v>
      </c>
      <c r="M2736" t="s">
        <v>1991</v>
      </c>
      <c r="N2736" t="s">
        <v>6369</v>
      </c>
      <c r="O2736" t="s">
        <v>122</v>
      </c>
      <c r="P2736" t="s">
        <v>181</v>
      </c>
    </row>
    <row r="2737" spans="1:16" x14ac:dyDescent="0.25">
      <c r="A2737" s="1" t="s">
        <v>4192</v>
      </c>
      <c r="B2737" s="5">
        <v>45803.894182407406</v>
      </c>
      <c r="C2737" t="s">
        <v>1984</v>
      </c>
      <c r="D2737" t="s">
        <v>19</v>
      </c>
      <c r="E2737" t="s">
        <v>1946</v>
      </c>
      <c r="F2737" t="s">
        <v>20</v>
      </c>
      <c r="G2737" s="4">
        <v>166.18</v>
      </c>
      <c r="H2737" s="4">
        <v>169.2</v>
      </c>
      <c r="I2737" s="57">
        <v>136.62</v>
      </c>
      <c r="J2737" s="72">
        <f>H2737-I2737</f>
        <v>32.579999999999984</v>
      </c>
      <c r="K2737" s="30" t="s">
        <v>10</v>
      </c>
      <c r="L2737" s="30" t="s">
        <v>10</v>
      </c>
      <c r="M2737" t="s">
        <v>1991</v>
      </c>
      <c r="N2737" t="s">
        <v>6370</v>
      </c>
      <c r="O2737" t="s">
        <v>131</v>
      </c>
      <c r="P2737" t="s">
        <v>182</v>
      </c>
    </row>
    <row r="2738" spans="1:16" x14ac:dyDescent="0.25">
      <c r="A2738" s="1">
        <v>846</v>
      </c>
      <c r="B2738" s="5">
        <v>45808.922130115738</v>
      </c>
      <c r="C2738" t="s">
        <v>256</v>
      </c>
      <c r="D2738" t="s">
        <v>23</v>
      </c>
      <c r="E2738" t="s">
        <v>30</v>
      </c>
      <c r="F2738" t="s">
        <v>116</v>
      </c>
      <c r="G2738" s="4">
        <v>25.78</v>
      </c>
      <c r="H2738" s="4">
        <v>26.4</v>
      </c>
      <c r="I2738" s="29">
        <v>0</v>
      </c>
      <c r="K2738" s="30" t="s">
        <v>1000</v>
      </c>
      <c r="L2738" s="30" t="s">
        <v>2825</v>
      </c>
      <c r="M2738" t="s">
        <v>1991</v>
      </c>
      <c r="N2738" t="s">
        <v>6371</v>
      </c>
      <c r="O2738" t="s">
        <v>1957</v>
      </c>
      <c r="P2738" t="s">
        <v>181</v>
      </c>
    </row>
    <row r="2739" spans="1:16" x14ac:dyDescent="0.25">
      <c r="A2739" s="1" t="s">
        <v>6372</v>
      </c>
      <c r="B2739" s="5">
        <v>45804.478122187502</v>
      </c>
      <c r="C2739" t="s">
        <v>2520</v>
      </c>
      <c r="D2739" t="s">
        <v>19</v>
      </c>
      <c r="E2739" t="s">
        <v>1953</v>
      </c>
      <c r="F2739" t="s">
        <v>1940</v>
      </c>
      <c r="G2739" s="4">
        <v>52.59</v>
      </c>
      <c r="H2739" s="4">
        <v>51.6</v>
      </c>
      <c r="I2739" s="57">
        <v>27.69</v>
      </c>
      <c r="J2739" s="72">
        <f>H2739-I2739</f>
        <v>23.91</v>
      </c>
      <c r="K2739" s="30" t="s">
        <v>10</v>
      </c>
      <c r="L2739" s="30" t="s">
        <v>10</v>
      </c>
      <c r="M2739" t="s">
        <v>1991</v>
      </c>
      <c r="N2739" t="s">
        <v>6373</v>
      </c>
      <c r="O2739" t="s">
        <v>124</v>
      </c>
      <c r="P2739" t="s">
        <v>180</v>
      </c>
    </row>
    <row r="2740" spans="1:16" x14ac:dyDescent="0.25">
      <c r="A2740" s="1">
        <v>1459</v>
      </c>
      <c r="B2740" s="5">
        <v>45806.792227291669</v>
      </c>
      <c r="C2740" t="s">
        <v>993</v>
      </c>
      <c r="D2740" t="s">
        <v>23</v>
      </c>
      <c r="E2740" t="s">
        <v>30</v>
      </c>
      <c r="F2740" t="s">
        <v>116</v>
      </c>
      <c r="G2740" s="4">
        <v>44.79</v>
      </c>
      <c r="H2740" s="4">
        <v>54</v>
      </c>
      <c r="I2740" s="57">
        <v>39.57</v>
      </c>
      <c r="J2740" s="72">
        <f t="shared" ref="J2740:J2741" si="203">H2740-I2740</f>
        <v>14.43</v>
      </c>
      <c r="K2740" s="30" t="s">
        <v>10</v>
      </c>
      <c r="L2740" s="30" t="s">
        <v>10</v>
      </c>
      <c r="M2740" t="s">
        <v>1991</v>
      </c>
      <c r="N2740" t="s">
        <v>6374</v>
      </c>
      <c r="O2740" t="s">
        <v>132</v>
      </c>
      <c r="P2740" t="s">
        <v>181</v>
      </c>
    </row>
    <row r="2741" spans="1:16" x14ac:dyDescent="0.25">
      <c r="A2741" s="1">
        <v>6155</v>
      </c>
      <c r="B2741" s="5">
        <v>45806.792057094906</v>
      </c>
      <c r="C2741" t="s">
        <v>993</v>
      </c>
      <c r="D2741" t="s">
        <v>23</v>
      </c>
      <c r="E2741" t="s">
        <v>30</v>
      </c>
      <c r="F2741" t="s">
        <v>116</v>
      </c>
      <c r="G2741" s="4">
        <v>121.08</v>
      </c>
      <c r="H2741" s="4">
        <v>110.1</v>
      </c>
      <c r="I2741" s="57">
        <v>88.91</v>
      </c>
      <c r="J2741" s="72">
        <f t="shared" si="203"/>
        <v>21.189999999999998</v>
      </c>
      <c r="K2741" s="30" t="s">
        <v>10</v>
      </c>
      <c r="L2741" s="30" t="s">
        <v>10</v>
      </c>
      <c r="M2741" t="s">
        <v>1991</v>
      </c>
      <c r="N2741" t="s">
        <v>6376</v>
      </c>
      <c r="O2741" t="s">
        <v>122</v>
      </c>
      <c r="P2741" t="s">
        <v>181</v>
      </c>
    </row>
    <row r="2742" spans="1:16" x14ac:dyDescent="0.25">
      <c r="A2742" s="1" t="s">
        <v>6377</v>
      </c>
      <c r="B2742" s="5">
        <v>45805.589250127312</v>
      </c>
      <c r="C2742" t="s">
        <v>993</v>
      </c>
      <c r="D2742" t="s">
        <v>19</v>
      </c>
      <c r="E2742" t="s">
        <v>42</v>
      </c>
      <c r="F2742" t="s">
        <v>116</v>
      </c>
      <c r="G2742" s="4">
        <v>89.79</v>
      </c>
      <c r="H2742" s="4">
        <v>88.8</v>
      </c>
      <c r="I2742" s="57">
        <v>71.709999999999994</v>
      </c>
      <c r="J2742" s="72">
        <f>H2742-I2742</f>
        <v>17.090000000000003</v>
      </c>
      <c r="K2742" s="30" t="s">
        <v>10</v>
      </c>
      <c r="L2742" s="30" t="s">
        <v>10</v>
      </c>
      <c r="M2742" t="s">
        <v>1991</v>
      </c>
      <c r="N2742" t="s">
        <v>6378</v>
      </c>
      <c r="O2742" t="s">
        <v>1959</v>
      </c>
      <c r="P2742" t="s">
        <v>181</v>
      </c>
    </row>
    <row r="2743" spans="1:16" x14ac:dyDescent="0.25">
      <c r="A2743" s="1">
        <v>9727</v>
      </c>
      <c r="B2743" s="5">
        <v>45808.494933773145</v>
      </c>
      <c r="C2743" t="s">
        <v>175</v>
      </c>
      <c r="D2743" t="s">
        <v>23</v>
      </c>
      <c r="E2743" t="s">
        <v>30</v>
      </c>
      <c r="F2743" t="s">
        <v>116</v>
      </c>
      <c r="G2743" s="4">
        <v>26.19</v>
      </c>
      <c r="H2743" s="4">
        <v>33.6</v>
      </c>
      <c r="I2743" s="57">
        <v>20.100000000000001</v>
      </c>
      <c r="J2743" s="72">
        <f t="shared" ref="J2743:J2745" si="204">H2743-I2743</f>
        <v>13.5</v>
      </c>
      <c r="K2743" s="30" t="s">
        <v>10</v>
      </c>
      <c r="L2743" s="30" t="s">
        <v>10</v>
      </c>
      <c r="M2743" t="s">
        <v>1991</v>
      </c>
      <c r="N2743" t="s">
        <v>6379</v>
      </c>
      <c r="O2743" t="s">
        <v>1992</v>
      </c>
      <c r="P2743" t="s">
        <v>180</v>
      </c>
    </row>
    <row r="2744" spans="1:16" x14ac:dyDescent="0.25">
      <c r="A2744" s="1">
        <v>6473</v>
      </c>
      <c r="B2744" s="5">
        <v>45807.643787673609</v>
      </c>
      <c r="C2744" t="s">
        <v>195</v>
      </c>
      <c r="D2744" t="s">
        <v>23</v>
      </c>
      <c r="E2744" t="s">
        <v>24</v>
      </c>
      <c r="F2744" t="s">
        <v>20</v>
      </c>
      <c r="G2744" s="4">
        <v>20.79</v>
      </c>
      <c r="H2744" s="4">
        <v>26.4</v>
      </c>
      <c r="I2744" s="57">
        <v>14.79</v>
      </c>
      <c r="J2744" s="72">
        <f t="shared" si="204"/>
        <v>11.61</v>
      </c>
      <c r="K2744" s="30" t="s">
        <v>10</v>
      </c>
      <c r="L2744" s="30" t="s">
        <v>10</v>
      </c>
      <c r="M2744" t="s">
        <v>1991</v>
      </c>
      <c r="N2744" t="s">
        <v>6380</v>
      </c>
      <c r="O2744" t="s">
        <v>131</v>
      </c>
      <c r="P2744" t="s">
        <v>182</v>
      </c>
    </row>
    <row r="2745" spans="1:16" x14ac:dyDescent="0.25">
      <c r="A2745" s="1" t="s">
        <v>6381</v>
      </c>
      <c r="B2745" s="5">
        <v>45803.708850740739</v>
      </c>
      <c r="C2745" t="s">
        <v>260</v>
      </c>
      <c r="D2745" t="s">
        <v>19</v>
      </c>
      <c r="E2745" t="s">
        <v>226</v>
      </c>
      <c r="F2745" t="s">
        <v>20</v>
      </c>
      <c r="G2745" s="4">
        <v>87.99</v>
      </c>
      <c r="H2745" s="4">
        <v>83</v>
      </c>
      <c r="I2745" s="57">
        <v>67.02</v>
      </c>
      <c r="J2745" s="72">
        <f t="shared" si="204"/>
        <v>15.980000000000004</v>
      </c>
      <c r="K2745" s="30" t="s">
        <v>10</v>
      </c>
      <c r="L2745" s="30" t="s">
        <v>10</v>
      </c>
      <c r="M2745" t="s">
        <v>1991</v>
      </c>
      <c r="N2745" t="s">
        <v>6382</v>
      </c>
      <c r="O2745" t="s">
        <v>132</v>
      </c>
      <c r="P2745" t="s">
        <v>182</v>
      </c>
    </row>
    <row r="2746" spans="1:16" x14ac:dyDescent="0.25">
      <c r="A2746" s="1" t="s">
        <v>6383</v>
      </c>
      <c r="B2746" s="5">
        <v>45803.488268310182</v>
      </c>
      <c r="C2746" t="s">
        <v>175</v>
      </c>
      <c r="D2746" t="s">
        <v>1926</v>
      </c>
      <c r="E2746" t="s">
        <v>1927</v>
      </c>
      <c r="F2746" t="s">
        <v>1928</v>
      </c>
      <c r="G2746" s="4">
        <v>34.79</v>
      </c>
      <c r="H2746" s="31">
        <v>43.8</v>
      </c>
      <c r="I2746" s="31">
        <v>0</v>
      </c>
      <c r="J2746" s="31">
        <v>43.8</v>
      </c>
      <c r="K2746" s="30" t="s">
        <v>2824</v>
      </c>
      <c r="L2746" s="30" t="s">
        <v>17</v>
      </c>
      <c r="M2746" t="s">
        <v>1991</v>
      </c>
      <c r="N2746" t="s">
        <v>6384</v>
      </c>
      <c r="O2746" t="s">
        <v>1929</v>
      </c>
      <c r="P2746" t="s">
        <v>180</v>
      </c>
    </row>
    <row r="2747" spans="1:16" x14ac:dyDescent="0.25">
      <c r="A2747" s="1">
        <v>6532</v>
      </c>
      <c r="B2747" s="5">
        <v>45807.545405659723</v>
      </c>
      <c r="C2747" t="s">
        <v>195</v>
      </c>
      <c r="D2747" t="s">
        <v>23</v>
      </c>
      <c r="E2747" t="s">
        <v>24</v>
      </c>
      <c r="F2747" t="s">
        <v>20</v>
      </c>
      <c r="G2747" s="4">
        <v>36.99</v>
      </c>
      <c r="H2747" s="4">
        <v>36</v>
      </c>
      <c r="I2747" s="57">
        <v>26.58</v>
      </c>
      <c r="J2747" s="72">
        <f t="shared" ref="J2747:J2749" si="205">H2747-I2747</f>
        <v>9.4200000000000017</v>
      </c>
      <c r="K2747" s="30" t="s">
        <v>10</v>
      </c>
      <c r="L2747" s="30" t="s">
        <v>10</v>
      </c>
      <c r="M2747" t="s">
        <v>1991</v>
      </c>
      <c r="N2747" t="s">
        <v>6385</v>
      </c>
      <c r="O2747" t="s">
        <v>140</v>
      </c>
      <c r="P2747" t="s">
        <v>182</v>
      </c>
    </row>
    <row r="2748" spans="1:16" x14ac:dyDescent="0.25">
      <c r="A2748" s="1" t="s">
        <v>6386</v>
      </c>
      <c r="B2748" s="5">
        <v>45803.522227094909</v>
      </c>
      <c r="C2748" t="s">
        <v>308</v>
      </c>
      <c r="D2748" t="s">
        <v>23</v>
      </c>
      <c r="E2748" t="s">
        <v>24</v>
      </c>
      <c r="F2748" t="s">
        <v>20</v>
      </c>
      <c r="G2748" s="4">
        <v>326.99</v>
      </c>
      <c r="H2748" s="4">
        <v>318</v>
      </c>
      <c r="I2748" s="57">
        <v>256.77999999999997</v>
      </c>
      <c r="J2748" s="72">
        <f t="shared" si="205"/>
        <v>61.220000000000027</v>
      </c>
      <c r="K2748" s="30" t="s">
        <v>10</v>
      </c>
      <c r="L2748" s="30" t="s">
        <v>10</v>
      </c>
      <c r="M2748" t="s">
        <v>1991</v>
      </c>
      <c r="N2748" t="s">
        <v>6387</v>
      </c>
      <c r="O2748" t="s">
        <v>132</v>
      </c>
      <c r="P2748" t="s">
        <v>183</v>
      </c>
    </row>
    <row r="2749" spans="1:16" x14ac:dyDescent="0.25">
      <c r="A2749" s="1" t="s">
        <v>6388</v>
      </c>
      <c r="B2749" s="5">
        <v>45803.553510011574</v>
      </c>
      <c r="C2749" t="s">
        <v>310</v>
      </c>
      <c r="D2749" t="s">
        <v>19</v>
      </c>
      <c r="E2749" t="s">
        <v>1967</v>
      </c>
      <c r="F2749" t="s">
        <v>20</v>
      </c>
      <c r="G2749" s="4">
        <v>42.98</v>
      </c>
      <c r="H2749" s="4">
        <v>36</v>
      </c>
      <c r="I2749" s="57">
        <v>29.07</v>
      </c>
      <c r="J2749" s="72">
        <f t="shared" si="205"/>
        <v>6.93</v>
      </c>
      <c r="K2749" s="30" t="s">
        <v>10</v>
      </c>
      <c r="L2749" s="30" t="s">
        <v>10</v>
      </c>
      <c r="M2749" t="s">
        <v>1991</v>
      </c>
      <c r="N2749" t="s">
        <v>6389</v>
      </c>
      <c r="O2749" t="s">
        <v>131</v>
      </c>
      <c r="P2749" t="s">
        <v>183</v>
      </c>
    </row>
    <row r="2750" spans="1:16" x14ac:dyDescent="0.25">
      <c r="A2750" s="1">
        <v>243</v>
      </c>
      <c r="B2750" s="5">
        <v>45807.544527905091</v>
      </c>
      <c r="C2750" t="s">
        <v>195</v>
      </c>
      <c r="D2750" t="s">
        <v>23</v>
      </c>
      <c r="E2750" t="s">
        <v>30</v>
      </c>
      <c r="F2750" t="s">
        <v>116</v>
      </c>
      <c r="G2750" s="4">
        <v>60.49</v>
      </c>
      <c r="H2750" s="4">
        <v>59.5</v>
      </c>
      <c r="I2750" s="29">
        <v>0</v>
      </c>
      <c r="K2750" s="30" t="s">
        <v>1000</v>
      </c>
      <c r="L2750" s="30" t="s">
        <v>2825</v>
      </c>
      <c r="M2750" t="s">
        <v>1991</v>
      </c>
      <c r="N2750" t="s">
        <v>6390</v>
      </c>
      <c r="O2750" t="s">
        <v>123</v>
      </c>
      <c r="P2750" t="s">
        <v>182</v>
      </c>
    </row>
    <row r="2751" spans="1:16" x14ac:dyDescent="0.25">
      <c r="A2751" s="1">
        <v>281</v>
      </c>
      <c r="B2751" s="5">
        <v>45807.874555486109</v>
      </c>
      <c r="C2751" t="s">
        <v>265</v>
      </c>
      <c r="D2751" t="s">
        <v>19</v>
      </c>
      <c r="E2751" t="s">
        <v>130</v>
      </c>
      <c r="F2751" t="s">
        <v>20</v>
      </c>
      <c r="G2751" s="4">
        <v>31.78</v>
      </c>
      <c r="H2751" s="4">
        <v>28.8</v>
      </c>
      <c r="I2751" s="57">
        <v>23.26</v>
      </c>
      <c r="J2751" s="72">
        <f>H2751-I2751</f>
        <v>5.5399999999999991</v>
      </c>
      <c r="K2751" s="30" t="s">
        <v>10</v>
      </c>
      <c r="L2751" s="30" t="s">
        <v>10</v>
      </c>
      <c r="M2751" t="s">
        <v>1991</v>
      </c>
      <c r="N2751" t="s">
        <v>6391</v>
      </c>
      <c r="O2751" t="s">
        <v>131</v>
      </c>
      <c r="P2751" t="s">
        <v>181</v>
      </c>
    </row>
    <row r="2752" spans="1:16" x14ac:dyDescent="0.25">
      <c r="A2752" s="1">
        <v>8590</v>
      </c>
      <c r="B2752" s="5">
        <v>45804.792746076389</v>
      </c>
      <c r="C2752" t="s">
        <v>265</v>
      </c>
      <c r="D2752" t="s">
        <v>23</v>
      </c>
      <c r="E2752" t="s">
        <v>30</v>
      </c>
      <c r="F2752" t="s">
        <v>116</v>
      </c>
      <c r="G2752" s="4">
        <v>92.18</v>
      </c>
      <c r="H2752" s="4">
        <v>79.2</v>
      </c>
      <c r="I2752" s="57">
        <v>0</v>
      </c>
      <c r="K2752" s="30" t="s">
        <v>1000</v>
      </c>
      <c r="L2752" s="30" t="s">
        <v>2825</v>
      </c>
      <c r="M2752" t="s">
        <v>1991</v>
      </c>
      <c r="N2752" t="s">
        <v>6392</v>
      </c>
      <c r="O2752" t="s">
        <v>122</v>
      </c>
      <c r="P2752" t="s">
        <v>181</v>
      </c>
    </row>
    <row r="2753" spans="1:16" x14ac:dyDescent="0.25">
      <c r="A2753" s="1" t="s">
        <v>6393</v>
      </c>
      <c r="B2753" s="5">
        <v>45804.862599444445</v>
      </c>
      <c r="C2753" t="s">
        <v>642</v>
      </c>
      <c r="D2753" t="s">
        <v>23</v>
      </c>
      <c r="E2753" t="s">
        <v>24</v>
      </c>
      <c r="F2753" t="s">
        <v>20</v>
      </c>
      <c r="G2753" s="4">
        <v>69.98</v>
      </c>
      <c r="H2753" s="4">
        <v>72</v>
      </c>
      <c r="I2753" s="57">
        <v>58.14</v>
      </c>
      <c r="J2753" s="72">
        <f>H2753-I2753</f>
        <v>13.86</v>
      </c>
      <c r="K2753" s="30" t="s">
        <v>10</v>
      </c>
      <c r="L2753" s="30" t="s">
        <v>10</v>
      </c>
      <c r="M2753" t="s">
        <v>1991</v>
      </c>
      <c r="N2753" t="s">
        <v>6394</v>
      </c>
      <c r="O2753" t="s">
        <v>1930</v>
      </c>
      <c r="P2753" t="s">
        <v>179</v>
      </c>
    </row>
    <row r="2754" spans="1:16" x14ac:dyDescent="0.25">
      <c r="A2754" s="1" t="s">
        <v>6395</v>
      </c>
      <c r="B2754" s="5">
        <v>45804.533581203701</v>
      </c>
      <c r="C2754" t="s">
        <v>278</v>
      </c>
      <c r="D2754" t="s">
        <v>18</v>
      </c>
      <c r="E2754" t="s">
        <v>28</v>
      </c>
      <c r="F2754" t="s">
        <v>136</v>
      </c>
      <c r="G2754" s="4">
        <v>166.99</v>
      </c>
      <c r="H2754" s="31">
        <v>161</v>
      </c>
      <c r="I2754" s="31">
        <v>0</v>
      </c>
      <c r="J2754" s="31">
        <v>161</v>
      </c>
      <c r="K2754" s="30" t="s">
        <v>2824</v>
      </c>
      <c r="L2754" s="30" t="s">
        <v>17</v>
      </c>
      <c r="M2754" t="s">
        <v>1991</v>
      </c>
      <c r="N2754" t="s">
        <v>6396</v>
      </c>
      <c r="O2754" t="s">
        <v>132</v>
      </c>
      <c r="P2754" t="s">
        <v>180</v>
      </c>
    </row>
    <row r="2755" spans="1:16" x14ac:dyDescent="0.25">
      <c r="A2755" s="1" t="s">
        <v>6397</v>
      </c>
      <c r="B2755" s="5">
        <v>45803.516207002314</v>
      </c>
      <c r="C2755" t="s">
        <v>278</v>
      </c>
      <c r="D2755" t="s">
        <v>18</v>
      </c>
      <c r="E2755" t="s">
        <v>28</v>
      </c>
      <c r="F2755" t="s">
        <v>136</v>
      </c>
      <c r="G2755" s="4">
        <v>20.99</v>
      </c>
      <c r="H2755" s="31">
        <v>30</v>
      </c>
      <c r="I2755" s="31">
        <v>0</v>
      </c>
      <c r="J2755" s="31">
        <v>30</v>
      </c>
      <c r="K2755" s="30" t="s">
        <v>2824</v>
      </c>
      <c r="L2755" s="30" t="s">
        <v>17</v>
      </c>
      <c r="M2755" t="s">
        <v>1991</v>
      </c>
      <c r="N2755" t="s">
        <v>6398</v>
      </c>
      <c r="O2755" t="s">
        <v>156</v>
      </c>
      <c r="P2755" t="s">
        <v>180</v>
      </c>
    </row>
    <row r="2756" spans="1:16" x14ac:dyDescent="0.25">
      <c r="A2756" s="1" t="s">
        <v>6399</v>
      </c>
      <c r="B2756" s="5">
        <v>45804.780968715277</v>
      </c>
      <c r="C2756" t="s">
        <v>319</v>
      </c>
      <c r="D2756" t="s">
        <v>153</v>
      </c>
      <c r="E2756" t="s">
        <v>6400</v>
      </c>
      <c r="F2756" t="s">
        <v>1932</v>
      </c>
      <c r="G2756" s="4">
        <v>125.98</v>
      </c>
      <c r="H2756" s="31">
        <v>126</v>
      </c>
      <c r="I2756" s="31">
        <v>0</v>
      </c>
      <c r="J2756" s="31">
        <v>126</v>
      </c>
      <c r="K2756" s="30" t="s">
        <v>2824</v>
      </c>
      <c r="L2756" s="30" t="s">
        <v>17</v>
      </c>
      <c r="M2756" t="s">
        <v>1991</v>
      </c>
      <c r="N2756" t="s">
        <v>6401</v>
      </c>
      <c r="O2756" t="s">
        <v>1929</v>
      </c>
      <c r="P2756" t="s">
        <v>183</v>
      </c>
    </row>
    <row r="2757" spans="1:16" x14ac:dyDescent="0.25">
      <c r="A2757" s="1">
        <v>2221</v>
      </c>
      <c r="B2757" s="5">
        <v>45806.473593587965</v>
      </c>
      <c r="C2757" t="s">
        <v>265</v>
      </c>
      <c r="D2757" t="s">
        <v>23</v>
      </c>
      <c r="E2757" t="s">
        <v>30</v>
      </c>
      <c r="F2757" t="s">
        <v>116</v>
      </c>
      <c r="G2757" s="4">
        <v>27.39</v>
      </c>
      <c r="H2757" s="4">
        <v>26.4</v>
      </c>
      <c r="I2757" s="57">
        <v>20.83</v>
      </c>
      <c r="J2757" s="72">
        <f t="shared" ref="J2757:J2758" si="206">H2757-I2757</f>
        <v>5.57</v>
      </c>
      <c r="K2757" s="30" t="s">
        <v>10</v>
      </c>
      <c r="L2757" s="30" t="s">
        <v>10</v>
      </c>
      <c r="M2757" t="s">
        <v>1991</v>
      </c>
      <c r="N2757" t="s">
        <v>6402</v>
      </c>
      <c r="O2757" t="s">
        <v>123</v>
      </c>
      <c r="P2757" t="s">
        <v>181</v>
      </c>
    </row>
    <row r="2758" spans="1:16" x14ac:dyDescent="0.25">
      <c r="A2758" s="1">
        <v>907</v>
      </c>
      <c r="B2758" s="5">
        <v>45806.810588993052</v>
      </c>
      <c r="C2758" t="s">
        <v>159</v>
      </c>
      <c r="D2758" t="s">
        <v>23</v>
      </c>
      <c r="E2758" t="s">
        <v>31</v>
      </c>
      <c r="F2758" t="s">
        <v>1941</v>
      </c>
      <c r="G2758" s="4">
        <v>27.39</v>
      </c>
      <c r="H2758" s="4">
        <v>26.4</v>
      </c>
      <c r="I2758" s="57">
        <v>18.329999999999998</v>
      </c>
      <c r="J2758" s="72">
        <f t="shared" si="206"/>
        <v>8.07</v>
      </c>
      <c r="K2758" s="30" t="s">
        <v>10</v>
      </c>
      <c r="L2758" s="30" t="s">
        <v>10</v>
      </c>
      <c r="M2758" t="s">
        <v>1991</v>
      </c>
      <c r="N2758" t="s">
        <v>6403</v>
      </c>
      <c r="O2758" t="s">
        <v>122</v>
      </c>
      <c r="P2758" t="s">
        <v>182</v>
      </c>
    </row>
    <row r="2759" spans="1:16" x14ac:dyDescent="0.25">
      <c r="A2759" s="1" t="s">
        <v>6404</v>
      </c>
      <c r="B2759" s="5">
        <v>45804.51475678241</v>
      </c>
      <c r="C2759" t="s">
        <v>113</v>
      </c>
      <c r="D2759" t="s">
        <v>18</v>
      </c>
      <c r="E2759" t="s">
        <v>28</v>
      </c>
      <c r="F2759" t="s">
        <v>136</v>
      </c>
      <c r="G2759" s="4">
        <v>168.99</v>
      </c>
      <c r="H2759" s="31">
        <v>168</v>
      </c>
      <c r="I2759" s="31">
        <v>0</v>
      </c>
      <c r="J2759" s="31">
        <v>168</v>
      </c>
      <c r="K2759" s="30" t="s">
        <v>2824</v>
      </c>
      <c r="L2759" s="30" t="s">
        <v>17</v>
      </c>
      <c r="M2759" t="s">
        <v>1991</v>
      </c>
      <c r="N2759" t="s">
        <v>6405</v>
      </c>
      <c r="O2759" t="s">
        <v>132</v>
      </c>
      <c r="P2759" t="s">
        <v>181</v>
      </c>
    </row>
    <row r="2760" spans="1:16" x14ac:dyDescent="0.25">
      <c r="A2760" s="1">
        <v>2144</v>
      </c>
      <c r="B2760" s="5">
        <v>45808.852099340278</v>
      </c>
      <c r="C2760" t="s">
        <v>265</v>
      </c>
      <c r="D2760" t="s">
        <v>23</v>
      </c>
      <c r="E2760" t="s">
        <v>30</v>
      </c>
      <c r="F2760" t="s">
        <v>116</v>
      </c>
      <c r="G2760" s="4">
        <v>63.78</v>
      </c>
      <c r="H2760" s="4">
        <v>61.8</v>
      </c>
      <c r="I2760" s="29">
        <v>0</v>
      </c>
      <c r="K2760" s="30" t="s">
        <v>1000</v>
      </c>
      <c r="L2760" s="30" t="s">
        <v>2825</v>
      </c>
      <c r="M2760" t="s">
        <v>1991</v>
      </c>
      <c r="N2760" t="s">
        <v>6406</v>
      </c>
      <c r="O2760" t="s">
        <v>1938</v>
      </c>
      <c r="P2760" t="s">
        <v>181</v>
      </c>
    </row>
    <row r="2761" spans="1:16" x14ac:dyDescent="0.25">
      <c r="A2761" s="1" t="s">
        <v>6167</v>
      </c>
      <c r="B2761" s="5">
        <v>45803.674317037039</v>
      </c>
      <c r="C2761" t="s">
        <v>249</v>
      </c>
      <c r="D2761" t="s">
        <v>18</v>
      </c>
      <c r="E2761" t="s">
        <v>42</v>
      </c>
      <c r="F2761" t="s">
        <v>29</v>
      </c>
      <c r="G2761" s="4">
        <v>125.98</v>
      </c>
      <c r="H2761" s="31">
        <v>120</v>
      </c>
      <c r="I2761" s="31">
        <v>0</v>
      </c>
      <c r="J2761" s="31">
        <v>120</v>
      </c>
      <c r="K2761" s="30" t="s">
        <v>2824</v>
      </c>
      <c r="L2761" s="30" t="s">
        <v>17</v>
      </c>
      <c r="M2761" t="s">
        <v>1991</v>
      </c>
      <c r="N2761" t="s">
        <v>6407</v>
      </c>
      <c r="O2761" t="s">
        <v>132</v>
      </c>
      <c r="P2761" t="s">
        <v>183</v>
      </c>
    </row>
    <row r="2762" spans="1:16" x14ac:dyDescent="0.25">
      <c r="A2762" s="1" t="s">
        <v>6408</v>
      </c>
      <c r="B2762" s="5">
        <v>45805.824676585646</v>
      </c>
      <c r="C2762" t="s">
        <v>279</v>
      </c>
      <c r="D2762" t="s">
        <v>23</v>
      </c>
      <c r="E2762" t="s">
        <v>30</v>
      </c>
      <c r="F2762" t="s">
        <v>116</v>
      </c>
      <c r="G2762" s="4">
        <v>48.59</v>
      </c>
      <c r="H2762" s="4">
        <v>52.8</v>
      </c>
      <c r="I2762" s="57">
        <v>42.64</v>
      </c>
      <c r="J2762" s="72">
        <f t="shared" ref="J2762:J2776" si="207">H2762-I2762</f>
        <v>10.159999999999997</v>
      </c>
      <c r="K2762" s="30" t="s">
        <v>10</v>
      </c>
      <c r="L2762" s="30" t="s">
        <v>10</v>
      </c>
      <c r="M2762" t="s">
        <v>1991</v>
      </c>
      <c r="N2762" t="s">
        <v>6409</v>
      </c>
      <c r="O2762" t="s">
        <v>122</v>
      </c>
      <c r="P2762" t="s">
        <v>181</v>
      </c>
    </row>
    <row r="2763" spans="1:16" x14ac:dyDescent="0.25">
      <c r="A2763" s="1" t="s">
        <v>6410</v>
      </c>
      <c r="B2763" s="5">
        <v>45805.804830104164</v>
      </c>
      <c r="C2763" t="s">
        <v>159</v>
      </c>
      <c r="D2763" t="s">
        <v>19</v>
      </c>
      <c r="E2763" t="s">
        <v>41</v>
      </c>
      <c r="F2763" t="s">
        <v>20</v>
      </c>
      <c r="G2763" s="4">
        <v>129.38999999999999</v>
      </c>
      <c r="H2763" s="4">
        <v>128.4</v>
      </c>
      <c r="I2763" s="57">
        <v>100.2</v>
      </c>
      <c r="J2763" s="72">
        <f t="shared" si="207"/>
        <v>28.200000000000003</v>
      </c>
      <c r="K2763" s="30" t="s">
        <v>10</v>
      </c>
      <c r="L2763" s="30" t="s">
        <v>10</v>
      </c>
      <c r="M2763" t="s">
        <v>1991</v>
      </c>
      <c r="N2763" t="s">
        <v>6411</v>
      </c>
      <c r="O2763" t="s">
        <v>131</v>
      </c>
      <c r="P2763" t="s">
        <v>182</v>
      </c>
    </row>
    <row r="2764" spans="1:16" x14ac:dyDescent="0.25">
      <c r="A2764" s="1" t="s">
        <v>6412</v>
      </c>
      <c r="B2764" s="5">
        <v>45803.79778277778</v>
      </c>
      <c r="C2764" t="s">
        <v>159</v>
      </c>
      <c r="D2764" t="s">
        <v>23</v>
      </c>
      <c r="E2764" t="s">
        <v>30</v>
      </c>
      <c r="F2764" t="s">
        <v>116</v>
      </c>
      <c r="G2764" s="4">
        <v>101.93</v>
      </c>
      <c r="H2764" s="4">
        <v>91.95</v>
      </c>
      <c r="I2764" s="57">
        <v>77.040000000000006</v>
      </c>
      <c r="J2764" s="72">
        <f t="shared" si="207"/>
        <v>14.909999999999997</v>
      </c>
      <c r="K2764" s="30" t="s">
        <v>10</v>
      </c>
      <c r="L2764" s="30" t="s">
        <v>10</v>
      </c>
      <c r="M2764" t="s">
        <v>1991</v>
      </c>
      <c r="N2764" t="s">
        <v>6413</v>
      </c>
      <c r="O2764" t="s">
        <v>1961</v>
      </c>
      <c r="P2764" t="s">
        <v>182</v>
      </c>
    </row>
    <row r="2765" spans="1:16" x14ac:dyDescent="0.25">
      <c r="A2765" s="1" t="s">
        <v>6414</v>
      </c>
      <c r="B2765" s="5">
        <v>45803.879509236111</v>
      </c>
      <c r="C2765" t="s">
        <v>294</v>
      </c>
      <c r="D2765" t="s">
        <v>19</v>
      </c>
      <c r="E2765" t="s">
        <v>33</v>
      </c>
      <c r="F2765" t="s">
        <v>20</v>
      </c>
      <c r="G2765" s="4">
        <v>69.98</v>
      </c>
      <c r="H2765" s="4">
        <v>58</v>
      </c>
      <c r="I2765" s="57">
        <v>46.84</v>
      </c>
      <c r="J2765" s="72">
        <f t="shared" si="207"/>
        <v>11.159999999999997</v>
      </c>
      <c r="K2765" s="30" t="s">
        <v>10</v>
      </c>
      <c r="L2765" s="30" t="s">
        <v>10</v>
      </c>
      <c r="M2765" t="s">
        <v>1991</v>
      </c>
      <c r="N2765" t="s">
        <v>6415</v>
      </c>
      <c r="O2765" t="s">
        <v>132</v>
      </c>
      <c r="P2765" t="s">
        <v>181</v>
      </c>
    </row>
    <row r="2766" spans="1:16" x14ac:dyDescent="0.25">
      <c r="A2766" s="1" t="s">
        <v>6416</v>
      </c>
      <c r="B2766" s="5">
        <v>45803.477400648146</v>
      </c>
      <c r="C2766" t="s">
        <v>234</v>
      </c>
      <c r="D2766" t="s">
        <v>23</v>
      </c>
      <c r="E2766" t="s">
        <v>139</v>
      </c>
      <c r="F2766" t="s">
        <v>1941</v>
      </c>
      <c r="G2766" s="4">
        <v>142.97999999999999</v>
      </c>
      <c r="H2766" s="4">
        <v>134</v>
      </c>
      <c r="I2766" s="57">
        <v>108.2</v>
      </c>
      <c r="J2766" s="72">
        <f t="shared" si="207"/>
        <v>25.799999999999997</v>
      </c>
      <c r="K2766" s="30" t="s">
        <v>10</v>
      </c>
      <c r="L2766" s="30" t="s">
        <v>10</v>
      </c>
      <c r="M2766" t="s">
        <v>1991</v>
      </c>
      <c r="N2766" t="s">
        <v>6417</v>
      </c>
      <c r="O2766" t="s">
        <v>122</v>
      </c>
      <c r="P2766" t="s">
        <v>180</v>
      </c>
    </row>
    <row r="2767" spans="1:16" x14ac:dyDescent="0.25">
      <c r="A2767" s="1" t="s">
        <v>6418</v>
      </c>
      <c r="B2767" s="5">
        <v>45805.804102754628</v>
      </c>
      <c r="C2767" t="s">
        <v>159</v>
      </c>
      <c r="D2767" t="s">
        <v>19</v>
      </c>
      <c r="E2767" t="s">
        <v>41</v>
      </c>
      <c r="F2767" t="s">
        <v>20</v>
      </c>
      <c r="G2767" s="4">
        <v>94.59</v>
      </c>
      <c r="H2767" s="4">
        <v>93.6</v>
      </c>
      <c r="I2767" s="57">
        <v>72.09</v>
      </c>
      <c r="J2767" s="72">
        <f t="shared" si="207"/>
        <v>21.509999999999991</v>
      </c>
      <c r="K2767" s="30" t="s">
        <v>10</v>
      </c>
      <c r="L2767" s="30" t="s">
        <v>10</v>
      </c>
      <c r="M2767" t="s">
        <v>1991</v>
      </c>
      <c r="N2767" t="s">
        <v>6419</v>
      </c>
      <c r="O2767" t="s">
        <v>2684</v>
      </c>
      <c r="P2767" t="s">
        <v>182</v>
      </c>
    </row>
    <row r="2768" spans="1:16" x14ac:dyDescent="0.25">
      <c r="A2768" s="1">
        <v>1163</v>
      </c>
      <c r="B2768" s="5">
        <v>45807.481800740738</v>
      </c>
      <c r="C2768" t="s">
        <v>159</v>
      </c>
      <c r="D2768" t="s">
        <v>23</v>
      </c>
      <c r="E2768" t="s">
        <v>30</v>
      </c>
      <c r="F2768" t="s">
        <v>116</v>
      </c>
      <c r="G2768" s="4">
        <v>33.799999999999997</v>
      </c>
      <c r="H2768" s="4">
        <v>43.8</v>
      </c>
      <c r="I2768" s="57">
        <v>27.35</v>
      </c>
      <c r="J2768" s="72">
        <f t="shared" si="207"/>
        <v>16.449999999999996</v>
      </c>
      <c r="K2768" s="30" t="s">
        <v>10</v>
      </c>
      <c r="L2768" s="30" t="s">
        <v>10</v>
      </c>
      <c r="M2768" t="s">
        <v>1991</v>
      </c>
      <c r="N2768" t="s">
        <v>6420</v>
      </c>
      <c r="O2768" t="s">
        <v>123</v>
      </c>
      <c r="P2768" t="s">
        <v>182</v>
      </c>
    </row>
    <row r="2769" spans="1:16" x14ac:dyDescent="0.25">
      <c r="A2769" s="1" t="s">
        <v>6421</v>
      </c>
      <c r="B2769" s="5">
        <v>45803.940602291666</v>
      </c>
      <c r="C2769" t="s">
        <v>218</v>
      </c>
      <c r="D2769" t="s">
        <v>19</v>
      </c>
      <c r="E2769" t="s">
        <v>41</v>
      </c>
      <c r="F2769" t="s">
        <v>20</v>
      </c>
      <c r="G2769" s="4">
        <v>150.97999999999999</v>
      </c>
      <c r="H2769" s="4">
        <v>138</v>
      </c>
      <c r="I2769" s="57">
        <v>111.44</v>
      </c>
      <c r="J2769" s="72">
        <f t="shared" si="207"/>
        <v>26.560000000000002</v>
      </c>
      <c r="K2769" s="30" t="s">
        <v>10</v>
      </c>
      <c r="L2769" s="30" t="s">
        <v>10</v>
      </c>
      <c r="M2769" t="s">
        <v>1991</v>
      </c>
      <c r="N2769" t="s">
        <v>6422</v>
      </c>
      <c r="O2769" t="s">
        <v>122</v>
      </c>
      <c r="P2769" t="s">
        <v>179</v>
      </c>
    </row>
    <row r="2770" spans="1:16" x14ac:dyDescent="0.25">
      <c r="A2770" s="1" t="s">
        <v>6423</v>
      </c>
      <c r="B2770" s="5">
        <v>45805.778503483794</v>
      </c>
      <c r="C2770" t="s">
        <v>159</v>
      </c>
      <c r="D2770" t="s">
        <v>19</v>
      </c>
      <c r="E2770" t="s">
        <v>33</v>
      </c>
      <c r="F2770" t="s">
        <v>20</v>
      </c>
      <c r="G2770" s="4">
        <v>43.79</v>
      </c>
      <c r="H2770" s="4">
        <v>52.8</v>
      </c>
      <c r="I2770" s="57">
        <v>39.65</v>
      </c>
      <c r="J2770" s="72">
        <f t="shared" si="207"/>
        <v>13.149999999999999</v>
      </c>
      <c r="K2770" s="30" t="s">
        <v>10</v>
      </c>
      <c r="L2770" s="30" t="s">
        <v>10</v>
      </c>
      <c r="M2770" t="s">
        <v>1991</v>
      </c>
      <c r="N2770" t="s">
        <v>6424</v>
      </c>
      <c r="O2770" t="s">
        <v>131</v>
      </c>
      <c r="P2770" t="s">
        <v>182</v>
      </c>
    </row>
    <row r="2771" spans="1:16" x14ac:dyDescent="0.25">
      <c r="A2771" s="1" t="s">
        <v>6425</v>
      </c>
      <c r="B2771" s="5">
        <v>45804.870302557872</v>
      </c>
      <c r="C2771" t="s">
        <v>185</v>
      </c>
      <c r="D2771" t="s">
        <v>23</v>
      </c>
      <c r="E2771" t="s">
        <v>30</v>
      </c>
      <c r="F2771" t="s">
        <v>1941</v>
      </c>
      <c r="G2771" s="4">
        <v>23.49</v>
      </c>
      <c r="H2771" s="4">
        <v>30</v>
      </c>
      <c r="I2771" s="57">
        <v>20.23</v>
      </c>
      <c r="J2771" s="72">
        <f t="shared" si="207"/>
        <v>9.77</v>
      </c>
      <c r="K2771" s="30" t="s">
        <v>10</v>
      </c>
      <c r="L2771" s="30" t="s">
        <v>10</v>
      </c>
      <c r="M2771" t="s">
        <v>1991</v>
      </c>
      <c r="N2771" t="s">
        <v>6426</v>
      </c>
      <c r="O2771" t="s">
        <v>132</v>
      </c>
      <c r="P2771" t="s">
        <v>182</v>
      </c>
    </row>
    <row r="2772" spans="1:16" x14ac:dyDescent="0.25">
      <c r="A2772" s="1">
        <v>1112</v>
      </c>
      <c r="B2772" s="5">
        <v>45806.666665520832</v>
      </c>
      <c r="C2772" t="s">
        <v>284</v>
      </c>
      <c r="D2772" t="s">
        <v>23</v>
      </c>
      <c r="E2772" t="s">
        <v>31</v>
      </c>
      <c r="F2772" t="s">
        <v>1934</v>
      </c>
      <c r="G2772" s="4">
        <v>41.81</v>
      </c>
      <c r="H2772" s="4">
        <v>48.8</v>
      </c>
      <c r="I2772" s="57">
        <v>31.38</v>
      </c>
      <c r="J2772" s="72">
        <f t="shared" si="207"/>
        <v>17.419999999999998</v>
      </c>
      <c r="K2772" s="30" t="s">
        <v>10</v>
      </c>
      <c r="L2772" s="30" t="s">
        <v>10</v>
      </c>
      <c r="M2772" t="s">
        <v>1991</v>
      </c>
      <c r="N2772" t="s">
        <v>6427</v>
      </c>
      <c r="O2772" t="s">
        <v>132</v>
      </c>
      <c r="P2772" t="s">
        <v>182</v>
      </c>
    </row>
    <row r="2773" spans="1:16" x14ac:dyDescent="0.25">
      <c r="A2773" s="1" t="s">
        <v>6428</v>
      </c>
      <c r="B2773" s="5">
        <v>45803.864947048613</v>
      </c>
      <c r="C2773" t="s">
        <v>211</v>
      </c>
      <c r="D2773" t="s">
        <v>19</v>
      </c>
      <c r="E2773" t="s">
        <v>1946</v>
      </c>
      <c r="F2773" t="s">
        <v>20</v>
      </c>
      <c r="G2773" s="4">
        <v>119.98</v>
      </c>
      <c r="H2773" s="4">
        <v>110</v>
      </c>
      <c r="I2773" s="57">
        <v>88.82</v>
      </c>
      <c r="J2773" s="72">
        <f t="shared" si="207"/>
        <v>21.180000000000007</v>
      </c>
      <c r="K2773" s="30" t="s">
        <v>10</v>
      </c>
      <c r="L2773" s="30" t="s">
        <v>10</v>
      </c>
      <c r="M2773" t="s">
        <v>1991</v>
      </c>
      <c r="N2773" t="s">
        <v>6429</v>
      </c>
      <c r="O2773" t="s">
        <v>122</v>
      </c>
      <c r="P2773" t="s">
        <v>181</v>
      </c>
    </row>
    <row r="2774" spans="1:16" x14ac:dyDescent="0.25">
      <c r="A2774" s="1">
        <v>1157</v>
      </c>
      <c r="B2774" s="5">
        <v>45807.641261307872</v>
      </c>
      <c r="C2774" t="s">
        <v>284</v>
      </c>
      <c r="D2774" t="s">
        <v>23</v>
      </c>
      <c r="E2774" t="s">
        <v>24</v>
      </c>
      <c r="F2774" t="s">
        <v>20</v>
      </c>
      <c r="G2774" s="4">
        <v>20.79</v>
      </c>
      <c r="H2774" s="4">
        <v>26.4</v>
      </c>
      <c r="I2774" s="57">
        <v>18.329999999999998</v>
      </c>
      <c r="J2774" s="72">
        <f t="shared" si="207"/>
        <v>8.07</v>
      </c>
      <c r="K2774" s="30" t="s">
        <v>10</v>
      </c>
      <c r="L2774" s="30" t="s">
        <v>10</v>
      </c>
      <c r="M2774" t="s">
        <v>1991</v>
      </c>
      <c r="N2774" t="s">
        <v>6430</v>
      </c>
      <c r="O2774" t="s">
        <v>132</v>
      </c>
      <c r="P2774" t="s">
        <v>182</v>
      </c>
    </row>
    <row r="2775" spans="1:16" x14ac:dyDescent="0.25">
      <c r="A2775" s="1" t="s">
        <v>6431</v>
      </c>
      <c r="B2775" s="5">
        <v>45803.666805173612</v>
      </c>
      <c r="C2775" t="s">
        <v>882</v>
      </c>
      <c r="D2775" t="s">
        <v>19</v>
      </c>
      <c r="E2775" t="s">
        <v>1946</v>
      </c>
      <c r="F2775" t="s">
        <v>20</v>
      </c>
      <c r="G2775" s="4">
        <v>118.98</v>
      </c>
      <c r="H2775" s="4">
        <v>99</v>
      </c>
      <c r="I2775" s="57">
        <v>79.94</v>
      </c>
      <c r="J2775" s="72">
        <f t="shared" si="207"/>
        <v>19.060000000000002</v>
      </c>
      <c r="K2775" s="30" t="s">
        <v>10</v>
      </c>
      <c r="L2775" s="30" t="s">
        <v>10</v>
      </c>
      <c r="M2775" t="s">
        <v>1991</v>
      </c>
      <c r="N2775" t="s">
        <v>6432</v>
      </c>
      <c r="O2775" t="s">
        <v>123</v>
      </c>
      <c r="P2775" t="s">
        <v>179</v>
      </c>
    </row>
    <row r="2776" spans="1:16" x14ac:dyDescent="0.25">
      <c r="A2776" s="1" t="s">
        <v>6433</v>
      </c>
      <c r="B2776" s="5">
        <v>45803.605192037037</v>
      </c>
      <c r="C2776" t="s">
        <v>176</v>
      </c>
      <c r="D2776" t="s">
        <v>19</v>
      </c>
      <c r="E2776" t="s">
        <v>226</v>
      </c>
      <c r="F2776" t="s">
        <v>20</v>
      </c>
      <c r="G2776" s="4">
        <v>69.98</v>
      </c>
      <c r="H2776" s="4">
        <v>55</v>
      </c>
      <c r="I2776" s="57">
        <v>44.41</v>
      </c>
      <c r="J2776" s="72">
        <f t="shared" si="207"/>
        <v>10.590000000000003</v>
      </c>
      <c r="K2776" s="30" t="s">
        <v>10</v>
      </c>
      <c r="L2776" s="30" t="s">
        <v>10</v>
      </c>
      <c r="M2776" t="s">
        <v>1991</v>
      </c>
      <c r="N2776" t="s">
        <v>6434</v>
      </c>
      <c r="O2776" t="s">
        <v>122</v>
      </c>
      <c r="P2776" t="s">
        <v>179</v>
      </c>
    </row>
    <row r="2777" spans="1:16" x14ac:dyDescent="0.25">
      <c r="A2777" s="75" t="s">
        <v>6435</v>
      </c>
      <c r="B2777" s="76">
        <v>45805.863094409724</v>
      </c>
      <c r="C2777" s="77" t="s">
        <v>284</v>
      </c>
      <c r="D2777" s="77" t="s">
        <v>23</v>
      </c>
      <c r="E2777" s="77" t="s">
        <v>30</v>
      </c>
      <c r="F2777" s="77" t="s">
        <v>116</v>
      </c>
      <c r="G2777" s="31">
        <v>82.29</v>
      </c>
      <c r="H2777" s="31">
        <v>81.3</v>
      </c>
      <c r="I2777" s="80">
        <v>0</v>
      </c>
      <c r="J2777" s="73">
        <v>81.3</v>
      </c>
      <c r="K2777" s="78" t="s">
        <v>1000</v>
      </c>
      <c r="L2777" s="78" t="s">
        <v>2825</v>
      </c>
      <c r="M2777" s="77" t="s">
        <v>1991</v>
      </c>
      <c r="N2777" s="77" t="s">
        <v>6436</v>
      </c>
      <c r="O2777" s="77" t="s">
        <v>132</v>
      </c>
      <c r="P2777" t="s">
        <v>182</v>
      </c>
    </row>
    <row r="2778" spans="1:16" x14ac:dyDescent="0.25">
      <c r="A2778" s="1" t="s">
        <v>6437</v>
      </c>
      <c r="B2778" s="5">
        <v>45804.671468368055</v>
      </c>
      <c r="C2778" t="s">
        <v>212</v>
      </c>
      <c r="D2778" t="s">
        <v>19</v>
      </c>
      <c r="E2778" t="s">
        <v>1946</v>
      </c>
      <c r="F2778" t="s">
        <v>20</v>
      </c>
      <c r="G2778" s="4">
        <v>26.19</v>
      </c>
      <c r="H2778" s="4">
        <v>33.6</v>
      </c>
      <c r="I2778" s="57">
        <v>24.64</v>
      </c>
      <c r="J2778" s="72">
        <f t="shared" ref="J2778:J2780" si="208">H2778-I2778</f>
        <v>8.9600000000000009</v>
      </c>
      <c r="K2778" s="30" t="s">
        <v>10</v>
      </c>
      <c r="L2778" s="30" t="s">
        <v>10</v>
      </c>
      <c r="M2778" t="s">
        <v>1991</v>
      </c>
      <c r="N2778" t="s">
        <v>6438</v>
      </c>
      <c r="O2778" t="s">
        <v>124</v>
      </c>
      <c r="P2778" t="s">
        <v>179</v>
      </c>
    </row>
    <row r="2779" spans="1:16" x14ac:dyDescent="0.25">
      <c r="A2779" s="1" t="s">
        <v>6439</v>
      </c>
      <c r="B2779" s="5">
        <v>45805.894651006944</v>
      </c>
      <c r="C2779" t="s">
        <v>212</v>
      </c>
      <c r="D2779" t="s">
        <v>23</v>
      </c>
      <c r="E2779" t="s">
        <v>31</v>
      </c>
      <c r="F2779" t="s">
        <v>1941</v>
      </c>
      <c r="G2779" s="4">
        <v>70.98</v>
      </c>
      <c r="H2779" s="4">
        <v>60</v>
      </c>
      <c r="I2779" s="57">
        <v>48.45</v>
      </c>
      <c r="J2779" s="72">
        <f t="shared" si="208"/>
        <v>11.549999999999997</v>
      </c>
      <c r="K2779" s="30" t="s">
        <v>10</v>
      </c>
      <c r="L2779" s="30" t="s">
        <v>10</v>
      </c>
      <c r="M2779" t="s">
        <v>1991</v>
      </c>
      <c r="N2779" t="s">
        <v>6440</v>
      </c>
      <c r="O2779" t="s">
        <v>122</v>
      </c>
      <c r="P2779" t="s">
        <v>179</v>
      </c>
    </row>
    <row r="2780" spans="1:16" x14ac:dyDescent="0.25">
      <c r="A2780" s="1" t="s">
        <v>6441</v>
      </c>
      <c r="B2780" s="5">
        <v>45803.54721971065</v>
      </c>
      <c r="C2780" t="s">
        <v>176</v>
      </c>
      <c r="D2780" t="s">
        <v>19</v>
      </c>
      <c r="E2780" t="s">
        <v>226</v>
      </c>
      <c r="F2780" t="s">
        <v>20</v>
      </c>
      <c r="G2780" s="4">
        <v>69.98</v>
      </c>
      <c r="H2780" s="4">
        <v>55</v>
      </c>
      <c r="I2780" s="57">
        <v>44.41</v>
      </c>
      <c r="J2780" s="72">
        <f t="shared" si="208"/>
        <v>10.590000000000003</v>
      </c>
      <c r="K2780" s="30" t="s">
        <v>10</v>
      </c>
      <c r="L2780" s="30" t="s">
        <v>10</v>
      </c>
      <c r="M2780" t="s">
        <v>1991</v>
      </c>
      <c r="N2780" t="s">
        <v>6442</v>
      </c>
      <c r="O2780" t="s">
        <v>122</v>
      </c>
      <c r="P2780" t="s">
        <v>179</v>
      </c>
    </row>
    <row r="2781" spans="1:16" x14ac:dyDescent="0.25">
      <c r="A2781" s="1" t="s">
        <v>6443</v>
      </c>
      <c r="B2781" s="5">
        <v>45804.472405960645</v>
      </c>
      <c r="C2781" t="s">
        <v>1319</v>
      </c>
      <c r="D2781" t="s">
        <v>18</v>
      </c>
      <c r="E2781" t="s">
        <v>28</v>
      </c>
      <c r="F2781" t="s">
        <v>136</v>
      </c>
      <c r="G2781" s="4">
        <v>116.99</v>
      </c>
      <c r="H2781" s="31">
        <v>112</v>
      </c>
      <c r="I2781" s="31">
        <v>0</v>
      </c>
      <c r="J2781" s="31">
        <v>112</v>
      </c>
      <c r="K2781" s="30" t="s">
        <v>2824</v>
      </c>
      <c r="L2781" s="30" t="s">
        <v>17</v>
      </c>
      <c r="M2781" t="s">
        <v>1991</v>
      </c>
      <c r="N2781" t="s">
        <v>6444</v>
      </c>
      <c r="O2781" t="s">
        <v>1957</v>
      </c>
      <c r="P2781" t="s">
        <v>182</v>
      </c>
    </row>
    <row r="2782" spans="1:16" x14ac:dyDescent="0.25">
      <c r="A2782" s="1">
        <v>8467</v>
      </c>
      <c r="B2782" s="5">
        <v>45807.866208472224</v>
      </c>
      <c r="C2782" t="s">
        <v>212</v>
      </c>
      <c r="D2782" t="s">
        <v>19</v>
      </c>
      <c r="E2782" t="s">
        <v>226</v>
      </c>
      <c r="F2782" t="s">
        <v>20</v>
      </c>
      <c r="G2782" s="4">
        <v>47.38</v>
      </c>
      <c r="H2782" s="4">
        <v>50.4</v>
      </c>
      <c r="I2782" s="57">
        <v>40.700000000000003</v>
      </c>
      <c r="J2782" s="72">
        <f t="shared" ref="J2782:J2784" si="209">H2782-I2782</f>
        <v>9.6999999999999957</v>
      </c>
      <c r="K2782" s="30" t="s">
        <v>10</v>
      </c>
      <c r="L2782" s="30" t="s">
        <v>10</v>
      </c>
      <c r="M2782" t="s">
        <v>1991</v>
      </c>
      <c r="N2782" t="s">
        <v>6445</v>
      </c>
      <c r="O2782" t="s">
        <v>122</v>
      </c>
      <c r="P2782" t="s">
        <v>179</v>
      </c>
    </row>
    <row r="2783" spans="1:16" x14ac:dyDescent="0.25">
      <c r="A2783" s="1">
        <v>3866</v>
      </c>
      <c r="B2783" s="5">
        <v>45807.502347083333</v>
      </c>
      <c r="C2783" t="s">
        <v>212</v>
      </c>
      <c r="D2783" t="s">
        <v>23</v>
      </c>
      <c r="E2783" t="s">
        <v>24</v>
      </c>
      <c r="F2783" t="s">
        <v>20</v>
      </c>
      <c r="G2783" s="4">
        <v>48.6</v>
      </c>
      <c r="H2783" s="4">
        <v>48.6</v>
      </c>
      <c r="I2783" s="57">
        <v>36.75</v>
      </c>
      <c r="J2783" s="72">
        <f t="shared" si="209"/>
        <v>11.850000000000001</v>
      </c>
      <c r="K2783" s="30" t="s">
        <v>10</v>
      </c>
      <c r="L2783" s="30" t="s">
        <v>10</v>
      </c>
      <c r="M2783" t="s">
        <v>1991</v>
      </c>
      <c r="N2783" t="s">
        <v>6446</v>
      </c>
      <c r="O2783" t="s">
        <v>132</v>
      </c>
      <c r="P2783" t="s">
        <v>179</v>
      </c>
    </row>
    <row r="2784" spans="1:16" x14ac:dyDescent="0.25">
      <c r="A2784" s="1">
        <v>9733</v>
      </c>
      <c r="B2784" s="5">
        <v>45807.678286759263</v>
      </c>
      <c r="C2784" t="s">
        <v>284</v>
      </c>
      <c r="D2784" t="s">
        <v>23</v>
      </c>
      <c r="E2784" t="s">
        <v>31</v>
      </c>
      <c r="F2784" t="s">
        <v>116</v>
      </c>
      <c r="G2784" s="4">
        <v>26.99</v>
      </c>
      <c r="H2784" s="4">
        <v>26</v>
      </c>
      <c r="I2784" s="57">
        <v>17.510000000000002</v>
      </c>
      <c r="J2784" s="72">
        <f t="shared" si="209"/>
        <v>8.4899999999999984</v>
      </c>
      <c r="K2784" s="30" t="s">
        <v>10</v>
      </c>
      <c r="L2784" s="30" t="s">
        <v>10</v>
      </c>
      <c r="M2784" t="s">
        <v>1991</v>
      </c>
      <c r="N2784" t="s">
        <v>6447</v>
      </c>
      <c r="O2784" t="s">
        <v>1993</v>
      </c>
      <c r="P2784" t="s">
        <v>182</v>
      </c>
    </row>
    <row r="2785" spans="1:17" x14ac:dyDescent="0.25">
      <c r="A2785" s="75" t="s">
        <v>6448</v>
      </c>
      <c r="B2785" s="76">
        <v>45804.78516900463</v>
      </c>
      <c r="C2785" s="77" t="s">
        <v>2520</v>
      </c>
      <c r="D2785" s="77" t="s">
        <v>23</v>
      </c>
      <c r="E2785" s="77" t="s">
        <v>30</v>
      </c>
      <c r="F2785" s="77" t="s">
        <v>116</v>
      </c>
      <c r="G2785" s="31">
        <v>23.49</v>
      </c>
      <c r="H2785" s="31">
        <v>30</v>
      </c>
      <c r="I2785" s="80">
        <v>0</v>
      </c>
      <c r="J2785" s="73">
        <v>30</v>
      </c>
      <c r="K2785" s="78" t="s">
        <v>1000</v>
      </c>
      <c r="L2785" s="78" t="s">
        <v>2825</v>
      </c>
      <c r="M2785" s="77" t="s">
        <v>1991</v>
      </c>
      <c r="N2785" s="77" t="s">
        <v>6449</v>
      </c>
      <c r="O2785" s="77" t="s">
        <v>140</v>
      </c>
      <c r="P2785" t="s">
        <v>180</v>
      </c>
    </row>
    <row r="2786" spans="1:17" x14ac:dyDescent="0.25">
      <c r="A2786" s="1" t="s">
        <v>6450</v>
      </c>
      <c r="B2786" s="5">
        <v>45804.928996249997</v>
      </c>
      <c r="C2786" t="s">
        <v>164</v>
      </c>
      <c r="D2786" t="s">
        <v>23</v>
      </c>
      <c r="E2786" t="s">
        <v>24</v>
      </c>
      <c r="F2786" t="s">
        <v>20</v>
      </c>
      <c r="G2786" s="4">
        <v>134.4</v>
      </c>
      <c r="H2786" s="4">
        <v>134.4</v>
      </c>
      <c r="I2786" s="57">
        <v>108.53</v>
      </c>
      <c r="J2786" s="72">
        <f t="shared" ref="J2786:J2790" si="210">H2786-I2786</f>
        <v>25.870000000000005</v>
      </c>
      <c r="K2786" s="30" t="s">
        <v>10</v>
      </c>
      <c r="L2786" s="30" t="s">
        <v>10</v>
      </c>
      <c r="M2786" t="s">
        <v>1991</v>
      </c>
      <c r="N2786" t="s">
        <v>6451</v>
      </c>
      <c r="O2786" t="s">
        <v>132</v>
      </c>
      <c r="P2786" t="s">
        <v>182</v>
      </c>
    </row>
    <row r="2787" spans="1:17" x14ac:dyDescent="0.25">
      <c r="A2787" s="1" t="s">
        <v>6452</v>
      </c>
      <c r="B2787" s="5">
        <v>45804.928548819444</v>
      </c>
      <c r="C2787" t="s">
        <v>164</v>
      </c>
      <c r="D2787" t="s">
        <v>153</v>
      </c>
      <c r="E2787" t="s">
        <v>24</v>
      </c>
      <c r="F2787" t="s">
        <v>20</v>
      </c>
      <c r="G2787" s="4">
        <v>63.99</v>
      </c>
      <c r="H2787" s="4">
        <v>63</v>
      </c>
      <c r="I2787" s="57">
        <v>48.8</v>
      </c>
      <c r="J2787" s="72">
        <f t="shared" si="210"/>
        <v>14.200000000000003</v>
      </c>
      <c r="K2787" s="30" t="s">
        <v>10</v>
      </c>
      <c r="L2787" s="30" t="s">
        <v>10</v>
      </c>
      <c r="M2787" t="s">
        <v>1991</v>
      </c>
      <c r="N2787" t="s">
        <v>6453</v>
      </c>
      <c r="O2787" t="s">
        <v>1961</v>
      </c>
      <c r="P2787" t="s">
        <v>182</v>
      </c>
    </row>
    <row r="2788" spans="1:17" x14ac:dyDescent="0.25">
      <c r="A2788" s="1" t="s">
        <v>6454</v>
      </c>
      <c r="B2788" s="5">
        <v>45803.869263715278</v>
      </c>
      <c r="C2788" t="s">
        <v>493</v>
      </c>
      <c r="D2788" t="s">
        <v>19</v>
      </c>
      <c r="E2788" t="s">
        <v>33</v>
      </c>
      <c r="F2788" t="s">
        <v>20</v>
      </c>
      <c r="G2788" s="4">
        <v>94.98</v>
      </c>
      <c r="H2788" s="4">
        <v>82</v>
      </c>
      <c r="I2788" s="57">
        <v>62.18</v>
      </c>
      <c r="J2788" s="72">
        <f t="shared" si="210"/>
        <v>19.82</v>
      </c>
      <c r="K2788" s="30" t="s">
        <v>10</v>
      </c>
      <c r="L2788" s="30" t="s">
        <v>10</v>
      </c>
      <c r="M2788" t="s">
        <v>1991</v>
      </c>
      <c r="N2788" t="s">
        <v>6455</v>
      </c>
      <c r="O2788" t="s">
        <v>122</v>
      </c>
      <c r="P2788" t="s">
        <v>180</v>
      </c>
    </row>
    <row r="2789" spans="1:17" x14ac:dyDescent="0.25">
      <c r="A2789" s="1" t="s">
        <v>6456</v>
      </c>
      <c r="B2789" s="5">
        <v>45804.676603969907</v>
      </c>
      <c r="C2789" t="s">
        <v>277</v>
      </c>
      <c r="D2789" t="s">
        <v>23</v>
      </c>
      <c r="E2789" t="s">
        <v>30</v>
      </c>
      <c r="F2789" t="s">
        <v>1934</v>
      </c>
      <c r="G2789" s="4">
        <v>32.19</v>
      </c>
      <c r="H2789" s="4">
        <v>31.2</v>
      </c>
      <c r="I2789" s="57">
        <v>22.2</v>
      </c>
      <c r="J2789" s="72">
        <f t="shared" si="210"/>
        <v>9</v>
      </c>
      <c r="K2789" s="30" t="s">
        <v>10</v>
      </c>
      <c r="L2789" s="30" t="s">
        <v>10</v>
      </c>
      <c r="M2789" t="s">
        <v>1991</v>
      </c>
      <c r="N2789" t="s">
        <v>6457</v>
      </c>
      <c r="O2789" t="s">
        <v>124</v>
      </c>
      <c r="P2789" t="s">
        <v>183</v>
      </c>
    </row>
    <row r="2790" spans="1:17" x14ac:dyDescent="0.25">
      <c r="A2790" s="1" t="s">
        <v>6458</v>
      </c>
      <c r="B2790" s="5">
        <v>45804.873341192128</v>
      </c>
      <c r="C2790" t="s">
        <v>164</v>
      </c>
      <c r="D2790" t="s">
        <v>23</v>
      </c>
      <c r="E2790" t="s">
        <v>24</v>
      </c>
      <c r="F2790" t="s">
        <v>20</v>
      </c>
      <c r="G2790" s="4">
        <v>50.78</v>
      </c>
      <c r="H2790" s="4">
        <v>43.8</v>
      </c>
      <c r="I2790" s="57">
        <v>35.369999999999997</v>
      </c>
      <c r="J2790" s="72">
        <f t="shared" si="210"/>
        <v>8.43</v>
      </c>
      <c r="K2790" s="30" t="s">
        <v>10</v>
      </c>
      <c r="L2790" s="30" t="s">
        <v>10</v>
      </c>
      <c r="M2790" t="s">
        <v>1991</v>
      </c>
      <c r="N2790" t="s">
        <v>6459</v>
      </c>
      <c r="O2790" t="s">
        <v>123</v>
      </c>
      <c r="P2790" t="s">
        <v>182</v>
      </c>
    </row>
    <row r="2791" spans="1:17" x14ac:dyDescent="0.25">
      <c r="A2791" s="75">
        <v>3221</v>
      </c>
      <c r="B2791" s="76">
        <v>45806.870671759258</v>
      </c>
      <c r="C2791" s="77" t="s">
        <v>212</v>
      </c>
      <c r="D2791" s="77" t="s">
        <v>23</v>
      </c>
      <c r="E2791" s="77" t="s">
        <v>30</v>
      </c>
      <c r="F2791" s="77" t="s">
        <v>116</v>
      </c>
      <c r="G2791" s="31">
        <v>44.79</v>
      </c>
      <c r="H2791" s="31">
        <v>43.8</v>
      </c>
      <c r="I2791" s="31">
        <v>0</v>
      </c>
      <c r="J2791" s="31">
        <v>43.8</v>
      </c>
      <c r="K2791" s="78" t="s">
        <v>1000</v>
      </c>
      <c r="L2791" s="78" t="s">
        <v>2825</v>
      </c>
      <c r="M2791" s="77" t="s">
        <v>1991</v>
      </c>
      <c r="N2791" s="77" t="s">
        <v>6460</v>
      </c>
      <c r="O2791" s="77" t="s">
        <v>122</v>
      </c>
      <c r="P2791" t="s">
        <v>179</v>
      </c>
      <c r="Q2791" s="79">
        <v>53247395</v>
      </c>
    </row>
    <row r="2792" spans="1:17" x14ac:dyDescent="0.25">
      <c r="A2792" s="1" t="s">
        <v>3491</v>
      </c>
      <c r="B2792" s="5">
        <v>45803.619882199077</v>
      </c>
      <c r="C2792" t="s">
        <v>493</v>
      </c>
      <c r="D2792" t="s">
        <v>19</v>
      </c>
      <c r="E2792" t="s">
        <v>39</v>
      </c>
      <c r="F2792" t="s">
        <v>20</v>
      </c>
      <c r="G2792" s="4">
        <v>58.99</v>
      </c>
      <c r="H2792" s="4">
        <v>58</v>
      </c>
      <c r="I2792" s="57">
        <v>46.84</v>
      </c>
      <c r="J2792" s="72">
        <f>H2792-I2792</f>
        <v>11.159999999999997</v>
      </c>
      <c r="K2792" s="30" t="s">
        <v>10</v>
      </c>
      <c r="L2792" s="30" t="s">
        <v>10</v>
      </c>
      <c r="M2792" t="s">
        <v>1991</v>
      </c>
      <c r="N2792" t="s">
        <v>6461</v>
      </c>
      <c r="O2792" t="s">
        <v>122</v>
      </c>
      <c r="P2792" t="s">
        <v>180</v>
      </c>
    </row>
    <row r="2793" spans="1:17" x14ac:dyDescent="0.25">
      <c r="A2793" s="1" t="s">
        <v>6462</v>
      </c>
      <c r="B2793" s="5">
        <v>45804.841271585647</v>
      </c>
      <c r="C2793" t="s">
        <v>160</v>
      </c>
      <c r="D2793" t="s">
        <v>19</v>
      </c>
      <c r="E2793" t="s">
        <v>2534</v>
      </c>
      <c r="F2793" t="s">
        <v>4007</v>
      </c>
      <c r="G2793" s="4">
        <v>51.84</v>
      </c>
      <c r="H2793" s="31">
        <v>41.85</v>
      </c>
      <c r="I2793" s="31">
        <v>0</v>
      </c>
      <c r="J2793" s="31">
        <v>41.85</v>
      </c>
      <c r="K2793" s="30" t="s">
        <v>2824</v>
      </c>
      <c r="L2793" s="30" t="s">
        <v>17</v>
      </c>
      <c r="M2793" t="s">
        <v>1991</v>
      </c>
      <c r="N2793" t="s">
        <v>6463</v>
      </c>
      <c r="O2793" t="s">
        <v>122</v>
      </c>
      <c r="P2793" t="s">
        <v>179</v>
      </c>
    </row>
    <row r="2794" spans="1:17" x14ac:dyDescent="0.25">
      <c r="A2794" s="1" t="s">
        <v>6464</v>
      </c>
      <c r="B2794" s="5">
        <v>45803.878048622682</v>
      </c>
      <c r="C2794" t="s">
        <v>203</v>
      </c>
      <c r="D2794" t="s">
        <v>19</v>
      </c>
      <c r="E2794" t="s">
        <v>1946</v>
      </c>
      <c r="F2794" t="s">
        <v>20</v>
      </c>
      <c r="G2794" s="4">
        <v>168.99</v>
      </c>
      <c r="H2794" s="4">
        <v>168</v>
      </c>
      <c r="I2794" s="57">
        <v>135.66</v>
      </c>
      <c r="J2794" s="72">
        <f t="shared" ref="J2794:J2795" si="211">H2794-I2794</f>
        <v>32.340000000000003</v>
      </c>
      <c r="K2794" s="30" t="s">
        <v>10</v>
      </c>
      <c r="L2794" s="30" t="s">
        <v>10</v>
      </c>
      <c r="M2794" t="s">
        <v>1991</v>
      </c>
      <c r="N2794" t="s">
        <v>6465</v>
      </c>
      <c r="O2794" t="s">
        <v>1957</v>
      </c>
      <c r="P2794" t="s">
        <v>180</v>
      </c>
    </row>
    <row r="2795" spans="1:17" x14ac:dyDescent="0.25">
      <c r="A2795" s="1" t="s">
        <v>6466</v>
      </c>
      <c r="B2795" s="5">
        <v>45804.872493437499</v>
      </c>
      <c r="C2795" t="s">
        <v>164</v>
      </c>
      <c r="D2795" t="s">
        <v>153</v>
      </c>
      <c r="E2795" t="s">
        <v>24</v>
      </c>
      <c r="F2795" t="s">
        <v>20</v>
      </c>
      <c r="G2795" s="4">
        <v>92.19</v>
      </c>
      <c r="H2795" s="4">
        <v>91.2</v>
      </c>
      <c r="I2795" s="57">
        <v>76.41</v>
      </c>
      <c r="J2795" s="72">
        <f t="shared" si="211"/>
        <v>14.790000000000006</v>
      </c>
      <c r="K2795" s="30" t="s">
        <v>10</v>
      </c>
      <c r="L2795" s="30" t="s">
        <v>10</v>
      </c>
      <c r="M2795" t="s">
        <v>1991</v>
      </c>
      <c r="N2795" t="s">
        <v>6467</v>
      </c>
      <c r="O2795" t="s">
        <v>1955</v>
      </c>
      <c r="P2795" t="s">
        <v>182</v>
      </c>
    </row>
    <row r="2796" spans="1:17" x14ac:dyDescent="0.25">
      <c r="A2796" s="1" t="s">
        <v>6468</v>
      </c>
      <c r="B2796" s="5">
        <v>45803.841212025465</v>
      </c>
      <c r="C2796" t="s">
        <v>168</v>
      </c>
      <c r="D2796" t="s">
        <v>18</v>
      </c>
      <c r="E2796" t="s">
        <v>2536</v>
      </c>
      <c r="F2796" t="s">
        <v>29</v>
      </c>
      <c r="G2796" s="4">
        <v>178.98</v>
      </c>
      <c r="H2796" s="31">
        <v>173</v>
      </c>
      <c r="I2796" s="31">
        <v>0</v>
      </c>
      <c r="J2796" s="31">
        <v>173</v>
      </c>
      <c r="K2796" s="30" t="s">
        <v>2824</v>
      </c>
      <c r="L2796" s="30" t="s">
        <v>17</v>
      </c>
      <c r="M2796" t="s">
        <v>1991</v>
      </c>
      <c r="N2796" t="s">
        <v>6469</v>
      </c>
      <c r="O2796" t="s">
        <v>131</v>
      </c>
      <c r="P2796" t="s">
        <v>182</v>
      </c>
    </row>
    <row r="2797" spans="1:17" x14ac:dyDescent="0.25">
      <c r="A2797" s="1">
        <v>2972</v>
      </c>
      <c r="B2797" s="5">
        <v>45807.843857974534</v>
      </c>
      <c r="C2797" t="s">
        <v>164</v>
      </c>
      <c r="D2797" t="s">
        <v>19</v>
      </c>
      <c r="E2797" t="s">
        <v>226</v>
      </c>
      <c r="F2797" t="s">
        <v>20</v>
      </c>
      <c r="G2797" s="4">
        <v>72.63</v>
      </c>
      <c r="H2797" s="4">
        <v>64.650000000000006</v>
      </c>
      <c r="I2797" s="57">
        <v>52.2</v>
      </c>
      <c r="J2797" s="72">
        <f t="shared" ref="J2797:J2800" si="212">H2797-I2797</f>
        <v>12.450000000000003</v>
      </c>
      <c r="K2797" s="30" t="s">
        <v>10</v>
      </c>
      <c r="L2797" s="30" t="s">
        <v>10</v>
      </c>
      <c r="M2797" t="s">
        <v>1991</v>
      </c>
      <c r="N2797" t="s">
        <v>6470</v>
      </c>
      <c r="O2797" t="s">
        <v>132</v>
      </c>
      <c r="P2797" t="s">
        <v>182</v>
      </c>
    </row>
    <row r="2798" spans="1:17" x14ac:dyDescent="0.25">
      <c r="A2798" s="1">
        <v>6018</v>
      </c>
      <c r="B2798" s="5">
        <v>45807.906998425926</v>
      </c>
      <c r="C2798" t="s">
        <v>212</v>
      </c>
      <c r="D2798" t="s">
        <v>23</v>
      </c>
      <c r="E2798" t="s">
        <v>30</v>
      </c>
      <c r="F2798" t="s">
        <v>116</v>
      </c>
      <c r="G2798" s="4">
        <v>51.78</v>
      </c>
      <c r="H2798" s="4">
        <v>52.8</v>
      </c>
      <c r="I2798" s="57">
        <v>42.64</v>
      </c>
      <c r="J2798" s="72">
        <f t="shared" si="212"/>
        <v>10.159999999999997</v>
      </c>
      <c r="K2798" s="30" t="s">
        <v>10</v>
      </c>
      <c r="L2798" s="30" t="s">
        <v>10</v>
      </c>
      <c r="M2798" t="s">
        <v>1991</v>
      </c>
      <c r="N2798" t="s">
        <v>6471</v>
      </c>
      <c r="O2798" t="s">
        <v>132</v>
      </c>
      <c r="P2798" t="s">
        <v>179</v>
      </c>
    </row>
    <row r="2799" spans="1:17" x14ac:dyDescent="0.25">
      <c r="A2799" s="1" t="s">
        <v>6472</v>
      </c>
      <c r="B2799" s="5">
        <v>45803.677928599536</v>
      </c>
      <c r="C2799" t="s">
        <v>171</v>
      </c>
      <c r="D2799" t="s">
        <v>23</v>
      </c>
      <c r="E2799" t="s">
        <v>24</v>
      </c>
      <c r="F2799" t="s">
        <v>20</v>
      </c>
      <c r="G2799" s="4">
        <v>173.98</v>
      </c>
      <c r="H2799" s="4">
        <v>167</v>
      </c>
      <c r="I2799" s="57">
        <v>134.85</v>
      </c>
      <c r="J2799" s="72">
        <f t="shared" si="212"/>
        <v>32.150000000000006</v>
      </c>
      <c r="K2799" s="30" t="s">
        <v>10</v>
      </c>
      <c r="L2799" s="30" t="s">
        <v>10</v>
      </c>
      <c r="M2799" t="s">
        <v>1991</v>
      </c>
      <c r="N2799" t="s">
        <v>6473</v>
      </c>
      <c r="O2799" t="s">
        <v>122</v>
      </c>
      <c r="P2799" t="s">
        <v>182</v>
      </c>
    </row>
    <row r="2800" spans="1:17" x14ac:dyDescent="0.25">
      <c r="A2800" s="1">
        <v>8825</v>
      </c>
      <c r="B2800" s="5">
        <v>45807.807955879631</v>
      </c>
      <c r="C2800" t="s">
        <v>164</v>
      </c>
      <c r="D2800" t="s">
        <v>19</v>
      </c>
      <c r="E2800" t="s">
        <v>1967</v>
      </c>
      <c r="F2800" t="s">
        <v>20</v>
      </c>
      <c r="G2800" s="4">
        <v>74.78</v>
      </c>
      <c r="H2800" s="4">
        <v>70.8</v>
      </c>
      <c r="I2800" s="57">
        <v>57.18</v>
      </c>
      <c r="J2800" s="72">
        <f t="shared" si="212"/>
        <v>13.619999999999997</v>
      </c>
      <c r="K2800" s="30" t="s">
        <v>10</v>
      </c>
      <c r="L2800" s="30" t="s">
        <v>10</v>
      </c>
      <c r="M2800" t="s">
        <v>1991</v>
      </c>
      <c r="N2800" t="s">
        <v>6474</v>
      </c>
      <c r="O2800" t="s">
        <v>122</v>
      </c>
      <c r="P2800" t="s">
        <v>182</v>
      </c>
    </row>
    <row r="2801" spans="1:16" x14ac:dyDescent="0.25">
      <c r="A2801" s="75" t="s">
        <v>6475</v>
      </c>
      <c r="B2801" s="76">
        <v>45804.79977380787</v>
      </c>
      <c r="C2801" s="77" t="s">
        <v>675</v>
      </c>
      <c r="D2801" s="77" t="s">
        <v>23</v>
      </c>
      <c r="E2801" s="77" t="s">
        <v>30</v>
      </c>
      <c r="F2801" s="77" t="s">
        <v>116</v>
      </c>
      <c r="G2801" s="31">
        <v>155.28</v>
      </c>
      <c r="H2801" s="31">
        <v>153.30000000000001</v>
      </c>
      <c r="I2801" s="80">
        <v>0</v>
      </c>
      <c r="J2801" s="73">
        <v>153.30000000000001</v>
      </c>
      <c r="K2801" s="78" t="s">
        <v>1000</v>
      </c>
      <c r="L2801" s="78" t="s">
        <v>2825</v>
      </c>
      <c r="M2801" s="77" t="s">
        <v>1991</v>
      </c>
      <c r="N2801" s="77" t="s">
        <v>6476</v>
      </c>
      <c r="O2801" s="77" t="s">
        <v>124</v>
      </c>
      <c r="P2801" t="s">
        <v>180</v>
      </c>
    </row>
    <row r="2802" spans="1:16" x14ac:dyDescent="0.25">
      <c r="A2802" s="1" t="s">
        <v>6477</v>
      </c>
      <c r="B2802" s="5">
        <v>45803.677401111112</v>
      </c>
      <c r="C2802" t="s">
        <v>171</v>
      </c>
      <c r="D2802" t="s">
        <v>23</v>
      </c>
      <c r="E2802" t="s">
        <v>24</v>
      </c>
      <c r="F2802" t="s">
        <v>20</v>
      </c>
      <c r="G2802" s="4">
        <v>81.98</v>
      </c>
      <c r="H2802" s="4">
        <v>74</v>
      </c>
      <c r="I2802" s="57">
        <v>59.76</v>
      </c>
      <c r="J2802" s="72">
        <f t="shared" ref="J2802:J2803" si="213">H2802-I2802</f>
        <v>14.240000000000002</v>
      </c>
      <c r="K2802" s="30" t="s">
        <v>10</v>
      </c>
      <c r="L2802" s="30" t="s">
        <v>10</v>
      </c>
      <c r="M2802" t="s">
        <v>1991</v>
      </c>
      <c r="N2802" t="s">
        <v>6478</v>
      </c>
      <c r="O2802" t="s">
        <v>124</v>
      </c>
      <c r="P2802" t="s">
        <v>182</v>
      </c>
    </row>
    <row r="2803" spans="1:16" x14ac:dyDescent="0.25">
      <c r="A2803" s="1">
        <v>585</v>
      </c>
      <c r="B2803" s="5">
        <v>45807.807731504632</v>
      </c>
      <c r="C2803" t="s">
        <v>164</v>
      </c>
      <c r="D2803" t="s">
        <v>19</v>
      </c>
      <c r="E2803" t="s">
        <v>226</v>
      </c>
      <c r="F2803" t="s">
        <v>20</v>
      </c>
      <c r="G2803" s="4">
        <v>41.98</v>
      </c>
      <c r="H2803" s="4">
        <v>26</v>
      </c>
      <c r="I2803" s="57">
        <v>21</v>
      </c>
      <c r="J2803" s="72">
        <f t="shared" si="213"/>
        <v>5</v>
      </c>
      <c r="K2803" s="30" t="s">
        <v>10</v>
      </c>
      <c r="L2803" s="30" t="s">
        <v>10</v>
      </c>
      <c r="M2803" t="s">
        <v>1991</v>
      </c>
      <c r="N2803" t="s">
        <v>6479</v>
      </c>
      <c r="O2803" t="s">
        <v>123</v>
      </c>
      <c r="P2803" t="s">
        <v>182</v>
      </c>
    </row>
    <row r="2804" spans="1:16" x14ac:dyDescent="0.25">
      <c r="A2804" s="1" t="s">
        <v>4539</v>
      </c>
      <c r="B2804" s="5">
        <v>45803.488110162034</v>
      </c>
      <c r="C2804" t="s">
        <v>1554</v>
      </c>
      <c r="D2804" t="s">
        <v>1926</v>
      </c>
      <c r="E2804" t="s">
        <v>1927</v>
      </c>
      <c r="F2804" t="s">
        <v>1928</v>
      </c>
      <c r="G2804" s="4">
        <v>32.49</v>
      </c>
      <c r="H2804" s="31">
        <v>42</v>
      </c>
      <c r="I2804" s="31">
        <v>0</v>
      </c>
      <c r="J2804" s="31">
        <v>42</v>
      </c>
      <c r="K2804" s="30" t="s">
        <v>2824</v>
      </c>
      <c r="L2804" s="30" t="s">
        <v>17</v>
      </c>
      <c r="M2804" t="s">
        <v>1991</v>
      </c>
      <c r="N2804" t="s">
        <v>6480</v>
      </c>
      <c r="O2804" t="s">
        <v>1929</v>
      </c>
      <c r="P2804" t="s">
        <v>181</v>
      </c>
    </row>
    <row r="2805" spans="1:16" x14ac:dyDescent="0.25">
      <c r="A2805" s="1" t="s">
        <v>6481</v>
      </c>
      <c r="B2805" s="5">
        <v>45803.847109178241</v>
      </c>
      <c r="C2805" t="s">
        <v>284</v>
      </c>
      <c r="D2805" t="s">
        <v>18</v>
      </c>
      <c r="E2805" t="s">
        <v>28</v>
      </c>
      <c r="F2805" t="s">
        <v>1940</v>
      </c>
      <c r="G2805" s="4">
        <v>23.49</v>
      </c>
      <c r="H2805" s="31">
        <v>30</v>
      </c>
      <c r="I2805" s="31">
        <v>0</v>
      </c>
      <c r="J2805" s="73">
        <v>30</v>
      </c>
      <c r="K2805" s="30" t="s">
        <v>2824</v>
      </c>
      <c r="L2805" s="30" t="s">
        <v>17</v>
      </c>
      <c r="M2805" t="s">
        <v>1991</v>
      </c>
      <c r="N2805" t="s">
        <v>6482</v>
      </c>
      <c r="O2805" t="s">
        <v>122</v>
      </c>
      <c r="P2805" t="s">
        <v>182</v>
      </c>
    </row>
    <row r="2806" spans="1:16" x14ac:dyDescent="0.25">
      <c r="A2806" s="1" t="s">
        <v>6483</v>
      </c>
      <c r="B2806" s="5">
        <v>45804.666953483793</v>
      </c>
      <c r="C2806" t="s">
        <v>199</v>
      </c>
      <c r="D2806" t="s">
        <v>19</v>
      </c>
      <c r="E2806" t="s">
        <v>33</v>
      </c>
      <c r="F2806" t="s">
        <v>20</v>
      </c>
      <c r="G2806" s="4">
        <v>161.97999999999999</v>
      </c>
      <c r="H2806" s="4">
        <v>164</v>
      </c>
      <c r="I2806" s="57">
        <v>132.43</v>
      </c>
      <c r="J2806" s="72">
        <f t="shared" ref="J2806:J2808" si="214">H2806-I2806</f>
        <v>31.569999999999993</v>
      </c>
      <c r="K2806" s="30" t="s">
        <v>10</v>
      </c>
      <c r="L2806" s="30" t="s">
        <v>10</v>
      </c>
      <c r="M2806" t="s">
        <v>1991</v>
      </c>
      <c r="N2806" t="s">
        <v>6484</v>
      </c>
      <c r="O2806" t="s">
        <v>122</v>
      </c>
      <c r="P2806" t="s">
        <v>183</v>
      </c>
    </row>
    <row r="2807" spans="1:16" x14ac:dyDescent="0.25">
      <c r="A2807" s="1" t="s">
        <v>6485</v>
      </c>
      <c r="B2807" s="5">
        <v>45804.894100995371</v>
      </c>
      <c r="C2807" t="s">
        <v>157</v>
      </c>
      <c r="D2807" t="s">
        <v>19</v>
      </c>
      <c r="E2807" t="s">
        <v>1946</v>
      </c>
      <c r="F2807" t="s">
        <v>20</v>
      </c>
      <c r="G2807" s="4">
        <v>52.78</v>
      </c>
      <c r="H2807" s="4">
        <v>46.8</v>
      </c>
      <c r="I2807" s="57">
        <v>37.799999999999997</v>
      </c>
      <c r="J2807" s="72">
        <f t="shared" si="214"/>
        <v>9</v>
      </c>
      <c r="K2807" s="30" t="s">
        <v>10</v>
      </c>
      <c r="L2807" s="30" t="s">
        <v>10</v>
      </c>
      <c r="M2807" t="s">
        <v>1991</v>
      </c>
      <c r="N2807" t="s">
        <v>6486</v>
      </c>
      <c r="O2807" t="s">
        <v>132</v>
      </c>
      <c r="P2807" t="s">
        <v>180</v>
      </c>
    </row>
    <row r="2808" spans="1:16" x14ac:dyDescent="0.25">
      <c r="A2808" s="1" t="s">
        <v>6487</v>
      </c>
      <c r="B2808" s="5">
        <v>45804.781545381942</v>
      </c>
      <c r="C2808" t="s">
        <v>675</v>
      </c>
      <c r="D2808" t="s">
        <v>23</v>
      </c>
      <c r="E2808" t="s">
        <v>31</v>
      </c>
      <c r="F2808" t="s">
        <v>116</v>
      </c>
      <c r="G2808" s="4">
        <v>27.39</v>
      </c>
      <c r="H2808" s="4">
        <v>26.4</v>
      </c>
      <c r="I2808" s="57">
        <v>21.32</v>
      </c>
      <c r="J2808" s="72">
        <f t="shared" si="214"/>
        <v>5.0799999999999983</v>
      </c>
      <c r="K2808" s="30" t="s">
        <v>10</v>
      </c>
      <c r="L2808" s="30" t="s">
        <v>10</v>
      </c>
      <c r="M2808" t="s">
        <v>1991</v>
      </c>
      <c r="N2808" t="s">
        <v>6488</v>
      </c>
      <c r="O2808" t="s">
        <v>122</v>
      </c>
      <c r="P2808" t="s">
        <v>180</v>
      </c>
    </row>
    <row r="2809" spans="1:16" x14ac:dyDescent="0.25">
      <c r="A2809" s="1">
        <v>3495</v>
      </c>
      <c r="B2809" s="5">
        <v>45807.926993298614</v>
      </c>
      <c r="C2809" t="s">
        <v>164</v>
      </c>
      <c r="D2809" t="s">
        <v>19</v>
      </c>
      <c r="E2809" t="s">
        <v>42</v>
      </c>
      <c r="F2809" t="s">
        <v>116</v>
      </c>
      <c r="G2809" s="4">
        <v>64.08</v>
      </c>
      <c r="H2809" s="4">
        <v>56.1</v>
      </c>
      <c r="I2809" s="29">
        <v>0</v>
      </c>
      <c r="K2809" s="30" t="s">
        <v>1000</v>
      </c>
      <c r="L2809" s="30" t="s">
        <v>2825</v>
      </c>
      <c r="M2809" t="s">
        <v>1991</v>
      </c>
      <c r="N2809" t="s">
        <v>6489</v>
      </c>
      <c r="O2809" t="s">
        <v>132</v>
      </c>
      <c r="P2809" t="s">
        <v>182</v>
      </c>
    </row>
    <row r="2810" spans="1:16" x14ac:dyDescent="0.25">
      <c r="A2810" s="1" t="s">
        <v>6490</v>
      </c>
      <c r="B2810" s="5">
        <v>45805.485503495373</v>
      </c>
      <c r="C2810" t="s">
        <v>157</v>
      </c>
      <c r="D2810" t="s">
        <v>19</v>
      </c>
      <c r="E2810" t="s">
        <v>226</v>
      </c>
      <c r="F2810" t="s">
        <v>20</v>
      </c>
      <c r="G2810" s="4">
        <v>32.19</v>
      </c>
      <c r="H2810" s="4">
        <v>31.2</v>
      </c>
      <c r="I2810" s="57">
        <v>22.7</v>
      </c>
      <c r="J2810" s="72">
        <f t="shared" ref="J2810:J2813" si="215">H2810-I2810</f>
        <v>8.5</v>
      </c>
      <c r="K2810" s="30" t="s">
        <v>10</v>
      </c>
      <c r="L2810" s="30" t="s">
        <v>10</v>
      </c>
      <c r="M2810" t="s">
        <v>1991</v>
      </c>
      <c r="N2810" t="s">
        <v>6491</v>
      </c>
      <c r="O2810" t="s">
        <v>124</v>
      </c>
      <c r="P2810" t="s">
        <v>180</v>
      </c>
    </row>
    <row r="2811" spans="1:16" x14ac:dyDescent="0.25">
      <c r="A2811" s="1">
        <v>2184</v>
      </c>
      <c r="B2811" s="5">
        <v>45807.811231099535</v>
      </c>
      <c r="C2811" t="s">
        <v>164</v>
      </c>
      <c r="D2811" t="s">
        <v>23</v>
      </c>
      <c r="E2811" t="s">
        <v>30</v>
      </c>
      <c r="F2811" t="s">
        <v>116</v>
      </c>
      <c r="G2811" s="4">
        <v>80.19</v>
      </c>
      <c r="H2811" s="4">
        <v>79.2</v>
      </c>
      <c r="I2811" s="57">
        <v>63.95</v>
      </c>
      <c r="J2811" s="72">
        <f t="shared" si="215"/>
        <v>15.25</v>
      </c>
      <c r="K2811" s="30" t="s">
        <v>10</v>
      </c>
      <c r="L2811" s="30" t="s">
        <v>10</v>
      </c>
      <c r="M2811" t="s">
        <v>1991</v>
      </c>
      <c r="N2811" t="s">
        <v>6492</v>
      </c>
      <c r="O2811" t="s">
        <v>140</v>
      </c>
      <c r="P2811" t="s">
        <v>182</v>
      </c>
    </row>
    <row r="2812" spans="1:16" x14ac:dyDescent="0.25">
      <c r="A2812" s="1" t="s">
        <v>6493</v>
      </c>
      <c r="B2812" s="5">
        <v>45803.906767106484</v>
      </c>
      <c r="C2812" t="s">
        <v>146</v>
      </c>
      <c r="D2812" t="s">
        <v>19</v>
      </c>
      <c r="E2812" t="s">
        <v>39</v>
      </c>
      <c r="F2812" t="s">
        <v>20</v>
      </c>
      <c r="G2812" s="4">
        <v>114.98</v>
      </c>
      <c r="H2812" s="4">
        <v>116</v>
      </c>
      <c r="I2812" s="57">
        <v>93.67</v>
      </c>
      <c r="J2812" s="72">
        <f t="shared" si="215"/>
        <v>22.33</v>
      </c>
      <c r="K2812" s="30" t="s">
        <v>10</v>
      </c>
      <c r="L2812" s="30" t="s">
        <v>10</v>
      </c>
      <c r="M2812" t="s">
        <v>1991</v>
      </c>
      <c r="N2812" t="s">
        <v>6494</v>
      </c>
      <c r="O2812" t="s">
        <v>1959</v>
      </c>
      <c r="P2812" t="s">
        <v>179</v>
      </c>
    </row>
    <row r="2813" spans="1:16" x14ac:dyDescent="0.25">
      <c r="A2813" s="1" t="s">
        <v>6495</v>
      </c>
      <c r="B2813" s="5">
        <v>45803.863679317132</v>
      </c>
      <c r="C2813" t="s">
        <v>951</v>
      </c>
      <c r="D2813" t="s">
        <v>19</v>
      </c>
      <c r="E2813" t="s">
        <v>33</v>
      </c>
      <c r="F2813" t="s">
        <v>20</v>
      </c>
      <c r="G2813" s="4">
        <v>60.99</v>
      </c>
      <c r="H2813" s="4">
        <v>60</v>
      </c>
      <c r="I2813" s="57">
        <v>48.45</v>
      </c>
      <c r="J2813" s="72">
        <f t="shared" si="215"/>
        <v>11.549999999999997</v>
      </c>
      <c r="K2813" s="30" t="s">
        <v>10</v>
      </c>
      <c r="L2813" s="30" t="s">
        <v>10</v>
      </c>
      <c r="M2813" t="s">
        <v>1991</v>
      </c>
      <c r="N2813" t="s">
        <v>6496</v>
      </c>
      <c r="O2813" t="s">
        <v>122</v>
      </c>
      <c r="P2813" t="s">
        <v>183</v>
      </c>
    </row>
    <row r="2814" spans="1:16" x14ac:dyDescent="0.25">
      <c r="A2814" s="1" t="s">
        <v>6497</v>
      </c>
      <c r="B2814" s="5">
        <v>45803.504198622686</v>
      </c>
      <c r="C2814" t="s">
        <v>951</v>
      </c>
      <c r="D2814" t="s">
        <v>18</v>
      </c>
      <c r="E2814" t="s">
        <v>28</v>
      </c>
      <c r="F2814" t="s">
        <v>136</v>
      </c>
      <c r="G2814" s="4">
        <v>24.98</v>
      </c>
      <c r="H2814" s="31">
        <v>30</v>
      </c>
      <c r="I2814" s="31">
        <v>0</v>
      </c>
      <c r="J2814" s="31">
        <v>30</v>
      </c>
      <c r="K2814" s="30" t="s">
        <v>2824</v>
      </c>
      <c r="L2814" s="30" t="s">
        <v>17</v>
      </c>
      <c r="M2814" t="s">
        <v>1991</v>
      </c>
      <c r="N2814" t="s">
        <v>6498</v>
      </c>
      <c r="O2814" t="s">
        <v>122</v>
      </c>
      <c r="P2814" t="s">
        <v>183</v>
      </c>
    </row>
    <row r="2815" spans="1:16" x14ac:dyDescent="0.25">
      <c r="A2815" s="1">
        <v>6155</v>
      </c>
      <c r="B2815" s="5">
        <v>45807.574666932873</v>
      </c>
      <c r="C2815" t="s">
        <v>47</v>
      </c>
      <c r="D2815" t="s">
        <v>23</v>
      </c>
      <c r="E2815" t="s">
        <v>24</v>
      </c>
      <c r="F2815" t="s">
        <v>20</v>
      </c>
      <c r="G2815" s="4">
        <v>26.19</v>
      </c>
      <c r="H2815" s="4">
        <v>33.6</v>
      </c>
      <c r="I2815" s="57">
        <v>23.09</v>
      </c>
      <c r="J2815" s="72">
        <f t="shared" ref="J2815:J2817" si="216">H2815-I2815</f>
        <v>10.510000000000002</v>
      </c>
      <c r="K2815" s="30" t="s">
        <v>10</v>
      </c>
      <c r="L2815" s="30" t="s">
        <v>10</v>
      </c>
      <c r="M2815" t="s">
        <v>1991</v>
      </c>
      <c r="N2815" t="s">
        <v>6499</v>
      </c>
      <c r="O2815" t="s">
        <v>132</v>
      </c>
      <c r="P2815" t="s">
        <v>180</v>
      </c>
    </row>
    <row r="2816" spans="1:16" x14ac:dyDescent="0.25">
      <c r="A2816" s="1" t="s">
        <v>6500</v>
      </c>
      <c r="B2816" s="5">
        <v>45803.640748680555</v>
      </c>
      <c r="C2816" t="s">
        <v>951</v>
      </c>
      <c r="D2816" t="s">
        <v>23</v>
      </c>
      <c r="E2816" t="s">
        <v>24</v>
      </c>
      <c r="F2816" t="s">
        <v>20</v>
      </c>
      <c r="G2816" s="4">
        <v>90.98</v>
      </c>
      <c r="H2816" s="4">
        <v>84</v>
      </c>
      <c r="I2816" s="57">
        <v>67.83</v>
      </c>
      <c r="J2816" s="72">
        <f t="shared" si="216"/>
        <v>16.170000000000002</v>
      </c>
      <c r="K2816" s="30" t="s">
        <v>10</v>
      </c>
      <c r="L2816" s="30" t="s">
        <v>10</v>
      </c>
      <c r="M2816" t="s">
        <v>1991</v>
      </c>
      <c r="N2816" t="s">
        <v>6501</v>
      </c>
      <c r="O2816" t="s">
        <v>1957</v>
      </c>
      <c r="P2816" t="s">
        <v>183</v>
      </c>
    </row>
    <row r="2817" spans="1:16" x14ac:dyDescent="0.25">
      <c r="A2817" s="1" t="s">
        <v>6502</v>
      </c>
      <c r="B2817" s="5">
        <v>45804.786641076389</v>
      </c>
      <c r="C2817" t="s">
        <v>152</v>
      </c>
      <c r="D2817" t="s">
        <v>23</v>
      </c>
      <c r="E2817" t="s">
        <v>24</v>
      </c>
      <c r="F2817" t="s">
        <v>20</v>
      </c>
      <c r="G2817" s="4">
        <v>20.79</v>
      </c>
      <c r="H2817" s="4">
        <v>26.4</v>
      </c>
      <c r="I2817" s="57">
        <v>17.829999999999998</v>
      </c>
      <c r="J2817" s="72">
        <f t="shared" si="216"/>
        <v>8.57</v>
      </c>
      <c r="K2817" s="30" t="s">
        <v>10</v>
      </c>
      <c r="L2817" s="30" t="s">
        <v>10</v>
      </c>
      <c r="M2817" t="s">
        <v>1991</v>
      </c>
      <c r="N2817" t="s">
        <v>6503</v>
      </c>
      <c r="O2817" t="s">
        <v>131</v>
      </c>
      <c r="P2817" t="s">
        <v>179</v>
      </c>
    </row>
    <row r="2818" spans="1:16" x14ac:dyDescent="0.25">
      <c r="A2818" s="1" t="s">
        <v>6504</v>
      </c>
      <c r="B2818" s="5">
        <v>45804.603688090276</v>
      </c>
      <c r="C2818" t="s">
        <v>320</v>
      </c>
      <c r="D2818" t="s">
        <v>18</v>
      </c>
      <c r="E2818" t="s">
        <v>28</v>
      </c>
      <c r="F2818" t="s">
        <v>136</v>
      </c>
      <c r="G2818" s="4">
        <v>35.99</v>
      </c>
      <c r="H2818" s="31">
        <v>35</v>
      </c>
      <c r="I2818" s="31">
        <v>0</v>
      </c>
      <c r="J2818" s="31">
        <v>35</v>
      </c>
      <c r="K2818" s="30" t="s">
        <v>2824</v>
      </c>
      <c r="L2818" s="30" t="s">
        <v>17</v>
      </c>
      <c r="M2818" t="s">
        <v>1991</v>
      </c>
      <c r="N2818" t="s">
        <v>6505</v>
      </c>
      <c r="O2818" t="s">
        <v>132</v>
      </c>
      <c r="P2818" t="s">
        <v>183</v>
      </c>
    </row>
    <row r="2819" spans="1:16" x14ac:dyDescent="0.25">
      <c r="A2819" s="1">
        <v>2190</v>
      </c>
      <c r="B2819" s="5">
        <v>45806.55874734954</v>
      </c>
      <c r="C2819" t="s">
        <v>152</v>
      </c>
      <c r="D2819" t="s">
        <v>19</v>
      </c>
      <c r="E2819" t="s">
        <v>226</v>
      </c>
      <c r="F2819" t="s">
        <v>20</v>
      </c>
      <c r="G2819" s="4">
        <v>153.94</v>
      </c>
      <c r="H2819" s="4">
        <v>139.19999999999999</v>
      </c>
      <c r="I2819" s="57">
        <v>107.91</v>
      </c>
      <c r="J2819" s="72">
        <f t="shared" ref="J2819:J2823" si="217">H2819-I2819</f>
        <v>31.289999999999992</v>
      </c>
      <c r="K2819" s="30" t="s">
        <v>10</v>
      </c>
      <c r="L2819" s="30" t="s">
        <v>10</v>
      </c>
      <c r="M2819" t="s">
        <v>1991</v>
      </c>
      <c r="N2819" t="s">
        <v>6506</v>
      </c>
      <c r="O2819" t="s">
        <v>1930</v>
      </c>
      <c r="P2819" t="s">
        <v>179</v>
      </c>
    </row>
    <row r="2820" spans="1:16" x14ac:dyDescent="0.25">
      <c r="A2820" s="1">
        <v>1626</v>
      </c>
      <c r="B2820" s="5">
        <v>45806.707199212964</v>
      </c>
      <c r="C2820" t="s">
        <v>157</v>
      </c>
      <c r="D2820" t="s">
        <v>23</v>
      </c>
      <c r="E2820" t="s">
        <v>30</v>
      </c>
      <c r="F2820" t="s">
        <v>116</v>
      </c>
      <c r="G2820" s="4">
        <v>26.19</v>
      </c>
      <c r="H2820" s="4">
        <v>33.6</v>
      </c>
      <c r="I2820" s="57">
        <v>20.6</v>
      </c>
      <c r="J2820" s="72">
        <f t="shared" si="217"/>
        <v>13</v>
      </c>
      <c r="K2820" s="30" t="s">
        <v>10</v>
      </c>
      <c r="L2820" s="30" t="s">
        <v>10</v>
      </c>
      <c r="M2820" t="s">
        <v>1991</v>
      </c>
      <c r="N2820" t="s">
        <v>6508</v>
      </c>
      <c r="O2820" t="s">
        <v>124</v>
      </c>
      <c r="P2820" t="s">
        <v>180</v>
      </c>
    </row>
    <row r="2821" spans="1:16" x14ac:dyDescent="0.25">
      <c r="A2821" s="1" t="s">
        <v>6509</v>
      </c>
      <c r="B2821" s="5">
        <v>45805.86233171296</v>
      </c>
      <c r="C2821" t="s">
        <v>157</v>
      </c>
      <c r="D2821" t="s">
        <v>23</v>
      </c>
      <c r="E2821" t="s">
        <v>30</v>
      </c>
      <c r="F2821" t="s">
        <v>116</v>
      </c>
      <c r="G2821" s="4">
        <v>50.38</v>
      </c>
      <c r="H2821" s="4">
        <v>44.4</v>
      </c>
      <c r="I2821" s="57">
        <v>35.85</v>
      </c>
      <c r="J2821" s="72">
        <f t="shared" si="217"/>
        <v>8.5499999999999972</v>
      </c>
      <c r="K2821" s="30" t="s">
        <v>10</v>
      </c>
      <c r="L2821" s="30" t="s">
        <v>10</v>
      </c>
      <c r="M2821" t="s">
        <v>1991</v>
      </c>
      <c r="N2821" t="s">
        <v>6510</v>
      </c>
      <c r="O2821" t="s">
        <v>122</v>
      </c>
      <c r="P2821" t="s">
        <v>180</v>
      </c>
    </row>
    <row r="2822" spans="1:16" x14ac:dyDescent="0.25">
      <c r="A2822" s="1" t="s">
        <v>2071</v>
      </c>
      <c r="B2822" s="5">
        <v>45803.517380902776</v>
      </c>
      <c r="C2822" t="s">
        <v>228</v>
      </c>
      <c r="D2822" t="s">
        <v>19</v>
      </c>
      <c r="E2822" t="s">
        <v>33</v>
      </c>
      <c r="F2822" t="s">
        <v>20</v>
      </c>
      <c r="G2822" s="4">
        <v>153.97999999999999</v>
      </c>
      <c r="H2822" s="4">
        <v>148</v>
      </c>
      <c r="I2822" s="57">
        <v>119.51</v>
      </c>
      <c r="J2822" s="72">
        <f t="shared" si="217"/>
        <v>28.489999999999995</v>
      </c>
      <c r="K2822" s="30" t="s">
        <v>10</v>
      </c>
      <c r="L2822" s="30" t="s">
        <v>10</v>
      </c>
      <c r="M2822" t="s">
        <v>1991</v>
      </c>
      <c r="N2822" t="s">
        <v>6511</v>
      </c>
      <c r="O2822" t="s">
        <v>132</v>
      </c>
      <c r="P2822" t="s">
        <v>183</v>
      </c>
    </row>
    <row r="2823" spans="1:16" x14ac:dyDescent="0.25">
      <c r="A2823" s="1">
        <v>8397</v>
      </c>
      <c r="B2823" s="5">
        <v>45808.499035613429</v>
      </c>
      <c r="C2823" t="s">
        <v>47</v>
      </c>
      <c r="D2823" t="s">
        <v>23</v>
      </c>
      <c r="E2823" t="s">
        <v>139</v>
      </c>
      <c r="F2823" t="s">
        <v>116</v>
      </c>
      <c r="G2823" s="4">
        <v>32.99</v>
      </c>
      <c r="H2823" s="4">
        <v>42</v>
      </c>
      <c r="I2823" s="57">
        <v>29.88</v>
      </c>
      <c r="J2823" s="72">
        <f t="shared" si="217"/>
        <v>12.120000000000001</v>
      </c>
      <c r="K2823" s="30" t="s">
        <v>10</v>
      </c>
      <c r="L2823" s="30" t="s">
        <v>10</v>
      </c>
      <c r="M2823" t="s">
        <v>1991</v>
      </c>
      <c r="N2823" t="s">
        <v>6512</v>
      </c>
      <c r="O2823" t="s">
        <v>140</v>
      </c>
      <c r="P2823" t="s">
        <v>180</v>
      </c>
    </row>
    <row r="2824" spans="1:16" x14ac:dyDescent="0.25">
      <c r="A2824" s="1">
        <v>1692</v>
      </c>
      <c r="B2824" s="5">
        <v>45808.896903958332</v>
      </c>
      <c r="C2824" t="s">
        <v>152</v>
      </c>
      <c r="D2824" t="s">
        <v>23</v>
      </c>
      <c r="E2824" t="s">
        <v>30</v>
      </c>
      <c r="F2824" t="s">
        <v>116</v>
      </c>
      <c r="G2824" s="4">
        <v>68.98</v>
      </c>
      <c r="H2824" s="4">
        <v>72</v>
      </c>
      <c r="I2824" s="29">
        <v>0</v>
      </c>
      <c r="K2824" s="30" t="s">
        <v>1000</v>
      </c>
      <c r="L2824" s="30" t="s">
        <v>2825</v>
      </c>
      <c r="M2824" t="s">
        <v>1991</v>
      </c>
      <c r="N2824" t="s">
        <v>6513</v>
      </c>
      <c r="O2824" t="s">
        <v>1957</v>
      </c>
      <c r="P2824" t="s">
        <v>179</v>
      </c>
    </row>
    <row r="2825" spans="1:16" x14ac:dyDescent="0.25">
      <c r="A2825" s="1">
        <v>5494</v>
      </c>
      <c r="B2825" s="5">
        <v>45808.512251805558</v>
      </c>
      <c r="C2825" t="s">
        <v>152</v>
      </c>
      <c r="D2825" t="s">
        <v>23</v>
      </c>
      <c r="E2825" t="s">
        <v>30</v>
      </c>
      <c r="F2825" t="s">
        <v>116</v>
      </c>
      <c r="G2825" s="4">
        <v>34.79</v>
      </c>
      <c r="H2825" s="4">
        <v>43.8</v>
      </c>
      <c r="I2825" s="29">
        <v>0</v>
      </c>
      <c r="K2825" s="30" t="s">
        <v>1000</v>
      </c>
      <c r="L2825" s="30" t="s">
        <v>2825</v>
      </c>
      <c r="M2825" t="s">
        <v>1991</v>
      </c>
      <c r="N2825" t="s">
        <v>6514</v>
      </c>
      <c r="O2825" t="s">
        <v>122</v>
      </c>
      <c r="P2825" t="s">
        <v>179</v>
      </c>
    </row>
    <row r="2826" spans="1:16" x14ac:dyDescent="0.25">
      <c r="A2826" s="1" t="s">
        <v>6515</v>
      </c>
      <c r="B2826" s="5">
        <v>45804.833827939816</v>
      </c>
      <c r="C2826" t="s">
        <v>1393</v>
      </c>
      <c r="D2826" t="s">
        <v>18</v>
      </c>
      <c r="E2826" t="s">
        <v>28</v>
      </c>
      <c r="F2826" t="s">
        <v>136</v>
      </c>
      <c r="G2826" s="4">
        <v>47.98</v>
      </c>
      <c r="H2826" s="31">
        <v>41</v>
      </c>
      <c r="I2826" s="31">
        <v>0</v>
      </c>
      <c r="J2826" s="31">
        <v>41</v>
      </c>
      <c r="K2826" s="30" t="s">
        <v>2824</v>
      </c>
      <c r="L2826" s="30" t="s">
        <v>17</v>
      </c>
      <c r="M2826" t="s">
        <v>1991</v>
      </c>
      <c r="N2826" t="s">
        <v>6516</v>
      </c>
      <c r="O2826" t="s">
        <v>124</v>
      </c>
      <c r="P2826" t="s">
        <v>180</v>
      </c>
    </row>
    <row r="2827" spans="1:16" x14ac:dyDescent="0.25">
      <c r="A2827" s="1" t="s">
        <v>6517</v>
      </c>
      <c r="B2827" s="5">
        <v>45803.569666412041</v>
      </c>
      <c r="C2827" t="s">
        <v>1994</v>
      </c>
      <c r="D2827" t="s">
        <v>23</v>
      </c>
      <c r="E2827" t="s">
        <v>31</v>
      </c>
      <c r="F2827" t="s">
        <v>1941</v>
      </c>
      <c r="G2827" s="4">
        <v>80.38</v>
      </c>
      <c r="H2827" s="4">
        <v>90.4</v>
      </c>
      <c r="I2827" s="57">
        <v>73</v>
      </c>
      <c r="J2827" s="72">
        <f t="shared" ref="J2827:J2830" si="218">H2827-I2827</f>
        <v>17.400000000000006</v>
      </c>
      <c r="K2827" s="30" t="s">
        <v>10</v>
      </c>
      <c r="L2827" s="30" t="s">
        <v>10</v>
      </c>
      <c r="M2827" t="s">
        <v>1991</v>
      </c>
      <c r="N2827" t="s">
        <v>6518</v>
      </c>
      <c r="O2827" t="s">
        <v>1960</v>
      </c>
      <c r="P2827" t="s">
        <v>180</v>
      </c>
    </row>
    <row r="2828" spans="1:16" x14ac:dyDescent="0.25">
      <c r="A2828" s="1" t="s">
        <v>6519</v>
      </c>
      <c r="B2828" s="5">
        <v>45803.802160578707</v>
      </c>
      <c r="C2828" t="s">
        <v>1376</v>
      </c>
      <c r="D2828" t="s">
        <v>19</v>
      </c>
      <c r="E2828" t="s">
        <v>1967</v>
      </c>
      <c r="F2828" t="s">
        <v>20</v>
      </c>
      <c r="G2828" s="4">
        <v>26.99</v>
      </c>
      <c r="H2828" s="4">
        <v>26</v>
      </c>
      <c r="I2828" s="57">
        <v>21.81</v>
      </c>
      <c r="J2828" s="72">
        <f t="shared" si="218"/>
        <v>4.1900000000000013</v>
      </c>
      <c r="K2828" s="30" t="s">
        <v>10</v>
      </c>
      <c r="L2828" s="30" t="s">
        <v>10</v>
      </c>
      <c r="M2828" t="s">
        <v>1991</v>
      </c>
      <c r="N2828" t="s">
        <v>6520</v>
      </c>
      <c r="O2828" t="s">
        <v>1958</v>
      </c>
      <c r="P2828" t="s">
        <v>181</v>
      </c>
    </row>
    <row r="2829" spans="1:16" x14ac:dyDescent="0.25">
      <c r="A2829" s="1">
        <v>5272</v>
      </c>
      <c r="B2829" s="5">
        <v>45807.677260694443</v>
      </c>
      <c r="C2829" t="s">
        <v>152</v>
      </c>
      <c r="D2829" t="s">
        <v>23</v>
      </c>
      <c r="E2829" t="s">
        <v>26</v>
      </c>
      <c r="F2829" t="s">
        <v>20</v>
      </c>
      <c r="G2829" s="4">
        <v>48.58</v>
      </c>
      <c r="H2829" s="4">
        <v>45.6</v>
      </c>
      <c r="I2829" s="57">
        <v>36.82</v>
      </c>
      <c r="J2829" s="72">
        <f t="shared" si="218"/>
        <v>8.7800000000000011</v>
      </c>
      <c r="K2829" s="30" t="s">
        <v>10</v>
      </c>
      <c r="L2829" s="30" t="s">
        <v>10</v>
      </c>
      <c r="M2829" t="s">
        <v>1991</v>
      </c>
      <c r="N2829" t="s">
        <v>6521</v>
      </c>
      <c r="O2829" t="s">
        <v>1959</v>
      </c>
      <c r="P2829" t="s">
        <v>179</v>
      </c>
    </row>
    <row r="2830" spans="1:16" x14ac:dyDescent="0.25">
      <c r="A2830" s="1" t="s">
        <v>6522</v>
      </c>
      <c r="B2830" s="5">
        <v>45805.557265162039</v>
      </c>
      <c r="C2830" t="s">
        <v>261</v>
      </c>
      <c r="D2830" t="s">
        <v>19</v>
      </c>
      <c r="E2830" t="s">
        <v>226</v>
      </c>
      <c r="F2830" t="s">
        <v>20</v>
      </c>
      <c r="G2830" s="4">
        <v>29.78</v>
      </c>
      <c r="H2830" s="4">
        <v>26.4</v>
      </c>
      <c r="I2830" s="57">
        <v>21.32</v>
      </c>
      <c r="J2830" s="72">
        <f t="shared" si="218"/>
        <v>5.0799999999999983</v>
      </c>
      <c r="K2830" s="30" t="s">
        <v>10</v>
      </c>
      <c r="L2830" s="30" t="s">
        <v>10</v>
      </c>
      <c r="M2830" t="s">
        <v>1991</v>
      </c>
      <c r="N2830" t="s">
        <v>6523</v>
      </c>
      <c r="O2830" t="s">
        <v>131</v>
      </c>
      <c r="P2830" t="s">
        <v>183</v>
      </c>
    </row>
    <row r="2831" spans="1:16" x14ac:dyDescent="0.25">
      <c r="A2831" s="1">
        <v>2012</v>
      </c>
      <c r="B2831" s="5">
        <v>45807.814165127318</v>
      </c>
      <c r="C2831" t="s">
        <v>261</v>
      </c>
      <c r="D2831" t="s">
        <v>23</v>
      </c>
      <c r="E2831" t="s">
        <v>30</v>
      </c>
      <c r="F2831" t="s">
        <v>116</v>
      </c>
      <c r="G2831" s="4">
        <v>31.79</v>
      </c>
      <c r="H2831" s="4">
        <v>40.799999999999997</v>
      </c>
      <c r="I2831" s="29">
        <v>0</v>
      </c>
      <c r="K2831" s="30" t="s">
        <v>1000</v>
      </c>
      <c r="L2831" s="30" t="s">
        <v>2825</v>
      </c>
      <c r="M2831" t="s">
        <v>1991</v>
      </c>
      <c r="N2831" t="s">
        <v>6524</v>
      </c>
      <c r="O2831" t="s">
        <v>132</v>
      </c>
      <c r="P2831" t="s">
        <v>183</v>
      </c>
    </row>
    <row r="2832" spans="1:16" x14ac:dyDescent="0.25">
      <c r="A2832" s="1">
        <v>611</v>
      </c>
      <c r="B2832" s="5">
        <v>45806.694294421293</v>
      </c>
      <c r="C2832" t="s">
        <v>296</v>
      </c>
      <c r="D2832" t="s">
        <v>19</v>
      </c>
      <c r="E2832" t="s">
        <v>33</v>
      </c>
      <c r="F2832" t="s">
        <v>20</v>
      </c>
      <c r="G2832" s="4">
        <v>47.18</v>
      </c>
      <c r="H2832" s="4">
        <v>37.200000000000003</v>
      </c>
      <c r="I2832" s="57">
        <v>30.04</v>
      </c>
      <c r="J2832" s="72">
        <f t="shared" ref="J2832:J2839" si="219">H2832-I2832</f>
        <v>7.1600000000000037</v>
      </c>
      <c r="K2832" s="30" t="s">
        <v>10</v>
      </c>
      <c r="L2832" s="30" t="s">
        <v>10</v>
      </c>
      <c r="M2832" t="s">
        <v>1991</v>
      </c>
      <c r="N2832" t="s">
        <v>6525</v>
      </c>
      <c r="O2832" t="s">
        <v>132</v>
      </c>
      <c r="P2832" t="s">
        <v>179</v>
      </c>
    </row>
    <row r="2833" spans="1:16" x14ac:dyDescent="0.25">
      <c r="A2833" s="1">
        <v>9485</v>
      </c>
      <c r="B2833" s="5">
        <v>45808.801895891207</v>
      </c>
      <c r="C2833" t="s">
        <v>266</v>
      </c>
      <c r="D2833" t="s">
        <v>23</v>
      </c>
      <c r="E2833" t="s">
        <v>30</v>
      </c>
      <c r="F2833" t="s">
        <v>116</v>
      </c>
      <c r="G2833" s="4">
        <v>71.180000000000007</v>
      </c>
      <c r="H2833" s="4">
        <v>67.2</v>
      </c>
      <c r="I2833" s="57">
        <v>54.26</v>
      </c>
      <c r="J2833" s="72">
        <f t="shared" si="219"/>
        <v>12.940000000000005</v>
      </c>
      <c r="K2833" s="30" t="s">
        <v>10</v>
      </c>
      <c r="L2833" s="30" t="s">
        <v>10</v>
      </c>
      <c r="M2833" t="s">
        <v>1991</v>
      </c>
      <c r="N2833" t="s">
        <v>6526</v>
      </c>
      <c r="O2833" t="s">
        <v>132</v>
      </c>
      <c r="P2833" t="s">
        <v>183</v>
      </c>
    </row>
    <row r="2834" spans="1:16" x14ac:dyDescent="0.25">
      <c r="A2834" s="1" t="s">
        <v>6527</v>
      </c>
      <c r="B2834" s="5">
        <v>45803.781783784725</v>
      </c>
      <c r="C2834" t="s">
        <v>964</v>
      </c>
      <c r="D2834" t="s">
        <v>19</v>
      </c>
      <c r="E2834" t="s">
        <v>33</v>
      </c>
      <c r="F2834" t="s">
        <v>20</v>
      </c>
      <c r="G2834" s="4">
        <v>49</v>
      </c>
      <c r="H2834" s="4">
        <v>59</v>
      </c>
      <c r="I2834" s="57">
        <v>44.15</v>
      </c>
      <c r="J2834" s="72">
        <f t="shared" si="219"/>
        <v>14.850000000000001</v>
      </c>
      <c r="K2834" s="30" t="s">
        <v>10</v>
      </c>
      <c r="L2834" s="30" t="s">
        <v>10</v>
      </c>
      <c r="M2834" t="s">
        <v>1991</v>
      </c>
      <c r="N2834" t="s">
        <v>6528</v>
      </c>
      <c r="O2834" t="s">
        <v>122</v>
      </c>
      <c r="P2834" t="s">
        <v>180</v>
      </c>
    </row>
    <row r="2835" spans="1:16" x14ac:dyDescent="0.25">
      <c r="A2835" s="1">
        <v>5889</v>
      </c>
      <c r="B2835" s="5">
        <v>45807.918118067129</v>
      </c>
      <c r="C2835" t="s">
        <v>296</v>
      </c>
      <c r="D2835" t="s">
        <v>23</v>
      </c>
      <c r="E2835" t="s">
        <v>24</v>
      </c>
      <c r="F2835" t="s">
        <v>20</v>
      </c>
      <c r="G2835" s="4">
        <v>68.78</v>
      </c>
      <c r="H2835" s="4">
        <v>61.8</v>
      </c>
      <c r="I2835" s="57">
        <v>49.91</v>
      </c>
      <c r="J2835" s="72">
        <f t="shared" si="219"/>
        <v>11.89</v>
      </c>
      <c r="K2835" s="30" t="s">
        <v>10</v>
      </c>
      <c r="L2835" s="30" t="s">
        <v>10</v>
      </c>
      <c r="M2835" t="s">
        <v>1991</v>
      </c>
      <c r="N2835" t="s">
        <v>6529</v>
      </c>
      <c r="O2835" t="s">
        <v>131</v>
      </c>
      <c r="P2835" t="s">
        <v>179</v>
      </c>
    </row>
    <row r="2836" spans="1:16" x14ac:dyDescent="0.25">
      <c r="A2836" s="1" t="s">
        <v>6530</v>
      </c>
      <c r="B2836" s="5">
        <v>45806.853178379628</v>
      </c>
      <c r="C2836" t="s">
        <v>201</v>
      </c>
      <c r="D2836" t="s">
        <v>19</v>
      </c>
      <c r="E2836" t="s">
        <v>1953</v>
      </c>
      <c r="F2836" t="s">
        <v>1940</v>
      </c>
      <c r="G2836" s="4">
        <v>73.77</v>
      </c>
      <c r="H2836" s="4">
        <v>81.599999999999994</v>
      </c>
      <c r="I2836" s="57">
        <v>58.36</v>
      </c>
      <c r="J2836" s="72">
        <f t="shared" si="219"/>
        <v>23.239999999999995</v>
      </c>
      <c r="K2836" s="30" t="s">
        <v>10</v>
      </c>
      <c r="L2836" s="30" t="s">
        <v>10</v>
      </c>
      <c r="M2836" t="s">
        <v>1991</v>
      </c>
      <c r="N2836" t="s">
        <v>6531</v>
      </c>
      <c r="O2836" t="s">
        <v>1992</v>
      </c>
      <c r="P2836" t="s">
        <v>179</v>
      </c>
    </row>
    <row r="2837" spans="1:16" x14ac:dyDescent="0.25">
      <c r="A2837" s="1" t="s">
        <v>6532</v>
      </c>
      <c r="B2837" s="5">
        <v>45804.796297615743</v>
      </c>
      <c r="C2837" t="s">
        <v>64</v>
      </c>
      <c r="D2837" t="s">
        <v>23</v>
      </c>
      <c r="E2837" t="s">
        <v>31</v>
      </c>
      <c r="F2837" t="s">
        <v>1941</v>
      </c>
      <c r="G2837" s="4">
        <v>60.99</v>
      </c>
      <c r="H2837" s="4">
        <v>60</v>
      </c>
      <c r="I2837" s="57">
        <v>48.45</v>
      </c>
      <c r="J2837" s="72">
        <f t="shared" si="219"/>
        <v>11.549999999999997</v>
      </c>
      <c r="K2837" s="30" t="s">
        <v>10</v>
      </c>
      <c r="L2837" s="30" t="s">
        <v>10</v>
      </c>
      <c r="M2837" t="s">
        <v>1991</v>
      </c>
      <c r="N2837" t="s">
        <v>6533</v>
      </c>
      <c r="O2837" t="s">
        <v>132</v>
      </c>
      <c r="P2837" t="s">
        <v>179</v>
      </c>
    </row>
    <row r="2838" spans="1:16" x14ac:dyDescent="0.25">
      <c r="A2838" s="1">
        <v>1832</v>
      </c>
      <c r="B2838" s="5">
        <v>45806.786341284722</v>
      </c>
      <c r="C2838" t="s">
        <v>64</v>
      </c>
      <c r="D2838" t="s">
        <v>153</v>
      </c>
      <c r="E2838" t="s">
        <v>24</v>
      </c>
      <c r="F2838" t="s">
        <v>20</v>
      </c>
      <c r="G2838" s="4">
        <v>94.98</v>
      </c>
      <c r="H2838" s="4">
        <v>84</v>
      </c>
      <c r="I2838" s="57">
        <v>67.83</v>
      </c>
      <c r="J2838" s="72">
        <f t="shared" si="219"/>
        <v>16.170000000000002</v>
      </c>
      <c r="K2838" s="30" t="s">
        <v>10</v>
      </c>
      <c r="L2838" s="30" t="s">
        <v>10</v>
      </c>
      <c r="M2838" t="s">
        <v>1991</v>
      </c>
      <c r="N2838" t="s">
        <v>6534</v>
      </c>
      <c r="O2838" t="s">
        <v>122</v>
      </c>
      <c r="P2838" t="s">
        <v>179</v>
      </c>
    </row>
    <row r="2839" spans="1:16" x14ac:dyDescent="0.25">
      <c r="A2839" s="1">
        <v>9735</v>
      </c>
      <c r="B2839" s="5">
        <v>45806.724376817132</v>
      </c>
      <c r="C2839" t="s">
        <v>64</v>
      </c>
      <c r="D2839" t="s">
        <v>23</v>
      </c>
      <c r="E2839" t="s">
        <v>24</v>
      </c>
      <c r="F2839" t="s">
        <v>20</v>
      </c>
      <c r="G2839" s="4">
        <v>139.58000000000001</v>
      </c>
      <c r="H2839" s="4">
        <v>142.19999999999999</v>
      </c>
      <c r="I2839" s="57">
        <v>110.78</v>
      </c>
      <c r="J2839" s="72">
        <f t="shared" si="219"/>
        <v>31.419999999999987</v>
      </c>
      <c r="K2839" s="30" t="s">
        <v>10</v>
      </c>
      <c r="L2839" s="30" t="s">
        <v>10</v>
      </c>
      <c r="M2839" t="s">
        <v>1991</v>
      </c>
      <c r="N2839" t="s">
        <v>6535</v>
      </c>
      <c r="O2839" t="s">
        <v>124</v>
      </c>
      <c r="P2839" t="s">
        <v>179</v>
      </c>
    </row>
    <row r="2840" spans="1:16" x14ac:dyDescent="0.25">
      <c r="A2840" s="1" t="s">
        <v>6536</v>
      </c>
      <c r="B2840" s="5">
        <v>45805.507926620368</v>
      </c>
      <c r="C2840" t="s">
        <v>254</v>
      </c>
      <c r="D2840" t="s">
        <v>1926</v>
      </c>
      <c r="E2840" t="s">
        <v>1927</v>
      </c>
      <c r="F2840" t="s">
        <v>1928</v>
      </c>
      <c r="G2840" s="4">
        <v>93.98</v>
      </c>
      <c r="H2840" s="31">
        <v>85</v>
      </c>
      <c r="I2840" s="31">
        <v>0</v>
      </c>
      <c r="J2840" s="31">
        <v>85</v>
      </c>
      <c r="K2840" s="30" t="s">
        <v>2824</v>
      </c>
      <c r="L2840" s="30" t="s">
        <v>17</v>
      </c>
      <c r="M2840" t="s">
        <v>1991</v>
      </c>
      <c r="N2840" t="s">
        <v>6537</v>
      </c>
      <c r="O2840" t="s">
        <v>1929</v>
      </c>
      <c r="P2840" t="s">
        <v>179</v>
      </c>
    </row>
    <row r="2841" spans="1:16" x14ac:dyDescent="0.25">
      <c r="A2841" s="1" t="s">
        <v>5833</v>
      </c>
      <c r="B2841" s="5">
        <v>45805.470965196757</v>
      </c>
      <c r="C2841" t="s">
        <v>64</v>
      </c>
      <c r="D2841" t="s">
        <v>19</v>
      </c>
      <c r="E2841" t="s">
        <v>1967</v>
      </c>
      <c r="F2841" t="s">
        <v>20</v>
      </c>
      <c r="G2841" s="4">
        <v>27.39</v>
      </c>
      <c r="H2841" s="4">
        <v>26.4</v>
      </c>
      <c r="I2841" s="57">
        <v>20.149999999999999</v>
      </c>
      <c r="J2841" s="72">
        <f t="shared" ref="J2841:J2842" si="220">H2841-I2841</f>
        <v>6.25</v>
      </c>
      <c r="K2841" s="30" t="s">
        <v>10</v>
      </c>
      <c r="L2841" s="30" t="s">
        <v>10</v>
      </c>
      <c r="M2841" t="s">
        <v>1991</v>
      </c>
      <c r="N2841" t="s">
        <v>6538</v>
      </c>
      <c r="O2841" t="s">
        <v>1961</v>
      </c>
      <c r="P2841" t="s">
        <v>179</v>
      </c>
    </row>
    <row r="2842" spans="1:16" x14ac:dyDescent="0.25">
      <c r="A2842" s="1">
        <v>1458</v>
      </c>
      <c r="B2842" s="5">
        <v>45807.843572511571</v>
      </c>
      <c r="C2842" t="s">
        <v>64</v>
      </c>
      <c r="D2842" t="s">
        <v>19</v>
      </c>
      <c r="E2842" t="s">
        <v>130</v>
      </c>
      <c r="F2842" t="s">
        <v>20</v>
      </c>
      <c r="G2842" s="4">
        <v>71.13</v>
      </c>
      <c r="H2842" s="4">
        <v>71.150000000000006</v>
      </c>
      <c r="I2842" s="57">
        <v>57.46</v>
      </c>
      <c r="J2842" s="72">
        <f t="shared" si="220"/>
        <v>13.690000000000005</v>
      </c>
      <c r="K2842" s="30" t="s">
        <v>10</v>
      </c>
      <c r="L2842" s="30" t="s">
        <v>10</v>
      </c>
      <c r="M2842" t="s">
        <v>1991</v>
      </c>
      <c r="N2842" t="s">
        <v>6539</v>
      </c>
      <c r="O2842" t="s">
        <v>132</v>
      </c>
      <c r="P2842" t="s">
        <v>179</v>
      </c>
    </row>
    <row r="2843" spans="1:16" x14ac:dyDescent="0.25">
      <c r="A2843" s="1" t="s">
        <v>6540</v>
      </c>
      <c r="B2843" s="5">
        <v>45805.637829965279</v>
      </c>
      <c r="C2843" t="s">
        <v>287</v>
      </c>
      <c r="D2843" t="s">
        <v>18</v>
      </c>
      <c r="E2843" t="s">
        <v>1939</v>
      </c>
      <c r="F2843" t="s">
        <v>29</v>
      </c>
      <c r="G2843" s="4">
        <v>117.99</v>
      </c>
      <c r="H2843" s="31">
        <v>117</v>
      </c>
      <c r="I2843" s="31">
        <v>0</v>
      </c>
      <c r="J2843" s="31">
        <v>117</v>
      </c>
      <c r="K2843" s="30" t="s">
        <v>2824</v>
      </c>
      <c r="L2843" s="30" t="s">
        <v>17</v>
      </c>
      <c r="M2843" t="s">
        <v>1991</v>
      </c>
      <c r="N2843" t="s">
        <v>6541</v>
      </c>
      <c r="O2843" t="s">
        <v>123</v>
      </c>
      <c r="P2843" t="s">
        <v>179</v>
      </c>
    </row>
    <row r="2844" spans="1:16" x14ac:dyDescent="0.25">
      <c r="A2844" s="1" t="s">
        <v>6542</v>
      </c>
      <c r="B2844" s="5">
        <v>45805.487733391201</v>
      </c>
      <c r="C2844" t="s">
        <v>287</v>
      </c>
      <c r="D2844" t="s">
        <v>18</v>
      </c>
      <c r="E2844" t="s">
        <v>1939</v>
      </c>
      <c r="F2844" t="s">
        <v>29</v>
      </c>
      <c r="G2844" s="4">
        <v>80.989999999999995</v>
      </c>
      <c r="H2844" s="31">
        <v>75</v>
      </c>
      <c r="I2844" s="31">
        <v>0</v>
      </c>
      <c r="J2844" s="31">
        <v>75</v>
      </c>
      <c r="K2844" s="30" t="s">
        <v>2824</v>
      </c>
      <c r="L2844" s="30" t="s">
        <v>17</v>
      </c>
      <c r="M2844" t="s">
        <v>1991</v>
      </c>
      <c r="N2844" t="s">
        <v>6543</v>
      </c>
      <c r="O2844" t="s">
        <v>122</v>
      </c>
      <c r="P2844" t="s">
        <v>179</v>
      </c>
    </row>
    <row r="2845" spans="1:16" x14ac:dyDescent="0.25">
      <c r="A2845" s="1" t="s">
        <v>6544</v>
      </c>
      <c r="B2845" s="5">
        <v>45805.861788495371</v>
      </c>
      <c r="C2845" t="s">
        <v>148</v>
      </c>
      <c r="D2845" t="s">
        <v>27</v>
      </c>
      <c r="E2845" t="s">
        <v>1939</v>
      </c>
      <c r="F2845" t="s">
        <v>29</v>
      </c>
      <c r="G2845" s="4">
        <v>89.98</v>
      </c>
      <c r="H2845" s="31">
        <v>78</v>
      </c>
      <c r="I2845" s="31">
        <v>0</v>
      </c>
      <c r="J2845" s="31">
        <v>78</v>
      </c>
      <c r="K2845" s="30" t="s">
        <v>2824</v>
      </c>
      <c r="L2845" s="30" t="s">
        <v>17</v>
      </c>
      <c r="M2845" t="s">
        <v>1991</v>
      </c>
      <c r="N2845" t="s">
        <v>6545</v>
      </c>
      <c r="O2845" t="s">
        <v>140</v>
      </c>
      <c r="P2845" t="s">
        <v>179</v>
      </c>
    </row>
    <row r="2846" spans="1:16" x14ac:dyDescent="0.25">
      <c r="A2846" s="1">
        <v>5622</v>
      </c>
      <c r="B2846" s="5">
        <v>45808.799639143515</v>
      </c>
      <c r="C2846" t="s">
        <v>266</v>
      </c>
      <c r="D2846" t="s">
        <v>23</v>
      </c>
      <c r="E2846" t="s">
        <v>30</v>
      </c>
      <c r="F2846" t="s">
        <v>116</v>
      </c>
      <c r="G2846" s="4">
        <v>79.38</v>
      </c>
      <c r="H2846" s="4">
        <v>68.400000000000006</v>
      </c>
      <c r="I2846" s="29">
        <v>0</v>
      </c>
      <c r="K2846" s="30" t="s">
        <v>1000</v>
      </c>
      <c r="L2846" s="30" t="s">
        <v>2825</v>
      </c>
      <c r="M2846" t="s">
        <v>1991</v>
      </c>
      <c r="N2846" t="s">
        <v>6546</v>
      </c>
      <c r="O2846" t="s">
        <v>132</v>
      </c>
      <c r="P2846" t="s">
        <v>183</v>
      </c>
    </row>
    <row r="2847" spans="1:16" x14ac:dyDescent="0.25">
      <c r="A2847" s="1" t="s">
        <v>6547</v>
      </c>
      <c r="B2847" s="5">
        <v>45804.756735590279</v>
      </c>
      <c r="C2847" t="s">
        <v>196</v>
      </c>
      <c r="D2847" t="s">
        <v>19</v>
      </c>
      <c r="E2847" t="s">
        <v>41</v>
      </c>
      <c r="F2847" t="s">
        <v>20</v>
      </c>
      <c r="G2847" s="4">
        <v>77.58</v>
      </c>
      <c r="H2847" s="4">
        <v>69.599999999999994</v>
      </c>
      <c r="I2847" s="57">
        <v>58.32</v>
      </c>
      <c r="J2847" s="72">
        <f>H2847-I2847</f>
        <v>11.279999999999994</v>
      </c>
      <c r="K2847" s="30" t="s">
        <v>10</v>
      </c>
      <c r="L2847" s="30" t="s">
        <v>10</v>
      </c>
      <c r="M2847" t="s">
        <v>1991</v>
      </c>
      <c r="N2847" t="s">
        <v>6548</v>
      </c>
      <c r="O2847" t="s">
        <v>1955</v>
      </c>
      <c r="P2847" t="s">
        <v>179</v>
      </c>
    </row>
    <row r="2848" spans="1:16" x14ac:dyDescent="0.25">
      <c r="A2848" s="1" t="s">
        <v>6549</v>
      </c>
      <c r="B2848" s="5">
        <v>45805.732775601849</v>
      </c>
      <c r="C2848" t="s">
        <v>269</v>
      </c>
      <c r="D2848" t="s">
        <v>18</v>
      </c>
      <c r="E2848" t="s">
        <v>28</v>
      </c>
      <c r="F2848" t="s">
        <v>136</v>
      </c>
      <c r="G2848" s="4">
        <v>61.98</v>
      </c>
      <c r="H2848" s="31">
        <v>63</v>
      </c>
      <c r="I2848" s="31">
        <v>0</v>
      </c>
      <c r="J2848" s="31">
        <v>63</v>
      </c>
      <c r="K2848" s="30" t="s">
        <v>2824</v>
      </c>
      <c r="L2848" s="30" t="s">
        <v>17</v>
      </c>
      <c r="M2848" t="s">
        <v>1991</v>
      </c>
      <c r="N2848" t="s">
        <v>6550</v>
      </c>
      <c r="O2848" t="s">
        <v>131</v>
      </c>
      <c r="P2848" t="s">
        <v>181</v>
      </c>
    </row>
    <row r="2849" spans="1:17" x14ac:dyDescent="0.25">
      <c r="A2849" s="1" t="s">
        <v>6551</v>
      </c>
      <c r="B2849" s="5">
        <v>45805.935242893516</v>
      </c>
      <c r="C2849" t="s">
        <v>2003</v>
      </c>
      <c r="D2849" t="s">
        <v>18</v>
      </c>
      <c r="E2849" t="s">
        <v>1945</v>
      </c>
      <c r="F2849" t="s">
        <v>29</v>
      </c>
      <c r="G2849" s="4">
        <v>90.78</v>
      </c>
      <c r="H2849" s="31">
        <v>72.8</v>
      </c>
      <c r="I2849" s="31">
        <v>0</v>
      </c>
      <c r="J2849" s="31">
        <v>72.8</v>
      </c>
      <c r="K2849" s="30" t="s">
        <v>2824</v>
      </c>
      <c r="L2849" s="30" t="s">
        <v>17</v>
      </c>
      <c r="M2849" t="s">
        <v>1991</v>
      </c>
      <c r="N2849" t="s">
        <v>6552</v>
      </c>
      <c r="O2849" t="s">
        <v>122</v>
      </c>
      <c r="P2849" t="s">
        <v>182</v>
      </c>
    </row>
    <row r="2850" spans="1:17" x14ac:dyDescent="0.25">
      <c r="A2850" s="1" t="s">
        <v>6553</v>
      </c>
      <c r="B2850" s="5">
        <v>45805.552337789355</v>
      </c>
      <c r="C2850" t="s">
        <v>202</v>
      </c>
      <c r="D2850" t="s">
        <v>18</v>
      </c>
      <c r="E2850" t="s">
        <v>1939</v>
      </c>
      <c r="F2850" t="s">
        <v>29</v>
      </c>
      <c r="G2850" s="4">
        <v>42.68</v>
      </c>
      <c r="H2850" s="31">
        <v>39.6</v>
      </c>
      <c r="I2850" s="31">
        <v>0</v>
      </c>
      <c r="J2850" s="31">
        <v>39.6</v>
      </c>
      <c r="K2850" s="30" t="s">
        <v>2824</v>
      </c>
      <c r="L2850" s="30" t="s">
        <v>17</v>
      </c>
      <c r="M2850" t="s">
        <v>1991</v>
      </c>
      <c r="N2850" t="s">
        <v>6554</v>
      </c>
      <c r="O2850" t="s">
        <v>140</v>
      </c>
      <c r="P2850" t="s">
        <v>182</v>
      </c>
    </row>
    <row r="2851" spans="1:17" x14ac:dyDescent="0.25">
      <c r="A2851" s="1" t="s">
        <v>6555</v>
      </c>
      <c r="B2851" s="5">
        <v>45805.551465034725</v>
      </c>
      <c r="C2851" t="s">
        <v>202</v>
      </c>
      <c r="D2851" t="s">
        <v>18</v>
      </c>
      <c r="E2851" t="s">
        <v>1939</v>
      </c>
      <c r="F2851" t="s">
        <v>29</v>
      </c>
      <c r="G2851" s="4">
        <v>36.229999999999997</v>
      </c>
      <c r="H2851" s="31">
        <v>35</v>
      </c>
      <c r="I2851" s="31">
        <v>0</v>
      </c>
      <c r="J2851" s="31">
        <v>35</v>
      </c>
      <c r="K2851" s="30" t="s">
        <v>2824</v>
      </c>
      <c r="L2851" s="30" t="s">
        <v>17</v>
      </c>
      <c r="M2851" t="s">
        <v>1991</v>
      </c>
      <c r="N2851" t="s">
        <v>6556</v>
      </c>
      <c r="O2851" t="s">
        <v>122</v>
      </c>
      <c r="P2851" t="s">
        <v>182</v>
      </c>
    </row>
    <row r="2852" spans="1:17" x14ac:dyDescent="0.25">
      <c r="A2852" s="1" t="s">
        <v>6557</v>
      </c>
      <c r="B2852" s="5">
        <v>45805.548247592589</v>
      </c>
      <c r="C2852" t="s">
        <v>202</v>
      </c>
      <c r="D2852" t="s">
        <v>18</v>
      </c>
      <c r="E2852" t="s">
        <v>1939</v>
      </c>
      <c r="F2852" t="s">
        <v>29</v>
      </c>
      <c r="G2852" s="4">
        <v>179.04</v>
      </c>
      <c r="H2852" s="31">
        <v>175.05</v>
      </c>
      <c r="I2852" s="31">
        <v>0</v>
      </c>
      <c r="J2852" s="31">
        <v>175.05</v>
      </c>
      <c r="K2852" s="30" t="s">
        <v>2824</v>
      </c>
      <c r="L2852" s="30" t="s">
        <v>17</v>
      </c>
      <c r="M2852" t="s">
        <v>1991</v>
      </c>
      <c r="N2852" t="s">
        <v>6558</v>
      </c>
      <c r="O2852" t="s">
        <v>1955</v>
      </c>
      <c r="P2852" t="s">
        <v>182</v>
      </c>
    </row>
    <row r="2853" spans="1:17" x14ac:dyDescent="0.25">
      <c r="A2853" s="1" t="s">
        <v>6559</v>
      </c>
      <c r="B2853" s="5">
        <v>45805.528445995369</v>
      </c>
      <c r="C2853" t="s">
        <v>202</v>
      </c>
      <c r="D2853" t="s">
        <v>18</v>
      </c>
      <c r="E2853" t="s">
        <v>1939</v>
      </c>
      <c r="F2853" t="s">
        <v>29</v>
      </c>
      <c r="G2853" s="4">
        <v>64.66</v>
      </c>
      <c r="H2853" s="31">
        <v>70.650000000000006</v>
      </c>
      <c r="I2853" s="31">
        <v>0</v>
      </c>
      <c r="J2853" s="31">
        <v>70.650000000000006</v>
      </c>
      <c r="K2853" s="30" t="s">
        <v>2824</v>
      </c>
      <c r="L2853" s="30" t="s">
        <v>17</v>
      </c>
      <c r="M2853" t="s">
        <v>1991</v>
      </c>
      <c r="N2853" t="s">
        <v>6560</v>
      </c>
      <c r="O2853" t="s">
        <v>122</v>
      </c>
      <c r="P2853" t="s">
        <v>182</v>
      </c>
    </row>
    <row r="2854" spans="1:17" x14ac:dyDescent="0.25">
      <c r="A2854" s="1">
        <v>6282</v>
      </c>
      <c r="B2854" s="5">
        <v>45808.90186391204</v>
      </c>
      <c r="C2854" t="s">
        <v>196</v>
      </c>
      <c r="D2854" t="s">
        <v>19</v>
      </c>
      <c r="E2854" t="s">
        <v>129</v>
      </c>
      <c r="F2854" t="s">
        <v>116</v>
      </c>
      <c r="G2854" s="4">
        <v>87.38</v>
      </c>
      <c r="H2854" s="4">
        <v>86.4</v>
      </c>
      <c r="I2854" s="29">
        <v>0</v>
      </c>
      <c r="K2854" s="30" t="s">
        <v>1000</v>
      </c>
      <c r="L2854" s="30" t="s">
        <v>2825</v>
      </c>
      <c r="M2854" t="s">
        <v>1991</v>
      </c>
      <c r="N2854" t="s">
        <v>6561</v>
      </c>
      <c r="O2854" t="s">
        <v>131</v>
      </c>
      <c r="P2854" t="s">
        <v>179</v>
      </c>
    </row>
    <row r="2855" spans="1:17" x14ac:dyDescent="0.25">
      <c r="A2855" s="1">
        <v>996</v>
      </c>
      <c r="B2855" s="5">
        <v>45807.577122187497</v>
      </c>
      <c r="C2855" t="s">
        <v>192</v>
      </c>
      <c r="D2855" t="s">
        <v>23</v>
      </c>
      <c r="E2855" t="s">
        <v>30</v>
      </c>
      <c r="F2855" t="s">
        <v>116</v>
      </c>
      <c r="G2855" s="4">
        <v>56.58</v>
      </c>
      <c r="H2855" s="4">
        <v>45.6</v>
      </c>
      <c r="I2855" s="57">
        <v>36.82</v>
      </c>
      <c r="J2855" s="72">
        <f>H2855-I2855</f>
        <v>8.7800000000000011</v>
      </c>
      <c r="K2855" s="30" t="s">
        <v>10</v>
      </c>
      <c r="L2855" s="30" t="s">
        <v>10</v>
      </c>
      <c r="M2855" t="s">
        <v>1991</v>
      </c>
      <c r="N2855" t="s">
        <v>6562</v>
      </c>
      <c r="O2855" t="s">
        <v>122</v>
      </c>
      <c r="P2855" t="s">
        <v>179</v>
      </c>
    </row>
    <row r="2856" spans="1:17" x14ac:dyDescent="0.25">
      <c r="A2856" s="75" t="s">
        <v>6563</v>
      </c>
      <c r="B2856" s="76">
        <v>45803.54181318287</v>
      </c>
      <c r="C2856" s="77" t="s">
        <v>236</v>
      </c>
      <c r="D2856" s="77" t="s">
        <v>23</v>
      </c>
      <c r="E2856" s="77" t="s">
        <v>30</v>
      </c>
      <c r="F2856" s="77" t="s">
        <v>116</v>
      </c>
      <c r="G2856" s="31">
        <v>49.58</v>
      </c>
      <c r="H2856" s="31">
        <v>45.6</v>
      </c>
      <c r="I2856" s="80">
        <v>0</v>
      </c>
      <c r="J2856" s="73">
        <v>45.6</v>
      </c>
      <c r="K2856" s="78" t="s">
        <v>1000</v>
      </c>
      <c r="L2856" s="78" t="s">
        <v>2825</v>
      </c>
      <c r="M2856" s="77" t="s">
        <v>1991</v>
      </c>
      <c r="N2856" s="77" t="s">
        <v>6564</v>
      </c>
      <c r="O2856" s="77" t="s">
        <v>122</v>
      </c>
      <c r="P2856" t="s">
        <v>180</v>
      </c>
    </row>
    <row r="2857" spans="1:17" x14ac:dyDescent="0.25">
      <c r="A2857" s="1" t="s">
        <v>2127</v>
      </c>
      <c r="B2857" s="5">
        <v>45806.861960543982</v>
      </c>
      <c r="C2857" t="s">
        <v>1968</v>
      </c>
      <c r="D2857" t="s">
        <v>19</v>
      </c>
      <c r="E2857" t="s">
        <v>41</v>
      </c>
      <c r="F2857" t="s">
        <v>1940</v>
      </c>
      <c r="G2857" s="4">
        <v>82.98</v>
      </c>
      <c r="H2857" s="4">
        <v>85.2</v>
      </c>
      <c r="I2857" s="57">
        <v>55.77</v>
      </c>
      <c r="J2857" s="72">
        <f>H2857-I2857</f>
        <v>29.43</v>
      </c>
      <c r="K2857" s="30" t="s">
        <v>10</v>
      </c>
      <c r="L2857" s="30" t="s">
        <v>10</v>
      </c>
      <c r="M2857" t="s">
        <v>1991</v>
      </c>
      <c r="N2857" t="s">
        <v>6565</v>
      </c>
      <c r="O2857" t="s">
        <v>123</v>
      </c>
      <c r="P2857" t="s">
        <v>180</v>
      </c>
    </row>
    <row r="2858" spans="1:17" x14ac:dyDescent="0.25">
      <c r="A2858" s="1" t="s">
        <v>6566</v>
      </c>
      <c r="B2858" s="5">
        <v>45806.829092546293</v>
      </c>
      <c r="C2858" t="s">
        <v>163</v>
      </c>
      <c r="D2858" t="s">
        <v>27</v>
      </c>
      <c r="E2858" t="s">
        <v>28</v>
      </c>
      <c r="F2858" t="s">
        <v>136</v>
      </c>
      <c r="G2858" s="4">
        <v>150.97999999999999</v>
      </c>
      <c r="H2858" s="31">
        <v>138</v>
      </c>
      <c r="I2858" s="31">
        <v>0</v>
      </c>
      <c r="J2858" s="31">
        <v>138</v>
      </c>
      <c r="K2858" s="30" t="s">
        <v>2824</v>
      </c>
      <c r="L2858" s="30" t="s">
        <v>17</v>
      </c>
      <c r="M2858" t="s">
        <v>1991</v>
      </c>
      <c r="N2858" t="s">
        <v>6567</v>
      </c>
      <c r="O2858" t="s">
        <v>131</v>
      </c>
      <c r="P2858" t="s">
        <v>183</v>
      </c>
    </row>
    <row r="2859" spans="1:17" x14ac:dyDescent="0.25">
      <c r="A2859" s="75" t="s">
        <v>6568</v>
      </c>
      <c r="B2859" s="76">
        <v>45805.792888275464</v>
      </c>
      <c r="C2859" s="77" t="s">
        <v>1917</v>
      </c>
      <c r="D2859" s="77" t="s">
        <v>23</v>
      </c>
      <c r="E2859" s="77" t="s">
        <v>31</v>
      </c>
      <c r="F2859" s="77" t="s">
        <v>116</v>
      </c>
      <c r="G2859" s="31">
        <v>88.59</v>
      </c>
      <c r="H2859" s="31">
        <v>87.6</v>
      </c>
      <c r="I2859" s="80">
        <v>0</v>
      </c>
      <c r="J2859" s="73">
        <v>87.6</v>
      </c>
      <c r="K2859" s="78" t="s">
        <v>1000</v>
      </c>
      <c r="L2859" s="78" t="s">
        <v>2825</v>
      </c>
      <c r="M2859" s="77" t="s">
        <v>1991</v>
      </c>
      <c r="N2859" s="77" t="s">
        <v>6569</v>
      </c>
      <c r="O2859" s="77" t="s">
        <v>123</v>
      </c>
      <c r="P2859" t="s">
        <v>179</v>
      </c>
      <c r="Q2859" s="79">
        <v>53246465</v>
      </c>
    </row>
    <row r="2860" spans="1:17" x14ac:dyDescent="0.25">
      <c r="A2860" s="1" t="s">
        <v>6570</v>
      </c>
      <c r="B2860" s="5">
        <v>45805.526179687498</v>
      </c>
      <c r="C2860" t="s">
        <v>163</v>
      </c>
      <c r="D2860" t="s">
        <v>27</v>
      </c>
      <c r="E2860" t="s">
        <v>28</v>
      </c>
      <c r="F2860" t="s">
        <v>136</v>
      </c>
      <c r="G2860" s="4">
        <v>163.98</v>
      </c>
      <c r="H2860" s="31">
        <v>151</v>
      </c>
      <c r="I2860" s="31">
        <v>0</v>
      </c>
      <c r="J2860" s="31">
        <v>151</v>
      </c>
      <c r="K2860" s="30" t="s">
        <v>2824</v>
      </c>
      <c r="L2860" s="30" t="s">
        <v>17</v>
      </c>
      <c r="M2860" t="s">
        <v>1991</v>
      </c>
      <c r="N2860" t="s">
        <v>6571</v>
      </c>
      <c r="O2860" t="s">
        <v>131</v>
      </c>
      <c r="P2860" t="s">
        <v>183</v>
      </c>
    </row>
    <row r="2861" spans="1:17" x14ac:dyDescent="0.25">
      <c r="A2861" s="1" t="s">
        <v>6572</v>
      </c>
      <c r="B2861" s="5">
        <v>45805.520619178242</v>
      </c>
      <c r="C2861" t="s">
        <v>196</v>
      </c>
      <c r="D2861" t="s">
        <v>19</v>
      </c>
      <c r="E2861" t="s">
        <v>41</v>
      </c>
      <c r="F2861" t="s">
        <v>20</v>
      </c>
      <c r="G2861" s="4">
        <v>58.94</v>
      </c>
      <c r="H2861" s="4">
        <v>57.95</v>
      </c>
      <c r="I2861" s="57">
        <v>43.3</v>
      </c>
      <c r="J2861" s="72">
        <f t="shared" ref="J2861:J2863" si="221">H2861-I2861</f>
        <v>14.650000000000006</v>
      </c>
      <c r="K2861" s="30" t="s">
        <v>10</v>
      </c>
      <c r="L2861" s="30" t="s">
        <v>10</v>
      </c>
      <c r="M2861" t="s">
        <v>1991</v>
      </c>
      <c r="N2861" t="s">
        <v>6573</v>
      </c>
      <c r="O2861" t="s">
        <v>122</v>
      </c>
      <c r="P2861" t="s">
        <v>179</v>
      </c>
    </row>
    <row r="2862" spans="1:17" x14ac:dyDescent="0.25">
      <c r="A2862" s="1">
        <v>4033</v>
      </c>
      <c r="B2862" s="5">
        <v>45806.844882037039</v>
      </c>
      <c r="C2862" t="s">
        <v>192</v>
      </c>
      <c r="D2862" t="s">
        <v>19</v>
      </c>
      <c r="E2862" t="s">
        <v>33</v>
      </c>
      <c r="F2862" t="s">
        <v>20</v>
      </c>
      <c r="G2862" s="4">
        <v>50.88</v>
      </c>
      <c r="H2862" s="4">
        <v>48.45</v>
      </c>
      <c r="I2862" s="57">
        <v>35.090000000000003</v>
      </c>
      <c r="J2862" s="72">
        <f t="shared" si="221"/>
        <v>13.36</v>
      </c>
      <c r="K2862" s="30" t="s">
        <v>10</v>
      </c>
      <c r="L2862" s="30" t="s">
        <v>10</v>
      </c>
      <c r="M2862" t="s">
        <v>1991</v>
      </c>
      <c r="N2862" t="s">
        <v>6574</v>
      </c>
      <c r="O2862" t="s">
        <v>1957</v>
      </c>
      <c r="P2862" t="s">
        <v>179</v>
      </c>
    </row>
    <row r="2863" spans="1:17" x14ac:dyDescent="0.25">
      <c r="A2863" s="1" t="s">
        <v>6575</v>
      </c>
      <c r="B2863" s="5">
        <v>45804.790607430557</v>
      </c>
      <c r="C2863" t="s">
        <v>1917</v>
      </c>
      <c r="D2863" t="s">
        <v>19</v>
      </c>
      <c r="E2863" t="s">
        <v>41</v>
      </c>
      <c r="F2863" t="s">
        <v>20</v>
      </c>
      <c r="G2863" s="4">
        <v>57.33</v>
      </c>
      <c r="H2863" s="4">
        <v>48.35</v>
      </c>
      <c r="I2863" s="57">
        <v>39.04</v>
      </c>
      <c r="J2863" s="72">
        <f t="shared" si="221"/>
        <v>9.3100000000000023</v>
      </c>
      <c r="K2863" s="30" t="s">
        <v>10</v>
      </c>
      <c r="L2863" s="30" t="s">
        <v>10</v>
      </c>
      <c r="M2863" t="s">
        <v>1991</v>
      </c>
      <c r="N2863" t="s">
        <v>6576</v>
      </c>
      <c r="O2863" t="s">
        <v>1959</v>
      </c>
      <c r="P2863" t="s">
        <v>179</v>
      </c>
    </row>
    <row r="2864" spans="1:17" x14ac:dyDescent="0.25">
      <c r="A2864" s="75" t="s">
        <v>2125</v>
      </c>
      <c r="B2864" s="76">
        <v>45805.544159687503</v>
      </c>
      <c r="C2864" s="77" t="s">
        <v>1917</v>
      </c>
      <c r="D2864" s="77" t="s">
        <v>23</v>
      </c>
      <c r="E2864" s="77" t="s">
        <v>31</v>
      </c>
      <c r="F2864" s="77" t="s">
        <v>116</v>
      </c>
      <c r="G2864" s="31">
        <v>24.59</v>
      </c>
      <c r="H2864" s="31">
        <v>33.6</v>
      </c>
      <c r="I2864" s="80">
        <v>0</v>
      </c>
      <c r="J2864" s="73">
        <v>33.6</v>
      </c>
      <c r="K2864" s="78" t="s">
        <v>1000</v>
      </c>
      <c r="L2864" s="78" t="s">
        <v>2825</v>
      </c>
      <c r="M2864" s="77" t="s">
        <v>1991</v>
      </c>
      <c r="N2864" s="77" t="s">
        <v>6577</v>
      </c>
      <c r="O2864" s="77" t="s">
        <v>1959</v>
      </c>
      <c r="P2864" t="s">
        <v>179</v>
      </c>
      <c r="Q2864" s="79"/>
    </row>
    <row r="2865" spans="1:17" x14ac:dyDescent="0.25">
      <c r="A2865" s="75">
        <v>7613</v>
      </c>
      <c r="B2865" s="76">
        <v>45806.558646122685</v>
      </c>
      <c r="C2865" s="77" t="s">
        <v>1949</v>
      </c>
      <c r="D2865" s="77" t="s">
        <v>23</v>
      </c>
      <c r="E2865" s="77" t="s">
        <v>31</v>
      </c>
      <c r="F2865" s="77" t="s">
        <v>116</v>
      </c>
      <c r="G2865" s="31">
        <v>56.88</v>
      </c>
      <c r="H2865" s="31">
        <v>52</v>
      </c>
      <c r="I2865" s="31">
        <v>0</v>
      </c>
      <c r="J2865" s="31">
        <v>52</v>
      </c>
      <c r="K2865" s="78" t="s">
        <v>1000</v>
      </c>
      <c r="L2865" s="78" t="s">
        <v>2825</v>
      </c>
      <c r="M2865" s="77" t="s">
        <v>1991</v>
      </c>
      <c r="N2865" s="77" t="s">
        <v>6578</v>
      </c>
      <c r="O2865" s="77" t="s">
        <v>1936</v>
      </c>
      <c r="P2865" t="s">
        <v>183</v>
      </c>
      <c r="Q2865" s="79"/>
    </row>
    <row r="2866" spans="1:17" x14ac:dyDescent="0.25">
      <c r="A2866" s="1">
        <v>2948</v>
      </c>
      <c r="B2866" s="5">
        <v>45807.864682476851</v>
      </c>
      <c r="C2866" t="s">
        <v>1917</v>
      </c>
      <c r="D2866" t="s">
        <v>23</v>
      </c>
      <c r="E2866" t="s">
        <v>24</v>
      </c>
      <c r="F2866" t="s">
        <v>20</v>
      </c>
      <c r="G2866" s="4">
        <v>98.53</v>
      </c>
      <c r="H2866" s="4">
        <v>83.55</v>
      </c>
      <c r="I2866" s="57">
        <v>67.459999999999994</v>
      </c>
      <c r="J2866" s="72">
        <f t="shared" ref="J2866:J2875" si="222">H2866-I2866</f>
        <v>16.090000000000003</v>
      </c>
      <c r="K2866" s="30" t="s">
        <v>10</v>
      </c>
      <c r="L2866" s="30" t="s">
        <v>10</v>
      </c>
      <c r="M2866" t="s">
        <v>1991</v>
      </c>
      <c r="N2866" t="s">
        <v>6579</v>
      </c>
      <c r="O2866" t="s">
        <v>132</v>
      </c>
      <c r="P2866" t="s">
        <v>179</v>
      </c>
    </row>
    <row r="2867" spans="1:17" x14ac:dyDescent="0.25">
      <c r="A2867" s="1">
        <v>5947</v>
      </c>
      <c r="B2867" s="5">
        <v>45806.499247731481</v>
      </c>
      <c r="C2867" t="s">
        <v>1949</v>
      </c>
      <c r="D2867" t="s">
        <v>23</v>
      </c>
      <c r="E2867" t="s">
        <v>26</v>
      </c>
      <c r="F2867" t="s">
        <v>20</v>
      </c>
      <c r="G2867" s="4">
        <v>28.59</v>
      </c>
      <c r="H2867" s="4">
        <v>27.6</v>
      </c>
      <c r="I2867" s="57">
        <v>17.29</v>
      </c>
      <c r="J2867" s="72">
        <f t="shared" si="222"/>
        <v>10.310000000000002</v>
      </c>
      <c r="K2867" s="30" t="s">
        <v>10</v>
      </c>
      <c r="L2867" s="30" t="s">
        <v>10</v>
      </c>
      <c r="M2867" t="s">
        <v>1991</v>
      </c>
      <c r="N2867" t="s">
        <v>6580</v>
      </c>
      <c r="O2867" t="s">
        <v>132</v>
      </c>
      <c r="P2867" t="s">
        <v>183</v>
      </c>
    </row>
    <row r="2868" spans="1:17" x14ac:dyDescent="0.25">
      <c r="A2868" s="1" t="s">
        <v>6581</v>
      </c>
      <c r="B2868" s="5">
        <v>45804.85956827546</v>
      </c>
      <c r="C2868" t="s">
        <v>187</v>
      </c>
      <c r="D2868" t="s">
        <v>23</v>
      </c>
      <c r="E2868" t="s">
        <v>24</v>
      </c>
      <c r="F2868" t="s">
        <v>20</v>
      </c>
      <c r="G2868" s="4">
        <v>44.19</v>
      </c>
      <c r="H2868" s="4">
        <v>57.6</v>
      </c>
      <c r="I2868" s="57">
        <v>48.27</v>
      </c>
      <c r="J2868" s="72">
        <f t="shared" si="222"/>
        <v>9.3299999999999983</v>
      </c>
      <c r="K2868" s="30" t="s">
        <v>10</v>
      </c>
      <c r="L2868" s="30" t="s">
        <v>10</v>
      </c>
      <c r="M2868" t="s">
        <v>1991</v>
      </c>
      <c r="N2868" t="s">
        <v>6582</v>
      </c>
      <c r="O2868" t="s">
        <v>1958</v>
      </c>
      <c r="P2868" t="s">
        <v>181</v>
      </c>
    </row>
    <row r="2869" spans="1:17" x14ac:dyDescent="0.25">
      <c r="A2869" s="1" t="s">
        <v>6583</v>
      </c>
      <c r="B2869" s="5">
        <v>45804.856231435188</v>
      </c>
      <c r="C2869" t="s">
        <v>187</v>
      </c>
      <c r="D2869" t="s">
        <v>23</v>
      </c>
      <c r="E2869" t="s">
        <v>24</v>
      </c>
      <c r="F2869" t="s">
        <v>20</v>
      </c>
      <c r="G2869" s="4">
        <v>33.39</v>
      </c>
      <c r="H2869" s="4">
        <v>32.4</v>
      </c>
      <c r="I2869" s="57">
        <v>26.17</v>
      </c>
      <c r="J2869" s="72">
        <f t="shared" si="222"/>
        <v>6.2299999999999969</v>
      </c>
      <c r="K2869" s="30" t="s">
        <v>10</v>
      </c>
      <c r="L2869" s="30" t="s">
        <v>10</v>
      </c>
      <c r="M2869" t="s">
        <v>1991</v>
      </c>
      <c r="N2869" t="s">
        <v>6584</v>
      </c>
      <c r="O2869" t="s">
        <v>122</v>
      </c>
      <c r="P2869" t="s">
        <v>181</v>
      </c>
    </row>
    <row r="2870" spans="1:17" x14ac:dyDescent="0.25">
      <c r="A2870" s="1" t="s">
        <v>6585</v>
      </c>
      <c r="B2870" s="5">
        <v>45804.759010879628</v>
      </c>
      <c r="C2870" t="s">
        <v>187</v>
      </c>
      <c r="D2870" t="s">
        <v>23</v>
      </c>
      <c r="E2870" t="s">
        <v>31</v>
      </c>
      <c r="F2870" t="s">
        <v>1941</v>
      </c>
      <c r="G2870" s="4">
        <v>50.32</v>
      </c>
      <c r="H2870" s="4">
        <v>48.45</v>
      </c>
      <c r="I2870" s="57">
        <v>39.130000000000003</v>
      </c>
      <c r="J2870" s="72">
        <f t="shared" si="222"/>
        <v>9.32</v>
      </c>
      <c r="K2870" s="30" t="s">
        <v>10</v>
      </c>
      <c r="L2870" s="30" t="s">
        <v>10</v>
      </c>
      <c r="M2870" t="s">
        <v>1991</v>
      </c>
      <c r="N2870" t="s">
        <v>6586</v>
      </c>
      <c r="O2870" t="s">
        <v>1936</v>
      </c>
      <c r="P2870" t="s">
        <v>181</v>
      </c>
    </row>
    <row r="2871" spans="1:17" x14ac:dyDescent="0.25">
      <c r="A2871" s="1">
        <v>9344</v>
      </c>
      <c r="B2871" s="5">
        <v>45807.825077557871</v>
      </c>
      <c r="C2871" t="s">
        <v>313</v>
      </c>
      <c r="D2871" t="s">
        <v>19</v>
      </c>
      <c r="E2871" t="s">
        <v>41</v>
      </c>
      <c r="F2871" t="s">
        <v>20</v>
      </c>
      <c r="G2871" s="4">
        <v>168.28</v>
      </c>
      <c r="H2871" s="4">
        <v>160.30000000000001</v>
      </c>
      <c r="I2871" s="57">
        <v>129.44</v>
      </c>
      <c r="J2871" s="72">
        <f t="shared" si="222"/>
        <v>30.860000000000014</v>
      </c>
      <c r="K2871" s="30" t="s">
        <v>10</v>
      </c>
      <c r="L2871" s="30" t="s">
        <v>10</v>
      </c>
      <c r="M2871" t="s">
        <v>1991</v>
      </c>
      <c r="N2871" t="s">
        <v>6587</v>
      </c>
      <c r="O2871" t="s">
        <v>132</v>
      </c>
      <c r="P2871" t="s">
        <v>179</v>
      </c>
    </row>
    <row r="2872" spans="1:17" x14ac:dyDescent="0.25">
      <c r="A2872" s="1" t="s">
        <v>6588</v>
      </c>
      <c r="B2872" s="5">
        <v>45804.530993101849</v>
      </c>
      <c r="C2872" t="s">
        <v>189</v>
      </c>
      <c r="D2872" t="s">
        <v>23</v>
      </c>
      <c r="E2872" t="s">
        <v>30</v>
      </c>
      <c r="F2872" t="s">
        <v>1941</v>
      </c>
      <c r="G2872" s="4">
        <v>20.79</v>
      </c>
      <c r="H2872" s="4">
        <v>26.4</v>
      </c>
      <c r="I2872" s="57">
        <v>13.29</v>
      </c>
      <c r="J2872" s="72">
        <f t="shared" si="222"/>
        <v>13.11</v>
      </c>
      <c r="K2872" s="30" t="s">
        <v>10</v>
      </c>
      <c r="L2872" s="30" t="s">
        <v>10</v>
      </c>
      <c r="M2872" t="s">
        <v>1991</v>
      </c>
      <c r="N2872" t="s">
        <v>6589</v>
      </c>
      <c r="O2872" t="s">
        <v>122</v>
      </c>
      <c r="P2872" t="s">
        <v>179</v>
      </c>
    </row>
    <row r="2873" spans="1:17" x14ac:dyDescent="0.25">
      <c r="A2873" s="1" t="s">
        <v>6590</v>
      </c>
      <c r="B2873" s="5">
        <v>45805.846289224537</v>
      </c>
      <c r="C2873" t="s">
        <v>685</v>
      </c>
      <c r="D2873" t="s">
        <v>19</v>
      </c>
      <c r="E2873" t="s">
        <v>41</v>
      </c>
      <c r="F2873" t="s">
        <v>20</v>
      </c>
      <c r="G2873" s="4">
        <v>108.98</v>
      </c>
      <c r="H2873" s="4">
        <v>96</v>
      </c>
      <c r="I2873" s="57">
        <v>80.430000000000007</v>
      </c>
      <c r="J2873" s="72">
        <f t="shared" si="222"/>
        <v>15.569999999999993</v>
      </c>
      <c r="K2873" s="30" t="s">
        <v>10</v>
      </c>
      <c r="L2873" s="30" t="s">
        <v>10</v>
      </c>
      <c r="M2873" t="s">
        <v>1991</v>
      </c>
      <c r="N2873" t="s">
        <v>6591</v>
      </c>
      <c r="O2873" t="s">
        <v>156</v>
      </c>
      <c r="P2873" t="s">
        <v>180</v>
      </c>
    </row>
    <row r="2874" spans="1:17" x14ac:dyDescent="0.25">
      <c r="A2874" s="1" t="s">
        <v>6592</v>
      </c>
      <c r="B2874" s="5">
        <v>45805.841155104164</v>
      </c>
      <c r="C2874" t="s">
        <v>685</v>
      </c>
      <c r="D2874" t="s">
        <v>19</v>
      </c>
      <c r="E2874" t="s">
        <v>41</v>
      </c>
      <c r="F2874" t="s">
        <v>20</v>
      </c>
      <c r="G2874" s="4">
        <v>70.58</v>
      </c>
      <c r="H2874" s="4">
        <v>69.599999999999994</v>
      </c>
      <c r="I2874" s="57">
        <v>56.2</v>
      </c>
      <c r="J2874" s="72">
        <f t="shared" si="222"/>
        <v>13.399999999999991</v>
      </c>
      <c r="K2874" s="30" t="s">
        <v>10</v>
      </c>
      <c r="L2874" s="30" t="s">
        <v>10</v>
      </c>
      <c r="M2874" t="s">
        <v>1991</v>
      </c>
      <c r="N2874" t="s">
        <v>6593</v>
      </c>
      <c r="O2874" t="s">
        <v>132</v>
      </c>
      <c r="P2874" t="s">
        <v>180</v>
      </c>
    </row>
    <row r="2875" spans="1:17" x14ac:dyDescent="0.25">
      <c r="A2875" s="1" t="s">
        <v>6594</v>
      </c>
      <c r="B2875" s="5">
        <v>45805.531752696763</v>
      </c>
      <c r="C2875" t="s">
        <v>214</v>
      </c>
      <c r="D2875" t="s">
        <v>23</v>
      </c>
      <c r="E2875" t="s">
        <v>24</v>
      </c>
      <c r="F2875" t="s">
        <v>20</v>
      </c>
      <c r="G2875" s="4">
        <v>58.59</v>
      </c>
      <c r="H2875" s="4">
        <v>57.6</v>
      </c>
      <c r="I2875" s="57">
        <v>45.28</v>
      </c>
      <c r="J2875" s="72">
        <f t="shared" si="222"/>
        <v>12.32</v>
      </c>
      <c r="K2875" s="30" t="s">
        <v>10</v>
      </c>
      <c r="L2875" s="30" t="s">
        <v>10</v>
      </c>
      <c r="M2875" t="s">
        <v>1991</v>
      </c>
      <c r="N2875" t="s">
        <v>6595</v>
      </c>
      <c r="O2875" t="s">
        <v>1961</v>
      </c>
      <c r="P2875" t="s">
        <v>179</v>
      </c>
    </row>
    <row r="2876" spans="1:17" x14ac:dyDescent="0.25">
      <c r="A2876" s="1">
        <v>3020</v>
      </c>
      <c r="B2876" s="5">
        <v>45807.890349097222</v>
      </c>
      <c r="C2876" t="s">
        <v>1949</v>
      </c>
      <c r="D2876" t="s">
        <v>23</v>
      </c>
      <c r="E2876" t="s">
        <v>30</v>
      </c>
      <c r="F2876" t="s">
        <v>116</v>
      </c>
      <c r="G2876" s="4">
        <v>58.98</v>
      </c>
      <c r="H2876" s="4">
        <v>51</v>
      </c>
      <c r="I2876" s="29">
        <v>0</v>
      </c>
      <c r="K2876" s="30" t="s">
        <v>1000</v>
      </c>
      <c r="L2876" s="30" t="s">
        <v>2825</v>
      </c>
      <c r="M2876" t="s">
        <v>1991</v>
      </c>
      <c r="N2876" t="s">
        <v>6596</v>
      </c>
      <c r="O2876" t="s">
        <v>131</v>
      </c>
      <c r="P2876" t="s">
        <v>183</v>
      </c>
    </row>
    <row r="2877" spans="1:17" x14ac:dyDescent="0.25">
      <c r="A2877" s="1">
        <v>2401</v>
      </c>
      <c r="B2877" s="5">
        <v>45807.840057627312</v>
      </c>
      <c r="C2877" t="s">
        <v>154</v>
      </c>
      <c r="D2877" t="s">
        <v>19</v>
      </c>
      <c r="E2877" t="s">
        <v>2527</v>
      </c>
      <c r="F2877" t="s">
        <v>20</v>
      </c>
      <c r="G2877" s="4">
        <v>62.43</v>
      </c>
      <c r="H2877" s="4">
        <v>48.45</v>
      </c>
      <c r="I2877" s="57">
        <v>39.130000000000003</v>
      </c>
      <c r="J2877" s="72">
        <f>H2877-I2877</f>
        <v>9.32</v>
      </c>
      <c r="K2877" s="30" t="s">
        <v>10</v>
      </c>
      <c r="L2877" s="30" t="s">
        <v>10</v>
      </c>
      <c r="M2877" t="s">
        <v>1991</v>
      </c>
      <c r="N2877" t="s">
        <v>6597</v>
      </c>
      <c r="O2877" t="s">
        <v>131</v>
      </c>
      <c r="P2877" t="s">
        <v>181</v>
      </c>
    </row>
    <row r="2878" spans="1:17" x14ac:dyDescent="0.25">
      <c r="A2878" s="1">
        <v>419</v>
      </c>
      <c r="B2878" s="5">
        <v>45808.46542479167</v>
      </c>
      <c r="C2878" t="s">
        <v>1949</v>
      </c>
      <c r="D2878" t="s">
        <v>23</v>
      </c>
      <c r="E2878" t="s">
        <v>31</v>
      </c>
      <c r="F2878" t="s">
        <v>116</v>
      </c>
      <c r="G2878" s="4">
        <v>26.99</v>
      </c>
      <c r="H2878" s="4">
        <v>26</v>
      </c>
      <c r="I2878" s="29">
        <v>0</v>
      </c>
      <c r="K2878" s="30" t="s">
        <v>1000</v>
      </c>
      <c r="L2878" s="30" t="s">
        <v>2825</v>
      </c>
      <c r="M2878" t="s">
        <v>1991</v>
      </c>
      <c r="N2878" t="s">
        <v>6598</v>
      </c>
      <c r="O2878" t="s">
        <v>122</v>
      </c>
      <c r="P2878" t="s">
        <v>183</v>
      </c>
    </row>
    <row r="2879" spans="1:17" x14ac:dyDescent="0.25">
      <c r="A2879" s="1">
        <v>3325</v>
      </c>
      <c r="B2879" s="5">
        <v>45807.577422511575</v>
      </c>
      <c r="C2879" t="s">
        <v>1952</v>
      </c>
      <c r="D2879" t="s">
        <v>23</v>
      </c>
      <c r="E2879" t="s">
        <v>24</v>
      </c>
      <c r="F2879" t="s">
        <v>20</v>
      </c>
      <c r="G2879" s="4">
        <v>80.58</v>
      </c>
      <c r="H2879" s="4">
        <v>63.6</v>
      </c>
      <c r="I2879" s="57">
        <v>51.35</v>
      </c>
      <c r="J2879" s="72">
        <f t="shared" ref="J2879:J2884" si="223">H2879-I2879</f>
        <v>12.25</v>
      </c>
      <c r="K2879" s="30" t="s">
        <v>10</v>
      </c>
      <c r="L2879" s="30" t="s">
        <v>10</v>
      </c>
      <c r="M2879" t="s">
        <v>1991</v>
      </c>
      <c r="N2879" t="s">
        <v>6599</v>
      </c>
      <c r="O2879" t="s">
        <v>132</v>
      </c>
      <c r="P2879" t="s">
        <v>182</v>
      </c>
    </row>
    <row r="2880" spans="1:17" x14ac:dyDescent="0.25">
      <c r="A2880" s="1" t="s">
        <v>6600</v>
      </c>
      <c r="B2880" s="5">
        <v>45803.513114583337</v>
      </c>
      <c r="C2880" t="s">
        <v>2538</v>
      </c>
      <c r="D2880" t="s">
        <v>19</v>
      </c>
      <c r="E2880" t="s">
        <v>42</v>
      </c>
      <c r="F2880" t="s">
        <v>116</v>
      </c>
      <c r="G2880" s="4">
        <v>21.24</v>
      </c>
      <c r="H2880" s="4">
        <v>27</v>
      </c>
      <c r="I2880" s="57">
        <v>18.809999999999999</v>
      </c>
      <c r="J2880" s="72">
        <f t="shared" si="223"/>
        <v>8.1900000000000013</v>
      </c>
      <c r="K2880" s="30" t="s">
        <v>10</v>
      </c>
      <c r="L2880" s="30" t="s">
        <v>10</v>
      </c>
      <c r="M2880" t="s">
        <v>1991</v>
      </c>
      <c r="N2880" t="s">
        <v>6601</v>
      </c>
      <c r="O2880" t="s">
        <v>2679</v>
      </c>
      <c r="P2880" t="s">
        <v>183</v>
      </c>
    </row>
    <row r="2881" spans="1:17" x14ac:dyDescent="0.25">
      <c r="A2881" s="1" t="s">
        <v>6602</v>
      </c>
      <c r="B2881" s="5">
        <v>45804.586633831015</v>
      </c>
      <c r="C2881" t="s">
        <v>2538</v>
      </c>
      <c r="D2881" t="s">
        <v>23</v>
      </c>
      <c r="E2881" t="s">
        <v>30</v>
      </c>
      <c r="F2881" t="s">
        <v>116</v>
      </c>
      <c r="G2881" s="4">
        <v>85.38</v>
      </c>
      <c r="H2881" s="4">
        <v>62.4</v>
      </c>
      <c r="I2881" s="57">
        <v>50.39</v>
      </c>
      <c r="J2881" s="72">
        <f t="shared" si="223"/>
        <v>12.009999999999998</v>
      </c>
      <c r="K2881" s="30" t="s">
        <v>10</v>
      </c>
      <c r="L2881" s="30" t="s">
        <v>10</v>
      </c>
      <c r="M2881" t="s">
        <v>1991</v>
      </c>
      <c r="N2881" t="s">
        <v>6603</v>
      </c>
      <c r="O2881" t="s">
        <v>122</v>
      </c>
      <c r="P2881" t="s">
        <v>183</v>
      </c>
    </row>
    <row r="2882" spans="1:17" x14ac:dyDescent="0.25">
      <c r="A2882" s="1" t="s">
        <v>5036</v>
      </c>
      <c r="B2882" s="5">
        <v>45804.845178854164</v>
      </c>
      <c r="C2882" t="s">
        <v>49</v>
      </c>
      <c r="D2882" t="s">
        <v>19</v>
      </c>
      <c r="E2882" t="s">
        <v>41</v>
      </c>
      <c r="F2882" t="s">
        <v>20</v>
      </c>
      <c r="G2882" s="4">
        <v>58.39</v>
      </c>
      <c r="H2882" s="4">
        <v>61.4</v>
      </c>
      <c r="I2882" s="57">
        <v>46.09</v>
      </c>
      <c r="J2882" s="72">
        <f t="shared" si="223"/>
        <v>15.309999999999995</v>
      </c>
      <c r="K2882" s="30" t="s">
        <v>10</v>
      </c>
      <c r="L2882" s="30" t="s">
        <v>10</v>
      </c>
      <c r="M2882" t="s">
        <v>1991</v>
      </c>
      <c r="N2882" t="s">
        <v>6604</v>
      </c>
      <c r="O2882" t="s">
        <v>123</v>
      </c>
      <c r="P2882" t="s">
        <v>179</v>
      </c>
    </row>
    <row r="2883" spans="1:17" x14ac:dyDescent="0.25">
      <c r="A2883" s="1" t="s">
        <v>6605</v>
      </c>
      <c r="B2883" s="5">
        <v>45804.854267511575</v>
      </c>
      <c r="C2883" t="s">
        <v>187</v>
      </c>
      <c r="D2883" t="s">
        <v>23</v>
      </c>
      <c r="E2883" t="s">
        <v>31</v>
      </c>
      <c r="F2883" t="s">
        <v>116</v>
      </c>
      <c r="G2883" s="4">
        <v>20.79</v>
      </c>
      <c r="H2883" s="4">
        <v>26.4</v>
      </c>
      <c r="I2883" s="57">
        <v>21.32</v>
      </c>
      <c r="J2883" s="72">
        <f t="shared" si="223"/>
        <v>5.0799999999999983</v>
      </c>
      <c r="K2883" s="30" t="s">
        <v>10</v>
      </c>
      <c r="L2883" s="30" t="s">
        <v>10</v>
      </c>
      <c r="M2883" t="s">
        <v>1991</v>
      </c>
      <c r="N2883" t="s">
        <v>6606</v>
      </c>
      <c r="O2883" t="s">
        <v>122</v>
      </c>
      <c r="P2883" t="s">
        <v>181</v>
      </c>
    </row>
    <row r="2884" spans="1:17" x14ac:dyDescent="0.25">
      <c r="A2884" s="1" t="s">
        <v>6607</v>
      </c>
      <c r="B2884" s="5">
        <v>45805.842707870368</v>
      </c>
      <c r="C2884" t="s">
        <v>187</v>
      </c>
      <c r="D2884" t="s">
        <v>23</v>
      </c>
      <c r="E2884" t="s">
        <v>30</v>
      </c>
      <c r="F2884" t="s">
        <v>116</v>
      </c>
      <c r="G2884" s="4">
        <v>56.63</v>
      </c>
      <c r="H2884" s="4">
        <v>55.65</v>
      </c>
      <c r="I2884" s="57">
        <v>44.94</v>
      </c>
      <c r="J2884" s="72">
        <f t="shared" si="223"/>
        <v>10.71</v>
      </c>
      <c r="K2884" s="30" t="s">
        <v>10</v>
      </c>
      <c r="L2884" s="30" t="s">
        <v>10</v>
      </c>
      <c r="M2884" t="s">
        <v>1991</v>
      </c>
      <c r="N2884" t="s">
        <v>6608</v>
      </c>
      <c r="O2884" t="s">
        <v>122</v>
      </c>
      <c r="P2884" t="s">
        <v>181</v>
      </c>
      <c r="Q2884" s="79"/>
    </row>
    <row r="2885" spans="1:17" x14ac:dyDescent="0.25">
      <c r="A2885" s="1">
        <v>4769</v>
      </c>
      <c r="B2885" s="5">
        <v>45808.624728750001</v>
      </c>
      <c r="C2885" t="s">
        <v>313</v>
      </c>
      <c r="D2885" t="s">
        <v>23</v>
      </c>
      <c r="E2885" t="s">
        <v>31</v>
      </c>
      <c r="F2885" t="s">
        <v>116</v>
      </c>
      <c r="G2885" s="4">
        <v>26.19</v>
      </c>
      <c r="H2885" s="4">
        <v>33.6</v>
      </c>
      <c r="I2885" s="29">
        <v>0</v>
      </c>
      <c r="K2885" s="30" t="s">
        <v>1000</v>
      </c>
      <c r="L2885" s="30" t="s">
        <v>2825</v>
      </c>
      <c r="M2885" t="s">
        <v>1991</v>
      </c>
      <c r="N2885" t="s">
        <v>6609</v>
      </c>
      <c r="O2885" t="s">
        <v>1960</v>
      </c>
      <c r="P2885" t="s">
        <v>179</v>
      </c>
    </row>
    <row r="2886" spans="1:17" x14ac:dyDescent="0.25">
      <c r="A2886" s="1">
        <v>880</v>
      </c>
      <c r="B2886" s="5">
        <v>45807.613253124997</v>
      </c>
      <c r="C2886" t="s">
        <v>49</v>
      </c>
      <c r="D2886" t="s">
        <v>19</v>
      </c>
      <c r="E2886" t="s">
        <v>130</v>
      </c>
      <c r="F2886" t="s">
        <v>20</v>
      </c>
      <c r="G2886" s="4">
        <v>34.590000000000003</v>
      </c>
      <c r="H2886" s="4">
        <v>33.6</v>
      </c>
      <c r="I2886" s="57">
        <v>23.64</v>
      </c>
      <c r="J2886" s="72">
        <f t="shared" ref="J2886:J2895" si="224">H2886-I2886</f>
        <v>9.9600000000000009</v>
      </c>
      <c r="K2886" s="30" t="s">
        <v>10</v>
      </c>
      <c r="L2886" s="30" t="s">
        <v>10</v>
      </c>
      <c r="M2886" t="s">
        <v>1991</v>
      </c>
      <c r="N2886" t="s">
        <v>6610</v>
      </c>
      <c r="O2886" t="s">
        <v>122</v>
      </c>
      <c r="P2886" t="s">
        <v>179</v>
      </c>
    </row>
    <row r="2887" spans="1:17" x14ac:dyDescent="0.25">
      <c r="A2887" s="1">
        <v>1234</v>
      </c>
      <c r="B2887" s="5">
        <v>45807.828963043983</v>
      </c>
      <c r="C2887" t="s">
        <v>980</v>
      </c>
      <c r="D2887" t="s">
        <v>19</v>
      </c>
      <c r="E2887" t="s">
        <v>226</v>
      </c>
      <c r="F2887" t="s">
        <v>20</v>
      </c>
      <c r="G2887" s="4">
        <v>135.58000000000001</v>
      </c>
      <c r="H2887" s="4">
        <v>111.6</v>
      </c>
      <c r="I2887" s="57">
        <v>90.11</v>
      </c>
      <c r="J2887" s="72">
        <f t="shared" si="224"/>
        <v>21.489999999999995</v>
      </c>
      <c r="K2887" s="30" t="s">
        <v>10</v>
      </c>
      <c r="L2887" s="30" t="s">
        <v>10</v>
      </c>
      <c r="M2887" t="s">
        <v>1991</v>
      </c>
      <c r="N2887" t="s">
        <v>6611</v>
      </c>
      <c r="O2887" t="s">
        <v>122</v>
      </c>
      <c r="P2887" t="s">
        <v>179</v>
      </c>
    </row>
    <row r="2888" spans="1:17" x14ac:dyDescent="0.25">
      <c r="A2888" s="1" t="s">
        <v>6612</v>
      </c>
      <c r="B2888" s="5">
        <v>45805.811907812502</v>
      </c>
      <c r="C2888" t="s">
        <v>652</v>
      </c>
      <c r="D2888" t="s">
        <v>19</v>
      </c>
      <c r="E2888" t="s">
        <v>2512</v>
      </c>
      <c r="F2888" t="s">
        <v>116</v>
      </c>
      <c r="G2888" s="4">
        <v>29.78</v>
      </c>
      <c r="H2888" s="4">
        <v>26.4</v>
      </c>
      <c r="I2888" s="57">
        <v>21.32</v>
      </c>
      <c r="J2888" s="72">
        <f t="shared" si="224"/>
        <v>5.0799999999999983</v>
      </c>
      <c r="K2888" s="30" t="s">
        <v>10</v>
      </c>
      <c r="L2888" s="30" t="s">
        <v>10</v>
      </c>
      <c r="M2888" t="s">
        <v>1991</v>
      </c>
      <c r="N2888" t="s">
        <v>6613</v>
      </c>
      <c r="O2888" t="s">
        <v>132</v>
      </c>
      <c r="P2888" t="s">
        <v>179</v>
      </c>
      <c r="Q2888" s="79"/>
    </row>
    <row r="2889" spans="1:17" x14ac:dyDescent="0.25">
      <c r="A2889" s="1" t="s">
        <v>5415</v>
      </c>
      <c r="B2889" s="5">
        <v>45805.522295879629</v>
      </c>
      <c r="C2889" t="s">
        <v>321</v>
      </c>
      <c r="D2889" t="s">
        <v>23</v>
      </c>
      <c r="E2889" t="s">
        <v>24</v>
      </c>
      <c r="F2889" t="s">
        <v>20</v>
      </c>
      <c r="G2889" s="4">
        <v>75.39</v>
      </c>
      <c r="H2889" s="4">
        <v>74.400000000000006</v>
      </c>
      <c r="I2889" s="57">
        <v>56.09</v>
      </c>
      <c r="J2889" s="72">
        <f t="shared" si="224"/>
        <v>18.310000000000002</v>
      </c>
      <c r="K2889" s="30" t="s">
        <v>10</v>
      </c>
      <c r="L2889" s="30" t="s">
        <v>10</v>
      </c>
      <c r="M2889" t="s">
        <v>1991</v>
      </c>
      <c r="N2889" t="s">
        <v>6614</v>
      </c>
      <c r="O2889" t="s">
        <v>124</v>
      </c>
      <c r="P2889" t="s">
        <v>179</v>
      </c>
    </row>
    <row r="2890" spans="1:17" x14ac:dyDescent="0.25">
      <c r="A2890" s="1">
        <v>1685</v>
      </c>
      <c r="B2890" s="5">
        <v>45807.63207</v>
      </c>
      <c r="C2890" t="s">
        <v>321</v>
      </c>
      <c r="D2890" t="s">
        <v>23</v>
      </c>
      <c r="E2890" t="s">
        <v>24</v>
      </c>
      <c r="F2890" t="s">
        <v>20</v>
      </c>
      <c r="G2890" s="4">
        <v>78.19</v>
      </c>
      <c r="H2890" s="4">
        <v>77.2</v>
      </c>
      <c r="I2890" s="57">
        <v>60.35</v>
      </c>
      <c r="J2890" s="72">
        <f t="shared" si="224"/>
        <v>16.850000000000001</v>
      </c>
      <c r="K2890" s="30" t="s">
        <v>10</v>
      </c>
      <c r="L2890" s="30" t="s">
        <v>10</v>
      </c>
      <c r="M2890" t="s">
        <v>1991</v>
      </c>
      <c r="N2890" t="s">
        <v>6615</v>
      </c>
      <c r="O2890" t="s">
        <v>131</v>
      </c>
      <c r="P2890" t="s">
        <v>179</v>
      </c>
    </row>
    <row r="2891" spans="1:17" x14ac:dyDescent="0.25">
      <c r="A2891" s="1">
        <v>9198</v>
      </c>
      <c r="B2891" s="5">
        <v>45807.581940509262</v>
      </c>
      <c r="C2891" t="s">
        <v>201</v>
      </c>
      <c r="D2891" t="s">
        <v>19</v>
      </c>
      <c r="E2891" t="s">
        <v>33</v>
      </c>
      <c r="F2891" t="s">
        <v>20</v>
      </c>
      <c r="G2891" s="4">
        <v>27.99</v>
      </c>
      <c r="H2891" s="4">
        <v>36</v>
      </c>
      <c r="I2891" s="57">
        <v>21.04</v>
      </c>
      <c r="J2891" s="72">
        <f t="shared" si="224"/>
        <v>14.96</v>
      </c>
      <c r="K2891" s="30" t="s">
        <v>10</v>
      </c>
      <c r="L2891" s="30" t="s">
        <v>10</v>
      </c>
      <c r="M2891" t="s">
        <v>1991</v>
      </c>
      <c r="N2891" t="s">
        <v>6616</v>
      </c>
      <c r="O2891" t="s">
        <v>132</v>
      </c>
      <c r="P2891" t="s">
        <v>179</v>
      </c>
    </row>
    <row r="2892" spans="1:17" x14ac:dyDescent="0.25">
      <c r="A2892" s="1">
        <v>5384</v>
      </c>
      <c r="B2892" s="5">
        <v>45806.789028449071</v>
      </c>
      <c r="C2892" t="s">
        <v>160</v>
      </c>
      <c r="D2892" t="s">
        <v>23</v>
      </c>
      <c r="E2892" t="s">
        <v>24</v>
      </c>
      <c r="F2892" t="s">
        <v>20</v>
      </c>
      <c r="G2892" s="4">
        <v>115.73</v>
      </c>
      <c r="H2892" s="4">
        <v>112.75</v>
      </c>
      <c r="I2892" s="57">
        <v>91.05</v>
      </c>
      <c r="J2892" s="72">
        <f t="shared" si="224"/>
        <v>21.700000000000003</v>
      </c>
      <c r="K2892" s="30" t="s">
        <v>10</v>
      </c>
      <c r="L2892" s="30" t="s">
        <v>10</v>
      </c>
      <c r="M2892" t="s">
        <v>1991</v>
      </c>
      <c r="N2892" t="s">
        <v>6617</v>
      </c>
      <c r="O2892" t="s">
        <v>132</v>
      </c>
      <c r="P2892" t="s">
        <v>179</v>
      </c>
    </row>
    <row r="2893" spans="1:17" x14ac:dyDescent="0.25">
      <c r="A2893" s="1" t="s">
        <v>6618</v>
      </c>
      <c r="B2893" s="5">
        <v>45804.479159074072</v>
      </c>
      <c r="C2893" t="s">
        <v>1963</v>
      </c>
      <c r="D2893" t="s">
        <v>19</v>
      </c>
      <c r="E2893" t="s">
        <v>33</v>
      </c>
      <c r="F2893" t="s">
        <v>20</v>
      </c>
      <c r="G2893" s="4">
        <v>98.78</v>
      </c>
      <c r="H2893" s="4">
        <v>90.8</v>
      </c>
      <c r="I2893" s="57">
        <v>73.319999999999993</v>
      </c>
      <c r="J2893" s="72">
        <f t="shared" si="224"/>
        <v>17.480000000000004</v>
      </c>
      <c r="K2893" s="30" t="s">
        <v>10</v>
      </c>
      <c r="L2893" s="30" t="s">
        <v>10</v>
      </c>
      <c r="M2893" t="s">
        <v>1991</v>
      </c>
      <c r="N2893" t="s">
        <v>6619</v>
      </c>
      <c r="O2893" t="s">
        <v>122</v>
      </c>
      <c r="P2893" t="s">
        <v>182</v>
      </c>
    </row>
    <row r="2894" spans="1:17" x14ac:dyDescent="0.25">
      <c r="A2894" s="1" t="s">
        <v>6620</v>
      </c>
      <c r="B2894" s="5">
        <v>45805.657074722221</v>
      </c>
      <c r="C2894" t="s">
        <v>652</v>
      </c>
      <c r="D2894" t="s">
        <v>19</v>
      </c>
      <c r="E2894" t="s">
        <v>2512</v>
      </c>
      <c r="F2894" t="s">
        <v>116</v>
      </c>
      <c r="G2894" s="4">
        <v>66.39</v>
      </c>
      <c r="H2894" s="4">
        <v>68.400000000000006</v>
      </c>
      <c r="I2894" s="57">
        <v>57.28</v>
      </c>
      <c r="J2894" s="72">
        <f t="shared" si="224"/>
        <v>11.120000000000005</v>
      </c>
      <c r="K2894" s="30" t="s">
        <v>10</v>
      </c>
      <c r="L2894" s="30" t="s">
        <v>10</v>
      </c>
      <c r="M2894" t="s">
        <v>1991</v>
      </c>
      <c r="N2894" t="s">
        <v>6621</v>
      </c>
      <c r="O2894" t="s">
        <v>1955</v>
      </c>
      <c r="P2894" t="s">
        <v>179</v>
      </c>
      <c r="Q2894" s="79"/>
    </row>
    <row r="2895" spans="1:17" x14ac:dyDescent="0.25">
      <c r="A2895" s="1">
        <v>4301</v>
      </c>
      <c r="B2895" s="5">
        <v>45807.89558704861</v>
      </c>
      <c r="C2895" t="s">
        <v>2886</v>
      </c>
      <c r="D2895" t="s">
        <v>19</v>
      </c>
      <c r="E2895" t="s">
        <v>39</v>
      </c>
      <c r="F2895" t="s">
        <v>20</v>
      </c>
      <c r="G2895" s="4">
        <v>44.18</v>
      </c>
      <c r="H2895" s="4">
        <v>45.2</v>
      </c>
      <c r="I2895" s="57">
        <v>32.46</v>
      </c>
      <c r="J2895" s="72">
        <f t="shared" si="224"/>
        <v>12.740000000000002</v>
      </c>
      <c r="K2895" s="30" t="s">
        <v>10</v>
      </c>
      <c r="L2895" s="30" t="s">
        <v>10</v>
      </c>
      <c r="M2895" t="s">
        <v>1991</v>
      </c>
      <c r="N2895" t="s">
        <v>6622</v>
      </c>
      <c r="O2895" t="s">
        <v>122</v>
      </c>
      <c r="P2895" t="s">
        <v>180</v>
      </c>
    </row>
    <row r="2896" spans="1:17" x14ac:dyDescent="0.25">
      <c r="A2896" s="1">
        <v>8586</v>
      </c>
      <c r="B2896" s="5">
        <v>45807.854468043981</v>
      </c>
      <c r="C2896" t="s">
        <v>652</v>
      </c>
      <c r="D2896" t="s">
        <v>19</v>
      </c>
      <c r="E2896" t="s">
        <v>129</v>
      </c>
      <c r="F2896" t="s">
        <v>116</v>
      </c>
      <c r="G2896" s="4">
        <v>49.98</v>
      </c>
      <c r="H2896" s="4">
        <v>36</v>
      </c>
      <c r="I2896" s="29">
        <v>0</v>
      </c>
      <c r="K2896" s="30" t="s">
        <v>1000</v>
      </c>
      <c r="L2896" s="30" t="s">
        <v>2825</v>
      </c>
      <c r="M2896" t="s">
        <v>1991</v>
      </c>
      <c r="N2896" t="s">
        <v>6623</v>
      </c>
      <c r="O2896" t="s">
        <v>132</v>
      </c>
      <c r="P2896" t="s">
        <v>179</v>
      </c>
    </row>
    <row r="2897" spans="1:17" x14ac:dyDescent="0.25">
      <c r="A2897" s="1" t="s">
        <v>6624</v>
      </c>
      <c r="B2897" s="5">
        <v>45804.799184374999</v>
      </c>
      <c r="C2897" t="s">
        <v>1931</v>
      </c>
      <c r="D2897" t="s">
        <v>19</v>
      </c>
      <c r="E2897" t="s">
        <v>130</v>
      </c>
      <c r="F2897" t="s">
        <v>20</v>
      </c>
      <c r="G2897" s="4">
        <v>69.03</v>
      </c>
      <c r="H2897" s="4">
        <v>55.05</v>
      </c>
      <c r="I2897" s="57">
        <v>44.45</v>
      </c>
      <c r="J2897" s="72">
        <f>H2897-I2897</f>
        <v>10.599999999999994</v>
      </c>
      <c r="K2897" s="30" t="s">
        <v>10</v>
      </c>
      <c r="L2897" s="30" t="s">
        <v>10</v>
      </c>
      <c r="M2897" t="s">
        <v>1991</v>
      </c>
      <c r="N2897" t="s">
        <v>6625</v>
      </c>
      <c r="O2897" t="s">
        <v>122</v>
      </c>
      <c r="P2897" t="s">
        <v>180</v>
      </c>
    </row>
    <row r="2898" spans="1:17" x14ac:dyDescent="0.25">
      <c r="A2898" s="1">
        <v>9582</v>
      </c>
      <c r="B2898" s="5">
        <v>45807.841108981484</v>
      </c>
      <c r="C2898" t="s">
        <v>652</v>
      </c>
      <c r="D2898" t="s">
        <v>19</v>
      </c>
      <c r="E2898" t="s">
        <v>129</v>
      </c>
      <c r="F2898" t="s">
        <v>116</v>
      </c>
      <c r="G2898" s="4">
        <v>48.03</v>
      </c>
      <c r="H2898" s="4">
        <v>37.049999999999997</v>
      </c>
      <c r="I2898" s="29">
        <v>0</v>
      </c>
      <c r="K2898" s="30" t="s">
        <v>1000</v>
      </c>
      <c r="L2898" s="30" t="s">
        <v>2825</v>
      </c>
      <c r="M2898" t="s">
        <v>1991</v>
      </c>
      <c r="N2898" t="s">
        <v>6626</v>
      </c>
      <c r="O2898" t="s">
        <v>1955</v>
      </c>
      <c r="P2898" t="s">
        <v>179</v>
      </c>
    </row>
    <row r="2899" spans="1:17" x14ac:dyDescent="0.25">
      <c r="A2899" s="1">
        <v>9517</v>
      </c>
      <c r="B2899" s="5">
        <v>45808.63697565972</v>
      </c>
      <c r="C2899" t="s">
        <v>189</v>
      </c>
      <c r="D2899" t="s">
        <v>23</v>
      </c>
      <c r="E2899" t="s">
        <v>30</v>
      </c>
      <c r="F2899" t="s">
        <v>116</v>
      </c>
      <c r="G2899" s="4">
        <v>52.53</v>
      </c>
      <c r="H2899" s="4">
        <v>46.55</v>
      </c>
      <c r="I2899" s="57">
        <v>33.549999999999997</v>
      </c>
      <c r="J2899" s="72">
        <f>H2899-I2899</f>
        <v>13</v>
      </c>
      <c r="K2899" s="30" t="s">
        <v>10</v>
      </c>
      <c r="L2899" s="30" t="s">
        <v>10</v>
      </c>
      <c r="M2899" t="s">
        <v>1991</v>
      </c>
      <c r="N2899" t="s">
        <v>6627</v>
      </c>
      <c r="O2899" t="s">
        <v>140</v>
      </c>
      <c r="P2899" t="s">
        <v>179</v>
      </c>
    </row>
    <row r="2900" spans="1:17" x14ac:dyDescent="0.25">
      <c r="A2900" s="1" t="s">
        <v>6628</v>
      </c>
      <c r="B2900" s="5">
        <v>45805.536560196757</v>
      </c>
      <c r="C2900" t="s">
        <v>143</v>
      </c>
      <c r="D2900" t="s">
        <v>153</v>
      </c>
      <c r="E2900" t="s">
        <v>2525</v>
      </c>
      <c r="F2900" t="s">
        <v>1932</v>
      </c>
      <c r="G2900" s="4">
        <v>84.98</v>
      </c>
      <c r="H2900" s="31">
        <v>81</v>
      </c>
      <c r="I2900" s="31">
        <v>0</v>
      </c>
      <c r="J2900" s="31">
        <v>81</v>
      </c>
      <c r="K2900" s="30" t="s">
        <v>2824</v>
      </c>
      <c r="L2900" s="30" t="s">
        <v>17</v>
      </c>
      <c r="M2900" t="s">
        <v>1991</v>
      </c>
      <c r="N2900" t="s">
        <v>6629</v>
      </c>
      <c r="O2900" t="s">
        <v>1929</v>
      </c>
      <c r="P2900" t="s">
        <v>183</v>
      </c>
    </row>
    <row r="2901" spans="1:17" x14ac:dyDescent="0.25">
      <c r="A2901" s="1" t="s">
        <v>6630</v>
      </c>
      <c r="B2901" s="5">
        <v>45806.553698437499</v>
      </c>
      <c r="C2901" t="s">
        <v>1947</v>
      </c>
      <c r="D2901" t="s">
        <v>18</v>
      </c>
      <c r="E2901" t="s">
        <v>28</v>
      </c>
      <c r="F2901" t="s">
        <v>136</v>
      </c>
      <c r="G2901" s="4">
        <v>32.979999999999997</v>
      </c>
      <c r="H2901" s="31">
        <v>30</v>
      </c>
      <c r="I2901" s="31">
        <v>0</v>
      </c>
      <c r="J2901" s="31">
        <v>30</v>
      </c>
      <c r="K2901" s="30" t="s">
        <v>2824</v>
      </c>
      <c r="L2901" s="30" t="s">
        <v>17</v>
      </c>
      <c r="M2901" t="s">
        <v>1991</v>
      </c>
      <c r="N2901" t="s">
        <v>6631</v>
      </c>
      <c r="O2901" t="s">
        <v>123</v>
      </c>
      <c r="P2901" t="s">
        <v>181</v>
      </c>
    </row>
    <row r="2902" spans="1:17" x14ac:dyDescent="0.25">
      <c r="A2902" s="1" t="s">
        <v>6632</v>
      </c>
      <c r="B2902" s="5">
        <v>45805.578763449077</v>
      </c>
      <c r="C2902" t="s">
        <v>5002</v>
      </c>
      <c r="D2902" t="s">
        <v>19</v>
      </c>
      <c r="E2902" t="s">
        <v>41</v>
      </c>
      <c r="F2902" t="s">
        <v>20</v>
      </c>
      <c r="G2902" s="4">
        <v>88.78</v>
      </c>
      <c r="H2902" s="4">
        <v>84.8</v>
      </c>
      <c r="I2902" s="57">
        <v>68.48</v>
      </c>
      <c r="J2902" s="72">
        <f t="shared" ref="J2902:J2907" si="225">H2902-I2902</f>
        <v>16.319999999999993</v>
      </c>
      <c r="K2902" s="30" t="s">
        <v>10</v>
      </c>
      <c r="L2902" s="30" t="s">
        <v>10</v>
      </c>
      <c r="M2902" t="s">
        <v>1991</v>
      </c>
      <c r="N2902" t="s">
        <v>6633</v>
      </c>
      <c r="O2902" t="s">
        <v>124</v>
      </c>
      <c r="P2902" t="s">
        <v>179</v>
      </c>
    </row>
    <row r="2903" spans="1:17" x14ac:dyDescent="0.25">
      <c r="A2903" s="1" t="s">
        <v>6634</v>
      </c>
      <c r="B2903" s="5">
        <v>45805.733203055555</v>
      </c>
      <c r="C2903" t="s">
        <v>659</v>
      </c>
      <c r="D2903" t="s">
        <v>19</v>
      </c>
      <c r="E2903" t="s">
        <v>33</v>
      </c>
      <c r="F2903" t="s">
        <v>20</v>
      </c>
      <c r="G2903" s="4">
        <v>49.98</v>
      </c>
      <c r="H2903" s="4">
        <v>42</v>
      </c>
      <c r="I2903" s="57">
        <v>33.92</v>
      </c>
      <c r="J2903" s="72">
        <f t="shared" si="225"/>
        <v>8.0799999999999983</v>
      </c>
      <c r="K2903" s="30" t="s">
        <v>10</v>
      </c>
      <c r="L2903" s="30" t="s">
        <v>10</v>
      </c>
      <c r="M2903" t="s">
        <v>1991</v>
      </c>
      <c r="N2903" t="s">
        <v>6635</v>
      </c>
      <c r="O2903" t="s">
        <v>122</v>
      </c>
      <c r="P2903" t="s">
        <v>181</v>
      </c>
    </row>
    <row r="2904" spans="1:17" x14ac:dyDescent="0.25">
      <c r="A2904" s="1">
        <v>7732</v>
      </c>
      <c r="B2904" s="5">
        <v>45806.49849690972</v>
      </c>
      <c r="C2904" t="s">
        <v>1947</v>
      </c>
      <c r="D2904" t="s">
        <v>19</v>
      </c>
      <c r="E2904" t="s">
        <v>33</v>
      </c>
      <c r="F2904" t="s">
        <v>20</v>
      </c>
      <c r="G2904" s="4">
        <v>94.03</v>
      </c>
      <c r="H2904" s="4">
        <v>85.05</v>
      </c>
      <c r="I2904" s="57">
        <v>68.680000000000007</v>
      </c>
      <c r="J2904" s="72">
        <f t="shared" si="225"/>
        <v>16.36999999999999</v>
      </c>
      <c r="K2904" s="30" t="s">
        <v>10</v>
      </c>
      <c r="L2904" s="30" t="s">
        <v>10</v>
      </c>
      <c r="M2904" t="s">
        <v>1991</v>
      </c>
      <c r="N2904" t="s">
        <v>6636</v>
      </c>
      <c r="O2904" t="s">
        <v>122</v>
      </c>
      <c r="P2904" t="s">
        <v>181</v>
      </c>
    </row>
    <row r="2905" spans="1:17" x14ac:dyDescent="0.25">
      <c r="A2905" s="1">
        <v>8615</v>
      </c>
      <c r="B2905" s="5">
        <v>45808.504326736111</v>
      </c>
      <c r="C2905" t="s">
        <v>170</v>
      </c>
      <c r="D2905" t="s">
        <v>23</v>
      </c>
      <c r="E2905" t="s">
        <v>30</v>
      </c>
      <c r="F2905" t="s">
        <v>116</v>
      </c>
      <c r="G2905" s="4">
        <v>50.78</v>
      </c>
      <c r="H2905" s="4">
        <v>46.8</v>
      </c>
      <c r="I2905" s="57">
        <v>32.799999999999997</v>
      </c>
      <c r="J2905" s="72">
        <f t="shared" si="225"/>
        <v>14</v>
      </c>
      <c r="K2905" s="30" t="s">
        <v>10</v>
      </c>
      <c r="L2905" s="30" t="s">
        <v>10</v>
      </c>
      <c r="M2905" t="s">
        <v>1991</v>
      </c>
      <c r="N2905" t="s">
        <v>6637</v>
      </c>
      <c r="O2905" t="s">
        <v>132</v>
      </c>
      <c r="P2905" t="s">
        <v>183</v>
      </c>
    </row>
    <row r="2906" spans="1:17" x14ac:dyDescent="0.25">
      <c r="A2906" s="1" t="s">
        <v>6638</v>
      </c>
      <c r="B2906" s="5">
        <v>45805.551641342594</v>
      </c>
      <c r="C2906" t="s">
        <v>6639</v>
      </c>
      <c r="D2906" t="s">
        <v>19</v>
      </c>
      <c r="E2906" t="s">
        <v>33</v>
      </c>
      <c r="F2906" t="s">
        <v>20</v>
      </c>
      <c r="G2906" s="4">
        <v>45.18</v>
      </c>
      <c r="H2906" s="4">
        <v>45.2</v>
      </c>
      <c r="I2906" s="57">
        <v>36.5</v>
      </c>
      <c r="J2906" s="72">
        <f t="shared" si="225"/>
        <v>8.7000000000000028</v>
      </c>
      <c r="K2906" s="30" t="s">
        <v>10</v>
      </c>
      <c r="L2906" s="30" t="s">
        <v>10</v>
      </c>
      <c r="M2906" t="s">
        <v>1991</v>
      </c>
      <c r="N2906" t="s">
        <v>6640</v>
      </c>
      <c r="O2906" t="s">
        <v>132</v>
      </c>
      <c r="P2906" t="s">
        <v>179</v>
      </c>
    </row>
    <row r="2907" spans="1:17" x14ac:dyDescent="0.25">
      <c r="A2907" s="1" t="s">
        <v>6641</v>
      </c>
      <c r="B2907" s="5">
        <v>45804.942402650464</v>
      </c>
      <c r="C2907" t="s">
        <v>2883</v>
      </c>
      <c r="D2907" t="s">
        <v>19</v>
      </c>
      <c r="E2907" t="s">
        <v>41</v>
      </c>
      <c r="F2907" t="s">
        <v>20</v>
      </c>
      <c r="G2907" s="4">
        <v>64.180000000000007</v>
      </c>
      <c r="H2907" s="4">
        <v>67.2</v>
      </c>
      <c r="I2907" s="57">
        <v>54.26</v>
      </c>
      <c r="J2907" s="72">
        <f t="shared" si="225"/>
        <v>12.940000000000005</v>
      </c>
      <c r="K2907" s="30" t="s">
        <v>10</v>
      </c>
      <c r="L2907" s="30" t="s">
        <v>10</v>
      </c>
      <c r="M2907" t="s">
        <v>1991</v>
      </c>
      <c r="N2907" t="s">
        <v>6642</v>
      </c>
      <c r="O2907" t="s">
        <v>2228</v>
      </c>
      <c r="P2907" t="s">
        <v>180</v>
      </c>
    </row>
    <row r="2908" spans="1:17" x14ac:dyDescent="0.25">
      <c r="A2908" s="75">
        <v>8830</v>
      </c>
      <c r="B2908" s="76">
        <v>45806.904287384263</v>
      </c>
      <c r="C2908" s="77" t="s">
        <v>248</v>
      </c>
      <c r="D2908" s="77" t="s">
        <v>19</v>
      </c>
      <c r="E2908" s="77" t="s">
        <v>129</v>
      </c>
      <c r="F2908" s="77" t="s">
        <v>116</v>
      </c>
      <c r="G2908" s="31">
        <v>64.040000000000006</v>
      </c>
      <c r="H2908" s="31">
        <v>73.05</v>
      </c>
      <c r="I2908" s="31">
        <v>0</v>
      </c>
      <c r="J2908" s="31">
        <v>73.05</v>
      </c>
      <c r="K2908" s="78" t="s">
        <v>1000</v>
      </c>
      <c r="L2908" s="78" t="s">
        <v>2825</v>
      </c>
      <c r="M2908" s="77" t="s">
        <v>1991</v>
      </c>
      <c r="N2908" s="77" t="s">
        <v>6643</v>
      </c>
      <c r="O2908" s="77" t="s">
        <v>123</v>
      </c>
      <c r="P2908" t="s">
        <v>183</v>
      </c>
      <c r="Q2908" s="79"/>
    </row>
    <row r="2909" spans="1:17" x14ac:dyDescent="0.25">
      <c r="A2909" s="1" t="s">
        <v>6644</v>
      </c>
      <c r="B2909" s="5">
        <v>45804.789517268517</v>
      </c>
      <c r="C2909" t="s">
        <v>1506</v>
      </c>
      <c r="D2909" t="s">
        <v>23</v>
      </c>
      <c r="E2909" t="s">
        <v>24</v>
      </c>
      <c r="F2909" t="s">
        <v>20</v>
      </c>
      <c r="G2909" s="4">
        <v>33.99</v>
      </c>
      <c r="H2909" s="4">
        <v>43</v>
      </c>
      <c r="I2909" s="57">
        <v>29.73</v>
      </c>
      <c r="J2909" s="72">
        <f>H2909-I2909</f>
        <v>13.27</v>
      </c>
      <c r="K2909" s="30" t="s">
        <v>10</v>
      </c>
      <c r="L2909" s="30" t="s">
        <v>10</v>
      </c>
      <c r="M2909" t="s">
        <v>1991</v>
      </c>
      <c r="N2909" t="s">
        <v>6645</v>
      </c>
      <c r="O2909" t="s">
        <v>122</v>
      </c>
      <c r="P2909" t="s">
        <v>181</v>
      </c>
    </row>
    <row r="2910" spans="1:17" x14ac:dyDescent="0.25">
      <c r="A2910" s="75">
        <v>9292</v>
      </c>
      <c r="B2910" s="76">
        <v>45806.8400744213</v>
      </c>
      <c r="C2910" s="77" t="s">
        <v>248</v>
      </c>
      <c r="D2910" s="77" t="s">
        <v>23</v>
      </c>
      <c r="E2910" s="77" t="s">
        <v>30</v>
      </c>
      <c r="F2910" s="77" t="s">
        <v>116</v>
      </c>
      <c r="G2910" s="31">
        <v>51.98</v>
      </c>
      <c r="H2910" s="31">
        <v>36</v>
      </c>
      <c r="I2910" s="31">
        <v>0</v>
      </c>
      <c r="J2910" s="31">
        <v>36</v>
      </c>
      <c r="K2910" s="78" t="s">
        <v>1000</v>
      </c>
      <c r="L2910" s="78" t="s">
        <v>2825</v>
      </c>
      <c r="M2910" s="77" t="s">
        <v>1991</v>
      </c>
      <c r="N2910" s="77" t="s">
        <v>6647</v>
      </c>
      <c r="O2910" s="77" t="s">
        <v>122</v>
      </c>
      <c r="P2910" t="s">
        <v>183</v>
      </c>
      <c r="Q2910" s="79">
        <v>53247466</v>
      </c>
    </row>
    <row r="2911" spans="1:17" x14ac:dyDescent="0.25">
      <c r="A2911" s="1" t="s">
        <v>6648</v>
      </c>
      <c r="B2911" s="5">
        <v>45804.533247638887</v>
      </c>
      <c r="C2911" t="s">
        <v>154</v>
      </c>
      <c r="D2911" t="s">
        <v>23</v>
      </c>
      <c r="E2911" t="s">
        <v>31</v>
      </c>
      <c r="F2911" t="s">
        <v>1934</v>
      </c>
      <c r="G2911" s="4">
        <v>34.79</v>
      </c>
      <c r="H2911" s="4">
        <v>43.8</v>
      </c>
      <c r="I2911" s="57">
        <v>32.380000000000003</v>
      </c>
      <c r="J2911" s="72">
        <f>H2911-I2911</f>
        <v>11.419999999999995</v>
      </c>
      <c r="K2911" s="30" t="s">
        <v>10</v>
      </c>
      <c r="L2911" s="30" t="s">
        <v>10</v>
      </c>
      <c r="M2911" t="s">
        <v>1991</v>
      </c>
      <c r="N2911" t="s">
        <v>6649</v>
      </c>
      <c r="O2911" t="s">
        <v>122</v>
      </c>
      <c r="P2911" t="s">
        <v>181</v>
      </c>
    </row>
    <row r="2912" spans="1:17" x14ac:dyDescent="0.25">
      <c r="A2912" s="1">
        <v>8588</v>
      </c>
      <c r="B2912" s="5">
        <v>45806.76676283565</v>
      </c>
      <c r="C2912" t="s">
        <v>154</v>
      </c>
      <c r="D2912" t="s">
        <v>23</v>
      </c>
      <c r="E2912" t="s">
        <v>30</v>
      </c>
      <c r="F2912" t="s">
        <v>116</v>
      </c>
      <c r="G2912" s="4">
        <v>49.98</v>
      </c>
      <c r="H2912" s="4">
        <v>36</v>
      </c>
      <c r="I2912" s="57">
        <v>0</v>
      </c>
      <c r="K2912" s="30" t="s">
        <v>1000</v>
      </c>
      <c r="L2912" s="30" t="s">
        <v>2825</v>
      </c>
      <c r="M2912" t="s">
        <v>1991</v>
      </c>
      <c r="N2912" t="s">
        <v>6650</v>
      </c>
      <c r="O2912" t="s">
        <v>132</v>
      </c>
      <c r="P2912" t="s">
        <v>181</v>
      </c>
    </row>
    <row r="2913" spans="1:17" x14ac:dyDescent="0.25">
      <c r="A2913" s="1">
        <v>4173</v>
      </c>
      <c r="B2913" s="5">
        <v>45806.897380601855</v>
      </c>
      <c r="C2913" t="s">
        <v>260</v>
      </c>
      <c r="D2913" t="s">
        <v>23</v>
      </c>
      <c r="E2913" t="s">
        <v>24</v>
      </c>
      <c r="F2913" t="s">
        <v>20</v>
      </c>
      <c r="G2913" s="4">
        <v>263.23</v>
      </c>
      <c r="H2913" s="4">
        <v>263</v>
      </c>
      <c r="I2913" s="57">
        <v>216.11</v>
      </c>
      <c r="J2913" s="72">
        <f t="shared" ref="J2913:J2915" si="226">H2913-I2913</f>
        <v>46.889999999999986</v>
      </c>
      <c r="K2913" s="30" t="s">
        <v>10</v>
      </c>
      <c r="L2913" s="30" t="s">
        <v>10</v>
      </c>
      <c r="M2913" t="s">
        <v>1991</v>
      </c>
      <c r="N2913" t="s">
        <v>6651</v>
      </c>
      <c r="O2913" t="s">
        <v>1961</v>
      </c>
      <c r="P2913" t="s">
        <v>182</v>
      </c>
    </row>
    <row r="2914" spans="1:17" x14ac:dyDescent="0.25">
      <c r="A2914" s="1">
        <v>8210</v>
      </c>
      <c r="B2914" s="5">
        <v>45806.765136354166</v>
      </c>
      <c r="C2914" t="s">
        <v>260</v>
      </c>
      <c r="D2914" t="s">
        <v>23</v>
      </c>
      <c r="E2914" t="s">
        <v>26</v>
      </c>
      <c r="F2914" t="s">
        <v>20</v>
      </c>
      <c r="G2914" s="4">
        <v>227.58</v>
      </c>
      <c r="H2914" s="4">
        <v>225</v>
      </c>
      <c r="I2914" s="57">
        <v>177.65</v>
      </c>
      <c r="J2914" s="72">
        <f t="shared" si="226"/>
        <v>47.349999999999994</v>
      </c>
      <c r="K2914" s="30" t="s">
        <v>10</v>
      </c>
      <c r="L2914" s="30" t="s">
        <v>10</v>
      </c>
      <c r="M2914" t="s">
        <v>1991</v>
      </c>
      <c r="N2914" t="s">
        <v>6652</v>
      </c>
      <c r="O2914" t="s">
        <v>131</v>
      </c>
      <c r="P2914" t="s">
        <v>182</v>
      </c>
    </row>
    <row r="2915" spans="1:17" x14ac:dyDescent="0.25">
      <c r="A2915" s="1" t="s">
        <v>6653</v>
      </c>
      <c r="B2915" s="5">
        <v>45805.799866273148</v>
      </c>
      <c r="C2915" t="s">
        <v>254</v>
      </c>
      <c r="D2915" t="s">
        <v>19</v>
      </c>
      <c r="E2915" t="s">
        <v>33</v>
      </c>
      <c r="F2915" t="s">
        <v>20</v>
      </c>
      <c r="G2915" s="4">
        <v>79.98</v>
      </c>
      <c r="H2915" s="4">
        <v>73</v>
      </c>
      <c r="I2915" s="57">
        <v>58.95</v>
      </c>
      <c r="J2915" s="72">
        <f t="shared" si="226"/>
        <v>14.049999999999997</v>
      </c>
      <c r="K2915" s="30" t="s">
        <v>10</v>
      </c>
      <c r="L2915" s="30" t="s">
        <v>10</v>
      </c>
      <c r="M2915" t="s">
        <v>1991</v>
      </c>
      <c r="N2915" t="s">
        <v>6654</v>
      </c>
      <c r="O2915" t="s">
        <v>122</v>
      </c>
      <c r="P2915" t="s">
        <v>179</v>
      </c>
    </row>
    <row r="2916" spans="1:17" x14ac:dyDescent="0.25">
      <c r="A2916" s="1" t="s">
        <v>6655</v>
      </c>
      <c r="B2916" s="5">
        <v>45806.618704375003</v>
      </c>
      <c r="C2916" t="s">
        <v>6656</v>
      </c>
      <c r="D2916" t="s">
        <v>18</v>
      </c>
      <c r="E2916" t="s">
        <v>28</v>
      </c>
      <c r="F2916" t="s">
        <v>136</v>
      </c>
      <c r="G2916" s="4">
        <v>23.49</v>
      </c>
      <c r="H2916" s="31">
        <v>30</v>
      </c>
      <c r="I2916" s="31">
        <v>0</v>
      </c>
      <c r="J2916" s="31">
        <v>30</v>
      </c>
      <c r="K2916" s="30" t="s">
        <v>2824</v>
      </c>
      <c r="L2916" s="30" t="s">
        <v>17</v>
      </c>
      <c r="M2916" t="s">
        <v>1991</v>
      </c>
      <c r="N2916" t="s">
        <v>6657</v>
      </c>
      <c r="O2916" t="s">
        <v>131</v>
      </c>
      <c r="P2916" t="s">
        <v>183</v>
      </c>
    </row>
    <row r="2917" spans="1:17" x14ac:dyDescent="0.25">
      <c r="A2917" s="1">
        <v>5124</v>
      </c>
      <c r="B2917" s="5">
        <v>45808.891445231478</v>
      </c>
      <c r="C2917" t="s">
        <v>1952</v>
      </c>
      <c r="D2917" t="s">
        <v>23</v>
      </c>
      <c r="E2917" t="s">
        <v>30</v>
      </c>
      <c r="F2917" t="s">
        <v>116</v>
      </c>
      <c r="G2917" s="4">
        <v>91.58</v>
      </c>
      <c r="H2917" s="4">
        <v>87.6</v>
      </c>
      <c r="I2917" s="29">
        <v>0</v>
      </c>
      <c r="K2917" s="30" t="s">
        <v>1000</v>
      </c>
      <c r="L2917" s="30" t="s">
        <v>2825</v>
      </c>
      <c r="M2917" t="s">
        <v>1991</v>
      </c>
      <c r="N2917" t="s">
        <v>6658</v>
      </c>
      <c r="O2917" t="s">
        <v>124</v>
      </c>
      <c r="P2917" t="s">
        <v>182</v>
      </c>
    </row>
    <row r="2918" spans="1:17" x14ac:dyDescent="0.25">
      <c r="A2918" s="1">
        <v>1191</v>
      </c>
      <c r="B2918" s="5">
        <v>45806.818861574073</v>
      </c>
      <c r="C2918" t="s">
        <v>342</v>
      </c>
      <c r="D2918" t="s">
        <v>23</v>
      </c>
      <c r="E2918" t="s">
        <v>31</v>
      </c>
      <c r="F2918" t="s">
        <v>1941</v>
      </c>
      <c r="G2918" s="4">
        <v>144.47999999999999</v>
      </c>
      <c r="H2918" s="4">
        <v>129</v>
      </c>
      <c r="I2918" s="57">
        <v>100.13</v>
      </c>
      <c r="J2918" s="72">
        <f>H2918-I2918</f>
        <v>28.870000000000005</v>
      </c>
      <c r="K2918" s="30" t="s">
        <v>10</v>
      </c>
      <c r="L2918" s="30" t="s">
        <v>10</v>
      </c>
      <c r="M2918" t="s">
        <v>1991</v>
      </c>
      <c r="N2918" t="s">
        <v>6659</v>
      </c>
      <c r="O2918" t="s">
        <v>122</v>
      </c>
      <c r="P2918" t="s">
        <v>180</v>
      </c>
    </row>
    <row r="2919" spans="1:17" x14ac:dyDescent="0.25">
      <c r="A2919" s="1">
        <v>5384</v>
      </c>
      <c r="B2919" s="5">
        <v>45807.819626921293</v>
      </c>
      <c r="C2919" t="s">
        <v>49</v>
      </c>
      <c r="D2919" t="s">
        <v>23</v>
      </c>
      <c r="E2919" t="s">
        <v>31</v>
      </c>
      <c r="F2919" t="s">
        <v>116</v>
      </c>
      <c r="G2919" s="4">
        <v>61.08</v>
      </c>
      <c r="H2919" s="4">
        <v>62.1</v>
      </c>
      <c r="I2919" s="29">
        <v>0</v>
      </c>
      <c r="K2919" s="30" t="s">
        <v>1000</v>
      </c>
      <c r="L2919" s="30" t="s">
        <v>2825</v>
      </c>
      <c r="M2919" t="s">
        <v>1991</v>
      </c>
      <c r="N2919" t="s">
        <v>6660</v>
      </c>
      <c r="O2919" t="s">
        <v>156</v>
      </c>
      <c r="P2919" t="s">
        <v>179</v>
      </c>
    </row>
    <row r="2920" spans="1:17" x14ac:dyDescent="0.25">
      <c r="A2920" s="75">
        <v>1030</v>
      </c>
      <c r="B2920" s="76">
        <v>45806.901953726854</v>
      </c>
      <c r="C2920" s="77" t="s">
        <v>270</v>
      </c>
      <c r="D2920" s="77" t="s">
        <v>23</v>
      </c>
      <c r="E2920" s="77" t="s">
        <v>30</v>
      </c>
      <c r="F2920" s="77" t="s">
        <v>116</v>
      </c>
      <c r="G2920" s="31">
        <v>32.04</v>
      </c>
      <c r="H2920" s="31">
        <v>31.05</v>
      </c>
      <c r="I2920" s="31">
        <v>0</v>
      </c>
      <c r="J2920" s="31">
        <v>31.05</v>
      </c>
      <c r="K2920" s="78" t="s">
        <v>1000</v>
      </c>
      <c r="L2920" s="78" t="s">
        <v>2825</v>
      </c>
      <c r="M2920" s="77" t="s">
        <v>1991</v>
      </c>
      <c r="N2920" s="77" t="s">
        <v>6661</v>
      </c>
      <c r="O2920" s="77" t="s">
        <v>2679</v>
      </c>
      <c r="P2920" t="s">
        <v>180</v>
      </c>
      <c r="Q2920" s="79">
        <v>53247491</v>
      </c>
    </row>
    <row r="2921" spans="1:17" x14ac:dyDescent="0.25">
      <c r="A2921" s="1">
        <v>6164</v>
      </c>
      <c r="B2921" s="5">
        <v>45807.858899803243</v>
      </c>
      <c r="C2921" t="s">
        <v>2505</v>
      </c>
      <c r="D2921" t="s">
        <v>23</v>
      </c>
      <c r="E2921" t="s">
        <v>24</v>
      </c>
      <c r="F2921" t="s">
        <v>20</v>
      </c>
      <c r="G2921" s="4">
        <v>67.98</v>
      </c>
      <c r="H2921" s="4">
        <v>56</v>
      </c>
      <c r="I2921" s="57">
        <v>45.22</v>
      </c>
      <c r="J2921" s="72">
        <f>H2921-I2921</f>
        <v>10.780000000000001</v>
      </c>
      <c r="K2921" s="30" t="s">
        <v>10</v>
      </c>
      <c r="L2921" s="30" t="s">
        <v>10</v>
      </c>
      <c r="M2921" t="s">
        <v>1991</v>
      </c>
      <c r="N2921" t="s">
        <v>6662</v>
      </c>
      <c r="O2921" t="s">
        <v>132</v>
      </c>
      <c r="P2921" t="s">
        <v>183</v>
      </c>
    </row>
    <row r="2922" spans="1:17" x14ac:dyDescent="0.25">
      <c r="A2922" s="75">
        <v>851</v>
      </c>
      <c r="B2922" s="76">
        <v>45806.901852569441</v>
      </c>
      <c r="C2922" s="77" t="s">
        <v>270</v>
      </c>
      <c r="D2922" s="77" t="s">
        <v>23</v>
      </c>
      <c r="E2922" s="77" t="s">
        <v>30</v>
      </c>
      <c r="F2922" s="77" t="s">
        <v>116</v>
      </c>
      <c r="G2922" s="31">
        <v>49.44</v>
      </c>
      <c r="H2922" s="31">
        <v>48.45</v>
      </c>
      <c r="I2922" s="31">
        <v>0</v>
      </c>
      <c r="J2922" s="31">
        <v>48.45</v>
      </c>
      <c r="K2922" s="78" t="s">
        <v>1000</v>
      </c>
      <c r="L2922" s="78" t="s">
        <v>2825</v>
      </c>
      <c r="M2922" s="77" t="s">
        <v>1991</v>
      </c>
      <c r="N2922" s="77" t="s">
        <v>6663</v>
      </c>
      <c r="O2922" s="77" t="s">
        <v>123</v>
      </c>
      <c r="P2922" t="s">
        <v>180</v>
      </c>
      <c r="Q2922" s="79">
        <v>53247495</v>
      </c>
    </row>
    <row r="2923" spans="1:17" x14ac:dyDescent="0.25">
      <c r="A2923" s="1" t="s">
        <v>5874</v>
      </c>
      <c r="B2923" s="5">
        <v>45804.900602719907</v>
      </c>
      <c r="C2923" t="s">
        <v>174</v>
      </c>
      <c r="D2923" t="s">
        <v>19</v>
      </c>
      <c r="E2923" t="s">
        <v>1967</v>
      </c>
      <c r="F2923" t="s">
        <v>20</v>
      </c>
      <c r="G2923" s="4">
        <v>227.98</v>
      </c>
      <c r="H2923" s="4">
        <v>211</v>
      </c>
      <c r="I2923" s="57">
        <v>170.38</v>
      </c>
      <c r="J2923" s="72">
        <f>H2923-I2923</f>
        <v>40.620000000000005</v>
      </c>
      <c r="K2923" s="30" t="s">
        <v>10</v>
      </c>
      <c r="L2923" s="30" t="s">
        <v>10</v>
      </c>
      <c r="M2923" t="s">
        <v>1991</v>
      </c>
      <c r="N2923" t="s">
        <v>6664</v>
      </c>
      <c r="O2923" t="s">
        <v>131</v>
      </c>
      <c r="P2923" t="s">
        <v>180</v>
      </c>
    </row>
    <row r="2924" spans="1:17" x14ac:dyDescent="0.25">
      <c r="A2924" s="1" t="s">
        <v>6665</v>
      </c>
      <c r="B2924" s="5">
        <v>45806.807391400464</v>
      </c>
      <c r="C2924" t="s">
        <v>6221</v>
      </c>
      <c r="D2924" t="s">
        <v>18</v>
      </c>
      <c r="E2924" t="s">
        <v>2105</v>
      </c>
      <c r="F2924" t="s">
        <v>29</v>
      </c>
      <c r="G2924" s="4">
        <v>55.98</v>
      </c>
      <c r="H2924" s="31">
        <v>43</v>
      </c>
      <c r="I2924" s="31">
        <v>0</v>
      </c>
      <c r="J2924" s="31">
        <v>43</v>
      </c>
      <c r="K2924" s="30" t="s">
        <v>2824</v>
      </c>
      <c r="L2924" s="30" t="s">
        <v>17</v>
      </c>
      <c r="M2924" t="s">
        <v>1991</v>
      </c>
      <c r="N2924" t="s">
        <v>6666</v>
      </c>
      <c r="O2924" t="s">
        <v>1961</v>
      </c>
      <c r="P2924" t="s">
        <v>181</v>
      </c>
    </row>
    <row r="2925" spans="1:17" x14ac:dyDescent="0.25">
      <c r="A2925" s="1" t="s">
        <v>6667</v>
      </c>
      <c r="B2925" s="5">
        <v>45805.799182048613</v>
      </c>
      <c r="C2925" t="s">
        <v>319</v>
      </c>
      <c r="D2925" t="s">
        <v>18</v>
      </c>
      <c r="E2925" t="s">
        <v>28</v>
      </c>
      <c r="F2925" t="s">
        <v>136</v>
      </c>
      <c r="G2925" s="4">
        <v>65.98</v>
      </c>
      <c r="H2925" s="31">
        <v>43</v>
      </c>
      <c r="I2925" s="31">
        <v>0</v>
      </c>
      <c r="J2925" s="31">
        <v>43</v>
      </c>
      <c r="K2925" s="30" t="s">
        <v>2824</v>
      </c>
      <c r="L2925" s="30" t="s">
        <v>17</v>
      </c>
      <c r="M2925" t="s">
        <v>1991</v>
      </c>
      <c r="N2925" t="s">
        <v>6668</v>
      </c>
      <c r="O2925" t="s">
        <v>1961</v>
      </c>
      <c r="P2925" t="s">
        <v>183</v>
      </c>
    </row>
    <row r="2926" spans="1:17" x14ac:dyDescent="0.25">
      <c r="A2926" s="1">
        <v>4963</v>
      </c>
      <c r="B2926" s="5">
        <v>45807.790351736112</v>
      </c>
      <c r="C2926" t="s">
        <v>161</v>
      </c>
      <c r="D2926" t="s">
        <v>153</v>
      </c>
      <c r="E2926" t="s">
        <v>24</v>
      </c>
      <c r="F2926" t="s">
        <v>20</v>
      </c>
      <c r="G2926" s="4">
        <v>84.98</v>
      </c>
      <c r="H2926" s="4">
        <v>74</v>
      </c>
      <c r="I2926" s="57">
        <v>50.76</v>
      </c>
      <c r="J2926" s="72">
        <f t="shared" ref="J2926:J2932" si="227">H2926-I2926</f>
        <v>23.240000000000002</v>
      </c>
      <c r="K2926" s="30" t="s">
        <v>10</v>
      </c>
      <c r="L2926" s="30" t="s">
        <v>10</v>
      </c>
      <c r="M2926" t="s">
        <v>1991</v>
      </c>
      <c r="N2926" t="s">
        <v>6669</v>
      </c>
      <c r="O2926" t="s">
        <v>2228</v>
      </c>
      <c r="P2926" t="s">
        <v>179</v>
      </c>
    </row>
    <row r="2927" spans="1:17" x14ac:dyDescent="0.25">
      <c r="A2927" s="1" t="s">
        <v>6670</v>
      </c>
      <c r="B2927" s="5">
        <v>45804.807700937497</v>
      </c>
      <c r="C2927" t="s">
        <v>6671</v>
      </c>
      <c r="D2927" t="s">
        <v>19</v>
      </c>
      <c r="E2927" t="s">
        <v>33</v>
      </c>
      <c r="F2927" t="s">
        <v>20</v>
      </c>
      <c r="G2927" s="4">
        <v>74.989999999999995</v>
      </c>
      <c r="H2927" s="4">
        <v>74</v>
      </c>
      <c r="I2927" s="57">
        <v>59.76</v>
      </c>
      <c r="J2927" s="72">
        <f t="shared" si="227"/>
        <v>14.240000000000002</v>
      </c>
      <c r="K2927" s="30" t="s">
        <v>10</v>
      </c>
      <c r="L2927" s="30" t="s">
        <v>10</v>
      </c>
      <c r="M2927" t="s">
        <v>1991</v>
      </c>
      <c r="N2927" t="s">
        <v>6672</v>
      </c>
      <c r="O2927" t="s">
        <v>132</v>
      </c>
      <c r="P2927" t="s">
        <v>182</v>
      </c>
    </row>
    <row r="2928" spans="1:17" x14ac:dyDescent="0.25">
      <c r="A2928" s="1" t="s">
        <v>6673</v>
      </c>
      <c r="B2928" s="5">
        <v>45805.517449618055</v>
      </c>
      <c r="C2928" t="s">
        <v>270</v>
      </c>
      <c r="D2928" t="s">
        <v>23</v>
      </c>
      <c r="E2928" t="s">
        <v>30</v>
      </c>
      <c r="F2928" t="s">
        <v>116</v>
      </c>
      <c r="G2928" s="4">
        <v>86.19</v>
      </c>
      <c r="H2928" s="4">
        <v>85.2</v>
      </c>
      <c r="I2928" s="57">
        <v>64.81</v>
      </c>
      <c r="J2928" s="72">
        <f t="shared" si="227"/>
        <v>20.39</v>
      </c>
      <c r="K2928" s="30" t="s">
        <v>10</v>
      </c>
      <c r="L2928" s="30" t="s">
        <v>10</v>
      </c>
      <c r="M2928" t="s">
        <v>1991</v>
      </c>
      <c r="N2928" t="s">
        <v>6674</v>
      </c>
      <c r="O2928" t="s">
        <v>131</v>
      </c>
      <c r="P2928" t="s">
        <v>180</v>
      </c>
      <c r="Q2928" s="79"/>
    </row>
    <row r="2929" spans="1:16" x14ac:dyDescent="0.25">
      <c r="A2929" s="1" t="s">
        <v>6675</v>
      </c>
      <c r="B2929" s="5">
        <v>45804.866585335651</v>
      </c>
      <c r="C2929" t="s">
        <v>281</v>
      </c>
      <c r="D2929" t="s">
        <v>19</v>
      </c>
      <c r="E2929" t="s">
        <v>1953</v>
      </c>
      <c r="F2929" t="s">
        <v>20</v>
      </c>
      <c r="G2929" s="4">
        <v>191.98</v>
      </c>
      <c r="H2929" s="4">
        <v>196</v>
      </c>
      <c r="I2929" s="57">
        <v>158.27000000000001</v>
      </c>
      <c r="J2929" s="72">
        <f t="shared" si="227"/>
        <v>37.72999999999999</v>
      </c>
      <c r="K2929" s="30" t="s">
        <v>10</v>
      </c>
      <c r="L2929" s="30" t="s">
        <v>10</v>
      </c>
      <c r="M2929" t="s">
        <v>1991</v>
      </c>
      <c r="N2929" t="s">
        <v>6676</v>
      </c>
      <c r="O2929" t="s">
        <v>132</v>
      </c>
      <c r="P2929" t="s">
        <v>179</v>
      </c>
    </row>
    <row r="2930" spans="1:16" x14ac:dyDescent="0.25">
      <c r="A2930" s="1">
        <v>9155</v>
      </c>
      <c r="B2930" s="5">
        <v>45807.83976008102</v>
      </c>
      <c r="C2930" t="s">
        <v>281</v>
      </c>
      <c r="D2930" t="s">
        <v>19</v>
      </c>
      <c r="E2930" t="s">
        <v>39</v>
      </c>
      <c r="F2930" t="s">
        <v>20</v>
      </c>
      <c r="G2930" s="4">
        <v>219.98</v>
      </c>
      <c r="H2930" s="4">
        <v>210</v>
      </c>
      <c r="I2930" s="57">
        <v>169.58</v>
      </c>
      <c r="J2930" s="72">
        <f t="shared" si="227"/>
        <v>40.419999999999987</v>
      </c>
      <c r="K2930" s="30" t="s">
        <v>10</v>
      </c>
      <c r="L2930" s="30" t="s">
        <v>10</v>
      </c>
      <c r="M2930" t="s">
        <v>1991</v>
      </c>
      <c r="N2930" t="s">
        <v>6677</v>
      </c>
      <c r="O2930" t="s">
        <v>131</v>
      </c>
      <c r="P2930" t="s">
        <v>179</v>
      </c>
    </row>
    <row r="2931" spans="1:16" x14ac:dyDescent="0.25">
      <c r="A2931" s="1">
        <v>6475</v>
      </c>
      <c r="B2931" s="5">
        <v>45807.815436944446</v>
      </c>
      <c r="C2931" t="s">
        <v>281</v>
      </c>
      <c r="D2931" t="s">
        <v>19</v>
      </c>
      <c r="E2931" t="s">
        <v>41</v>
      </c>
      <c r="F2931" t="s">
        <v>20</v>
      </c>
      <c r="G2931" s="4">
        <v>52.98</v>
      </c>
      <c r="H2931" s="4">
        <v>50</v>
      </c>
      <c r="I2931" s="57">
        <v>40.380000000000003</v>
      </c>
      <c r="J2931" s="72">
        <f t="shared" si="227"/>
        <v>9.6199999999999974</v>
      </c>
      <c r="K2931" s="30" t="s">
        <v>10</v>
      </c>
      <c r="L2931" s="30" t="s">
        <v>10</v>
      </c>
      <c r="M2931" t="s">
        <v>1991</v>
      </c>
      <c r="N2931" t="s">
        <v>6678</v>
      </c>
      <c r="O2931" t="s">
        <v>131</v>
      </c>
      <c r="P2931" t="s">
        <v>179</v>
      </c>
    </row>
    <row r="2932" spans="1:16" x14ac:dyDescent="0.25">
      <c r="A2932" s="1" t="s">
        <v>6679</v>
      </c>
      <c r="B2932" s="5">
        <v>45804.79546202546</v>
      </c>
      <c r="C2932" t="s">
        <v>224</v>
      </c>
      <c r="D2932" t="s">
        <v>19</v>
      </c>
      <c r="E2932" t="s">
        <v>33</v>
      </c>
      <c r="F2932" t="s">
        <v>20</v>
      </c>
      <c r="G2932" s="4">
        <v>47.49</v>
      </c>
      <c r="H2932" s="4">
        <v>54</v>
      </c>
      <c r="I2932" s="57">
        <v>43.6</v>
      </c>
      <c r="J2932" s="72">
        <f t="shared" si="227"/>
        <v>10.399999999999999</v>
      </c>
      <c r="K2932" s="30" t="s">
        <v>10</v>
      </c>
      <c r="L2932" s="30" t="s">
        <v>10</v>
      </c>
      <c r="M2932" t="s">
        <v>1991</v>
      </c>
      <c r="N2932" t="s">
        <v>6680</v>
      </c>
      <c r="O2932" t="s">
        <v>131</v>
      </c>
      <c r="P2932" t="s">
        <v>180</v>
      </c>
    </row>
    <row r="2933" spans="1:16" x14ac:dyDescent="0.25">
      <c r="A2933" s="1" t="s">
        <v>6681</v>
      </c>
      <c r="B2933" s="5">
        <v>45805.706352349538</v>
      </c>
      <c r="C2933" t="s">
        <v>249</v>
      </c>
      <c r="D2933" t="s">
        <v>18</v>
      </c>
      <c r="E2933" t="s">
        <v>1975</v>
      </c>
      <c r="F2933" t="s">
        <v>29</v>
      </c>
      <c r="G2933" s="4">
        <v>257.98</v>
      </c>
      <c r="H2933" s="31">
        <v>240</v>
      </c>
      <c r="I2933" s="31">
        <v>0</v>
      </c>
      <c r="J2933" s="31">
        <v>240</v>
      </c>
      <c r="K2933" s="30" t="s">
        <v>2824</v>
      </c>
      <c r="L2933" s="30" t="s">
        <v>17</v>
      </c>
      <c r="M2933" t="s">
        <v>1991</v>
      </c>
      <c r="N2933" t="s">
        <v>6682</v>
      </c>
      <c r="O2933" t="s">
        <v>132</v>
      </c>
      <c r="P2933" t="s">
        <v>183</v>
      </c>
    </row>
    <row r="2934" spans="1:16" x14ac:dyDescent="0.25">
      <c r="A2934" s="1">
        <v>4942</v>
      </c>
      <c r="B2934" s="5">
        <v>45807.818256157407</v>
      </c>
      <c r="C2934" t="s">
        <v>270</v>
      </c>
      <c r="D2934" t="s">
        <v>23</v>
      </c>
      <c r="E2934" t="s">
        <v>30</v>
      </c>
      <c r="F2934" t="s">
        <v>116</v>
      </c>
      <c r="G2934" s="4">
        <v>27.39</v>
      </c>
      <c r="H2934" s="4">
        <v>26.4</v>
      </c>
      <c r="I2934" s="29">
        <v>0</v>
      </c>
      <c r="K2934" s="30" t="s">
        <v>1000</v>
      </c>
      <c r="L2934" s="30" t="s">
        <v>2825</v>
      </c>
      <c r="M2934" t="s">
        <v>1991</v>
      </c>
      <c r="N2934" t="s">
        <v>6683</v>
      </c>
      <c r="O2934" t="s">
        <v>1955</v>
      </c>
      <c r="P2934" t="s">
        <v>180</v>
      </c>
    </row>
    <row r="2935" spans="1:16" x14ac:dyDescent="0.25">
      <c r="A2935" s="1" t="s">
        <v>6684</v>
      </c>
      <c r="B2935" s="5">
        <v>45805.555772094907</v>
      </c>
      <c r="C2935" t="s">
        <v>1917</v>
      </c>
      <c r="D2935" t="s">
        <v>1926</v>
      </c>
      <c r="E2935" t="s">
        <v>1927</v>
      </c>
      <c r="F2935" t="s">
        <v>1928</v>
      </c>
      <c r="G2935" s="4">
        <v>87.13</v>
      </c>
      <c r="H2935" s="31">
        <v>89.15</v>
      </c>
      <c r="I2935" s="31">
        <v>0</v>
      </c>
      <c r="J2935" s="31">
        <v>89.15</v>
      </c>
      <c r="K2935" s="30" t="s">
        <v>2824</v>
      </c>
      <c r="L2935" s="30" t="s">
        <v>17</v>
      </c>
      <c r="M2935" t="s">
        <v>1991</v>
      </c>
      <c r="N2935" t="s">
        <v>6685</v>
      </c>
      <c r="O2935" t="s">
        <v>1929</v>
      </c>
      <c r="P2935" t="s">
        <v>179</v>
      </c>
    </row>
    <row r="2936" spans="1:16" x14ac:dyDescent="0.25">
      <c r="A2936" s="1">
        <v>4648</v>
      </c>
      <c r="B2936" s="5">
        <v>45807.509710995371</v>
      </c>
      <c r="C2936" t="s">
        <v>270</v>
      </c>
      <c r="D2936" t="s">
        <v>23</v>
      </c>
      <c r="E2936" t="s">
        <v>30</v>
      </c>
      <c r="F2936" t="s">
        <v>116</v>
      </c>
      <c r="G2936" s="4">
        <v>41.99</v>
      </c>
      <c r="H2936" s="4">
        <v>51</v>
      </c>
      <c r="I2936" s="57">
        <v>33.15</v>
      </c>
      <c r="J2936" s="72">
        <f>H2936-I2936</f>
        <v>17.850000000000001</v>
      </c>
      <c r="K2936" s="30" t="s">
        <v>10</v>
      </c>
      <c r="L2936" s="30" t="s">
        <v>10</v>
      </c>
      <c r="M2936" t="s">
        <v>1991</v>
      </c>
      <c r="N2936" t="s">
        <v>6686</v>
      </c>
      <c r="O2936" t="s">
        <v>132</v>
      </c>
      <c r="P2936" t="s">
        <v>180</v>
      </c>
    </row>
    <row r="2937" spans="1:16" x14ac:dyDescent="0.25">
      <c r="A2937" s="1" t="s">
        <v>6687</v>
      </c>
      <c r="B2937" s="5">
        <v>45806.598040682868</v>
      </c>
      <c r="C2937" t="s">
        <v>2093</v>
      </c>
      <c r="D2937" t="s">
        <v>18</v>
      </c>
      <c r="E2937" t="s">
        <v>28</v>
      </c>
      <c r="F2937" t="s">
        <v>136</v>
      </c>
      <c r="G2937" s="4">
        <v>106.98</v>
      </c>
      <c r="H2937" s="31">
        <v>108</v>
      </c>
      <c r="I2937" s="31">
        <v>0</v>
      </c>
      <c r="J2937" s="31">
        <v>108</v>
      </c>
      <c r="K2937" s="30" t="s">
        <v>2824</v>
      </c>
      <c r="L2937" s="30" t="s">
        <v>17</v>
      </c>
      <c r="M2937" t="s">
        <v>1991</v>
      </c>
      <c r="N2937" t="s">
        <v>6688</v>
      </c>
      <c r="O2937" t="s">
        <v>122</v>
      </c>
      <c r="P2937" t="s">
        <v>183</v>
      </c>
    </row>
    <row r="2938" spans="1:16" x14ac:dyDescent="0.25">
      <c r="A2938" s="1">
        <v>7348</v>
      </c>
      <c r="B2938" s="5">
        <v>45807.916724340277</v>
      </c>
      <c r="C2938" t="s">
        <v>230</v>
      </c>
      <c r="D2938" t="s">
        <v>19</v>
      </c>
      <c r="E2938" t="s">
        <v>129</v>
      </c>
      <c r="F2938" t="s">
        <v>116</v>
      </c>
      <c r="G2938" s="4">
        <v>58.08</v>
      </c>
      <c r="H2938" s="4">
        <v>53.1</v>
      </c>
      <c r="I2938" s="29">
        <v>0</v>
      </c>
      <c r="K2938" s="30" t="s">
        <v>1000</v>
      </c>
      <c r="L2938" s="30" t="s">
        <v>2825</v>
      </c>
      <c r="M2938" t="s">
        <v>1991</v>
      </c>
      <c r="N2938" t="s">
        <v>6689</v>
      </c>
      <c r="O2938" t="s">
        <v>132</v>
      </c>
      <c r="P2938" t="s">
        <v>181</v>
      </c>
    </row>
    <row r="2939" spans="1:16" x14ac:dyDescent="0.25">
      <c r="A2939" s="1">
        <v>671</v>
      </c>
      <c r="B2939" s="5">
        <v>45807.87593490741</v>
      </c>
      <c r="C2939" t="s">
        <v>283</v>
      </c>
      <c r="D2939" t="s">
        <v>19</v>
      </c>
      <c r="E2939" t="s">
        <v>226</v>
      </c>
      <c r="F2939" t="s">
        <v>20</v>
      </c>
      <c r="G2939" s="4">
        <v>57.98</v>
      </c>
      <c r="H2939" s="4">
        <v>54</v>
      </c>
      <c r="I2939" s="57">
        <v>39.57</v>
      </c>
      <c r="J2939" s="72">
        <f>H2939-I2939</f>
        <v>14.43</v>
      </c>
      <c r="K2939" s="30" t="s">
        <v>10</v>
      </c>
      <c r="L2939" s="30" t="s">
        <v>10</v>
      </c>
      <c r="M2939" t="s">
        <v>1991</v>
      </c>
      <c r="N2939" t="s">
        <v>6690</v>
      </c>
      <c r="O2939" t="s">
        <v>140</v>
      </c>
      <c r="P2939" t="s">
        <v>180</v>
      </c>
    </row>
    <row r="2940" spans="1:16" x14ac:dyDescent="0.25">
      <c r="A2940" s="1" t="s">
        <v>6691</v>
      </c>
      <c r="B2940" s="5">
        <v>45805.878203622684</v>
      </c>
      <c r="C2940" t="s">
        <v>417</v>
      </c>
      <c r="D2940" t="s">
        <v>18</v>
      </c>
      <c r="E2940" t="s">
        <v>1939</v>
      </c>
      <c r="F2940" t="s">
        <v>29</v>
      </c>
      <c r="G2940" s="4">
        <v>157.97999999999999</v>
      </c>
      <c r="H2940" s="31">
        <v>148</v>
      </c>
      <c r="I2940" s="31">
        <v>0</v>
      </c>
      <c r="J2940" s="31">
        <v>148</v>
      </c>
      <c r="K2940" s="30" t="s">
        <v>2824</v>
      </c>
      <c r="L2940" s="30" t="s">
        <v>17</v>
      </c>
      <c r="M2940" t="s">
        <v>1991</v>
      </c>
      <c r="N2940" t="s">
        <v>6692</v>
      </c>
      <c r="O2940" t="s">
        <v>122</v>
      </c>
      <c r="P2940" t="s">
        <v>181</v>
      </c>
    </row>
    <row r="2941" spans="1:16" x14ac:dyDescent="0.25">
      <c r="A2941" s="1">
        <v>5277</v>
      </c>
      <c r="B2941" s="5">
        <v>45807.553645844906</v>
      </c>
      <c r="C2941" t="s">
        <v>321</v>
      </c>
      <c r="D2941" t="s">
        <v>23</v>
      </c>
      <c r="E2941" t="s">
        <v>30</v>
      </c>
      <c r="F2941" t="s">
        <v>116</v>
      </c>
      <c r="G2941" s="4">
        <v>48.43</v>
      </c>
      <c r="H2941" s="4">
        <v>48.45</v>
      </c>
      <c r="I2941" s="57">
        <v>39.090000000000003</v>
      </c>
      <c r="J2941" s="72">
        <f t="shared" ref="J2941:J2946" si="228">H2941-I2941</f>
        <v>9.36</v>
      </c>
      <c r="K2941" s="30" t="s">
        <v>10</v>
      </c>
      <c r="L2941" s="30" t="s">
        <v>10</v>
      </c>
      <c r="M2941" t="s">
        <v>1991</v>
      </c>
      <c r="N2941" t="s">
        <v>6693</v>
      </c>
      <c r="O2941" t="s">
        <v>132</v>
      </c>
      <c r="P2941" t="s">
        <v>179</v>
      </c>
    </row>
    <row r="2942" spans="1:16" x14ac:dyDescent="0.25">
      <c r="A2942" s="1" t="s">
        <v>6694</v>
      </c>
      <c r="B2942" s="5">
        <v>45805.807201365744</v>
      </c>
      <c r="C2942" t="s">
        <v>171</v>
      </c>
      <c r="D2942" t="s">
        <v>19</v>
      </c>
      <c r="E2942" t="s">
        <v>1946</v>
      </c>
      <c r="F2942" t="s">
        <v>1940</v>
      </c>
      <c r="G2942" s="4">
        <v>109.98</v>
      </c>
      <c r="H2942" s="4">
        <v>101</v>
      </c>
      <c r="I2942" s="57">
        <v>72.569999999999993</v>
      </c>
      <c r="J2942" s="72">
        <f t="shared" si="228"/>
        <v>28.430000000000007</v>
      </c>
      <c r="K2942" s="30" t="s">
        <v>10</v>
      </c>
      <c r="L2942" s="30" t="s">
        <v>10</v>
      </c>
      <c r="M2942" t="s">
        <v>1991</v>
      </c>
      <c r="N2942" t="s">
        <v>6695</v>
      </c>
      <c r="O2942" t="s">
        <v>123</v>
      </c>
      <c r="P2942" t="s">
        <v>182</v>
      </c>
    </row>
    <row r="2943" spans="1:16" x14ac:dyDescent="0.25">
      <c r="A2943" s="1">
        <v>9419</v>
      </c>
      <c r="B2943" s="5">
        <v>45806.519222326388</v>
      </c>
      <c r="C2943" t="s">
        <v>160</v>
      </c>
      <c r="D2943" t="s">
        <v>23</v>
      </c>
      <c r="E2943" t="s">
        <v>30</v>
      </c>
      <c r="F2943" t="s">
        <v>116</v>
      </c>
      <c r="G2943" s="4">
        <v>34.79</v>
      </c>
      <c r="H2943" s="4">
        <v>43.8</v>
      </c>
      <c r="I2943" s="57">
        <v>28.85</v>
      </c>
      <c r="J2943" s="72">
        <f t="shared" si="228"/>
        <v>14.949999999999996</v>
      </c>
      <c r="K2943" s="30" t="s">
        <v>10</v>
      </c>
      <c r="L2943" s="30" t="s">
        <v>10</v>
      </c>
      <c r="M2943" t="s">
        <v>1991</v>
      </c>
      <c r="N2943" t="s">
        <v>6696</v>
      </c>
      <c r="O2943" t="s">
        <v>124</v>
      </c>
      <c r="P2943" t="s">
        <v>179</v>
      </c>
    </row>
    <row r="2944" spans="1:16" x14ac:dyDescent="0.25">
      <c r="A2944" s="1">
        <v>5044</v>
      </c>
      <c r="B2944" s="5">
        <v>45808.676428634259</v>
      </c>
      <c r="C2944" t="s">
        <v>160</v>
      </c>
      <c r="D2944" t="s">
        <v>23</v>
      </c>
      <c r="E2944" t="s">
        <v>30</v>
      </c>
      <c r="F2944" t="s">
        <v>116</v>
      </c>
      <c r="G2944" s="4">
        <v>26.19</v>
      </c>
      <c r="H2944" s="4">
        <v>33.6</v>
      </c>
      <c r="I2944" s="57">
        <v>24.14</v>
      </c>
      <c r="J2944" s="72">
        <f t="shared" si="228"/>
        <v>9.4600000000000009</v>
      </c>
      <c r="K2944" s="30" t="s">
        <v>10</v>
      </c>
      <c r="L2944" s="30" t="s">
        <v>10</v>
      </c>
      <c r="M2944" t="s">
        <v>1991</v>
      </c>
      <c r="N2944" t="s">
        <v>6697</v>
      </c>
      <c r="O2944" t="s">
        <v>131</v>
      </c>
      <c r="P2944" t="s">
        <v>179</v>
      </c>
    </row>
    <row r="2945" spans="1:17" x14ac:dyDescent="0.25">
      <c r="A2945" s="1">
        <v>6391</v>
      </c>
      <c r="B2945" s="5">
        <v>45806.937897939817</v>
      </c>
      <c r="C2945" t="s">
        <v>141</v>
      </c>
      <c r="D2945" t="s">
        <v>23</v>
      </c>
      <c r="E2945" t="s">
        <v>24</v>
      </c>
      <c r="F2945" t="s">
        <v>20</v>
      </c>
      <c r="G2945" s="4">
        <v>76.98</v>
      </c>
      <c r="H2945" s="4">
        <v>64</v>
      </c>
      <c r="I2945" s="57">
        <v>51.68</v>
      </c>
      <c r="J2945" s="72">
        <f t="shared" si="228"/>
        <v>12.32</v>
      </c>
      <c r="K2945" s="30" t="s">
        <v>10</v>
      </c>
      <c r="L2945" s="30" t="s">
        <v>10</v>
      </c>
      <c r="M2945" t="s">
        <v>1991</v>
      </c>
      <c r="N2945" t="s">
        <v>6698</v>
      </c>
      <c r="O2945" t="s">
        <v>123</v>
      </c>
      <c r="P2945" t="s">
        <v>183</v>
      </c>
    </row>
    <row r="2946" spans="1:17" x14ac:dyDescent="0.25">
      <c r="A2946" s="1" t="s">
        <v>6699</v>
      </c>
      <c r="B2946" s="5">
        <v>45805.761278333332</v>
      </c>
      <c r="C2946" t="s">
        <v>141</v>
      </c>
      <c r="D2946" t="s">
        <v>23</v>
      </c>
      <c r="E2946" t="s">
        <v>24</v>
      </c>
      <c r="F2946" t="s">
        <v>20</v>
      </c>
      <c r="G2946" s="4">
        <v>146.97999999999999</v>
      </c>
      <c r="H2946" s="4">
        <v>135</v>
      </c>
      <c r="I2946" s="57">
        <v>109.01</v>
      </c>
      <c r="J2946" s="72">
        <f t="shared" si="228"/>
        <v>25.989999999999995</v>
      </c>
      <c r="K2946" s="30" t="s">
        <v>10</v>
      </c>
      <c r="L2946" s="30" t="s">
        <v>10</v>
      </c>
      <c r="M2946" t="s">
        <v>1991</v>
      </c>
      <c r="N2946" t="s">
        <v>6700</v>
      </c>
      <c r="O2946" t="s">
        <v>123</v>
      </c>
      <c r="P2946" t="s">
        <v>183</v>
      </c>
    </row>
    <row r="2947" spans="1:17" x14ac:dyDescent="0.25">
      <c r="A2947" s="1">
        <v>6959</v>
      </c>
      <c r="B2947" s="5">
        <v>45808.781427013892</v>
      </c>
      <c r="C2947" t="s">
        <v>2848</v>
      </c>
      <c r="D2947" t="s">
        <v>23</v>
      </c>
      <c r="E2947" t="s">
        <v>30</v>
      </c>
      <c r="F2947" t="s">
        <v>116</v>
      </c>
      <c r="G2947" s="4">
        <v>40.18</v>
      </c>
      <c r="H2947" s="4">
        <v>37.200000000000003</v>
      </c>
      <c r="I2947" s="29">
        <v>0</v>
      </c>
      <c r="K2947" s="30" t="s">
        <v>1000</v>
      </c>
      <c r="L2947" s="30" t="s">
        <v>2825</v>
      </c>
      <c r="M2947" t="s">
        <v>1991</v>
      </c>
      <c r="N2947" t="s">
        <v>6702</v>
      </c>
      <c r="O2947" t="s">
        <v>122</v>
      </c>
      <c r="P2947" t="s">
        <v>182</v>
      </c>
    </row>
    <row r="2948" spans="1:17" x14ac:dyDescent="0.25">
      <c r="A2948" s="1" t="s">
        <v>6703</v>
      </c>
      <c r="B2948" s="5">
        <v>45806.73452953704</v>
      </c>
      <c r="C2948" t="s">
        <v>1395</v>
      </c>
      <c r="D2948" t="s">
        <v>18</v>
      </c>
      <c r="E2948" t="s">
        <v>28</v>
      </c>
      <c r="F2948" t="s">
        <v>136</v>
      </c>
      <c r="G2948" s="4">
        <v>41.98</v>
      </c>
      <c r="H2948" s="31">
        <v>30</v>
      </c>
      <c r="I2948" s="31">
        <v>0</v>
      </c>
      <c r="J2948" s="31">
        <v>30</v>
      </c>
      <c r="K2948" s="30" t="s">
        <v>2824</v>
      </c>
      <c r="L2948" s="30" t="s">
        <v>17</v>
      </c>
      <c r="M2948" t="s">
        <v>1991</v>
      </c>
      <c r="N2948" t="s">
        <v>6704</v>
      </c>
      <c r="O2948" t="s">
        <v>122</v>
      </c>
      <c r="P2948" t="s">
        <v>183</v>
      </c>
    </row>
    <row r="2949" spans="1:17" x14ac:dyDescent="0.25">
      <c r="A2949" s="1">
        <v>528</v>
      </c>
      <c r="B2949" s="5">
        <v>45807.916151631944</v>
      </c>
      <c r="C2949" t="s">
        <v>141</v>
      </c>
      <c r="D2949" t="s">
        <v>153</v>
      </c>
      <c r="E2949" t="s">
        <v>24</v>
      </c>
      <c r="F2949" t="s">
        <v>20</v>
      </c>
      <c r="G2949" s="4">
        <v>171.98</v>
      </c>
      <c r="H2949" s="4">
        <v>170</v>
      </c>
      <c r="I2949" s="57">
        <v>137.28</v>
      </c>
      <c r="J2949" s="72">
        <f t="shared" ref="J2949:J2950" si="229">H2949-I2949</f>
        <v>32.72</v>
      </c>
      <c r="K2949" s="30" t="s">
        <v>10</v>
      </c>
      <c r="L2949" s="30" t="s">
        <v>10</v>
      </c>
      <c r="M2949" t="s">
        <v>1991</v>
      </c>
      <c r="N2949" t="s">
        <v>6705</v>
      </c>
      <c r="O2949" t="s">
        <v>131</v>
      </c>
      <c r="P2949" t="s">
        <v>183</v>
      </c>
    </row>
    <row r="2950" spans="1:17" x14ac:dyDescent="0.25">
      <c r="A2950" s="1">
        <v>532</v>
      </c>
      <c r="B2950" s="5">
        <v>45806.794540983799</v>
      </c>
      <c r="C2950" t="s">
        <v>74</v>
      </c>
      <c r="D2950" t="s">
        <v>19</v>
      </c>
      <c r="E2950" t="s">
        <v>226</v>
      </c>
      <c r="F2950" t="s">
        <v>20</v>
      </c>
      <c r="G2950" s="4">
        <v>278.98</v>
      </c>
      <c r="H2950" s="4">
        <v>264</v>
      </c>
      <c r="I2950" s="57">
        <v>213.18</v>
      </c>
      <c r="J2950" s="72">
        <f t="shared" si="229"/>
        <v>50.819999999999993</v>
      </c>
      <c r="K2950" s="30" t="s">
        <v>10</v>
      </c>
      <c r="L2950" s="30" t="s">
        <v>10</v>
      </c>
      <c r="M2950" t="s">
        <v>1991</v>
      </c>
      <c r="N2950" t="s">
        <v>6706</v>
      </c>
      <c r="O2950" t="s">
        <v>2228</v>
      </c>
      <c r="P2950" t="s">
        <v>182</v>
      </c>
    </row>
    <row r="2951" spans="1:17" x14ac:dyDescent="0.25">
      <c r="A2951" s="1" t="s">
        <v>3735</v>
      </c>
      <c r="B2951" s="5">
        <v>45805.890319537037</v>
      </c>
      <c r="C2951" t="s">
        <v>262</v>
      </c>
      <c r="D2951" t="s">
        <v>18</v>
      </c>
      <c r="E2951" t="s">
        <v>28</v>
      </c>
      <c r="F2951" t="s">
        <v>136</v>
      </c>
      <c r="G2951" s="4">
        <v>177</v>
      </c>
      <c r="H2951" s="31">
        <v>176.01</v>
      </c>
      <c r="I2951" s="31">
        <v>0</v>
      </c>
      <c r="J2951" s="31">
        <v>176.01</v>
      </c>
      <c r="K2951" s="30" t="s">
        <v>2824</v>
      </c>
      <c r="L2951" s="30" t="s">
        <v>17</v>
      </c>
      <c r="M2951" t="s">
        <v>1991</v>
      </c>
      <c r="N2951" t="s">
        <v>6707</v>
      </c>
      <c r="O2951" t="s">
        <v>1955</v>
      </c>
      <c r="P2951" t="s">
        <v>182</v>
      </c>
    </row>
    <row r="2952" spans="1:17" x14ac:dyDescent="0.25">
      <c r="A2952" s="1" t="s">
        <v>4625</v>
      </c>
      <c r="B2952" s="5">
        <v>45805.510659571759</v>
      </c>
      <c r="C2952" t="s">
        <v>215</v>
      </c>
      <c r="D2952" t="s">
        <v>18</v>
      </c>
      <c r="E2952" t="s">
        <v>1939</v>
      </c>
      <c r="F2952" t="s">
        <v>29</v>
      </c>
      <c r="G2952" s="4">
        <v>166.03</v>
      </c>
      <c r="H2952" s="31">
        <v>157.05000000000001</v>
      </c>
      <c r="I2952" s="31">
        <v>0</v>
      </c>
      <c r="J2952" s="31">
        <v>157.05000000000001</v>
      </c>
      <c r="K2952" s="30" t="s">
        <v>2824</v>
      </c>
      <c r="L2952" s="30" t="s">
        <v>17</v>
      </c>
      <c r="M2952" t="s">
        <v>1991</v>
      </c>
      <c r="N2952" t="s">
        <v>6708</v>
      </c>
      <c r="O2952" t="s">
        <v>122</v>
      </c>
      <c r="P2952" t="s">
        <v>179</v>
      </c>
    </row>
    <row r="2953" spans="1:17" x14ac:dyDescent="0.25">
      <c r="A2953" s="1">
        <v>5175</v>
      </c>
      <c r="B2953" s="5">
        <v>45807.811588518518</v>
      </c>
      <c r="C2953" t="s">
        <v>306</v>
      </c>
      <c r="D2953" t="s">
        <v>19</v>
      </c>
      <c r="E2953" t="s">
        <v>226</v>
      </c>
      <c r="F2953" t="s">
        <v>20</v>
      </c>
      <c r="G2953" s="4">
        <v>70.98</v>
      </c>
      <c r="H2953" s="4">
        <v>54</v>
      </c>
      <c r="I2953" s="57">
        <v>43.6</v>
      </c>
      <c r="J2953" s="72">
        <f>H2953-I2953</f>
        <v>10.399999999999999</v>
      </c>
      <c r="K2953" s="30" t="s">
        <v>10</v>
      </c>
      <c r="L2953" s="30" t="s">
        <v>10</v>
      </c>
      <c r="M2953" t="s">
        <v>1991</v>
      </c>
      <c r="N2953" t="s">
        <v>6709</v>
      </c>
      <c r="O2953" t="s">
        <v>122</v>
      </c>
      <c r="P2953" t="s">
        <v>181</v>
      </c>
    </row>
    <row r="2954" spans="1:17" x14ac:dyDescent="0.25">
      <c r="A2954" s="75">
        <v>6580</v>
      </c>
      <c r="B2954" s="76">
        <v>45806.793756493054</v>
      </c>
      <c r="C2954" s="77" t="s">
        <v>6710</v>
      </c>
      <c r="D2954" s="77" t="s">
        <v>23</v>
      </c>
      <c r="E2954" s="77" t="s">
        <v>30</v>
      </c>
      <c r="F2954" s="77" t="s">
        <v>116</v>
      </c>
      <c r="G2954" s="31">
        <v>72.98</v>
      </c>
      <c r="H2954" s="31">
        <v>72</v>
      </c>
      <c r="I2954" s="31">
        <v>0</v>
      </c>
      <c r="J2954" s="31">
        <v>72</v>
      </c>
      <c r="K2954" s="78" t="s">
        <v>1000</v>
      </c>
      <c r="L2954" s="78" t="s">
        <v>2825</v>
      </c>
      <c r="M2954" s="77" t="s">
        <v>1991</v>
      </c>
      <c r="N2954" s="77" t="s">
        <v>6711</v>
      </c>
      <c r="O2954" s="77" t="s">
        <v>1976</v>
      </c>
      <c r="P2954" t="s">
        <v>182</v>
      </c>
      <c r="Q2954" s="79"/>
    </row>
    <row r="2955" spans="1:17" x14ac:dyDescent="0.25">
      <c r="A2955" s="1" t="s">
        <v>6375</v>
      </c>
      <c r="B2955" s="5">
        <v>45804.948585208331</v>
      </c>
      <c r="C2955" t="s">
        <v>231</v>
      </c>
      <c r="D2955" t="s">
        <v>19</v>
      </c>
      <c r="E2955" t="s">
        <v>41</v>
      </c>
      <c r="F2955" t="s">
        <v>20</v>
      </c>
      <c r="G2955" s="4">
        <v>177.98</v>
      </c>
      <c r="H2955" s="4">
        <v>170</v>
      </c>
      <c r="I2955" s="57">
        <v>127.28</v>
      </c>
      <c r="J2955" s="72">
        <f t="shared" ref="J2955:J2959" si="230">H2955-I2955</f>
        <v>42.72</v>
      </c>
      <c r="K2955" s="30" t="s">
        <v>10</v>
      </c>
      <c r="L2955" s="30" t="s">
        <v>10</v>
      </c>
      <c r="M2955" t="s">
        <v>1991</v>
      </c>
      <c r="N2955" t="s">
        <v>6712</v>
      </c>
      <c r="O2955" t="s">
        <v>132</v>
      </c>
      <c r="P2955" t="s">
        <v>180</v>
      </c>
    </row>
    <row r="2956" spans="1:17" x14ac:dyDescent="0.25">
      <c r="A2956" s="1">
        <v>4538</v>
      </c>
      <c r="B2956" s="5">
        <v>45806.898986238426</v>
      </c>
      <c r="C2956" t="s">
        <v>231</v>
      </c>
      <c r="D2956" t="s">
        <v>19</v>
      </c>
      <c r="E2956" t="s">
        <v>33</v>
      </c>
      <c r="F2956" t="s">
        <v>20</v>
      </c>
      <c r="G2956" s="4">
        <v>116.98</v>
      </c>
      <c r="H2956" s="4">
        <v>121</v>
      </c>
      <c r="I2956" s="57">
        <v>93.67</v>
      </c>
      <c r="J2956" s="72">
        <f t="shared" si="230"/>
        <v>27.33</v>
      </c>
      <c r="K2956" s="30" t="s">
        <v>10</v>
      </c>
      <c r="L2956" s="30" t="s">
        <v>10</v>
      </c>
      <c r="M2956" t="s">
        <v>1991</v>
      </c>
      <c r="N2956" t="s">
        <v>6713</v>
      </c>
      <c r="O2956" t="s">
        <v>122</v>
      </c>
      <c r="P2956" t="s">
        <v>180</v>
      </c>
    </row>
    <row r="2957" spans="1:17" x14ac:dyDescent="0.25">
      <c r="A2957" s="1" t="s">
        <v>6714</v>
      </c>
      <c r="B2957" s="5">
        <v>45805.635576504632</v>
      </c>
      <c r="C2957" t="s">
        <v>231</v>
      </c>
      <c r="D2957" t="s">
        <v>19</v>
      </c>
      <c r="E2957" t="s">
        <v>226</v>
      </c>
      <c r="F2957" t="s">
        <v>20</v>
      </c>
      <c r="G2957" s="4">
        <v>100.99</v>
      </c>
      <c r="H2957" s="4">
        <v>93</v>
      </c>
      <c r="I2957" s="57">
        <v>75.099999999999994</v>
      </c>
      <c r="J2957" s="72">
        <f t="shared" si="230"/>
        <v>17.900000000000006</v>
      </c>
      <c r="K2957" s="30" t="s">
        <v>10</v>
      </c>
      <c r="L2957" s="30" t="s">
        <v>10</v>
      </c>
      <c r="M2957" t="s">
        <v>1991</v>
      </c>
      <c r="N2957" t="s">
        <v>6715</v>
      </c>
      <c r="O2957" t="s">
        <v>1938</v>
      </c>
      <c r="P2957" t="s">
        <v>180</v>
      </c>
    </row>
    <row r="2958" spans="1:17" x14ac:dyDescent="0.25">
      <c r="A2958" s="1" t="s">
        <v>6716</v>
      </c>
      <c r="B2958" s="5">
        <v>45804.921618368055</v>
      </c>
      <c r="C2958" t="s">
        <v>148</v>
      </c>
      <c r="D2958" t="s">
        <v>19</v>
      </c>
      <c r="E2958" t="s">
        <v>41</v>
      </c>
      <c r="F2958" t="s">
        <v>20</v>
      </c>
      <c r="G2958" s="4">
        <v>84.99</v>
      </c>
      <c r="H2958" s="4">
        <v>78</v>
      </c>
      <c r="I2958" s="57">
        <v>62.98</v>
      </c>
      <c r="J2958" s="72">
        <f t="shared" si="230"/>
        <v>15.020000000000003</v>
      </c>
      <c r="K2958" s="30" t="s">
        <v>10</v>
      </c>
      <c r="L2958" s="30" t="s">
        <v>10</v>
      </c>
      <c r="M2958" t="s">
        <v>1991</v>
      </c>
      <c r="N2958" t="s">
        <v>6717</v>
      </c>
      <c r="O2958" t="s">
        <v>124</v>
      </c>
      <c r="P2958" t="s">
        <v>179</v>
      </c>
    </row>
    <row r="2959" spans="1:17" x14ac:dyDescent="0.25">
      <c r="A2959" s="1" t="s">
        <v>6718</v>
      </c>
      <c r="B2959" s="5">
        <v>45804.920605104169</v>
      </c>
      <c r="C2959" t="s">
        <v>148</v>
      </c>
      <c r="D2959" t="s">
        <v>19</v>
      </c>
      <c r="E2959" t="s">
        <v>41</v>
      </c>
      <c r="F2959" t="s">
        <v>20</v>
      </c>
      <c r="G2959" s="4">
        <v>67.989999999999995</v>
      </c>
      <c r="H2959" s="4">
        <v>67</v>
      </c>
      <c r="I2959" s="57">
        <v>54.1</v>
      </c>
      <c r="J2959" s="72">
        <f t="shared" si="230"/>
        <v>12.899999999999999</v>
      </c>
      <c r="K2959" s="30" t="s">
        <v>10</v>
      </c>
      <c r="L2959" s="30" t="s">
        <v>10</v>
      </c>
      <c r="M2959" t="s">
        <v>1991</v>
      </c>
      <c r="N2959" t="s">
        <v>6719</v>
      </c>
      <c r="O2959" t="s">
        <v>132</v>
      </c>
      <c r="P2959" t="s">
        <v>179</v>
      </c>
    </row>
    <row r="2960" spans="1:17" x14ac:dyDescent="0.25">
      <c r="A2960" s="1">
        <v>2490</v>
      </c>
      <c r="B2960" s="5">
        <v>45808.712207395831</v>
      </c>
      <c r="C2960" t="s">
        <v>1963</v>
      </c>
      <c r="D2960" t="s">
        <v>23</v>
      </c>
      <c r="E2960" t="s">
        <v>30</v>
      </c>
      <c r="F2960" t="s">
        <v>116</v>
      </c>
      <c r="G2960" s="4">
        <v>53.79</v>
      </c>
      <c r="H2960" s="4">
        <v>52.8</v>
      </c>
      <c r="I2960" s="29">
        <v>0</v>
      </c>
      <c r="K2960" s="30" t="s">
        <v>1000</v>
      </c>
      <c r="L2960" s="30" t="s">
        <v>2825</v>
      </c>
      <c r="M2960" t="s">
        <v>1991</v>
      </c>
      <c r="N2960" t="s">
        <v>6720</v>
      </c>
      <c r="O2960" t="s">
        <v>124</v>
      </c>
      <c r="P2960" t="s">
        <v>182</v>
      </c>
    </row>
    <row r="2961" spans="1:17" x14ac:dyDescent="0.25">
      <c r="A2961" s="1">
        <v>4541</v>
      </c>
      <c r="B2961" s="5">
        <v>45807.820639953701</v>
      </c>
      <c r="C2961" t="s">
        <v>532</v>
      </c>
      <c r="D2961" t="s">
        <v>19</v>
      </c>
      <c r="E2961" t="s">
        <v>33</v>
      </c>
      <c r="F2961" t="s">
        <v>20</v>
      </c>
      <c r="G2961" s="4">
        <v>146.97999999999999</v>
      </c>
      <c r="H2961" s="4">
        <v>135</v>
      </c>
      <c r="I2961" s="57">
        <v>109.01</v>
      </c>
      <c r="J2961" s="72">
        <f>H2961-I2961</f>
        <v>25.989999999999995</v>
      </c>
      <c r="K2961" s="30" t="s">
        <v>10</v>
      </c>
      <c r="L2961" s="30" t="s">
        <v>10</v>
      </c>
      <c r="M2961" t="s">
        <v>1991</v>
      </c>
      <c r="N2961" t="s">
        <v>6721</v>
      </c>
      <c r="O2961" t="s">
        <v>1957</v>
      </c>
      <c r="P2961" t="s">
        <v>182</v>
      </c>
    </row>
    <row r="2962" spans="1:17" x14ac:dyDescent="0.25">
      <c r="A2962" s="1" t="s">
        <v>6722</v>
      </c>
      <c r="B2962" s="5">
        <v>45805.759762511574</v>
      </c>
      <c r="C2962" t="s">
        <v>235</v>
      </c>
      <c r="D2962" t="s">
        <v>27</v>
      </c>
      <c r="E2962" t="s">
        <v>28</v>
      </c>
      <c r="F2962" t="s">
        <v>136</v>
      </c>
      <c r="G2962" s="4">
        <v>101.78</v>
      </c>
      <c r="H2962" s="31">
        <v>99.8</v>
      </c>
      <c r="I2962" s="31">
        <v>0</v>
      </c>
      <c r="J2962" s="31">
        <v>99.8</v>
      </c>
      <c r="K2962" s="30" t="s">
        <v>2824</v>
      </c>
      <c r="L2962" s="30" t="s">
        <v>17</v>
      </c>
      <c r="M2962" t="s">
        <v>1991</v>
      </c>
      <c r="N2962" t="s">
        <v>6723</v>
      </c>
      <c r="O2962" t="s">
        <v>132</v>
      </c>
      <c r="P2962" t="s">
        <v>183</v>
      </c>
    </row>
    <row r="2963" spans="1:17" x14ac:dyDescent="0.25">
      <c r="A2963" s="75">
        <v>159</v>
      </c>
      <c r="B2963" s="76">
        <v>45806.812968587961</v>
      </c>
      <c r="C2963" s="77" t="s">
        <v>2886</v>
      </c>
      <c r="D2963" s="77" t="s">
        <v>23</v>
      </c>
      <c r="E2963" s="77" t="s">
        <v>30</v>
      </c>
      <c r="F2963" s="77" t="s">
        <v>116</v>
      </c>
      <c r="G2963" s="31">
        <v>109.48</v>
      </c>
      <c r="H2963" s="31">
        <v>108.2</v>
      </c>
      <c r="I2963" s="31">
        <v>0</v>
      </c>
      <c r="J2963" s="31">
        <v>108.2</v>
      </c>
      <c r="K2963" s="78" t="s">
        <v>1000</v>
      </c>
      <c r="L2963" s="78" t="s">
        <v>2825</v>
      </c>
      <c r="M2963" s="77" t="s">
        <v>1991</v>
      </c>
      <c r="N2963" s="77" t="s">
        <v>6724</v>
      </c>
      <c r="O2963" s="77" t="s">
        <v>122</v>
      </c>
      <c r="P2963" t="s">
        <v>180</v>
      </c>
      <c r="Q2963" s="79"/>
    </row>
    <row r="2964" spans="1:17" x14ac:dyDescent="0.25">
      <c r="A2964" s="1">
        <v>8086</v>
      </c>
      <c r="B2964" s="5">
        <v>45808.934800243056</v>
      </c>
      <c r="C2964" t="s">
        <v>1931</v>
      </c>
      <c r="D2964" t="s">
        <v>23</v>
      </c>
      <c r="E2964" t="s">
        <v>30</v>
      </c>
      <c r="F2964" t="s">
        <v>116</v>
      </c>
      <c r="G2964" s="4">
        <v>72.58</v>
      </c>
      <c r="H2964" s="4">
        <v>63.6</v>
      </c>
      <c r="I2964" s="57">
        <v>51.35</v>
      </c>
      <c r="J2964" s="72">
        <f t="shared" ref="J2964:J2971" si="231">H2964-I2964</f>
        <v>12.25</v>
      </c>
      <c r="K2964" s="30" t="s">
        <v>10</v>
      </c>
      <c r="L2964" s="30" t="s">
        <v>10</v>
      </c>
      <c r="M2964" t="s">
        <v>1991</v>
      </c>
      <c r="N2964" t="s">
        <v>6725</v>
      </c>
      <c r="O2964" t="s">
        <v>1938</v>
      </c>
      <c r="P2964" t="s">
        <v>180</v>
      </c>
    </row>
    <row r="2965" spans="1:17" x14ac:dyDescent="0.25">
      <c r="A2965" s="1" t="s">
        <v>6726</v>
      </c>
      <c r="B2965" s="5">
        <v>45805.837633900461</v>
      </c>
      <c r="C2965" t="s">
        <v>217</v>
      </c>
      <c r="D2965" t="s">
        <v>23</v>
      </c>
      <c r="E2965" t="s">
        <v>24</v>
      </c>
      <c r="F2965" t="s">
        <v>20</v>
      </c>
      <c r="G2965" s="4">
        <v>81.98</v>
      </c>
      <c r="H2965" s="4">
        <v>85</v>
      </c>
      <c r="I2965" s="57">
        <v>68.64</v>
      </c>
      <c r="J2965" s="72">
        <f t="shared" si="231"/>
        <v>16.36</v>
      </c>
      <c r="K2965" s="30" t="s">
        <v>10</v>
      </c>
      <c r="L2965" s="30" t="s">
        <v>10</v>
      </c>
      <c r="M2965" t="s">
        <v>1991</v>
      </c>
      <c r="N2965" t="s">
        <v>6727</v>
      </c>
      <c r="O2965" t="s">
        <v>131</v>
      </c>
      <c r="P2965" t="s">
        <v>182</v>
      </c>
    </row>
    <row r="2966" spans="1:17" x14ac:dyDescent="0.25">
      <c r="A2966" s="1" t="s">
        <v>6728</v>
      </c>
      <c r="B2966" s="5">
        <v>45804.736933703702</v>
      </c>
      <c r="C2966" t="s">
        <v>83</v>
      </c>
      <c r="D2966" t="s">
        <v>19</v>
      </c>
      <c r="E2966" t="s">
        <v>226</v>
      </c>
      <c r="F2966" t="s">
        <v>20</v>
      </c>
      <c r="G2966" s="4">
        <v>67.98</v>
      </c>
      <c r="H2966" s="4">
        <v>52</v>
      </c>
      <c r="I2966" s="57">
        <v>41.99</v>
      </c>
      <c r="J2966" s="72">
        <f t="shared" si="231"/>
        <v>10.009999999999998</v>
      </c>
      <c r="K2966" s="30" t="s">
        <v>10</v>
      </c>
      <c r="L2966" s="30" t="s">
        <v>10</v>
      </c>
      <c r="M2966" t="s">
        <v>1991</v>
      </c>
      <c r="N2966" t="s">
        <v>6729</v>
      </c>
      <c r="O2966" t="s">
        <v>1960</v>
      </c>
      <c r="P2966" t="s">
        <v>181</v>
      </c>
    </row>
    <row r="2967" spans="1:17" x14ac:dyDescent="0.25">
      <c r="A2967" s="1">
        <v>9532</v>
      </c>
      <c r="B2967" s="5">
        <v>45807.814582384257</v>
      </c>
      <c r="C2967" t="s">
        <v>264</v>
      </c>
      <c r="D2967" t="s">
        <v>23</v>
      </c>
      <c r="E2967" t="s">
        <v>24</v>
      </c>
      <c r="F2967" t="s">
        <v>20</v>
      </c>
      <c r="G2967" s="4">
        <v>102.98</v>
      </c>
      <c r="H2967" s="4">
        <v>93</v>
      </c>
      <c r="I2967" s="57">
        <v>71.06</v>
      </c>
      <c r="J2967" s="72">
        <f t="shared" si="231"/>
        <v>21.939999999999998</v>
      </c>
      <c r="K2967" s="30" t="s">
        <v>10</v>
      </c>
      <c r="L2967" s="30" t="s">
        <v>10</v>
      </c>
      <c r="M2967" t="s">
        <v>1991</v>
      </c>
      <c r="N2967" t="s">
        <v>6730</v>
      </c>
      <c r="O2967" t="s">
        <v>124</v>
      </c>
      <c r="P2967" t="s">
        <v>180</v>
      </c>
    </row>
    <row r="2968" spans="1:17" x14ac:dyDescent="0.25">
      <c r="A2968" s="1" t="s">
        <v>6731</v>
      </c>
      <c r="B2968" s="5">
        <v>45804.809610798613</v>
      </c>
      <c r="C2968" t="s">
        <v>305</v>
      </c>
      <c r="D2968" t="s">
        <v>19</v>
      </c>
      <c r="E2968" t="s">
        <v>1946</v>
      </c>
      <c r="F2968" t="s">
        <v>20</v>
      </c>
      <c r="G2968" s="4">
        <v>100.99</v>
      </c>
      <c r="H2968" s="4">
        <v>87</v>
      </c>
      <c r="I2968" s="57">
        <v>70.25</v>
      </c>
      <c r="J2968" s="72">
        <f t="shared" si="231"/>
        <v>16.75</v>
      </c>
      <c r="K2968" s="30" t="s">
        <v>10</v>
      </c>
      <c r="L2968" s="30" t="s">
        <v>10</v>
      </c>
      <c r="M2968" t="s">
        <v>1991</v>
      </c>
      <c r="N2968" t="s">
        <v>6732</v>
      </c>
      <c r="O2968" t="s">
        <v>124</v>
      </c>
      <c r="P2968" t="s">
        <v>182</v>
      </c>
    </row>
    <row r="2969" spans="1:17" x14ac:dyDescent="0.25">
      <c r="A2969" s="1" t="s">
        <v>6733</v>
      </c>
      <c r="B2969" s="5">
        <v>45804.836898368056</v>
      </c>
      <c r="C2969" t="s">
        <v>1978</v>
      </c>
      <c r="D2969" t="s">
        <v>19</v>
      </c>
      <c r="E2969" t="s">
        <v>41</v>
      </c>
      <c r="F2969" t="s">
        <v>20</v>
      </c>
      <c r="G2969" s="4">
        <v>154.97999999999999</v>
      </c>
      <c r="H2969" s="4">
        <v>150</v>
      </c>
      <c r="I2969" s="57">
        <v>125.65</v>
      </c>
      <c r="J2969" s="72">
        <f t="shared" si="231"/>
        <v>24.349999999999994</v>
      </c>
      <c r="K2969" s="30" t="s">
        <v>10</v>
      </c>
      <c r="L2969" s="30" t="s">
        <v>10</v>
      </c>
      <c r="M2969" t="s">
        <v>1991</v>
      </c>
      <c r="N2969" t="s">
        <v>6734</v>
      </c>
      <c r="O2969" t="s">
        <v>1955</v>
      </c>
      <c r="P2969" t="s">
        <v>182</v>
      </c>
    </row>
    <row r="2970" spans="1:17" x14ac:dyDescent="0.25">
      <c r="A2970" s="1">
        <v>7821</v>
      </c>
      <c r="B2970" s="5">
        <v>45806.902011712962</v>
      </c>
      <c r="C2970" t="s">
        <v>1978</v>
      </c>
      <c r="D2970" t="s">
        <v>19</v>
      </c>
      <c r="E2970" t="s">
        <v>41</v>
      </c>
      <c r="F2970" t="s">
        <v>20</v>
      </c>
      <c r="G2970" s="4">
        <v>162.97999999999999</v>
      </c>
      <c r="H2970" s="4">
        <v>146</v>
      </c>
      <c r="I2970" s="57">
        <v>117.9</v>
      </c>
      <c r="J2970" s="72">
        <f t="shared" si="231"/>
        <v>28.099999999999994</v>
      </c>
      <c r="K2970" s="30" t="s">
        <v>10</v>
      </c>
      <c r="L2970" s="30" t="s">
        <v>10</v>
      </c>
      <c r="M2970" t="s">
        <v>1991</v>
      </c>
      <c r="N2970" t="s">
        <v>6735</v>
      </c>
      <c r="O2970" t="s">
        <v>122</v>
      </c>
      <c r="P2970" t="s">
        <v>182</v>
      </c>
    </row>
    <row r="2971" spans="1:17" x14ac:dyDescent="0.25">
      <c r="A2971" s="1">
        <v>7729</v>
      </c>
      <c r="B2971" s="5">
        <v>45806.755048240739</v>
      </c>
      <c r="C2971" t="s">
        <v>1978</v>
      </c>
      <c r="D2971" t="s">
        <v>19</v>
      </c>
      <c r="E2971" t="s">
        <v>226</v>
      </c>
      <c r="F2971" t="s">
        <v>20</v>
      </c>
      <c r="G2971" s="4">
        <v>168.98</v>
      </c>
      <c r="H2971" s="4">
        <v>152</v>
      </c>
      <c r="I2971" s="57">
        <v>122.74</v>
      </c>
      <c r="J2971" s="72">
        <f t="shared" si="231"/>
        <v>29.260000000000005</v>
      </c>
      <c r="K2971" s="30" t="s">
        <v>10</v>
      </c>
      <c r="L2971" s="30" t="s">
        <v>10</v>
      </c>
      <c r="M2971" t="s">
        <v>1991</v>
      </c>
      <c r="N2971" t="s">
        <v>6736</v>
      </c>
      <c r="O2971" t="s">
        <v>122</v>
      </c>
      <c r="P2971" t="s">
        <v>182</v>
      </c>
    </row>
    <row r="2972" spans="1:17" x14ac:dyDescent="0.25">
      <c r="A2972" s="1" t="s">
        <v>6737</v>
      </c>
      <c r="B2972" s="5">
        <v>45806.717463726854</v>
      </c>
      <c r="C2972" t="s">
        <v>263</v>
      </c>
      <c r="D2972" t="s">
        <v>18</v>
      </c>
      <c r="E2972" t="s">
        <v>28</v>
      </c>
      <c r="F2972" t="s">
        <v>136</v>
      </c>
      <c r="G2972" s="4">
        <v>57.99</v>
      </c>
      <c r="H2972" s="31">
        <v>63</v>
      </c>
      <c r="I2972" s="31">
        <v>0</v>
      </c>
      <c r="J2972" s="31">
        <v>63</v>
      </c>
      <c r="K2972" s="30" t="s">
        <v>2824</v>
      </c>
      <c r="L2972" s="30" t="s">
        <v>17</v>
      </c>
      <c r="M2972" t="s">
        <v>1991</v>
      </c>
      <c r="N2972" t="s">
        <v>6738</v>
      </c>
      <c r="O2972" t="s">
        <v>122</v>
      </c>
      <c r="P2972" t="s">
        <v>179</v>
      </c>
    </row>
    <row r="2973" spans="1:17" x14ac:dyDescent="0.25">
      <c r="A2973" s="1">
        <v>4358</v>
      </c>
      <c r="B2973" s="5">
        <v>45807.858894756944</v>
      </c>
      <c r="C2973" t="s">
        <v>763</v>
      </c>
      <c r="D2973" t="s">
        <v>19</v>
      </c>
      <c r="E2973" t="s">
        <v>33</v>
      </c>
      <c r="F2973" t="s">
        <v>20</v>
      </c>
      <c r="G2973" s="4">
        <v>120.98</v>
      </c>
      <c r="H2973" s="4">
        <v>108</v>
      </c>
      <c r="I2973" s="57">
        <v>85.48</v>
      </c>
      <c r="J2973" s="72">
        <f t="shared" ref="J2973:J2976" si="232">H2973-I2973</f>
        <v>22.519999999999996</v>
      </c>
      <c r="K2973" s="30" t="s">
        <v>10</v>
      </c>
      <c r="L2973" s="30" t="s">
        <v>10</v>
      </c>
      <c r="M2973" t="s">
        <v>1991</v>
      </c>
      <c r="N2973" t="s">
        <v>6739</v>
      </c>
      <c r="O2973" t="s">
        <v>1961</v>
      </c>
      <c r="P2973" t="s">
        <v>183</v>
      </c>
    </row>
    <row r="2974" spans="1:17" x14ac:dyDescent="0.25">
      <c r="A2974" s="1" t="s">
        <v>6740</v>
      </c>
      <c r="B2974" s="5">
        <v>45805.900901608795</v>
      </c>
      <c r="C2974" t="s">
        <v>188</v>
      </c>
      <c r="D2974" t="s">
        <v>23</v>
      </c>
      <c r="E2974" t="s">
        <v>30</v>
      </c>
      <c r="F2974" t="s">
        <v>116</v>
      </c>
      <c r="G2974" s="4">
        <v>73.790000000000006</v>
      </c>
      <c r="H2974" s="4">
        <v>72.8</v>
      </c>
      <c r="I2974" s="57">
        <v>58.79</v>
      </c>
      <c r="J2974" s="72">
        <f t="shared" si="232"/>
        <v>14.009999999999998</v>
      </c>
      <c r="K2974" s="30" t="s">
        <v>10</v>
      </c>
      <c r="L2974" s="30" t="s">
        <v>10</v>
      </c>
      <c r="M2974" t="s">
        <v>1991</v>
      </c>
      <c r="N2974" t="s">
        <v>6741</v>
      </c>
      <c r="O2974" t="s">
        <v>1938</v>
      </c>
      <c r="P2974" t="s">
        <v>179</v>
      </c>
      <c r="Q2974" s="79"/>
    </row>
    <row r="2975" spans="1:17" x14ac:dyDescent="0.25">
      <c r="A2975" s="1" t="s">
        <v>6742</v>
      </c>
      <c r="B2975" s="5">
        <v>45804.936857685185</v>
      </c>
      <c r="C2975" t="s">
        <v>155</v>
      </c>
      <c r="D2975" t="s">
        <v>19</v>
      </c>
      <c r="E2975" t="s">
        <v>1967</v>
      </c>
      <c r="F2975" t="s">
        <v>20</v>
      </c>
      <c r="G2975" s="4">
        <v>95.98</v>
      </c>
      <c r="H2975" s="4">
        <v>90</v>
      </c>
      <c r="I2975" s="57">
        <v>72.680000000000007</v>
      </c>
      <c r="J2975" s="72">
        <f t="shared" si="232"/>
        <v>17.319999999999993</v>
      </c>
      <c r="K2975" s="30" t="s">
        <v>10</v>
      </c>
      <c r="L2975" s="30" t="s">
        <v>10</v>
      </c>
      <c r="M2975" t="s">
        <v>1991</v>
      </c>
      <c r="N2975" t="s">
        <v>6743</v>
      </c>
      <c r="O2975" t="s">
        <v>131</v>
      </c>
      <c r="P2975" t="s">
        <v>182</v>
      </c>
    </row>
    <row r="2976" spans="1:17" x14ac:dyDescent="0.25">
      <c r="A2976" s="1" t="s">
        <v>6744</v>
      </c>
      <c r="B2976" s="5">
        <v>45804.70316863426</v>
      </c>
      <c r="C2976" t="s">
        <v>1947</v>
      </c>
      <c r="D2976" t="s">
        <v>23</v>
      </c>
      <c r="E2976" t="s">
        <v>139</v>
      </c>
      <c r="F2976" t="s">
        <v>116</v>
      </c>
      <c r="G2976" s="4">
        <v>47.68</v>
      </c>
      <c r="H2976" s="4">
        <v>39.6</v>
      </c>
      <c r="I2976" s="57">
        <v>31.97</v>
      </c>
      <c r="J2976" s="72">
        <f t="shared" si="232"/>
        <v>7.6300000000000026</v>
      </c>
      <c r="K2976" s="30" t="s">
        <v>10</v>
      </c>
      <c r="L2976" s="30" t="s">
        <v>10</v>
      </c>
      <c r="M2976" t="s">
        <v>1991</v>
      </c>
      <c r="N2976" t="s">
        <v>6745</v>
      </c>
      <c r="O2976" t="s">
        <v>124</v>
      </c>
      <c r="P2976" t="s">
        <v>181</v>
      </c>
    </row>
    <row r="2977" spans="1:16" x14ac:dyDescent="0.25">
      <c r="A2977" s="1" t="s">
        <v>6746</v>
      </c>
      <c r="B2977" s="5">
        <v>45805.919675497687</v>
      </c>
      <c r="C2977" t="s">
        <v>460</v>
      </c>
      <c r="D2977" t="s">
        <v>18</v>
      </c>
      <c r="E2977" t="s">
        <v>2507</v>
      </c>
      <c r="F2977" t="s">
        <v>116</v>
      </c>
      <c r="G2977" s="4">
        <v>38.99</v>
      </c>
      <c r="H2977" s="31">
        <v>38</v>
      </c>
      <c r="I2977" s="31">
        <v>0</v>
      </c>
      <c r="J2977" s="73">
        <v>38</v>
      </c>
      <c r="K2977" s="30" t="s">
        <v>2824</v>
      </c>
      <c r="L2977" s="30" t="s">
        <v>17</v>
      </c>
      <c r="M2977" t="s">
        <v>1991</v>
      </c>
      <c r="N2977" t="s">
        <v>6747</v>
      </c>
      <c r="O2977" t="s">
        <v>132</v>
      </c>
      <c r="P2977" t="s">
        <v>180</v>
      </c>
    </row>
    <row r="2978" spans="1:16" x14ac:dyDescent="0.25">
      <c r="A2978" s="1">
        <v>1885</v>
      </c>
      <c r="B2978" s="5">
        <v>45807.918845659726</v>
      </c>
      <c r="C2978" t="s">
        <v>155</v>
      </c>
      <c r="D2978" t="s">
        <v>19</v>
      </c>
      <c r="E2978" t="s">
        <v>1967</v>
      </c>
      <c r="F2978" t="s">
        <v>20</v>
      </c>
      <c r="G2978" s="4">
        <v>218.99</v>
      </c>
      <c r="H2978" s="4">
        <v>209</v>
      </c>
      <c r="I2978" s="57">
        <v>168.77</v>
      </c>
      <c r="J2978" s="72">
        <f t="shared" ref="J2978:J2979" si="233">H2978-I2978</f>
        <v>40.22999999999999</v>
      </c>
      <c r="K2978" s="30" t="s">
        <v>10</v>
      </c>
      <c r="L2978" s="30" t="s">
        <v>10</v>
      </c>
      <c r="M2978" t="s">
        <v>1991</v>
      </c>
      <c r="N2978" t="s">
        <v>6748</v>
      </c>
      <c r="O2978" t="s">
        <v>122</v>
      </c>
      <c r="P2978" t="s">
        <v>182</v>
      </c>
    </row>
    <row r="2979" spans="1:16" x14ac:dyDescent="0.25">
      <c r="A2979" s="1">
        <v>5831</v>
      </c>
      <c r="B2979" s="5">
        <v>45807.850223310183</v>
      </c>
      <c r="C2979" t="s">
        <v>6639</v>
      </c>
      <c r="D2979" t="s">
        <v>23</v>
      </c>
      <c r="E2979" t="s">
        <v>139</v>
      </c>
      <c r="F2979" t="s">
        <v>116</v>
      </c>
      <c r="G2979" s="4">
        <v>64.19</v>
      </c>
      <c r="H2979" s="4">
        <v>63.2</v>
      </c>
      <c r="I2979" s="57">
        <v>47.96</v>
      </c>
      <c r="J2979" s="72">
        <f t="shared" si="233"/>
        <v>15.240000000000002</v>
      </c>
      <c r="K2979" s="30" t="s">
        <v>10</v>
      </c>
      <c r="L2979" s="30" t="s">
        <v>10</v>
      </c>
      <c r="M2979" t="s">
        <v>1991</v>
      </c>
      <c r="N2979" t="s">
        <v>6749</v>
      </c>
      <c r="O2979" t="s">
        <v>1955</v>
      </c>
      <c r="P2979" t="s">
        <v>179</v>
      </c>
    </row>
    <row r="2980" spans="1:16" x14ac:dyDescent="0.25">
      <c r="A2980" s="1">
        <v>4051</v>
      </c>
      <c r="B2980" s="5">
        <v>45808.610667743058</v>
      </c>
      <c r="C2980" t="s">
        <v>1970</v>
      </c>
      <c r="D2980" t="s">
        <v>23</v>
      </c>
      <c r="E2980" t="s">
        <v>30</v>
      </c>
      <c r="F2980" t="s">
        <v>116</v>
      </c>
      <c r="G2980" s="4">
        <v>91.39</v>
      </c>
      <c r="H2980" s="4">
        <v>90.4</v>
      </c>
      <c r="I2980" s="29">
        <v>0</v>
      </c>
      <c r="K2980" s="30" t="s">
        <v>1000</v>
      </c>
      <c r="L2980" s="30" t="s">
        <v>2825</v>
      </c>
      <c r="M2980" t="s">
        <v>1991</v>
      </c>
      <c r="N2980" t="s">
        <v>6750</v>
      </c>
      <c r="O2980" t="s">
        <v>1961</v>
      </c>
      <c r="P2980" t="s">
        <v>182</v>
      </c>
    </row>
    <row r="2981" spans="1:16" x14ac:dyDescent="0.25">
      <c r="A2981" s="1" t="s">
        <v>6751</v>
      </c>
      <c r="B2981" s="5">
        <v>45805.490660219904</v>
      </c>
      <c r="C2981" t="s">
        <v>652</v>
      </c>
      <c r="D2981" t="s">
        <v>23</v>
      </c>
      <c r="E2981" t="s">
        <v>24</v>
      </c>
      <c r="F2981" t="s">
        <v>20</v>
      </c>
      <c r="G2981" s="4">
        <v>42.58</v>
      </c>
      <c r="H2981" s="4">
        <v>33.6</v>
      </c>
      <c r="I2981" s="57">
        <v>28.17</v>
      </c>
      <c r="J2981" s="72">
        <f t="shared" ref="J2981:J2983" si="234">H2981-I2981</f>
        <v>5.43</v>
      </c>
      <c r="K2981" s="30" t="s">
        <v>10</v>
      </c>
      <c r="L2981" s="30" t="s">
        <v>10</v>
      </c>
      <c r="M2981" t="s">
        <v>1991</v>
      </c>
      <c r="N2981" t="s">
        <v>6752</v>
      </c>
      <c r="O2981" t="s">
        <v>1961</v>
      </c>
      <c r="P2981" t="s">
        <v>179</v>
      </c>
    </row>
    <row r="2982" spans="1:16" x14ac:dyDescent="0.25">
      <c r="A2982" s="1">
        <v>1040</v>
      </c>
      <c r="B2982" s="5">
        <v>45807.757554652781</v>
      </c>
      <c r="C2982" t="s">
        <v>6753</v>
      </c>
      <c r="D2982" t="s">
        <v>23</v>
      </c>
      <c r="E2982" t="s">
        <v>31</v>
      </c>
      <c r="F2982" t="s">
        <v>1934</v>
      </c>
      <c r="G2982" s="4">
        <v>16.989999999999998</v>
      </c>
      <c r="H2982" s="4">
        <v>31</v>
      </c>
      <c r="I2982" s="57">
        <v>25.03</v>
      </c>
      <c r="J2982" s="72">
        <f t="shared" si="234"/>
        <v>5.9699999999999989</v>
      </c>
      <c r="K2982" s="30" t="s">
        <v>10</v>
      </c>
      <c r="L2982" s="30" t="s">
        <v>10</v>
      </c>
      <c r="M2982" t="s">
        <v>1991</v>
      </c>
      <c r="N2982" t="s">
        <v>6754</v>
      </c>
      <c r="O2982" t="s">
        <v>132</v>
      </c>
      <c r="P2982" t="s">
        <v>179</v>
      </c>
    </row>
    <row r="2983" spans="1:16" x14ac:dyDescent="0.25">
      <c r="A2983" s="1" t="s">
        <v>4192</v>
      </c>
      <c r="B2983" s="5">
        <v>45803.79830372685</v>
      </c>
      <c r="C2983" t="s">
        <v>1482</v>
      </c>
      <c r="D2983" t="s">
        <v>23</v>
      </c>
      <c r="E2983" t="s">
        <v>30</v>
      </c>
      <c r="F2983" t="s">
        <v>116</v>
      </c>
      <c r="G2983" s="4">
        <v>79.23</v>
      </c>
      <c r="H2983" s="4">
        <v>62</v>
      </c>
      <c r="I2983" s="57">
        <v>46.03</v>
      </c>
      <c r="J2983" s="72">
        <f t="shared" si="234"/>
        <v>15.969999999999999</v>
      </c>
      <c r="K2983" s="30" t="s">
        <v>10</v>
      </c>
      <c r="L2983" s="30" t="s">
        <v>10</v>
      </c>
      <c r="M2983" t="s">
        <v>1991</v>
      </c>
      <c r="N2983" t="s">
        <v>6755</v>
      </c>
      <c r="O2983" t="s">
        <v>122</v>
      </c>
      <c r="P2983" t="s">
        <v>183</v>
      </c>
    </row>
    <row r="2984" spans="1:16" x14ac:dyDescent="0.25">
      <c r="A2984" s="75" t="s">
        <v>6756</v>
      </c>
      <c r="B2984" s="76">
        <v>45803.004413576389</v>
      </c>
      <c r="C2984" s="77" t="s">
        <v>1472</v>
      </c>
      <c r="D2984" s="77" t="s">
        <v>19</v>
      </c>
      <c r="E2984" s="77" t="s">
        <v>129</v>
      </c>
      <c r="F2984" s="77" t="s">
        <v>116</v>
      </c>
      <c r="G2984" s="31">
        <v>142.97999999999999</v>
      </c>
      <c r="H2984" s="31">
        <v>125</v>
      </c>
      <c r="I2984" s="80">
        <v>0</v>
      </c>
      <c r="J2984" s="73">
        <v>125</v>
      </c>
      <c r="K2984" s="78" t="s">
        <v>1000</v>
      </c>
      <c r="L2984" s="78" t="s">
        <v>2825</v>
      </c>
      <c r="M2984" s="77" t="s">
        <v>1991</v>
      </c>
      <c r="N2984" s="77" t="s">
        <v>6757</v>
      </c>
      <c r="O2984" s="77" t="s">
        <v>4436</v>
      </c>
      <c r="P2984" t="s">
        <v>180</v>
      </c>
    </row>
    <row r="2985" spans="1:16" x14ac:dyDescent="0.25">
      <c r="A2985" s="1" t="s">
        <v>3430</v>
      </c>
      <c r="B2985" s="5">
        <v>45805.520832118054</v>
      </c>
      <c r="C2985" t="s">
        <v>1317</v>
      </c>
      <c r="D2985" t="s">
        <v>23</v>
      </c>
      <c r="E2985" t="s">
        <v>24</v>
      </c>
      <c r="F2985" t="s">
        <v>20</v>
      </c>
      <c r="G2985" s="4">
        <v>23.49</v>
      </c>
      <c r="H2985" s="4">
        <v>30</v>
      </c>
      <c r="I2985" s="57">
        <v>20.66</v>
      </c>
      <c r="J2985" s="72">
        <f>H2985-I2985</f>
        <v>9.34</v>
      </c>
      <c r="K2985" s="30" t="s">
        <v>10</v>
      </c>
      <c r="L2985" s="30" t="s">
        <v>10</v>
      </c>
      <c r="M2985" t="s">
        <v>1991</v>
      </c>
      <c r="N2985" t="s">
        <v>6758</v>
      </c>
      <c r="O2985" t="s">
        <v>156</v>
      </c>
      <c r="P2985" t="s">
        <v>182</v>
      </c>
    </row>
    <row r="2986" spans="1:16" x14ac:dyDescent="0.25">
      <c r="A2986" s="1" t="s">
        <v>6759</v>
      </c>
      <c r="B2986" s="5">
        <v>45805.507804745372</v>
      </c>
      <c r="C2986" t="s">
        <v>158</v>
      </c>
      <c r="D2986" t="s">
        <v>1926</v>
      </c>
      <c r="E2986" t="s">
        <v>1927</v>
      </c>
      <c r="F2986" t="s">
        <v>1928</v>
      </c>
      <c r="G2986" s="4">
        <v>22.99</v>
      </c>
      <c r="H2986" s="31">
        <v>32</v>
      </c>
      <c r="I2986" s="31">
        <v>0</v>
      </c>
      <c r="J2986" s="31">
        <v>32</v>
      </c>
      <c r="K2986" s="30" t="s">
        <v>2824</v>
      </c>
      <c r="L2986" s="30" t="s">
        <v>17</v>
      </c>
      <c r="M2986" t="s">
        <v>1991</v>
      </c>
      <c r="N2986" t="s">
        <v>6760</v>
      </c>
      <c r="O2986" t="s">
        <v>1929</v>
      </c>
      <c r="P2986" t="s">
        <v>181</v>
      </c>
    </row>
    <row r="2987" spans="1:16" x14ac:dyDescent="0.25">
      <c r="A2987" s="1" t="s">
        <v>6761</v>
      </c>
      <c r="B2987" s="5">
        <v>45806.859757789352</v>
      </c>
      <c r="C2987" t="s">
        <v>2883</v>
      </c>
      <c r="D2987" t="s">
        <v>23</v>
      </c>
      <c r="E2987" t="s">
        <v>26</v>
      </c>
      <c r="F2987" t="s">
        <v>20</v>
      </c>
      <c r="G2987" s="4">
        <v>50.54</v>
      </c>
      <c r="H2987" s="4">
        <v>52.8</v>
      </c>
      <c r="I2987" s="57">
        <v>38.6</v>
      </c>
      <c r="J2987" s="72">
        <f t="shared" ref="J2987:J2988" si="235">H2987-I2987</f>
        <v>14.199999999999996</v>
      </c>
      <c r="K2987" s="30" t="s">
        <v>10</v>
      </c>
      <c r="L2987" s="30" t="s">
        <v>10</v>
      </c>
      <c r="M2987" t="s">
        <v>1991</v>
      </c>
      <c r="N2987" t="s">
        <v>6762</v>
      </c>
      <c r="O2987" t="s">
        <v>124</v>
      </c>
      <c r="P2987" t="s">
        <v>180</v>
      </c>
    </row>
    <row r="2988" spans="1:16" x14ac:dyDescent="0.25">
      <c r="A2988" s="1" t="s">
        <v>6763</v>
      </c>
      <c r="B2988" s="5">
        <v>45806.859633819447</v>
      </c>
      <c r="C2988" t="s">
        <v>2883</v>
      </c>
      <c r="D2988" t="s">
        <v>23</v>
      </c>
      <c r="E2988" t="s">
        <v>24</v>
      </c>
      <c r="F2988" t="s">
        <v>20</v>
      </c>
      <c r="G2988" s="4">
        <v>37.14</v>
      </c>
      <c r="H2988" s="4">
        <v>39.4</v>
      </c>
      <c r="I2988" s="57">
        <v>27.78</v>
      </c>
      <c r="J2988" s="72">
        <f t="shared" si="235"/>
        <v>11.619999999999997</v>
      </c>
      <c r="K2988" s="30" t="s">
        <v>10</v>
      </c>
      <c r="L2988" s="30" t="s">
        <v>10</v>
      </c>
      <c r="M2988" t="s">
        <v>1991</v>
      </c>
      <c r="N2988" t="s">
        <v>6764</v>
      </c>
      <c r="O2988" t="s">
        <v>1938</v>
      </c>
      <c r="P2988" t="s">
        <v>180</v>
      </c>
    </row>
    <row r="2989" spans="1:16" x14ac:dyDescent="0.25">
      <c r="A2989" s="1" t="s">
        <v>6765</v>
      </c>
      <c r="B2989" s="5">
        <v>45805.629480127318</v>
      </c>
      <c r="C2989" t="s">
        <v>902</v>
      </c>
      <c r="D2989" t="s">
        <v>18</v>
      </c>
      <c r="E2989" t="s">
        <v>28</v>
      </c>
      <c r="F2989" t="s">
        <v>1940</v>
      </c>
      <c r="G2989" s="4">
        <v>35.479999999999997</v>
      </c>
      <c r="H2989" s="31">
        <v>30</v>
      </c>
      <c r="I2989" s="31">
        <v>0</v>
      </c>
      <c r="J2989" s="73">
        <v>30</v>
      </c>
      <c r="K2989" s="30" t="s">
        <v>2824</v>
      </c>
      <c r="L2989" s="30" t="s">
        <v>17</v>
      </c>
      <c r="M2989" t="s">
        <v>1991</v>
      </c>
      <c r="N2989" t="s">
        <v>6766</v>
      </c>
      <c r="O2989" t="s">
        <v>1959</v>
      </c>
      <c r="P2989" t="s">
        <v>179</v>
      </c>
    </row>
    <row r="2990" spans="1:16" x14ac:dyDescent="0.25">
      <c r="A2990" s="1" t="s">
        <v>6767</v>
      </c>
      <c r="B2990" s="5">
        <v>45806.478429537034</v>
      </c>
      <c r="C2990" t="s">
        <v>265</v>
      </c>
      <c r="D2990" t="s">
        <v>18</v>
      </c>
      <c r="E2990" t="s">
        <v>28</v>
      </c>
      <c r="F2990" t="s">
        <v>136</v>
      </c>
      <c r="G2990" s="4">
        <v>72.58</v>
      </c>
      <c r="H2990" s="31">
        <v>65.599999999999994</v>
      </c>
      <c r="I2990" s="31">
        <v>0</v>
      </c>
      <c r="J2990" s="31">
        <v>65.599999999999994</v>
      </c>
      <c r="K2990" s="30" t="s">
        <v>2824</v>
      </c>
      <c r="L2990" s="30" t="s">
        <v>17</v>
      </c>
      <c r="M2990" t="s">
        <v>1991</v>
      </c>
      <c r="N2990" t="s">
        <v>6768</v>
      </c>
      <c r="O2990" t="s">
        <v>122</v>
      </c>
      <c r="P2990" t="s">
        <v>181</v>
      </c>
    </row>
    <row r="2991" spans="1:16" x14ac:dyDescent="0.25">
      <c r="A2991" s="1">
        <v>192</v>
      </c>
      <c r="B2991" s="5">
        <v>45806.839753275461</v>
      </c>
      <c r="C2991" t="s">
        <v>1485</v>
      </c>
      <c r="D2991" t="s">
        <v>23</v>
      </c>
      <c r="E2991" t="s">
        <v>139</v>
      </c>
      <c r="F2991" t="s">
        <v>116</v>
      </c>
      <c r="G2991" s="4">
        <v>192.98</v>
      </c>
      <c r="H2991" s="4">
        <v>193</v>
      </c>
      <c r="I2991" s="57">
        <v>155.85</v>
      </c>
      <c r="J2991" s="72">
        <f>H2991-I2991</f>
        <v>37.150000000000006</v>
      </c>
      <c r="K2991" s="30" t="s">
        <v>10</v>
      </c>
      <c r="L2991" s="30" t="s">
        <v>10</v>
      </c>
      <c r="M2991" t="s">
        <v>1991</v>
      </c>
      <c r="N2991" t="s">
        <v>6769</v>
      </c>
      <c r="O2991" t="s">
        <v>132</v>
      </c>
      <c r="P2991" t="s">
        <v>180</v>
      </c>
    </row>
    <row r="2992" spans="1:16" x14ac:dyDescent="0.25">
      <c r="A2992" s="1" t="s">
        <v>6770</v>
      </c>
      <c r="B2992" s="5">
        <v>45806.834489768517</v>
      </c>
      <c r="C2992" t="s">
        <v>951</v>
      </c>
      <c r="D2992" t="s">
        <v>18</v>
      </c>
      <c r="E2992" t="s">
        <v>28</v>
      </c>
      <c r="F2992" t="s">
        <v>136</v>
      </c>
      <c r="G2992" s="4">
        <v>203.23</v>
      </c>
      <c r="H2992" s="31">
        <v>206</v>
      </c>
      <c r="I2992" s="31">
        <v>0</v>
      </c>
      <c r="J2992" s="31">
        <v>206</v>
      </c>
      <c r="K2992" s="30" t="s">
        <v>2824</v>
      </c>
      <c r="L2992" s="30" t="s">
        <v>17</v>
      </c>
      <c r="M2992" t="s">
        <v>1991</v>
      </c>
      <c r="N2992" t="s">
        <v>6771</v>
      </c>
      <c r="O2992" t="s">
        <v>122</v>
      </c>
      <c r="P2992" t="s">
        <v>183</v>
      </c>
    </row>
    <row r="2993" spans="1:16" x14ac:dyDescent="0.25">
      <c r="A2993" s="1" t="s">
        <v>6772</v>
      </c>
      <c r="B2993" s="5">
        <v>45805.81991189815</v>
      </c>
      <c r="C2993" t="s">
        <v>228</v>
      </c>
      <c r="D2993" t="s">
        <v>23</v>
      </c>
      <c r="E2993" t="s">
        <v>31</v>
      </c>
      <c r="F2993" t="s">
        <v>1941</v>
      </c>
      <c r="G2993" s="4">
        <v>67.989999999999995</v>
      </c>
      <c r="H2993" s="4">
        <v>67</v>
      </c>
      <c r="I2993" s="57">
        <v>59.1</v>
      </c>
      <c r="J2993" s="72">
        <f>H2993-I2993</f>
        <v>7.8999999999999986</v>
      </c>
      <c r="K2993" s="30" t="s">
        <v>10</v>
      </c>
      <c r="L2993" s="30" t="s">
        <v>10</v>
      </c>
      <c r="M2993" t="s">
        <v>1991</v>
      </c>
      <c r="N2993" t="s">
        <v>6773</v>
      </c>
      <c r="O2993" t="s">
        <v>123</v>
      </c>
      <c r="P2993" t="s">
        <v>183</v>
      </c>
    </row>
    <row r="2994" spans="1:16" x14ac:dyDescent="0.25">
      <c r="A2994" s="1" t="s">
        <v>3881</v>
      </c>
      <c r="B2994" s="5">
        <v>45805.66330162037</v>
      </c>
      <c r="C2994" t="s">
        <v>228</v>
      </c>
      <c r="D2994" t="s">
        <v>18</v>
      </c>
      <c r="E2994" t="s">
        <v>28</v>
      </c>
      <c r="F2994" t="s">
        <v>136</v>
      </c>
      <c r="G2994" s="4">
        <v>185</v>
      </c>
      <c r="H2994" s="31">
        <v>175.02</v>
      </c>
      <c r="I2994" s="31">
        <v>0</v>
      </c>
      <c r="J2994" s="31">
        <v>175.02</v>
      </c>
      <c r="K2994" s="30" t="s">
        <v>2824</v>
      </c>
      <c r="L2994" s="30" t="s">
        <v>17</v>
      </c>
      <c r="M2994" t="s">
        <v>1991</v>
      </c>
      <c r="N2994" t="s">
        <v>6774</v>
      </c>
      <c r="O2994" t="s">
        <v>122</v>
      </c>
      <c r="P2994" t="s">
        <v>183</v>
      </c>
    </row>
    <row r="2995" spans="1:16" x14ac:dyDescent="0.25">
      <c r="A2995" s="1" t="s">
        <v>6775</v>
      </c>
      <c r="B2995" s="5">
        <v>45806.806386597222</v>
      </c>
      <c r="C2995" t="s">
        <v>2172</v>
      </c>
      <c r="D2995" t="s">
        <v>27</v>
      </c>
      <c r="E2995" t="s">
        <v>1945</v>
      </c>
      <c r="F2995" t="s">
        <v>20</v>
      </c>
      <c r="G2995" s="4">
        <v>143.97999999999999</v>
      </c>
      <c r="H2995" s="4">
        <v>132</v>
      </c>
      <c r="I2995" s="57">
        <v>106.59</v>
      </c>
      <c r="J2995" s="72">
        <f t="shared" ref="J2995:J2997" si="236">H2995-I2995</f>
        <v>25.409999999999997</v>
      </c>
      <c r="K2995" s="30" t="s">
        <v>10</v>
      </c>
      <c r="L2995" s="30" t="s">
        <v>10</v>
      </c>
      <c r="M2995" t="s">
        <v>1991</v>
      </c>
      <c r="N2995" t="s">
        <v>6776</v>
      </c>
      <c r="O2995" t="s">
        <v>132</v>
      </c>
      <c r="P2995" t="s">
        <v>183</v>
      </c>
    </row>
    <row r="2996" spans="1:16" x14ac:dyDescent="0.25">
      <c r="A2996" s="1" t="s">
        <v>6777</v>
      </c>
      <c r="B2996" s="5">
        <v>45803.559368483795</v>
      </c>
      <c r="C2996" t="s">
        <v>1490</v>
      </c>
      <c r="D2996" t="s">
        <v>23</v>
      </c>
      <c r="E2996" t="s">
        <v>139</v>
      </c>
      <c r="F2996" t="s">
        <v>116</v>
      </c>
      <c r="G2996" s="4">
        <v>69.59</v>
      </c>
      <c r="H2996" s="4">
        <v>64</v>
      </c>
      <c r="I2996" s="57">
        <v>47.64</v>
      </c>
      <c r="J2996" s="72">
        <f t="shared" si="236"/>
        <v>16.36</v>
      </c>
      <c r="K2996" s="30" t="s">
        <v>10</v>
      </c>
      <c r="L2996" s="30" t="s">
        <v>10</v>
      </c>
      <c r="M2996" t="s">
        <v>1991</v>
      </c>
      <c r="N2996" t="s">
        <v>6778</v>
      </c>
      <c r="O2996" t="s">
        <v>132</v>
      </c>
      <c r="P2996" t="s">
        <v>182</v>
      </c>
    </row>
    <row r="2997" spans="1:16" x14ac:dyDescent="0.25">
      <c r="A2997" s="1">
        <v>1494</v>
      </c>
      <c r="B2997" s="5">
        <v>45808.860465092592</v>
      </c>
      <c r="C2997" t="s">
        <v>1490</v>
      </c>
      <c r="D2997" t="s">
        <v>23</v>
      </c>
      <c r="E2997" t="s">
        <v>139</v>
      </c>
      <c r="F2997" t="s">
        <v>116</v>
      </c>
      <c r="G2997" s="4">
        <v>188.98</v>
      </c>
      <c r="H2997" s="4">
        <v>170</v>
      </c>
      <c r="I2997" s="57">
        <v>137.28</v>
      </c>
      <c r="J2997" s="72">
        <f t="shared" si="236"/>
        <v>32.72</v>
      </c>
      <c r="K2997" s="30" t="s">
        <v>10</v>
      </c>
      <c r="L2997" s="30" t="s">
        <v>10</v>
      </c>
      <c r="M2997" t="s">
        <v>1991</v>
      </c>
      <c r="N2997" t="s">
        <v>6779</v>
      </c>
      <c r="O2997" t="s">
        <v>1957</v>
      </c>
      <c r="P2997" t="s">
        <v>182</v>
      </c>
    </row>
    <row r="2998" spans="1:16" x14ac:dyDescent="0.25">
      <c r="A2998" s="1" t="s">
        <v>6780</v>
      </c>
      <c r="B2998" s="5">
        <v>45805.667264826392</v>
      </c>
      <c r="C2998" t="s">
        <v>320</v>
      </c>
      <c r="D2998" t="s">
        <v>18</v>
      </c>
      <c r="E2998" t="s">
        <v>28</v>
      </c>
      <c r="F2998" t="s">
        <v>136</v>
      </c>
      <c r="G2998" s="4">
        <v>147.99</v>
      </c>
      <c r="H2998" s="31">
        <v>147</v>
      </c>
      <c r="I2998" s="31">
        <v>0</v>
      </c>
      <c r="J2998" s="31">
        <v>147</v>
      </c>
      <c r="K2998" s="30" t="s">
        <v>2824</v>
      </c>
      <c r="L2998" s="30" t="s">
        <v>17</v>
      </c>
      <c r="M2998" t="s">
        <v>1991</v>
      </c>
      <c r="N2998" t="s">
        <v>6781</v>
      </c>
      <c r="O2998" t="s">
        <v>132</v>
      </c>
      <c r="P2998" t="s">
        <v>183</v>
      </c>
    </row>
    <row r="2999" spans="1:16" x14ac:dyDescent="0.25">
      <c r="A2999" s="75" t="s">
        <v>6782</v>
      </c>
      <c r="B2999" s="76">
        <v>45803.912807719906</v>
      </c>
      <c r="C2999" s="77" t="s">
        <v>1506</v>
      </c>
      <c r="D2999" s="77" t="s">
        <v>19</v>
      </c>
      <c r="E2999" s="77" t="s">
        <v>129</v>
      </c>
      <c r="F2999" s="77" t="s">
        <v>116</v>
      </c>
      <c r="G2999" s="31">
        <v>79.98</v>
      </c>
      <c r="H2999" s="31">
        <v>68</v>
      </c>
      <c r="I2999" s="80">
        <v>0</v>
      </c>
      <c r="J2999" s="73">
        <v>68</v>
      </c>
      <c r="K2999" s="78" t="s">
        <v>1000</v>
      </c>
      <c r="L2999" s="78" t="s">
        <v>2825</v>
      </c>
      <c r="M2999" s="77" t="s">
        <v>1991</v>
      </c>
      <c r="N2999" s="77" t="s">
        <v>6783</v>
      </c>
      <c r="O2999" s="77" t="s">
        <v>122</v>
      </c>
      <c r="P2999" t="s">
        <v>181</v>
      </c>
    </row>
    <row r="3000" spans="1:16" x14ac:dyDescent="0.25">
      <c r="A3000" s="1">
        <v>3888</v>
      </c>
      <c r="B3000" s="5">
        <v>45806.858944247688</v>
      </c>
      <c r="C3000" t="s">
        <v>259</v>
      </c>
      <c r="D3000" t="s">
        <v>23</v>
      </c>
      <c r="E3000" t="s">
        <v>24</v>
      </c>
      <c r="F3000" t="s">
        <v>20</v>
      </c>
      <c r="G3000" s="4">
        <v>172.98</v>
      </c>
      <c r="H3000" s="4">
        <v>160</v>
      </c>
      <c r="I3000" s="57">
        <v>129.19999999999999</v>
      </c>
      <c r="J3000" s="72">
        <f t="shared" ref="J3000:J3008" si="237">H3000-I3000</f>
        <v>30.800000000000011</v>
      </c>
      <c r="K3000" s="30" t="s">
        <v>10</v>
      </c>
      <c r="L3000" s="30" t="s">
        <v>10</v>
      </c>
      <c r="M3000" t="s">
        <v>1991</v>
      </c>
      <c r="N3000" t="s">
        <v>6784</v>
      </c>
      <c r="O3000" t="s">
        <v>1936</v>
      </c>
      <c r="P3000" t="s">
        <v>182</v>
      </c>
    </row>
    <row r="3001" spans="1:16" x14ac:dyDescent="0.25">
      <c r="A3001" s="1" t="s">
        <v>6785</v>
      </c>
      <c r="B3001" s="5">
        <v>45805.790730023145</v>
      </c>
      <c r="C3001" t="s">
        <v>259</v>
      </c>
      <c r="D3001" t="s">
        <v>19</v>
      </c>
      <c r="E3001" t="s">
        <v>41</v>
      </c>
      <c r="F3001" t="s">
        <v>20</v>
      </c>
      <c r="G3001" s="4">
        <v>213.98</v>
      </c>
      <c r="H3001" s="4">
        <v>210</v>
      </c>
      <c r="I3001" s="57">
        <v>169.58</v>
      </c>
      <c r="J3001" s="72">
        <f t="shared" si="237"/>
        <v>40.419999999999987</v>
      </c>
      <c r="K3001" s="30" t="s">
        <v>10</v>
      </c>
      <c r="L3001" s="30" t="s">
        <v>10</v>
      </c>
      <c r="M3001" t="s">
        <v>1991</v>
      </c>
      <c r="N3001" t="s">
        <v>6786</v>
      </c>
      <c r="O3001" t="s">
        <v>122</v>
      </c>
      <c r="P3001" t="s">
        <v>182</v>
      </c>
    </row>
    <row r="3002" spans="1:16" x14ac:dyDescent="0.25">
      <c r="A3002" s="1">
        <v>9183</v>
      </c>
      <c r="B3002" s="5">
        <v>45807.83366034722</v>
      </c>
      <c r="C3002" t="s">
        <v>260</v>
      </c>
      <c r="D3002" t="s">
        <v>23</v>
      </c>
      <c r="E3002" t="s">
        <v>30</v>
      </c>
      <c r="F3002" t="s">
        <v>116</v>
      </c>
      <c r="G3002" s="4">
        <v>212.99</v>
      </c>
      <c r="H3002" s="4">
        <v>204</v>
      </c>
      <c r="I3002" s="57">
        <v>164.73</v>
      </c>
      <c r="J3002" s="72">
        <f t="shared" si="237"/>
        <v>39.27000000000001</v>
      </c>
      <c r="K3002" s="30" t="s">
        <v>10</v>
      </c>
      <c r="L3002" s="30" t="s">
        <v>10</v>
      </c>
      <c r="M3002" t="s">
        <v>1991</v>
      </c>
      <c r="N3002" t="s">
        <v>6787</v>
      </c>
      <c r="O3002" t="s">
        <v>131</v>
      </c>
      <c r="P3002" t="s">
        <v>182</v>
      </c>
    </row>
    <row r="3003" spans="1:16" x14ac:dyDescent="0.25">
      <c r="A3003" s="1" t="s">
        <v>6788</v>
      </c>
      <c r="B3003" s="5">
        <v>45805.767931122682</v>
      </c>
      <c r="C3003" t="s">
        <v>218</v>
      </c>
      <c r="D3003" t="s">
        <v>23</v>
      </c>
      <c r="E3003" t="s">
        <v>24</v>
      </c>
      <c r="F3003" t="s">
        <v>20</v>
      </c>
      <c r="G3003" s="4">
        <v>148.97999999999999</v>
      </c>
      <c r="H3003" s="4">
        <v>153</v>
      </c>
      <c r="I3003" s="57">
        <v>123.55</v>
      </c>
      <c r="J3003" s="72">
        <f t="shared" si="237"/>
        <v>29.450000000000003</v>
      </c>
      <c r="K3003" s="30" t="s">
        <v>10</v>
      </c>
      <c r="L3003" s="30" t="s">
        <v>10</v>
      </c>
      <c r="M3003" t="s">
        <v>1991</v>
      </c>
      <c r="N3003" t="s">
        <v>6789</v>
      </c>
      <c r="O3003" t="s">
        <v>131</v>
      </c>
      <c r="P3003" t="s">
        <v>179</v>
      </c>
    </row>
    <row r="3004" spans="1:16" x14ac:dyDescent="0.25">
      <c r="A3004" s="1">
        <v>5274</v>
      </c>
      <c r="B3004" s="5">
        <v>45807.905535844904</v>
      </c>
      <c r="C3004" t="s">
        <v>218</v>
      </c>
      <c r="D3004" t="s">
        <v>19</v>
      </c>
      <c r="E3004" t="s">
        <v>2527</v>
      </c>
      <c r="F3004" t="s">
        <v>20</v>
      </c>
      <c r="G3004" s="4">
        <v>73.98</v>
      </c>
      <c r="H3004" s="4">
        <v>67</v>
      </c>
      <c r="I3004" s="57">
        <v>56.14</v>
      </c>
      <c r="J3004" s="72">
        <f t="shared" si="237"/>
        <v>10.86</v>
      </c>
      <c r="K3004" s="30" t="s">
        <v>10</v>
      </c>
      <c r="L3004" s="30" t="s">
        <v>10</v>
      </c>
      <c r="M3004" t="s">
        <v>1991</v>
      </c>
      <c r="N3004" t="s">
        <v>6790</v>
      </c>
      <c r="O3004" t="s">
        <v>1955</v>
      </c>
      <c r="P3004" t="s">
        <v>179</v>
      </c>
    </row>
    <row r="3005" spans="1:16" x14ac:dyDescent="0.25">
      <c r="A3005" s="1">
        <v>9661</v>
      </c>
      <c r="B3005" s="5">
        <v>45807.792899340275</v>
      </c>
      <c r="C3005" t="s">
        <v>291</v>
      </c>
      <c r="D3005" t="s">
        <v>23</v>
      </c>
      <c r="E3005" t="s">
        <v>24</v>
      </c>
      <c r="F3005" t="s">
        <v>20</v>
      </c>
      <c r="G3005" s="4">
        <v>256.58999999999997</v>
      </c>
      <c r="H3005" s="4">
        <v>251.61</v>
      </c>
      <c r="I3005" s="57">
        <v>205.75</v>
      </c>
      <c r="J3005" s="72">
        <f t="shared" si="237"/>
        <v>45.860000000000014</v>
      </c>
      <c r="K3005" s="30" t="s">
        <v>10</v>
      </c>
      <c r="L3005" s="30" t="s">
        <v>10</v>
      </c>
      <c r="M3005" t="s">
        <v>1991</v>
      </c>
      <c r="N3005" t="s">
        <v>6791</v>
      </c>
      <c r="O3005" t="s">
        <v>1961</v>
      </c>
      <c r="P3005" t="s">
        <v>183</v>
      </c>
    </row>
    <row r="3006" spans="1:16" x14ac:dyDescent="0.25">
      <c r="A3006" s="1" t="s">
        <v>4362</v>
      </c>
      <c r="B3006" s="5">
        <v>45805.768008645835</v>
      </c>
      <c r="C3006" t="s">
        <v>287</v>
      </c>
      <c r="D3006" t="s">
        <v>19</v>
      </c>
      <c r="E3006" t="s">
        <v>41</v>
      </c>
      <c r="F3006" t="s">
        <v>20</v>
      </c>
      <c r="G3006" s="4">
        <v>35.229999999999997</v>
      </c>
      <c r="H3006" s="4">
        <v>35</v>
      </c>
      <c r="I3006" s="57">
        <v>29.34</v>
      </c>
      <c r="J3006" s="72">
        <f t="shared" si="237"/>
        <v>5.66</v>
      </c>
      <c r="K3006" s="30" t="s">
        <v>10</v>
      </c>
      <c r="L3006" s="30" t="s">
        <v>10</v>
      </c>
      <c r="M3006" t="s">
        <v>1991</v>
      </c>
      <c r="N3006" t="s">
        <v>6792</v>
      </c>
      <c r="O3006" t="s">
        <v>1961</v>
      </c>
      <c r="P3006" t="s">
        <v>179</v>
      </c>
    </row>
    <row r="3007" spans="1:16" x14ac:dyDescent="0.25">
      <c r="A3007" s="1" t="s">
        <v>3996</v>
      </c>
      <c r="B3007" s="5">
        <v>45804.893330520834</v>
      </c>
      <c r="C3007" t="s">
        <v>254</v>
      </c>
      <c r="D3007" t="s">
        <v>23</v>
      </c>
      <c r="E3007" t="s">
        <v>31</v>
      </c>
      <c r="F3007" t="s">
        <v>116</v>
      </c>
      <c r="G3007" s="4">
        <v>77.98</v>
      </c>
      <c r="H3007" s="4">
        <v>80</v>
      </c>
      <c r="I3007" s="57">
        <v>64.599999999999994</v>
      </c>
      <c r="J3007" s="72">
        <f t="shared" si="237"/>
        <v>15.400000000000006</v>
      </c>
      <c r="K3007" s="30" t="s">
        <v>10</v>
      </c>
      <c r="L3007" s="30" t="s">
        <v>10</v>
      </c>
      <c r="M3007" t="s">
        <v>1991</v>
      </c>
      <c r="N3007" t="s">
        <v>6793</v>
      </c>
      <c r="O3007" t="s">
        <v>124</v>
      </c>
      <c r="P3007" t="s">
        <v>179</v>
      </c>
    </row>
    <row r="3008" spans="1:16" x14ac:dyDescent="0.25">
      <c r="A3008" s="1">
        <v>3894</v>
      </c>
      <c r="B3008" s="5">
        <v>45807.553342361112</v>
      </c>
      <c r="C3008" t="s">
        <v>287</v>
      </c>
      <c r="D3008" t="s">
        <v>19</v>
      </c>
      <c r="E3008" t="s">
        <v>1967</v>
      </c>
      <c r="F3008" t="s">
        <v>20</v>
      </c>
      <c r="G3008" s="4">
        <v>125.98</v>
      </c>
      <c r="H3008" s="4">
        <v>129</v>
      </c>
      <c r="I3008" s="57">
        <v>100.13</v>
      </c>
      <c r="J3008" s="72">
        <f t="shared" si="237"/>
        <v>28.870000000000005</v>
      </c>
      <c r="K3008" s="30" t="s">
        <v>10</v>
      </c>
      <c r="L3008" s="30" t="s">
        <v>10</v>
      </c>
      <c r="M3008" t="s">
        <v>1991</v>
      </c>
      <c r="N3008" t="s">
        <v>6794</v>
      </c>
      <c r="O3008" t="s">
        <v>2679</v>
      </c>
      <c r="P3008" t="s">
        <v>179</v>
      </c>
    </row>
    <row r="3009" spans="1:17" x14ac:dyDescent="0.25">
      <c r="A3009" s="1" t="s">
        <v>6795</v>
      </c>
      <c r="B3009" s="5">
        <v>45805.795584930558</v>
      </c>
      <c r="C3009" t="s">
        <v>322</v>
      </c>
      <c r="D3009" t="s">
        <v>18</v>
      </c>
      <c r="E3009" t="s">
        <v>1939</v>
      </c>
      <c r="F3009" t="s">
        <v>29</v>
      </c>
      <c r="G3009" s="4">
        <v>156.97999999999999</v>
      </c>
      <c r="H3009" s="31">
        <v>151</v>
      </c>
      <c r="I3009" s="31">
        <v>0</v>
      </c>
      <c r="J3009" s="31">
        <v>151</v>
      </c>
      <c r="K3009" s="30" t="s">
        <v>2824</v>
      </c>
      <c r="L3009" s="30" t="s">
        <v>17</v>
      </c>
      <c r="M3009" t="s">
        <v>1991</v>
      </c>
      <c r="N3009" t="s">
        <v>6796</v>
      </c>
      <c r="O3009" t="s">
        <v>1961</v>
      </c>
      <c r="P3009" t="s">
        <v>180</v>
      </c>
    </row>
    <row r="3010" spans="1:17" x14ac:dyDescent="0.25">
      <c r="A3010" s="1" t="s">
        <v>6797</v>
      </c>
      <c r="B3010" s="5">
        <v>45805.881579814813</v>
      </c>
      <c r="C3010" t="s">
        <v>200</v>
      </c>
      <c r="D3010" t="s">
        <v>23</v>
      </c>
      <c r="E3010" t="s">
        <v>24</v>
      </c>
      <c r="F3010" t="s">
        <v>20</v>
      </c>
      <c r="G3010" s="4">
        <v>82.99</v>
      </c>
      <c r="H3010" s="4">
        <v>82</v>
      </c>
      <c r="I3010" s="57">
        <v>66.22</v>
      </c>
      <c r="J3010" s="72">
        <f t="shared" ref="J3010:J3012" si="238">H3010-I3010</f>
        <v>15.780000000000001</v>
      </c>
      <c r="K3010" s="30" t="s">
        <v>10</v>
      </c>
      <c r="L3010" s="30" t="s">
        <v>10</v>
      </c>
      <c r="M3010" t="s">
        <v>1991</v>
      </c>
      <c r="N3010" t="s">
        <v>6798</v>
      </c>
      <c r="O3010" t="s">
        <v>122</v>
      </c>
      <c r="P3010" t="s">
        <v>182</v>
      </c>
    </row>
    <row r="3011" spans="1:17" x14ac:dyDescent="0.25">
      <c r="A3011" s="1" t="s">
        <v>6799</v>
      </c>
      <c r="B3011" s="5">
        <v>45805.752006006944</v>
      </c>
      <c r="C3011" t="s">
        <v>200</v>
      </c>
      <c r="D3011" t="s">
        <v>19</v>
      </c>
      <c r="E3011" t="s">
        <v>39</v>
      </c>
      <c r="F3011" t="s">
        <v>20</v>
      </c>
      <c r="G3011" s="4">
        <v>93</v>
      </c>
      <c r="H3011" s="4">
        <v>93</v>
      </c>
      <c r="I3011" s="57">
        <v>75.099999999999994</v>
      </c>
      <c r="J3011" s="72">
        <f t="shared" si="238"/>
        <v>17.900000000000006</v>
      </c>
      <c r="K3011" s="30" t="s">
        <v>10</v>
      </c>
      <c r="L3011" s="30" t="s">
        <v>10</v>
      </c>
      <c r="M3011" t="s">
        <v>1991</v>
      </c>
      <c r="N3011" t="s">
        <v>6800</v>
      </c>
      <c r="O3011" t="s">
        <v>124</v>
      </c>
      <c r="P3011" t="s">
        <v>182</v>
      </c>
    </row>
    <row r="3012" spans="1:17" x14ac:dyDescent="0.25">
      <c r="A3012" s="1" t="s">
        <v>6801</v>
      </c>
      <c r="B3012" s="5">
        <v>45804.869318356483</v>
      </c>
      <c r="C3012" t="s">
        <v>144</v>
      </c>
      <c r="D3012" t="s">
        <v>19</v>
      </c>
      <c r="E3012" t="s">
        <v>41</v>
      </c>
      <c r="F3012" t="s">
        <v>20</v>
      </c>
      <c r="G3012" s="4">
        <v>82.98</v>
      </c>
      <c r="H3012" s="4">
        <v>79</v>
      </c>
      <c r="I3012" s="57">
        <v>63.79</v>
      </c>
      <c r="J3012" s="72">
        <f t="shared" si="238"/>
        <v>15.21</v>
      </c>
      <c r="K3012" s="30" t="s">
        <v>10</v>
      </c>
      <c r="L3012" s="30" t="s">
        <v>10</v>
      </c>
      <c r="M3012" t="s">
        <v>1991</v>
      </c>
      <c r="N3012" t="s">
        <v>6802</v>
      </c>
      <c r="O3012" t="s">
        <v>123</v>
      </c>
      <c r="P3012" t="s">
        <v>183</v>
      </c>
    </row>
    <row r="3013" spans="1:17" x14ac:dyDescent="0.25">
      <c r="A3013" s="1" t="s">
        <v>5188</v>
      </c>
      <c r="B3013" s="5">
        <v>45805.488860451391</v>
      </c>
      <c r="C3013" t="s">
        <v>64</v>
      </c>
      <c r="D3013" t="s">
        <v>18</v>
      </c>
      <c r="E3013" t="s">
        <v>1950</v>
      </c>
      <c r="F3013" t="s">
        <v>1951</v>
      </c>
      <c r="G3013" s="4">
        <v>20.79</v>
      </c>
      <c r="H3013" s="31">
        <v>26.4</v>
      </c>
      <c r="I3013" s="31">
        <v>0</v>
      </c>
      <c r="J3013" s="31">
        <v>26.4</v>
      </c>
      <c r="K3013" s="30" t="s">
        <v>2824</v>
      </c>
      <c r="L3013" s="30" t="s">
        <v>17</v>
      </c>
      <c r="M3013" t="s">
        <v>1991</v>
      </c>
      <c r="N3013" t="s">
        <v>6803</v>
      </c>
      <c r="O3013" t="s">
        <v>2228</v>
      </c>
      <c r="P3013" t="s">
        <v>179</v>
      </c>
    </row>
    <row r="3014" spans="1:17" x14ac:dyDescent="0.25">
      <c r="A3014" s="1" t="s">
        <v>6804</v>
      </c>
      <c r="B3014" s="5">
        <v>45805.486316423609</v>
      </c>
      <c r="C3014" t="s">
        <v>64</v>
      </c>
      <c r="D3014" t="s">
        <v>18</v>
      </c>
      <c r="E3014" t="s">
        <v>1950</v>
      </c>
      <c r="F3014" t="s">
        <v>1951</v>
      </c>
      <c r="G3014" s="4">
        <v>49.44</v>
      </c>
      <c r="H3014" s="31">
        <v>48.45</v>
      </c>
      <c r="I3014" s="31">
        <v>0</v>
      </c>
      <c r="J3014" s="31">
        <v>48.45</v>
      </c>
      <c r="K3014" s="30" t="s">
        <v>2824</v>
      </c>
      <c r="L3014" s="30" t="s">
        <v>17</v>
      </c>
      <c r="M3014" t="s">
        <v>1991</v>
      </c>
      <c r="N3014" t="s">
        <v>6805</v>
      </c>
      <c r="O3014" t="s">
        <v>122</v>
      </c>
      <c r="P3014" t="s">
        <v>179</v>
      </c>
    </row>
    <row r="3015" spans="1:17" x14ac:dyDescent="0.25">
      <c r="A3015" s="1" t="s">
        <v>6806</v>
      </c>
      <c r="B3015" s="5">
        <v>45805.919581458336</v>
      </c>
      <c r="C3015" t="s">
        <v>316</v>
      </c>
      <c r="D3015" t="s">
        <v>19</v>
      </c>
      <c r="E3015" t="s">
        <v>226</v>
      </c>
      <c r="F3015" t="s">
        <v>20</v>
      </c>
      <c r="G3015" s="4">
        <v>422.98</v>
      </c>
      <c r="H3015" s="4">
        <v>415</v>
      </c>
      <c r="I3015" s="57">
        <v>325.12</v>
      </c>
      <c r="J3015" s="72">
        <f>H3015-I3015</f>
        <v>89.88</v>
      </c>
      <c r="K3015" s="30" t="s">
        <v>10</v>
      </c>
      <c r="L3015" s="30" t="s">
        <v>10</v>
      </c>
      <c r="M3015" t="s">
        <v>1991</v>
      </c>
      <c r="N3015" t="s">
        <v>6807</v>
      </c>
      <c r="O3015" t="s">
        <v>122</v>
      </c>
      <c r="P3015" t="s">
        <v>179</v>
      </c>
    </row>
    <row r="3016" spans="1:17" x14ac:dyDescent="0.25">
      <c r="A3016" s="1" t="s">
        <v>6808</v>
      </c>
      <c r="B3016" s="5">
        <v>45805.556136435189</v>
      </c>
      <c r="C3016" t="s">
        <v>311</v>
      </c>
      <c r="D3016" t="s">
        <v>1926</v>
      </c>
      <c r="E3016" t="s">
        <v>1927</v>
      </c>
      <c r="F3016" t="s">
        <v>1928</v>
      </c>
      <c r="G3016" s="4">
        <v>55.79</v>
      </c>
      <c r="H3016" s="31">
        <v>64.8</v>
      </c>
      <c r="I3016" s="31">
        <v>0</v>
      </c>
      <c r="J3016" s="31">
        <v>64.8</v>
      </c>
      <c r="K3016" s="30" t="s">
        <v>2824</v>
      </c>
      <c r="L3016" s="30" t="s">
        <v>17</v>
      </c>
      <c r="M3016" t="s">
        <v>1991</v>
      </c>
      <c r="N3016" t="s">
        <v>6809</v>
      </c>
      <c r="O3016" t="s">
        <v>1929</v>
      </c>
      <c r="P3016" t="s">
        <v>180</v>
      </c>
    </row>
    <row r="3017" spans="1:17" x14ac:dyDescent="0.25">
      <c r="A3017" s="1" t="s">
        <v>6810</v>
      </c>
      <c r="B3017" s="5">
        <v>45805.541736793981</v>
      </c>
      <c r="C3017" t="s">
        <v>316</v>
      </c>
      <c r="D3017" t="s">
        <v>23</v>
      </c>
      <c r="E3017" t="s">
        <v>24</v>
      </c>
      <c r="F3017" t="s">
        <v>20</v>
      </c>
      <c r="G3017" s="4">
        <v>64.98</v>
      </c>
      <c r="H3017" s="4">
        <v>67</v>
      </c>
      <c r="I3017" s="57">
        <v>56.14</v>
      </c>
      <c r="J3017" s="72">
        <f>H3017-I3017</f>
        <v>10.86</v>
      </c>
      <c r="K3017" s="30" t="s">
        <v>10</v>
      </c>
      <c r="L3017" s="30" t="s">
        <v>10</v>
      </c>
      <c r="M3017" t="s">
        <v>1991</v>
      </c>
      <c r="N3017" t="s">
        <v>6811</v>
      </c>
      <c r="O3017" t="s">
        <v>1961</v>
      </c>
      <c r="P3017" t="s">
        <v>179</v>
      </c>
    </row>
    <row r="3018" spans="1:17" x14ac:dyDescent="0.25">
      <c r="A3018" s="75">
        <v>1091</v>
      </c>
      <c r="B3018" s="76">
        <v>45806.514275868052</v>
      </c>
      <c r="C3018" s="77" t="s">
        <v>174</v>
      </c>
      <c r="D3018" s="77" t="s">
        <v>23</v>
      </c>
      <c r="E3018" s="77" t="s">
        <v>30</v>
      </c>
      <c r="F3018" s="77" t="s">
        <v>116</v>
      </c>
      <c r="G3018" s="31">
        <v>83.98</v>
      </c>
      <c r="H3018" s="31">
        <v>71</v>
      </c>
      <c r="I3018" s="31">
        <v>0</v>
      </c>
      <c r="J3018" s="31">
        <v>71</v>
      </c>
      <c r="K3018" s="78" t="s">
        <v>1000</v>
      </c>
      <c r="L3018" s="78" t="s">
        <v>2825</v>
      </c>
      <c r="M3018" s="77" t="s">
        <v>1991</v>
      </c>
      <c r="N3018" s="77" t="s">
        <v>6812</v>
      </c>
      <c r="O3018" s="77" t="s">
        <v>123</v>
      </c>
      <c r="P3018" t="s">
        <v>180</v>
      </c>
      <c r="Q3018" s="79"/>
    </row>
    <row r="3019" spans="1:17" x14ac:dyDescent="0.25">
      <c r="A3019" s="1" t="s">
        <v>6813</v>
      </c>
      <c r="B3019" s="5">
        <v>45805.541108703706</v>
      </c>
      <c r="C3019" t="s">
        <v>316</v>
      </c>
      <c r="D3019" t="s">
        <v>153</v>
      </c>
      <c r="E3019" t="s">
        <v>24</v>
      </c>
      <c r="F3019" t="s">
        <v>20</v>
      </c>
      <c r="G3019" s="4">
        <v>63.98</v>
      </c>
      <c r="H3019" s="4">
        <v>53</v>
      </c>
      <c r="I3019" s="57">
        <v>42.8</v>
      </c>
      <c r="J3019" s="72">
        <f t="shared" ref="J3019:J3023" si="239">H3019-I3019</f>
        <v>10.200000000000003</v>
      </c>
      <c r="K3019" s="30" t="s">
        <v>10</v>
      </c>
      <c r="L3019" s="30" t="s">
        <v>10</v>
      </c>
      <c r="M3019" t="s">
        <v>1991</v>
      </c>
      <c r="N3019" t="s">
        <v>6814</v>
      </c>
      <c r="O3019" t="s">
        <v>1930</v>
      </c>
      <c r="P3019" t="s">
        <v>179</v>
      </c>
    </row>
    <row r="3020" spans="1:17" x14ac:dyDescent="0.25">
      <c r="A3020" s="1">
        <v>6138</v>
      </c>
      <c r="B3020" s="5">
        <v>45807.813552141204</v>
      </c>
      <c r="C3020" t="s">
        <v>174</v>
      </c>
      <c r="D3020" t="s">
        <v>23</v>
      </c>
      <c r="E3020" t="s">
        <v>30</v>
      </c>
      <c r="F3020" t="s">
        <v>116</v>
      </c>
      <c r="G3020" s="4">
        <v>69.98</v>
      </c>
      <c r="H3020" s="4">
        <v>67</v>
      </c>
      <c r="I3020" s="57">
        <v>54.1</v>
      </c>
      <c r="J3020" s="72">
        <f t="shared" si="239"/>
        <v>12.899999999999999</v>
      </c>
      <c r="K3020" s="30" t="s">
        <v>10</v>
      </c>
      <c r="L3020" s="30" t="s">
        <v>10</v>
      </c>
      <c r="M3020" t="s">
        <v>1991</v>
      </c>
      <c r="N3020" t="s">
        <v>6815</v>
      </c>
      <c r="O3020" t="s">
        <v>123</v>
      </c>
      <c r="P3020" t="s">
        <v>180</v>
      </c>
    </row>
    <row r="3021" spans="1:17" x14ac:dyDescent="0.25">
      <c r="A3021" s="1">
        <v>8593</v>
      </c>
      <c r="B3021" s="5">
        <v>45807.775234131943</v>
      </c>
      <c r="C3021" t="s">
        <v>316</v>
      </c>
      <c r="D3021" t="s">
        <v>19</v>
      </c>
      <c r="E3021" t="s">
        <v>1946</v>
      </c>
      <c r="F3021" t="s">
        <v>20</v>
      </c>
      <c r="G3021" s="4">
        <v>124.98</v>
      </c>
      <c r="H3021" s="4">
        <v>109</v>
      </c>
      <c r="I3021" s="57">
        <v>88.02</v>
      </c>
      <c r="J3021" s="72">
        <f t="shared" si="239"/>
        <v>20.980000000000004</v>
      </c>
      <c r="K3021" s="30" t="s">
        <v>10</v>
      </c>
      <c r="L3021" s="30" t="s">
        <v>10</v>
      </c>
      <c r="M3021" t="s">
        <v>1991</v>
      </c>
      <c r="N3021" t="s">
        <v>6816</v>
      </c>
      <c r="O3021" t="s">
        <v>122</v>
      </c>
      <c r="P3021" t="s">
        <v>179</v>
      </c>
    </row>
    <row r="3022" spans="1:17" x14ac:dyDescent="0.25">
      <c r="A3022" s="1" t="s">
        <v>6817</v>
      </c>
      <c r="B3022" s="5">
        <v>45805.784944398147</v>
      </c>
      <c r="C3022" t="s">
        <v>6671</v>
      </c>
      <c r="D3022" t="s">
        <v>23</v>
      </c>
      <c r="E3022" t="s">
        <v>30</v>
      </c>
      <c r="F3022" t="s">
        <v>116</v>
      </c>
      <c r="G3022" s="4">
        <v>174.99</v>
      </c>
      <c r="H3022" s="4">
        <v>184</v>
      </c>
      <c r="I3022" s="57">
        <v>148.58000000000001</v>
      </c>
      <c r="J3022" s="72">
        <f t="shared" si="239"/>
        <v>35.419999999999987</v>
      </c>
      <c r="K3022" s="30" t="s">
        <v>10</v>
      </c>
      <c r="L3022" s="30" t="s">
        <v>10</v>
      </c>
      <c r="M3022" t="s">
        <v>1991</v>
      </c>
      <c r="N3022" t="s">
        <v>6818</v>
      </c>
      <c r="O3022" t="s">
        <v>132</v>
      </c>
      <c r="P3022" t="s">
        <v>182</v>
      </c>
      <c r="Q3022" s="79"/>
    </row>
    <row r="3023" spans="1:17" x14ac:dyDescent="0.25">
      <c r="A3023" s="1">
        <v>8324</v>
      </c>
      <c r="B3023" s="5">
        <v>45806.789874895832</v>
      </c>
      <c r="C3023" t="s">
        <v>872</v>
      </c>
      <c r="D3023" t="s">
        <v>19</v>
      </c>
      <c r="E3023" t="s">
        <v>41</v>
      </c>
      <c r="F3023" t="s">
        <v>20</v>
      </c>
      <c r="G3023" s="4">
        <v>87.98</v>
      </c>
      <c r="H3023" s="4">
        <v>83</v>
      </c>
      <c r="I3023" s="57">
        <v>62.02</v>
      </c>
      <c r="J3023" s="72">
        <f t="shared" si="239"/>
        <v>20.979999999999997</v>
      </c>
      <c r="K3023" s="30" t="s">
        <v>10</v>
      </c>
      <c r="L3023" s="30" t="s">
        <v>10</v>
      </c>
      <c r="M3023" t="s">
        <v>1991</v>
      </c>
      <c r="N3023" t="s">
        <v>6819</v>
      </c>
      <c r="O3023" t="s">
        <v>132</v>
      </c>
      <c r="P3023" t="s">
        <v>183</v>
      </c>
    </row>
    <row r="3024" spans="1:17" x14ac:dyDescent="0.25">
      <c r="A3024" s="1" t="s">
        <v>2198</v>
      </c>
      <c r="B3024" s="5">
        <v>45807.845400162034</v>
      </c>
      <c r="C3024" t="s">
        <v>972</v>
      </c>
      <c r="D3024" t="s">
        <v>18</v>
      </c>
      <c r="E3024" t="s">
        <v>28</v>
      </c>
      <c r="F3024" t="s">
        <v>136</v>
      </c>
      <c r="G3024" s="4">
        <v>41.99</v>
      </c>
      <c r="H3024" s="31">
        <v>43</v>
      </c>
      <c r="I3024" s="31">
        <v>0</v>
      </c>
      <c r="J3024" s="31">
        <v>43</v>
      </c>
      <c r="K3024" s="30" t="s">
        <v>2824</v>
      </c>
      <c r="L3024" s="30" t="s">
        <v>17</v>
      </c>
      <c r="M3024" t="s">
        <v>1991</v>
      </c>
      <c r="N3024" t="s">
        <v>6820</v>
      </c>
      <c r="O3024" t="s">
        <v>131</v>
      </c>
      <c r="P3024" t="s">
        <v>183</v>
      </c>
    </row>
    <row r="3025" spans="1:17" x14ac:dyDescent="0.25">
      <c r="A3025" s="75" t="s">
        <v>6821</v>
      </c>
      <c r="B3025" s="76">
        <v>45805.819953969905</v>
      </c>
      <c r="C3025" s="77" t="s">
        <v>281</v>
      </c>
      <c r="D3025" s="77" t="s">
        <v>23</v>
      </c>
      <c r="E3025" s="77" t="s">
        <v>30</v>
      </c>
      <c r="F3025" s="77" t="s">
        <v>116</v>
      </c>
      <c r="G3025" s="31">
        <v>148.97999999999999</v>
      </c>
      <c r="H3025" s="31">
        <v>150</v>
      </c>
      <c r="I3025" s="80">
        <v>0</v>
      </c>
      <c r="J3025" s="73">
        <v>150</v>
      </c>
      <c r="K3025" s="78" t="s">
        <v>1000</v>
      </c>
      <c r="L3025" s="78" t="s">
        <v>2825</v>
      </c>
      <c r="M3025" s="77" t="s">
        <v>1991</v>
      </c>
      <c r="N3025" s="77" t="s">
        <v>6822</v>
      </c>
      <c r="O3025" s="77" t="s">
        <v>131</v>
      </c>
      <c r="P3025" t="s">
        <v>179</v>
      </c>
      <c r="Q3025" s="79">
        <v>53246596</v>
      </c>
    </row>
    <row r="3026" spans="1:17" x14ac:dyDescent="0.25">
      <c r="A3026" s="1">
        <v>9562</v>
      </c>
      <c r="B3026" s="5">
        <v>45807.899551678238</v>
      </c>
      <c r="C3026" t="s">
        <v>225</v>
      </c>
      <c r="D3026" t="s">
        <v>19</v>
      </c>
      <c r="E3026" t="s">
        <v>41</v>
      </c>
      <c r="F3026" t="s">
        <v>20</v>
      </c>
      <c r="G3026" s="4">
        <v>196.99</v>
      </c>
      <c r="H3026" s="4">
        <v>204</v>
      </c>
      <c r="I3026" s="57">
        <v>158.27000000000001</v>
      </c>
      <c r="J3026" s="72">
        <f t="shared" ref="J3026:J3032" si="240">H3026-I3026</f>
        <v>45.72999999999999</v>
      </c>
      <c r="K3026" s="30" t="s">
        <v>10</v>
      </c>
      <c r="L3026" s="30" t="s">
        <v>10</v>
      </c>
      <c r="M3026" t="s">
        <v>1991</v>
      </c>
      <c r="N3026" t="s">
        <v>6823</v>
      </c>
      <c r="O3026" t="s">
        <v>1957</v>
      </c>
      <c r="P3026" t="s">
        <v>183</v>
      </c>
    </row>
    <row r="3027" spans="1:17" x14ac:dyDescent="0.25">
      <c r="A3027" s="1">
        <v>9747</v>
      </c>
      <c r="B3027" s="5">
        <v>45807.830981273146</v>
      </c>
      <c r="C3027" t="s">
        <v>225</v>
      </c>
      <c r="D3027" t="s">
        <v>19</v>
      </c>
      <c r="E3027" t="s">
        <v>1946</v>
      </c>
      <c r="F3027" t="s">
        <v>20</v>
      </c>
      <c r="G3027" s="4">
        <v>77.989999999999995</v>
      </c>
      <c r="H3027" s="4">
        <v>87</v>
      </c>
      <c r="I3027" s="57">
        <v>62.18</v>
      </c>
      <c r="J3027" s="72">
        <f t="shared" si="240"/>
        <v>24.82</v>
      </c>
      <c r="K3027" s="30" t="s">
        <v>10</v>
      </c>
      <c r="L3027" s="30" t="s">
        <v>10</v>
      </c>
      <c r="M3027" t="s">
        <v>1991</v>
      </c>
      <c r="N3027" t="s">
        <v>6824</v>
      </c>
      <c r="O3027" t="s">
        <v>132</v>
      </c>
      <c r="P3027" t="s">
        <v>183</v>
      </c>
    </row>
    <row r="3028" spans="1:17" x14ac:dyDescent="0.25">
      <c r="A3028" s="1">
        <v>9690</v>
      </c>
      <c r="B3028" s="5">
        <v>45807.49718878472</v>
      </c>
      <c r="C3028" t="s">
        <v>225</v>
      </c>
      <c r="D3028" t="s">
        <v>19</v>
      </c>
      <c r="E3028" t="s">
        <v>130</v>
      </c>
      <c r="F3028" t="s">
        <v>20</v>
      </c>
      <c r="G3028" s="4">
        <v>96.98</v>
      </c>
      <c r="H3028" s="4">
        <v>85</v>
      </c>
      <c r="I3028" s="57">
        <v>68.64</v>
      </c>
      <c r="J3028" s="72">
        <f t="shared" si="240"/>
        <v>16.36</v>
      </c>
      <c r="K3028" s="30" t="s">
        <v>10</v>
      </c>
      <c r="L3028" s="30" t="s">
        <v>10</v>
      </c>
      <c r="M3028" t="s">
        <v>1991</v>
      </c>
      <c r="N3028" t="s">
        <v>6825</v>
      </c>
      <c r="O3028" t="s">
        <v>122</v>
      </c>
      <c r="P3028" t="s">
        <v>183</v>
      </c>
    </row>
    <row r="3029" spans="1:17" x14ac:dyDescent="0.25">
      <c r="A3029" s="1" t="s">
        <v>6826</v>
      </c>
      <c r="B3029" s="5">
        <v>45805.88173306713</v>
      </c>
      <c r="C3029" t="s">
        <v>882</v>
      </c>
      <c r="D3029" t="s">
        <v>19</v>
      </c>
      <c r="E3029" t="s">
        <v>33</v>
      </c>
      <c r="F3029" t="s">
        <v>20</v>
      </c>
      <c r="G3029" s="4">
        <v>143.97999999999999</v>
      </c>
      <c r="H3029" s="4">
        <v>118</v>
      </c>
      <c r="I3029" s="57">
        <v>95.28</v>
      </c>
      <c r="J3029" s="72">
        <f t="shared" si="240"/>
        <v>22.72</v>
      </c>
      <c r="K3029" s="30" t="s">
        <v>10</v>
      </c>
      <c r="L3029" s="30" t="s">
        <v>10</v>
      </c>
      <c r="M3029" t="s">
        <v>1991</v>
      </c>
      <c r="N3029" t="s">
        <v>6827</v>
      </c>
      <c r="O3029" t="s">
        <v>140</v>
      </c>
      <c r="P3029" t="s">
        <v>179</v>
      </c>
    </row>
    <row r="3030" spans="1:17" x14ac:dyDescent="0.25">
      <c r="A3030" s="1" t="s">
        <v>6828</v>
      </c>
      <c r="B3030" s="5">
        <v>45804.84280309028</v>
      </c>
      <c r="C3030" t="s">
        <v>320</v>
      </c>
      <c r="D3030" t="s">
        <v>19</v>
      </c>
      <c r="E3030" t="s">
        <v>33</v>
      </c>
      <c r="F3030" t="s">
        <v>20</v>
      </c>
      <c r="G3030" s="4">
        <v>263.98</v>
      </c>
      <c r="H3030" s="4">
        <v>262</v>
      </c>
      <c r="I3030" s="57">
        <v>211.56</v>
      </c>
      <c r="J3030" s="72">
        <f t="shared" si="240"/>
        <v>50.44</v>
      </c>
      <c r="K3030" s="30" t="s">
        <v>10</v>
      </c>
      <c r="L3030" s="30" t="s">
        <v>10</v>
      </c>
      <c r="M3030" t="s">
        <v>1991</v>
      </c>
      <c r="N3030" t="s">
        <v>6829</v>
      </c>
      <c r="O3030" t="s">
        <v>132</v>
      </c>
      <c r="P3030" t="s">
        <v>183</v>
      </c>
    </row>
    <row r="3031" spans="1:17" x14ac:dyDescent="0.25">
      <c r="A3031" s="1" t="s">
        <v>6830</v>
      </c>
      <c r="B3031" s="5">
        <v>45804.550792326387</v>
      </c>
      <c r="C3031" t="s">
        <v>320</v>
      </c>
      <c r="D3031" t="s">
        <v>19</v>
      </c>
      <c r="E3031" t="s">
        <v>33</v>
      </c>
      <c r="F3031" t="s">
        <v>20</v>
      </c>
      <c r="G3031" s="4">
        <v>84.99</v>
      </c>
      <c r="H3031" s="4">
        <v>83</v>
      </c>
      <c r="I3031" s="57">
        <v>67.02</v>
      </c>
      <c r="J3031" s="72">
        <f t="shared" si="240"/>
        <v>15.980000000000004</v>
      </c>
      <c r="K3031" s="30" t="s">
        <v>10</v>
      </c>
      <c r="L3031" s="30" t="s">
        <v>10</v>
      </c>
      <c r="M3031" t="s">
        <v>1991</v>
      </c>
      <c r="N3031" t="s">
        <v>6831</v>
      </c>
      <c r="O3031" t="s">
        <v>2228</v>
      </c>
      <c r="P3031" t="s">
        <v>183</v>
      </c>
    </row>
    <row r="3032" spans="1:17" x14ac:dyDescent="0.25">
      <c r="A3032" s="1">
        <v>2162</v>
      </c>
      <c r="B3032" s="5">
        <v>45806.854661701385</v>
      </c>
      <c r="C3032" t="s">
        <v>268</v>
      </c>
      <c r="D3032" t="s">
        <v>23</v>
      </c>
      <c r="E3032" t="s">
        <v>31</v>
      </c>
      <c r="F3032" t="s">
        <v>1941</v>
      </c>
      <c r="G3032" s="4">
        <v>165.98</v>
      </c>
      <c r="H3032" s="4">
        <v>150</v>
      </c>
      <c r="I3032" s="57">
        <v>121.12</v>
      </c>
      <c r="J3032" s="72">
        <f t="shared" si="240"/>
        <v>28.879999999999995</v>
      </c>
      <c r="K3032" s="30" t="s">
        <v>10</v>
      </c>
      <c r="L3032" s="30" t="s">
        <v>10</v>
      </c>
      <c r="M3032" t="s">
        <v>1991</v>
      </c>
      <c r="N3032" t="s">
        <v>6832</v>
      </c>
      <c r="O3032" t="s">
        <v>132</v>
      </c>
      <c r="P3032" t="s">
        <v>179</v>
      </c>
    </row>
    <row r="3033" spans="1:17" x14ac:dyDescent="0.25">
      <c r="A3033" s="75" t="s">
        <v>6833</v>
      </c>
      <c r="B3033" s="76">
        <v>45804.776429872683</v>
      </c>
      <c r="C3033" s="77" t="s">
        <v>143</v>
      </c>
      <c r="D3033" s="77" t="s">
        <v>23</v>
      </c>
      <c r="E3033" s="77" t="s">
        <v>31</v>
      </c>
      <c r="F3033" s="77" t="s">
        <v>116</v>
      </c>
      <c r="G3033" s="31">
        <v>80.98</v>
      </c>
      <c r="H3033" s="31">
        <v>75</v>
      </c>
      <c r="I3033" s="80">
        <v>0</v>
      </c>
      <c r="J3033" s="73">
        <v>75</v>
      </c>
      <c r="K3033" s="78" t="s">
        <v>1000</v>
      </c>
      <c r="L3033" s="78" t="s">
        <v>2825</v>
      </c>
      <c r="M3033" s="77" t="s">
        <v>1991</v>
      </c>
      <c r="N3033" s="77" t="s">
        <v>6834</v>
      </c>
      <c r="O3033" s="77" t="s">
        <v>131</v>
      </c>
      <c r="P3033" t="s">
        <v>183</v>
      </c>
    </row>
    <row r="3034" spans="1:17" x14ac:dyDescent="0.25">
      <c r="A3034" s="1">
        <v>9775</v>
      </c>
      <c r="B3034" s="5">
        <v>45807.888635740739</v>
      </c>
      <c r="C3034" t="s">
        <v>143</v>
      </c>
      <c r="D3034" t="s">
        <v>23</v>
      </c>
      <c r="E3034" t="s">
        <v>31</v>
      </c>
      <c r="F3034" t="s">
        <v>116</v>
      </c>
      <c r="G3034" s="4">
        <v>124.98</v>
      </c>
      <c r="H3034" s="4">
        <v>118</v>
      </c>
      <c r="I3034" s="29">
        <v>0</v>
      </c>
      <c r="K3034" s="30" t="s">
        <v>1000</v>
      </c>
      <c r="L3034" s="30" t="s">
        <v>2825</v>
      </c>
      <c r="M3034" t="s">
        <v>1991</v>
      </c>
      <c r="N3034" t="s">
        <v>6835</v>
      </c>
      <c r="O3034" t="s">
        <v>2228</v>
      </c>
      <c r="P3034" t="s">
        <v>183</v>
      </c>
    </row>
    <row r="3035" spans="1:17" x14ac:dyDescent="0.25">
      <c r="A3035" s="1" t="s">
        <v>6836</v>
      </c>
      <c r="B3035" s="5">
        <v>45805.895207337962</v>
      </c>
      <c r="C3035" t="s">
        <v>141</v>
      </c>
      <c r="D3035" t="s">
        <v>23</v>
      </c>
      <c r="E3035" t="s">
        <v>31</v>
      </c>
      <c r="F3035" t="s">
        <v>116</v>
      </c>
      <c r="G3035" s="4">
        <v>44.99</v>
      </c>
      <c r="H3035" s="4">
        <v>54</v>
      </c>
      <c r="I3035" s="57">
        <v>43.6</v>
      </c>
      <c r="J3035" s="72">
        <f t="shared" ref="J3035:J3036" si="241">H3035-I3035</f>
        <v>10.399999999999999</v>
      </c>
      <c r="K3035" s="30" t="s">
        <v>10</v>
      </c>
      <c r="L3035" s="30" t="s">
        <v>10</v>
      </c>
      <c r="M3035" t="s">
        <v>1991</v>
      </c>
      <c r="N3035" t="s">
        <v>6837</v>
      </c>
      <c r="O3035" t="s">
        <v>122</v>
      </c>
      <c r="P3035" t="s">
        <v>183</v>
      </c>
      <c r="Q3035" s="79"/>
    </row>
    <row r="3036" spans="1:17" x14ac:dyDescent="0.25">
      <c r="A3036" s="1">
        <v>9076</v>
      </c>
      <c r="B3036" s="5">
        <v>45807.915538680558</v>
      </c>
      <c r="C3036" t="s">
        <v>268</v>
      </c>
      <c r="D3036" t="s">
        <v>19</v>
      </c>
      <c r="E3036" t="s">
        <v>226</v>
      </c>
      <c r="F3036" t="s">
        <v>20</v>
      </c>
      <c r="G3036" s="4">
        <v>98.99</v>
      </c>
      <c r="H3036" s="4">
        <v>90</v>
      </c>
      <c r="I3036" s="57">
        <v>72.680000000000007</v>
      </c>
      <c r="J3036" s="72">
        <f t="shared" si="241"/>
        <v>17.319999999999993</v>
      </c>
      <c r="K3036" s="30" t="s">
        <v>10</v>
      </c>
      <c r="L3036" s="30" t="s">
        <v>10</v>
      </c>
      <c r="M3036" t="s">
        <v>1991</v>
      </c>
      <c r="N3036" t="s">
        <v>6838</v>
      </c>
      <c r="O3036" t="s">
        <v>131</v>
      </c>
      <c r="P3036" t="s">
        <v>179</v>
      </c>
    </row>
    <row r="3037" spans="1:17" x14ac:dyDescent="0.25">
      <c r="A3037" s="1" t="s">
        <v>6765</v>
      </c>
      <c r="B3037" s="5">
        <v>45807.800622557872</v>
      </c>
      <c r="C3037" t="s">
        <v>256</v>
      </c>
      <c r="D3037" t="s">
        <v>27</v>
      </c>
      <c r="E3037" t="s">
        <v>1939</v>
      </c>
      <c r="F3037" t="s">
        <v>29</v>
      </c>
      <c r="G3037" s="4">
        <v>208.38</v>
      </c>
      <c r="H3037" s="31">
        <v>200.4</v>
      </c>
      <c r="I3037" s="31">
        <v>0</v>
      </c>
      <c r="J3037" s="31">
        <v>200.4</v>
      </c>
      <c r="K3037" s="30" t="s">
        <v>2824</v>
      </c>
      <c r="L3037" s="30" t="s">
        <v>17</v>
      </c>
      <c r="M3037" t="s">
        <v>1991</v>
      </c>
      <c r="N3037" t="s">
        <v>6839</v>
      </c>
      <c r="O3037" t="s">
        <v>122</v>
      </c>
      <c r="P3037" t="s">
        <v>181</v>
      </c>
    </row>
    <row r="3038" spans="1:17" x14ac:dyDescent="0.25">
      <c r="A3038" s="75" t="s">
        <v>6840</v>
      </c>
      <c r="B3038" s="76">
        <v>45803.817100231485</v>
      </c>
      <c r="C3038" s="77" t="s">
        <v>208</v>
      </c>
      <c r="D3038" s="77" t="s">
        <v>23</v>
      </c>
      <c r="E3038" s="77" t="s">
        <v>31</v>
      </c>
      <c r="F3038" s="77" t="s">
        <v>116</v>
      </c>
      <c r="G3038" s="31">
        <v>67.98</v>
      </c>
      <c r="H3038" s="31">
        <v>64</v>
      </c>
      <c r="I3038" s="80">
        <v>0</v>
      </c>
      <c r="J3038" s="73">
        <v>64</v>
      </c>
      <c r="K3038" s="78" t="s">
        <v>1000</v>
      </c>
      <c r="L3038" s="78" t="s">
        <v>2825</v>
      </c>
      <c r="M3038" s="77" t="s">
        <v>1991</v>
      </c>
      <c r="N3038" s="77" t="s">
        <v>6841</v>
      </c>
      <c r="O3038" s="77" t="s">
        <v>131</v>
      </c>
      <c r="P3038" t="s">
        <v>182</v>
      </c>
    </row>
    <row r="3039" spans="1:17" x14ac:dyDescent="0.25">
      <c r="A3039" s="1">
        <v>6137</v>
      </c>
      <c r="B3039" s="5">
        <v>45808.890219849534</v>
      </c>
      <c r="C3039" t="s">
        <v>307</v>
      </c>
      <c r="D3039" t="s">
        <v>23</v>
      </c>
      <c r="E3039" t="s">
        <v>31</v>
      </c>
      <c r="F3039" t="s">
        <v>116</v>
      </c>
      <c r="G3039" s="4">
        <v>41.98</v>
      </c>
      <c r="H3039" s="4">
        <v>39</v>
      </c>
      <c r="I3039" s="29">
        <v>0</v>
      </c>
      <c r="K3039" s="30" t="s">
        <v>1000</v>
      </c>
      <c r="L3039" s="30" t="s">
        <v>2825</v>
      </c>
      <c r="M3039" t="s">
        <v>1991</v>
      </c>
      <c r="N3039" t="s">
        <v>6843</v>
      </c>
      <c r="O3039" t="s">
        <v>132</v>
      </c>
      <c r="P3039" t="s">
        <v>181</v>
      </c>
    </row>
    <row r="3040" spans="1:17" x14ac:dyDescent="0.25">
      <c r="A3040" s="1">
        <v>4413</v>
      </c>
      <c r="B3040" s="5">
        <v>45803.476828495368</v>
      </c>
      <c r="C3040" t="s">
        <v>460</v>
      </c>
      <c r="D3040" t="s">
        <v>23</v>
      </c>
      <c r="E3040" t="s">
        <v>30</v>
      </c>
      <c r="F3040" t="s">
        <v>116</v>
      </c>
      <c r="G3040" s="4">
        <v>71.989999999999995</v>
      </c>
      <c r="H3040" s="4">
        <v>81</v>
      </c>
      <c r="I3040" s="57">
        <v>65.41</v>
      </c>
      <c r="J3040" s="72">
        <f t="shared" ref="J3040:J3051" si="242">H3040-I3040</f>
        <v>15.590000000000003</v>
      </c>
      <c r="K3040" s="30" t="s">
        <v>10</v>
      </c>
      <c r="L3040" s="30" t="s">
        <v>10</v>
      </c>
      <c r="M3040" t="s">
        <v>1991</v>
      </c>
      <c r="N3040" t="s">
        <v>6844</v>
      </c>
      <c r="O3040" t="s">
        <v>124</v>
      </c>
      <c r="P3040" t="s">
        <v>180</v>
      </c>
    </row>
    <row r="3041" spans="1:16" x14ac:dyDescent="0.25">
      <c r="A3041" s="1">
        <v>7580</v>
      </c>
      <c r="B3041" s="5">
        <v>45808.514403368055</v>
      </c>
      <c r="C3041" t="s">
        <v>118</v>
      </c>
      <c r="D3041" t="s">
        <v>23</v>
      </c>
      <c r="E3041" t="s">
        <v>30</v>
      </c>
      <c r="F3041" t="s">
        <v>116</v>
      </c>
      <c r="G3041" s="4">
        <v>75.989999999999995</v>
      </c>
      <c r="H3041" s="4">
        <v>75</v>
      </c>
      <c r="I3041" s="57">
        <v>60.56</v>
      </c>
      <c r="J3041" s="72">
        <f t="shared" si="242"/>
        <v>14.439999999999998</v>
      </c>
      <c r="K3041" s="30" t="s">
        <v>10</v>
      </c>
      <c r="L3041" s="30" t="s">
        <v>10</v>
      </c>
      <c r="M3041" t="s">
        <v>1991</v>
      </c>
      <c r="N3041" t="s">
        <v>6845</v>
      </c>
      <c r="O3041" t="s">
        <v>122</v>
      </c>
      <c r="P3041" t="s">
        <v>180</v>
      </c>
    </row>
    <row r="3042" spans="1:16" x14ac:dyDescent="0.25">
      <c r="A3042" s="1">
        <v>1149</v>
      </c>
      <c r="B3042" s="5">
        <v>45807.757220949075</v>
      </c>
      <c r="C3042" t="s">
        <v>902</v>
      </c>
      <c r="D3042" t="s">
        <v>19</v>
      </c>
      <c r="E3042" t="s">
        <v>1946</v>
      </c>
      <c r="F3042" t="s">
        <v>20</v>
      </c>
      <c r="G3042" s="4">
        <v>227.98</v>
      </c>
      <c r="H3042" s="4">
        <v>221</v>
      </c>
      <c r="I3042" s="57">
        <v>178.46</v>
      </c>
      <c r="J3042" s="72">
        <f t="shared" si="242"/>
        <v>42.539999999999992</v>
      </c>
      <c r="K3042" s="30" t="s">
        <v>10</v>
      </c>
      <c r="L3042" s="30" t="s">
        <v>10</v>
      </c>
      <c r="M3042" t="s">
        <v>1991</v>
      </c>
      <c r="N3042" t="s">
        <v>6846</v>
      </c>
      <c r="O3042" t="s">
        <v>132</v>
      </c>
      <c r="P3042" t="s">
        <v>179</v>
      </c>
    </row>
    <row r="3043" spans="1:16" x14ac:dyDescent="0.25">
      <c r="A3043" s="1">
        <v>2415</v>
      </c>
      <c r="B3043" s="5">
        <v>45806.583700000003</v>
      </c>
      <c r="C3043" t="s">
        <v>354</v>
      </c>
      <c r="D3043" t="s">
        <v>23</v>
      </c>
      <c r="E3043" t="s">
        <v>24</v>
      </c>
      <c r="F3043" t="s">
        <v>20</v>
      </c>
      <c r="G3043" s="4">
        <v>104.98</v>
      </c>
      <c r="H3043" s="4">
        <v>87</v>
      </c>
      <c r="I3043" s="57">
        <v>70.25</v>
      </c>
      <c r="J3043" s="72">
        <f t="shared" si="242"/>
        <v>16.75</v>
      </c>
      <c r="K3043" s="30" t="s">
        <v>10</v>
      </c>
      <c r="L3043" s="30" t="s">
        <v>10</v>
      </c>
      <c r="M3043" t="s">
        <v>1991</v>
      </c>
      <c r="N3043" t="s">
        <v>6847</v>
      </c>
      <c r="O3043" t="s">
        <v>131</v>
      </c>
      <c r="P3043" t="s">
        <v>179</v>
      </c>
    </row>
    <row r="3044" spans="1:16" x14ac:dyDescent="0.25">
      <c r="A3044" s="1">
        <v>1249</v>
      </c>
      <c r="B3044" s="5">
        <v>45807.630456701387</v>
      </c>
      <c r="C3044" t="s">
        <v>354</v>
      </c>
      <c r="D3044" t="s">
        <v>19</v>
      </c>
      <c r="E3044" t="s">
        <v>41</v>
      </c>
      <c r="F3044" t="s">
        <v>20</v>
      </c>
      <c r="G3044" s="4">
        <v>75.989999999999995</v>
      </c>
      <c r="H3044" s="4">
        <v>75</v>
      </c>
      <c r="I3044" s="57">
        <v>55.56</v>
      </c>
      <c r="J3044" s="72">
        <f t="shared" si="242"/>
        <v>19.439999999999998</v>
      </c>
      <c r="K3044" s="30" t="s">
        <v>10</v>
      </c>
      <c r="L3044" s="30" t="s">
        <v>10</v>
      </c>
      <c r="M3044" t="s">
        <v>1991</v>
      </c>
      <c r="N3044" t="s">
        <v>6848</v>
      </c>
      <c r="O3044" t="s">
        <v>131</v>
      </c>
      <c r="P3044" t="s">
        <v>179</v>
      </c>
    </row>
    <row r="3045" spans="1:16" x14ac:dyDescent="0.25">
      <c r="A3045" s="1">
        <v>7074</v>
      </c>
      <c r="B3045" s="5">
        <v>45807.890361481484</v>
      </c>
      <c r="C3045" t="s">
        <v>215</v>
      </c>
      <c r="D3045" t="s">
        <v>19</v>
      </c>
      <c r="E3045" t="s">
        <v>1946</v>
      </c>
      <c r="F3045" t="s">
        <v>20</v>
      </c>
      <c r="G3045" s="4">
        <v>452.98</v>
      </c>
      <c r="H3045" s="4">
        <v>430</v>
      </c>
      <c r="I3045" s="57">
        <v>347.22</v>
      </c>
      <c r="J3045" s="72">
        <f t="shared" si="242"/>
        <v>82.779999999999973</v>
      </c>
      <c r="K3045" s="30" t="s">
        <v>10</v>
      </c>
      <c r="L3045" s="30" t="s">
        <v>10</v>
      </c>
      <c r="M3045" t="s">
        <v>1991</v>
      </c>
      <c r="N3045" t="s">
        <v>6849</v>
      </c>
      <c r="O3045" t="s">
        <v>122</v>
      </c>
      <c r="P3045" t="s">
        <v>179</v>
      </c>
    </row>
    <row r="3046" spans="1:16" x14ac:dyDescent="0.25">
      <c r="A3046" s="1">
        <v>9705</v>
      </c>
      <c r="B3046" s="5">
        <v>45806.830151932867</v>
      </c>
      <c r="C3046" t="s">
        <v>219</v>
      </c>
      <c r="D3046" t="s">
        <v>19</v>
      </c>
      <c r="E3046" t="s">
        <v>130</v>
      </c>
      <c r="F3046" t="s">
        <v>20</v>
      </c>
      <c r="G3046" s="4">
        <v>102.98</v>
      </c>
      <c r="H3046" s="4">
        <v>95</v>
      </c>
      <c r="I3046" s="57">
        <v>76.709999999999994</v>
      </c>
      <c r="J3046" s="72">
        <f t="shared" si="242"/>
        <v>18.290000000000006</v>
      </c>
      <c r="K3046" s="30" t="s">
        <v>10</v>
      </c>
      <c r="L3046" s="30" t="s">
        <v>10</v>
      </c>
      <c r="M3046" t="s">
        <v>1991</v>
      </c>
      <c r="N3046" t="s">
        <v>6850</v>
      </c>
      <c r="O3046" t="s">
        <v>122</v>
      </c>
      <c r="P3046" t="s">
        <v>180</v>
      </c>
    </row>
    <row r="3047" spans="1:16" x14ac:dyDescent="0.25">
      <c r="A3047" s="1">
        <v>3887</v>
      </c>
      <c r="B3047" s="5">
        <v>45808.9109153588</v>
      </c>
      <c r="C3047" t="s">
        <v>306</v>
      </c>
      <c r="D3047" t="s">
        <v>23</v>
      </c>
      <c r="E3047" t="s">
        <v>30</v>
      </c>
      <c r="F3047" t="s">
        <v>116</v>
      </c>
      <c r="G3047" s="4">
        <v>66.98</v>
      </c>
      <c r="H3047" s="4">
        <v>64</v>
      </c>
      <c r="I3047" s="57">
        <v>51.68</v>
      </c>
      <c r="J3047" s="72">
        <f t="shared" si="242"/>
        <v>12.32</v>
      </c>
      <c r="K3047" s="30" t="s">
        <v>10</v>
      </c>
      <c r="L3047" s="30" t="s">
        <v>10</v>
      </c>
      <c r="M3047" t="s">
        <v>1991</v>
      </c>
      <c r="N3047" t="s">
        <v>6851</v>
      </c>
      <c r="O3047" t="s">
        <v>123</v>
      </c>
      <c r="P3047" t="s">
        <v>181</v>
      </c>
    </row>
    <row r="3048" spans="1:16" x14ac:dyDescent="0.25">
      <c r="A3048" s="1" t="s">
        <v>3727</v>
      </c>
      <c r="B3048" s="5">
        <v>45804.863333553243</v>
      </c>
      <c r="C3048" t="s">
        <v>269</v>
      </c>
      <c r="D3048" t="s">
        <v>19</v>
      </c>
      <c r="E3048" t="s">
        <v>33</v>
      </c>
      <c r="F3048" t="s">
        <v>20</v>
      </c>
      <c r="G3048" s="4">
        <v>74.98</v>
      </c>
      <c r="H3048" s="4">
        <v>67</v>
      </c>
      <c r="I3048" s="57">
        <v>54.1</v>
      </c>
      <c r="J3048" s="72">
        <f t="shared" si="242"/>
        <v>12.899999999999999</v>
      </c>
      <c r="K3048" s="30" t="s">
        <v>10</v>
      </c>
      <c r="L3048" s="30" t="s">
        <v>10</v>
      </c>
      <c r="M3048" t="s">
        <v>1991</v>
      </c>
      <c r="N3048" t="s">
        <v>6852</v>
      </c>
      <c r="O3048" t="s">
        <v>124</v>
      </c>
      <c r="P3048" t="s">
        <v>181</v>
      </c>
    </row>
    <row r="3049" spans="1:16" x14ac:dyDescent="0.25">
      <c r="A3049" s="1">
        <v>8953</v>
      </c>
      <c r="B3049" s="5">
        <v>45806.855308194441</v>
      </c>
      <c r="C3049" t="s">
        <v>216</v>
      </c>
      <c r="D3049" t="s">
        <v>23</v>
      </c>
      <c r="E3049" t="s">
        <v>30</v>
      </c>
      <c r="F3049" t="s">
        <v>116</v>
      </c>
      <c r="G3049" s="4">
        <v>133.59</v>
      </c>
      <c r="H3049" s="4">
        <v>139</v>
      </c>
      <c r="I3049" s="57">
        <v>108.2</v>
      </c>
      <c r="J3049" s="72">
        <f t="shared" si="242"/>
        <v>30.799999999999997</v>
      </c>
      <c r="K3049" s="30" t="s">
        <v>10</v>
      </c>
      <c r="L3049" s="30" t="s">
        <v>10</v>
      </c>
      <c r="M3049" t="s">
        <v>1991</v>
      </c>
      <c r="N3049" t="s">
        <v>6853</v>
      </c>
      <c r="O3049" t="s">
        <v>132</v>
      </c>
      <c r="P3049" t="s">
        <v>181</v>
      </c>
    </row>
    <row r="3050" spans="1:16" x14ac:dyDescent="0.25">
      <c r="A3050" s="1">
        <v>4175</v>
      </c>
      <c r="B3050" s="5">
        <v>45806.905091446759</v>
      </c>
      <c r="C3050" t="s">
        <v>269</v>
      </c>
      <c r="D3050" t="s">
        <v>27</v>
      </c>
      <c r="E3050" t="s">
        <v>1945</v>
      </c>
      <c r="F3050" t="s">
        <v>20</v>
      </c>
      <c r="G3050" s="4">
        <v>78.98</v>
      </c>
      <c r="H3050" s="4">
        <v>75</v>
      </c>
      <c r="I3050" s="57">
        <v>55.56</v>
      </c>
      <c r="J3050" s="72">
        <f t="shared" si="242"/>
        <v>19.439999999999998</v>
      </c>
      <c r="K3050" s="30" t="s">
        <v>10</v>
      </c>
      <c r="L3050" s="30" t="s">
        <v>10</v>
      </c>
      <c r="M3050" t="s">
        <v>1991</v>
      </c>
      <c r="N3050" t="s">
        <v>6854</v>
      </c>
      <c r="O3050" t="s">
        <v>123</v>
      </c>
      <c r="P3050" t="s">
        <v>181</v>
      </c>
    </row>
    <row r="3051" spans="1:16" x14ac:dyDescent="0.25">
      <c r="A3051" s="1">
        <v>1527</v>
      </c>
      <c r="B3051" s="5">
        <v>45807.81031040509</v>
      </c>
      <c r="C3051" t="s">
        <v>269</v>
      </c>
      <c r="D3051" t="s">
        <v>19</v>
      </c>
      <c r="E3051" t="s">
        <v>226</v>
      </c>
      <c r="F3051" t="s">
        <v>20</v>
      </c>
      <c r="G3051" s="4">
        <v>63.98</v>
      </c>
      <c r="H3051" s="4">
        <v>54</v>
      </c>
      <c r="I3051" s="57">
        <v>55.56</v>
      </c>
      <c r="J3051" s="72">
        <f t="shared" si="242"/>
        <v>-1.5600000000000023</v>
      </c>
      <c r="K3051" s="30" t="s">
        <v>10</v>
      </c>
      <c r="L3051" s="30" t="s">
        <v>10</v>
      </c>
      <c r="M3051" t="s">
        <v>1991</v>
      </c>
      <c r="N3051" t="s">
        <v>6855</v>
      </c>
      <c r="O3051" t="s">
        <v>122</v>
      </c>
      <c r="P3051" t="s">
        <v>181</v>
      </c>
    </row>
    <row r="3052" spans="1:16" x14ac:dyDescent="0.25">
      <c r="A3052" s="75" t="s">
        <v>6856</v>
      </c>
      <c r="B3052" s="76">
        <v>45804.920932685185</v>
      </c>
      <c r="C3052" s="77" t="s">
        <v>295</v>
      </c>
      <c r="D3052" s="77" t="s">
        <v>19</v>
      </c>
      <c r="E3052" s="77" t="s">
        <v>129</v>
      </c>
      <c r="F3052" s="77" t="s">
        <v>116</v>
      </c>
      <c r="G3052" s="31">
        <v>68.98</v>
      </c>
      <c r="H3052" s="31">
        <v>67</v>
      </c>
      <c r="I3052" s="80">
        <v>0</v>
      </c>
      <c r="J3052" s="73">
        <v>67</v>
      </c>
      <c r="K3052" s="78" t="s">
        <v>1000</v>
      </c>
      <c r="L3052" s="78" t="s">
        <v>2825</v>
      </c>
      <c r="M3052" s="77" t="s">
        <v>1991</v>
      </c>
      <c r="N3052" s="77" t="s">
        <v>6857</v>
      </c>
      <c r="O3052" s="77" t="s">
        <v>132</v>
      </c>
      <c r="P3052" t="s">
        <v>182</v>
      </c>
    </row>
    <row r="3053" spans="1:16" x14ac:dyDescent="0.25">
      <c r="A3053" s="1">
        <v>4491</v>
      </c>
      <c r="B3053" s="5">
        <v>45807.820144282407</v>
      </c>
      <c r="C3053" t="s">
        <v>222</v>
      </c>
      <c r="D3053" t="s">
        <v>19</v>
      </c>
      <c r="E3053" t="s">
        <v>33</v>
      </c>
      <c r="F3053" t="s">
        <v>20</v>
      </c>
      <c r="G3053" s="4">
        <v>92.99</v>
      </c>
      <c r="H3053" s="4">
        <v>92</v>
      </c>
      <c r="I3053" s="57">
        <v>74.290000000000006</v>
      </c>
      <c r="J3053" s="72">
        <f t="shared" ref="J3053:J3055" si="243">H3053-I3053</f>
        <v>17.709999999999994</v>
      </c>
      <c r="K3053" s="30" t="s">
        <v>10</v>
      </c>
      <c r="L3053" s="30" t="s">
        <v>10</v>
      </c>
      <c r="M3053" t="s">
        <v>1991</v>
      </c>
      <c r="N3053" t="s">
        <v>6858</v>
      </c>
      <c r="O3053" t="s">
        <v>122</v>
      </c>
      <c r="P3053" t="s">
        <v>181</v>
      </c>
    </row>
    <row r="3054" spans="1:16" x14ac:dyDescent="0.25">
      <c r="A3054" s="1">
        <v>2737</v>
      </c>
      <c r="B3054" s="5">
        <v>45807.806723553244</v>
      </c>
      <c r="C3054" t="s">
        <v>222</v>
      </c>
      <c r="D3054" t="s">
        <v>19</v>
      </c>
      <c r="E3054" t="s">
        <v>226</v>
      </c>
      <c r="F3054" t="s">
        <v>20</v>
      </c>
      <c r="G3054" s="4">
        <v>108.98</v>
      </c>
      <c r="H3054" s="4">
        <v>92</v>
      </c>
      <c r="I3054" s="57">
        <v>74.290000000000006</v>
      </c>
      <c r="J3054" s="72">
        <f t="shared" si="243"/>
        <v>17.709999999999994</v>
      </c>
      <c r="K3054" s="30" t="s">
        <v>10</v>
      </c>
      <c r="L3054" s="30" t="s">
        <v>10</v>
      </c>
      <c r="M3054" t="s">
        <v>1991</v>
      </c>
      <c r="N3054" t="s">
        <v>6859</v>
      </c>
      <c r="O3054" t="s">
        <v>131</v>
      </c>
      <c r="P3054" t="s">
        <v>181</v>
      </c>
    </row>
    <row r="3055" spans="1:16" x14ac:dyDescent="0.25">
      <c r="A3055" s="1">
        <v>5879</v>
      </c>
      <c r="B3055" s="5">
        <v>45806.767598206017</v>
      </c>
      <c r="C3055" t="s">
        <v>176</v>
      </c>
      <c r="D3055" t="s">
        <v>23</v>
      </c>
      <c r="E3055" t="s">
        <v>24</v>
      </c>
      <c r="F3055" t="s">
        <v>20</v>
      </c>
      <c r="G3055" s="4">
        <v>345.98</v>
      </c>
      <c r="H3055" s="4">
        <v>341</v>
      </c>
      <c r="I3055" s="57">
        <v>275.36</v>
      </c>
      <c r="J3055" s="72">
        <f t="shared" si="243"/>
        <v>65.639999999999986</v>
      </c>
      <c r="K3055" s="30" t="s">
        <v>10</v>
      </c>
      <c r="L3055" s="30" t="s">
        <v>10</v>
      </c>
      <c r="M3055" t="s">
        <v>1991</v>
      </c>
      <c r="N3055" t="s">
        <v>6860</v>
      </c>
      <c r="O3055" t="s">
        <v>123</v>
      </c>
      <c r="P3055" t="s">
        <v>179</v>
      </c>
    </row>
    <row r="3056" spans="1:16" x14ac:dyDescent="0.25">
      <c r="A3056" s="1">
        <v>8176</v>
      </c>
      <c r="B3056" s="5">
        <v>45808.914201736108</v>
      </c>
      <c r="C3056" t="s">
        <v>295</v>
      </c>
      <c r="D3056" t="s">
        <v>19</v>
      </c>
      <c r="E3056" t="s">
        <v>129</v>
      </c>
      <c r="F3056" t="s">
        <v>116</v>
      </c>
      <c r="G3056" s="4">
        <v>189.98</v>
      </c>
      <c r="H3056" s="4">
        <v>166</v>
      </c>
      <c r="I3056" s="29">
        <v>0</v>
      </c>
      <c r="K3056" s="30" t="s">
        <v>1000</v>
      </c>
      <c r="L3056" s="30" t="s">
        <v>2825</v>
      </c>
      <c r="M3056" t="s">
        <v>1991</v>
      </c>
      <c r="N3056" t="s">
        <v>6861</v>
      </c>
      <c r="O3056" t="s">
        <v>122</v>
      </c>
      <c r="P3056" t="s">
        <v>182</v>
      </c>
    </row>
    <row r="3057" spans="1:16" x14ac:dyDescent="0.25">
      <c r="A3057" s="1">
        <v>1324</v>
      </c>
      <c r="B3057" s="5">
        <v>45807.81466733796</v>
      </c>
      <c r="C3057" t="s">
        <v>2093</v>
      </c>
      <c r="D3057" t="s">
        <v>19</v>
      </c>
      <c r="E3057" t="s">
        <v>226</v>
      </c>
      <c r="F3057" t="s">
        <v>20</v>
      </c>
      <c r="G3057" s="4">
        <v>104.98</v>
      </c>
      <c r="H3057" s="4">
        <v>94</v>
      </c>
      <c r="I3057" s="57">
        <v>75.900000000000006</v>
      </c>
      <c r="J3057" s="72">
        <f t="shared" ref="J3057:J3061" si="244">H3057-I3057</f>
        <v>18.099999999999994</v>
      </c>
      <c r="K3057" s="30" t="s">
        <v>10</v>
      </c>
      <c r="L3057" s="30" t="s">
        <v>10</v>
      </c>
      <c r="M3057" t="s">
        <v>1991</v>
      </c>
      <c r="N3057" t="s">
        <v>6862</v>
      </c>
      <c r="O3057" t="s">
        <v>122</v>
      </c>
      <c r="P3057" t="s">
        <v>183</v>
      </c>
    </row>
    <row r="3058" spans="1:16" x14ac:dyDescent="0.25">
      <c r="A3058" s="1">
        <v>5751</v>
      </c>
      <c r="B3058" s="5">
        <v>45807.600814664351</v>
      </c>
      <c r="C3058" t="s">
        <v>2093</v>
      </c>
      <c r="D3058" t="s">
        <v>19</v>
      </c>
      <c r="E3058" t="s">
        <v>33</v>
      </c>
      <c r="F3058" t="s">
        <v>20</v>
      </c>
      <c r="G3058" s="4">
        <v>62.98</v>
      </c>
      <c r="H3058" s="4">
        <v>54</v>
      </c>
      <c r="I3058" s="57">
        <v>43.6</v>
      </c>
      <c r="J3058" s="72">
        <f t="shared" si="244"/>
        <v>10.399999999999999</v>
      </c>
      <c r="K3058" s="30" t="s">
        <v>10</v>
      </c>
      <c r="L3058" s="30" t="s">
        <v>10</v>
      </c>
      <c r="M3058" t="s">
        <v>1991</v>
      </c>
      <c r="N3058" t="s">
        <v>6863</v>
      </c>
      <c r="O3058" t="s">
        <v>122</v>
      </c>
      <c r="P3058" t="s">
        <v>183</v>
      </c>
    </row>
    <row r="3059" spans="1:16" x14ac:dyDescent="0.25">
      <c r="A3059" s="1">
        <v>2045</v>
      </c>
      <c r="B3059" s="5">
        <v>45806.894968113425</v>
      </c>
      <c r="C3059" t="s">
        <v>172</v>
      </c>
      <c r="D3059" t="s">
        <v>19</v>
      </c>
      <c r="E3059" t="s">
        <v>1946</v>
      </c>
      <c r="F3059" t="s">
        <v>20</v>
      </c>
      <c r="G3059" s="4">
        <v>129.97999999999999</v>
      </c>
      <c r="H3059" s="4">
        <v>121</v>
      </c>
      <c r="I3059" s="57">
        <v>97.71</v>
      </c>
      <c r="J3059" s="72">
        <f t="shared" si="244"/>
        <v>23.290000000000006</v>
      </c>
      <c r="K3059" s="30" t="s">
        <v>10</v>
      </c>
      <c r="L3059" s="30" t="s">
        <v>10</v>
      </c>
      <c r="M3059" t="s">
        <v>1991</v>
      </c>
      <c r="N3059" t="s">
        <v>6864</v>
      </c>
      <c r="O3059" t="s">
        <v>132</v>
      </c>
      <c r="P3059" t="s">
        <v>179</v>
      </c>
    </row>
    <row r="3060" spans="1:16" x14ac:dyDescent="0.25">
      <c r="A3060" s="1">
        <v>5019</v>
      </c>
      <c r="B3060" s="5">
        <v>45806.888391944442</v>
      </c>
      <c r="C3060" t="s">
        <v>172</v>
      </c>
      <c r="D3060" t="s">
        <v>19</v>
      </c>
      <c r="E3060" t="s">
        <v>1946</v>
      </c>
      <c r="F3060" t="s">
        <v>20</v>
      </c>
      <c r="G3060" s="4">
        <v>77.989999999999995</v>
      </c>
      <c r="H3060" s="4">
        <v>77</v>
      </c>
      <c r="I3060" s="57">
        <v>57.18</v>
      </c>
      <c r="J3060" s="72">
        <f t="shared" si="244"/>
        <v>19.82</v>
      </c>
      <c r="K3060" s="30" t="s">
        <v>10</v>
      </c>
      <c r="L3060" s="30" t="s">
        <v>10</v>
      </c>
      <c r="M3060" t="s">
        <v>1991</v>
      </c>
      <c r="N3060" t="s">
        <v>6865</v>
      </c>
      <c r="O3060" t="s">
        <v>131</v>
      </c>
      <c r="P3060" t="s">
        <v>179</v>
      </c>
    </row>
    <row r="3061" spans="1:16" x14ac:dyDescent="0.25">
      <c r="A3061" s="1">
        <v>9692</v>
      </c>
      <c r="B3061" s="5">
        <v>45807.87349888889</v>
      </c>
      <c r="C3061" t="s">
        <v>172</v>
      </c>
      <c r="D3061" t="s">
        <v>19</v>
      </c>
      <c r="E3061" t="s">
        <v>41</v>
      </c>
      <c r="F3061" t="s">
        <v>20</v>
      </c>
      <c r="G3061" s="4">
        <v>131.97999999999999</v>
      </c>
      <c r="H3061" s="4">
        <v>133</v>
      </c>
      <c r="I3061" s="57">
        <v>107.4</v>
      </c>
      <c r="J3061" s="72">
        <f t="shared" si="244"/>
        <v>25.599999999999994</v>
      </c>
      <c r="K3061" s="30" t="s">
        <v>10</v>
      </c>
      <c r="L3061" s="30" t="s">
        <v>10</v>
      </c>
      <c r="M3061" t="s">
        <v>1991</v>
      </c>
      <c r="N3061" t="s">
        <v>6866</v>
      </c>
      <c r="O3061" t="s">
        <v>122</v>
      </c>
      <c r="P3061" t="s">
        <v>179</v>
      </c>
    </row>
    <row r="3062" spans="1:16" x14ac:dyDescent="0.25">
      <c r="A3062" s="1" t="s">
        <v>6867</v>
      </c>
      <c r="B3062" s="5">
        <v>45807.887875474538</v>
      </c>
      <c r="C3062" t="s">
        <v>1970</v>
      </c>
      <c r="D3062" t="s">
        <v>18</v>
      </c>
      <c r="E3062" t="s">
        <v>28</v>
      </c>
      <c r="F3062" t="s">
        <v>136</v>
      </c>
      <c r="G3062" s="4">
        <v>82.94</v>
      </c>
      <c r="H3062" s="31">
        <v>60.95</v>
      </c>
      <c r="I3062" s="31">
        <v>0</v>
      </c>
      <c r="J3062" s="31">
        <v>60.95</v>
      </c>
      <c r="K3062" s="30" t="s">
        <v>2824</v>
      </c>
      <c r="L3062" s="30" t="s">
        <v>17</v>
      </c>
      <c r="M3062" t="s">
        <v>1991</v>
      </c>
      <c r="N3062" t="s">
        <v>6868</v>
      </c>
      <c r="O3062" t="s">
        <v>131</v>
      </c>
      <c r="P3062" t="s">
        <v>182</v>
      </c>
    </row>
    <row r="3063" spans="1:16" x14ac:dyDescent="0.25">
      <c r="A3063" s="1">
        <v>2858</v>
      </c>
      <c r="B3063" s="5">
        <v>45807.868223067133</v>
      </c>
      <c r="C3063" t="s">
        <v>172</v>
      </c>
      <c r="D3063" t="s">
        <v>19</v>
      </c>
      <c r="E3063" t="s">
        <v>41</v>
      </c>
      <c r="F3063" t="s">
        <v>20</v>
      </c>
      <c r="G3063" s="4">
        <v>142.97999999999999</v>
      </c>
      <c r="H3063" s="4">
        <v>134</v>
      </c>
      <c r="I3063" s="57">
        <v>108.2</v>
      </c>
      <c r="J3063" s="72">
        <f t="shared" ref="J3063:J3072" si="245">H3063-I3063</f>
        <v>25.799999999999997</v>
      </c>
      <c r="K3063" s="30" t="s">
        <v>10</v>
      </c>
      <c r="L3063" s="30" t="s">
        <v>10</v>
      </c>
      <c r="M3063" t="s">
        <v>1991</v>
      </c>
      <c r="N3063" t="s">
        <v>6869</v>
      </c>
      <c r="O3063" t="s">
        <v>140</v>
      </c>
      <c r="P3063" t="s">
        <v>179</v>
      </c>
    </row>
    <row r="3064" spans="1:16" x14ac:dyDescent="0.25">
      <c r="A3064" s="1">
        <v>7325</v>
      </c>
      <c r="B3064" s="5">
        <v>45807.740112569445</v>
      </c>
      <c r="C3064" t="s">
        <v>232</v>
      </c>
      <c r="D3064" t="s">
        <v>19</v>
      </c>
      <c r="E3064" t="s">
        <v>42</v>
      </c>
      <c r="F3064" t="s">
        <v>116</v>
      </c>
      <c r="G3064" s="4">
        <v>125.98</v>
      </c>
      <c r="H3064" s="4">
        <v>108</v>
      </c>
      <c r="I3064" s="57">
        <v>87.21</v>
      </c>
      <c r="J3064" s="72">
        <f t="shared" si="245"/>
        <v>20.790000000000006</v>
      </c>
      <c r="K3064" s="30" t="s">
        <v>10</v>
      </c>
      <c r="L3064" s="30" t="s">
        <v>10</v>
      </c>
      <c r="M3064" t="s">
        <v>1991</v>
      </c>
      <c r="N3064" t="s">
        <v>6870</v>
      </c>
      <c r="O3064" t="s">
        <v>124</v>
      </c>
      <c r="P3064" t="s">
        <v>183</v>
      </c>
    </row>
    <row r="3065" spans="1:16" x14ac:dyDescent="0.25">
      <c r="A3065" s="1">
        <v>5940</v>
      </c>
      <c r="B3065" s="5">
        <v>45807.510166574073</v>
      </c>
      <c r="C3065" t="s">
        <v>172</v>
      </c>
      <c r="D3065" t="s">
        <v>19</v>
      </c>
      <c r="E3065" t="s">
        <v>1946</v>
      </c>
      <c r="F3065" t="s">
        <v>20</v>
      </c>
      <c r="G3065" s="4">
        <v>154.99</v>
      </c>
      <c r="H3065" s="4">
        <v>164</v>
      </c>
      <c r="I3065" s="57">
        <v>128.38999999999999</v>
      </c>
      <c r="J3065" s="72">
        <f t="shared" si="245"/>
        <v>35.610000000000014</v>
      </c>
      <c r="K3065" s="30" t="s">
        <v>10</v>
      </c>
      <c r="L3065" s="30" t="s">
        <v>10</v>
      </c>
      <c r="M3065" t="s">
        <v>1991</v>
      </c>
      <c r="N3065" t="s">
        <v>6871</v>
      </c>
      <c r="O3065" t="s">
        <v>1959</v>
      </c>
      <c r="P3065" t="s">
        <v>179</v>
      </c>
    </row>
    <row r="3066" spans="1:16" x14ac:dyDescent="0.25">
      <c r="A3066" s="1" t="s">
        <v>6872</v>
      </c>
      <c r="B3066" s="5">
        <v>45805.53512054398</v>
      </c>
      <c r="C3066" t="s">
        <v>2024</v>
      </c>
      <c r="D3066" t="s">
        <v>23</v>
      </c>
      <c r="E3066" t="s">
        <v>24</v>
      </c>
      <c r="F3066" t="s">
        <v>20</v>
      </c>
      <c r="G3066" s="4">
        <v>71.98</v>
      </c>
      <c r="H3066" s="4">
        <v>70</v>
      </c>
      <c r="I3066" s="57">
        <v>56.52</v>
      </c>
      <c r="J3066" s="72">
        <f t="shared" si="245"/>
        <v>13.479999999999997</v>
      </c>
      <c r="K3066" s="30" t="s">
        <v>10</v>
      </c>
      <c r="L3066" s="30" t="s">
        <v>10</v>
      </c>
      <c r="M3066" t="s">
        <v>1991</v>
      </c>
      <c r="N3066" t="s">
        <v>6873</v>
      </c>
      <c r="O3066" t="s">
        <v>122</v>
      </c>
      <c r="P3066" t="s">
        <v>183</v>
      </c>
    </row>
    <row r="3067" spans="1:16" x14ac:dyDescent="0.25">
      <c r="A3067" s="1">
        <v>3010</v>
      </c>
      <c r="B3067" s="5">
        <v>45807.714666041669</v>
      </c>
      <c r="C3067" t="s">
        <v>304</v>
      </c>
      <c r="D3067" t="s">
        <v>19</v>
      </c>
      <c r="E3067" t="s">
        <v>226</v>
      </c>
      <c r="F3067" t="s">
        <v>20</v>
      </c>
      <c r="G3067" s="4">
        <v>131.99</v>
      </c>
      <c r="H3067" s="4">
        <v>131</v>
      </c>
      <c r="I3067" s="57">
        <v>109.74</v>
      </c>
      <c r="J3067" s="72">
        <f t="shared" si="245"/>
        <v>21.260000000000005</v>
      </c>
      <c r="K3067" s="30" t="s">
        <v>10</v>
      </c>
      <c r="L3067" s="30" t="s">
        <v>10</v>
      </c>
      <c r="M3067" t="s">
        <v>1991</v>
      </c>
      <c r="N3067" t="s">
        <v>6874</v>
      </c>
      <c r="O3067" t="s">
        <v>1958</v>
      </c>
      <c r="P3067" t="s">
        <v>183</v>
      </c>
    </row>
    <row r="3068" spans="1:16" x14ac:dyDescent="0.25">
      <c r="A3068" s="1" t="s">
        <v>6875</v>
      </c>
      <c r="B3068" s="5">
        <v>45804.516138113424</v>
      </c>
      <c r="C3068" t="s">
        <v>217</v>
      </c>
      <c r="D3068" t="s">
        <v>23</v>
      </c>
      <c r="E3068" t="s">
        <v>139</v>
      </c>
      <c r="F3068" t="s">
        <v>116</v>
      </c>
      <c r="G3068" s="4">
        <v>158.97999999999999</v>
      </c>
      <c r="H3068" s="4">
        <v>150</v>
      </c>
      <c r="I3068" s="57">
        <v>117.09</v>
      </c>
      <c r="J3068" s="72">
        <f t="shared" si="245"/>
        <v>32.909999999999997</v>
      </c>
      <c r="K3068" s="30" t="s">
        <v>10</v>
      </c>
      <c r="L3068" s="30" t="s">
        <v>10</v>
      </c>
      <c r="M3068" t="s">
        <v>1991</v>
      </c>
      <c r="N3068" t="s">
        <v>6876</v>
      </c>
      <c r="O3068" t="s">
        <v>131</v>
      </c>
      <c r="P3068" t="s">
        <v>182</v>
      </c>
    </row>
    <row r="3069" spans="1:16" x14ac:dyDescent="0.25">
      <c r="A3069" s="1">
        <v>2969</v>
      </c>
      <c r="B3069" s="5">
        <v>45806.598882372688</v>
      </c>
      <c r="C3069" t="s">
        <v>434</v>
      </c>
      <c r="D3069" t="s">
        <v>19</v>
      </c>
      <c r="E3069" t="s">
        <v>33</v>
      </c>
      <c r="F3069" t="s">
        <v>20</v>
      </c>
      <c r="G3069" s="4">
        <v>199.98</v>
      </c>
      <c r="H3069" s="4">
        <v>184</v>
      </c>
      <c r="I3069" s="57">
        <v>148.58000000000001</v>
      </c>
      <c r="J3069" s="72">
        <f t="shared" si="245"/>
        <v>35.419999999999987</v>
      </c>
      <c r="K3069" s="30" t="s">
        <v>10</v>
      </c>
      <c r="L3069" s="30" t="s">
        <v>10</v>
      </c>
      <c r="M3069" t="s">
        <v>1991</v>
      </c>
      <c r="N3069" t="s">
        <v>6877</v>
      </c>
      <c r="O3069" t="s">
        <v>124</v>
      </c>
      <c r="P3069" t="s">
        <v>182</v>
      </c>
    </row>
    <row r="3070" spans="1:16" x14ac:dyDescent="0.25">
      <c r="A3070" s="1">
        <v>3478</v>
      </c>
      <c r="B3070" s="5">
        <v>45807.911948912035</v>
      </c>
      <c r="C3070" t="s">
        <v>434</v>
      </c>
      <c r="D3070" t="s">
        <v>19</v>
      </c>
      <c r="E3070" t="s">
        <v>226</v>
      </c>
      <c r="F3070" t="s">
        <v>20</v>
      </c>
      <c r="G3070" s="4">
        <v>141.97999999999999</v>
      </c>
      <c r="H3070" s="4">
        <v>115</v>
      </c>
      <c r="I3070" s="57">
        <v>92.86</v>
      </c>
      <c r="J3070" s="72">
        <f t="shared" si="245"/>
        <v>22.14</v>
      </c>
      <c r="K3070" s="30" t="s">
        <v>10</v>
      </c>
      <c r="L3070" s="30" t="s">
        <v>10</v>
      </c>
      <c r="M3070" t="s">
        <v>1991</v>
      </c>
      <c r="N3070" t="s">
        <v>6878</v>
      </c>
      <c r="O3070" t="s">
        <v>124</v>
      </c>
      <c r="P3070" t="s">
        <v>182</v>
      </c>
    </row>
    <row r="3071" spans="1:16" x14ac:dyDescent="0.25">
      <c r="A3071" s="1">
        <v>9572</v>
      </c>
      <c r="B3071" s="5">
        <v>45808.612190949076</v>
      </c>
      <c r="C3071" t="s">
        <v>217</v>
      </c>
      <c r="D3071" t="s">
        <v>23</v>
      </c>
      <c r="E3071" t="s">
        <v>31</v>
      </c>
      <c r="F3071" t="s">
        <v>116</v>
      </c>
      <c r="G3071" s="4">
        <v>54.99</v>
      </c>
      <c r="H3071" s="4">
        <v>54</v>
      </c>
      <c r="I3071" s="57">
        <v>38.6</v>
      </c>
      <c r="J3071" s="72">
        <f t="shared" si="245"/>
        <v>15.399999999999999</v>
      </c>
      <c r="K3071" s="30" t="s">
        <v>10</v>
      </c>
      <c r="L3071" s="30" t="s">
        <v>10</v>
      </c>
      <c r="M3071" t="s">
        <v>1991</v>
      </c>
      <c r="N3071" t="s">
        <v>6879</v>
      </c>
      <c r="O3071" t="s">
        <v>1937</v>
      </c>
      <c r="P3071" t="s">
        <v>182</v>
      </c>
    </row>
    <row r="3072" spans="1:16" x14ac:dyDescent="0.25">
      <c r="A3072" s="1">
        <v>6700</v>
      </c>
      <c r="B3072" s="5">
        <v>45806.763578935184</v>
      </c>
      <c r="C3072" t="s">
        <v>166</v>
      </c>
      <c r="D3072" t="s">
        <v>19</v>
      </c>
      <c r="E3072" t="s">
        <v>1946</v>
      </c>
      <c r="F3072" t="s">
        <v>20</v>
      </c>
      <c r="G3072" s="4">
        <v>139.97999999999999</v>
      </c>
      <c r="H3072" s="4">
        <v>117</v>
      </c>
      <c r="I3072" s="57">
        <v>94.48</v>
      </c>
      <c r="J3072" s="72">
        <f t="shared" si="245"/>
        <v>22.519999999999996</v>
      </c>
      <c r="K3072" s="30" t="s">
        <v>10</v>
      </c>
      <c r="L3072" s="30" t="s">
        <v>10</v>
      </c>
      <c r="M3072" t="s">
        <v>1991</v>
      </c>
      <c r="N3072" t="s">
        <v>6880</v>
      </c>
      <c r="O3072" t="s">
        <v>131</v>
      </c>
      <c r="P3072" t="s">
        <v>181</v>
      </c>
    </row>
    <row r="3073" spans="1:17" x14ac:dyDescent="0.25">
      <c r="A3073" s="1">
        <v>5916</v>
      </c>
      <c r="B3073" s="5">
        <v>45808.75355548611</v>
      </c>
      <c r="C3073" t="s">
        <v>267</v>
      </c>
      <c r="D3073" t="s">
        <v>23</v>
      </c>
      <c r="E3073" t="s">
        <v>31</v>
      </c>
      <c r="F3073" t="s">
        <v>116</v>
      </c>
      <c r="G3073" s="4">
        <v>62.98</v>
      </c>
      <c r="H3073" s="4">
        <v>46</v>
      </c>
      <c r="I3073" s="29">
        <v>0</v>
      </c>
      <c r="K3073" s="30" t="s">
        <v>1000</v>
      </c>
      <c r="L3073" s="30" t="s">
        <v>2825</v>
      </c>
      <c r="M3073" t="s">
        <v>1991</v>
      </c>
      <c r="N3073" t="s">
        <v>6881</v>
      </c>
      <c r="O3073" t="s">
        <v>122</v>
      </c>
      <c r="P3073" t="s">
        <v>183</v>
      </c>
    </row>
    <row r="3074" spans="1:17" x14ac:dyDescent="0.25">
      <c r="A3074" s="1">
        <v>970</v>
      </c>
      <c r="B3074" s="5">
        <v>45806.903642824072</v>
      </c>
      <c r="C3074" t="s">
        <v>318</v>
      </c>
      <c r="D3074" t="s">
        <v>19</v>
      </c>
      <c r="E3074" t="s">
        <v>41</v>
      </c>
      <c r="F3074" t="s">
        <v>20</v>
      </c>
      <c r="G3074" s="4">
        <v>387.98</v>
      </c>
      <c r="H3074" s="4">
        <v>386</v>
      </c>
      <c r="I3074" s="57">
        <v>311.7</v>
      </c>
      <c r="J3074" s="72">
        <f>H3074-I3074</f>
        <v>74.300000000000011</v>
      </c>
      <c r="K3074" s="30" t="s">
        <v>10</v>
      </c>
      <c r="L3074" s="30" t="s">
        <v>10</v>
      </c>
      <c r="M3074" t="s">
        <v>1991</v>
      </c>
      <c r="N3074" t="s">
        <v>6882</v>
      </c>
      <c r="O3074" t="s">
        <v>122</v>
      </c>
      <c r="P3074" t="s">
        <v>182</v>
      </c>
    </row>
    <row r="3075" spans="1:17" x14ac:dyDescent="0.25">
      <c r="A3075" s="1">
        <v>5650</v>
      </c>
      <c r="B3075" s="5">
        <v>45807.932757187496</v>
      </c>
      <c r="C3075" t="s">
        <v>2150</v>
      </c>
      <c r="D3075" t="s">
        <v>23</v>
      </c>
      <c r="E3075" t="s">
        <v>30</v>
      </c>
      <c r="F3075" t="s">
        <v>116</v>
      </c>
      <c r="G3075" s="4">
        <v>77.98</v>
      </c>
      <c r="H3075" s="4">
        <v>75</v>
      </c>
      <c r="I3075" s="29">
        <v>0</v>
      </c>
      <c r="K3075" s="30" t="s">
        <v>1000</v>
      </c>
      <c r="L3075" s="30" t="s">
        <v>2825</v>
      </c>
      <c r="M3075" t="s">
        <v>1991</v>
      </c>
      <c r="N3075" t="s">
        <v>6883</v>
      </c>
      <c r="O3075" t="s">
        <v>132</v>
      </c>
      <c r="P3075" t="s">
        <v>179</v>
      </c>
    </row>
    <row r="3076" spans="1:17" x14ac:dyDescent="0.25">
      <c r="A3076" s="1">
        <v>5782</v>
      </c>
      <c r="B3076" s="5">
        <v>45807.485218252317</v>
      </c>
      <c r="C3076" t="s">
        <v>249</v>
      </c>
      <c r="D3076" t="s">
        <v>23</v>
      </c>
      <c r="E3076" t="s">
        <v>24</v>
      </c>
      <c r="F3076" t="s">
        <v>20</v>
      </c>
      <c r="G3076" s="4">
        <v>84.98</v>
      </c>
      <c r="H3076" s="4">
        <v>71</v>
      </c>
      <c r="I3076" s="57">
        <v>57.33</v>
      </c>
      <c r="J3076" s="72">
        <f t="shared" ref="J3076:J3084" si="246">H3076-I3076</f>
        <v>13.670000000000002</v>
      </c>
      <c r="K3076" s="30" t="s">
        <v>10</v>
      </c>
      <c r="L3076" s="30" t="s">
        <v>10</v>
      </c>
      <c r="M3076" t="s">
        <v>1991</v>
      </c>
      <c r="N3076" t="s">
        <v>6884</v>
      </c>
      <c r="O3076" t="s">
        <v>2228</v>
      </c>
      <c r="P3076" t="s">
        <v>183</v>
      </c>
    </row>
    <row r="3077" spans="1:17" x14ac:dyDescent="0.25">
      <c r="A3077" s="1">
        <v>6424</v>
      </c>
      <c r="B3077" s="5">
        <v>45806.911709479165</v>
      </c>
      <c r="C3077" t="s">
        <v>2543</v>
      </c>
      <c r="D3077" t="s">
        <v>23</v>
      </c>
      <c r="E3077" t="s">
        <v>24</v>
      </c>
      <c r="F3077" t="s">
        <v>20</v>
      </c>
      <c r="G3077" s="4">
        <v>54.99</v>
      </c>
      <c r="H3077" s="4">
        <v>54</v>
      </c>
      <c r="I3077" s="57">
        <v>43.6</v>
      </c>
      <c r="J3077" s="72">
        <f t="shared" si="246"/>
        <v>10.399999999999999</v>
      </c>
      <c r="K3077" s="30" t="s">
        <v>10</v>
      </c>
      <c r="L3077" s="30" t="s">
        <v>10</v>
      </c>
      <c r="M3077" t="s">
        <v>1991</v>
      </c>
      <c r="N3077" t="s">
        <v>6885</v>
      </c>
      <c r="O3077" t="s">
        <v>122</v>
      </c>
      <c r="P3077" t="s">
        <v>181</v>
      </c>
    </row>
    <row r="3078" spans="1:17" x14ac:dyDescent="0.25">
      <c r="A3078" s="1">
        <v>1829</v>
      </c>
      <c r="B3078" s="5">
        <v>45807.862466724539</v>
      </c>
      <c r="C3078" t="s">
        <v>146</v>
      </c>
      <c r="D3078" t="s">
        <v>19</v>
      </c>
      <c r="E3078" t="s">
        <v>1946</v>
      </c>
      <c r="F3078" t="s">
        <v>20</v>
      </c>
      <c r="G3078" s="4">
        <v>142.97999999999999</v>
      </c>
      <c r="H3078" s="4">
        <v>137</v>
      </c>
      <c r="I3078" s="57">
        <v>114.77</v>
      </c>
      <c r="J3078" s="72">
        <f t="shared" si="246"/>
        <v>22.230000000000004</v>
      </c>
      <c r="K3078" s="30" t="s">
        <v>10</v>
      </c>
      <c r="L3078" s="30" t="s">
        <v>10</v>
      </c>
      <c r="M3078" t="s">
        <v>1991</v>
      </c>
      <c r="N3078" t="s">
        <v>6886</v>
      </c>
      <c r="O3078" t="s">
        <v>1958</v>
      </c>
      <c r="P3078" t="s">
        <v>179</v>
      </c>
    </row>
    <row r="3079" spans="1:17" x14ac:dyDescent="0.25">
      <c r="A3079" s="1" t="s">
        <v>4130</v>
      </c>
      <c r="B3079" s="5">
        <v>45804.903454629632</v>
      </c>
      <c r="C3079" t="s">
        <v>259</v>
      </c>
      <c r="D3079" t="s">
        <v>23</v>
      </c>
      <c r="E3079" t="s">
        <v>30</v>
      </c>
      <c r="F3079" t="s">
        <v>116</v>
      </c>
      <c r="G3079" s="4">
        <v>87.99</v>
      </c>
      <c r="H3079" s="4">
        <v>87</v>
      </c>
      <c r="I3079" s="57">
        <v>70.25</v>
      </c>
      <c r="J3079" s="72">
        <f t="shared" si="246"/>
        <v>16.75</v>
      </c>
      <c r="K3079" s="30" t="s">
        <v>10</v>
      </c>
      <c r="L3079" s="30" t="s">
        <v>10</v>
      </c>
      <c r="M3079" t="s">
        <v>1991</v>
      </c>
      <c r="N3079" t="s">
        <v>6887</v>
      </c>
      <c r="O3079" t="s">
        <v>2228</v>
      </c>
      <c r="P3079" t="s">
        <v>182</v>
      </c>
    </row>
    <row r="3080" spans="1:17" x14ac:dyDescent="0.25">
      <c r="A3080" s="1" t="s">
        <v>6888</v>
      </c>
      <c r="B3080" s="5">
        <v>45804.768182731481</v>
      </c>
      <c r="C3080" t="s">
        <v>760</v>
      </c>
      <c r="D3080" t="s">
        <v>19</v>
      </c>
      <c r="E3080" t="s">
        <v>1946</v>
      </c>
      <c r="F3080" t="s">
        <v>20</v>
      </c>
      <c r="G3080" s="4">
        <v>78.98</v>
      </c>
      <c r="H3080" s="4">
        <v>82</v>
      </c>
      <c r="I3080" s="57">
        <v>66.22</v>
      </c>
      <c r="J3080" s="72">
        <f t="shared" si="246"/>
        <v>15.780000000000001</v>
      </c>
      <c r="K3080" s="30" t="s">
        <v>10</v>
      </c>
      <c r="L3080" s="30" t="s">
        <v>10</v>
      </c>
      <c r="M3080" t="s">
        <v>1991</v>
      </c>
      <c r="N3080" t="s">
        <v>6889</v>
      </c>
      <c r="O3080" t="s">
        <v>124</v>
      </c>
      <c r="P3080" t="s">
        <v>179</v>
      </c>
    </row>
    <row r="3081" spans="1:17" x14ac:dyDescent="0.25">
      <c r="A3081" s="1">
        <v>4352</v>
      </c>
      <c r="B3081" s="5">
        <v>45806.864959976854</v>
      </c>
      <c r="C3081" t="s">
        <v>417</v>
      </c>
      <c r="D3081" t="s">
        <v>19</v>
      </c>
      <c r="E3081" t="s">
        <v>33</v>
      </c>
      <c r="F3081" t="s">
        <v>20</v>
      </c>
      <c r="G3081" s="4">
        <v>86.98</v>
      </c>
      <c r="H3081" s="4">
        <v>75</v>
      </c>
      <c r="I3081" s="57">
        <v>60.56</v>
      </c>
      <c r="J3081" s="72">
        <f t="shared" si="246"/>
        <v>14.439999999999998</v>
      </c>
      <c r="K3081" s="30" t="s">
        <v>10</v>
      </c>
      <c r="L3081" s="30" t="s">
        <v>10</v>
      </c>
      <c r="M3081" t="s">
        <v>1991</v>
      </c>
      <c r="N3081" t="s">
        <v>6890</v>
      </c>
      <c r="O3081" t="s">
        <v>1957</v>
      </c>
      <c r="P3081" t="s">
        <v>181</v>
      </c>
    </row>
    <row r="3082" spans="1:17" x14ac:dyDescent="0.25">
      <c r="A3082" s="1">
        <v>9808</v>
      </c>
      <c r="B3082" s="5">
        <v>45807.64077135417</v>
      </c>
      <c r="C3082" t="s">
        <v>273</v>
      </c>
      <c r="D3082" t="s">
        <v>23</v>
      </c>
      <c r="E3082" t="s">
        <v>24</v>
      </c>
      <c r="F3082" t="s">
        <v>20</v>
      </c>
      <c r="G3082" s="4">
        <v>59.98</v>
      </c>
      <c r="H3082" s="4">
        <v>54</v>
      </c>
      <c r="I3082" s="57">
        <v>40.25</v>
      </c>
      <c r="J3082" s="72">
        <f t="shared" si="246"/>
        <v>13.75</v>
      </c>
      <c r="K3082" s="30" t="s">
        <v>10</v>
      </c>
      <c r="L3082" s="30" t="s">
        <v>10</v>
      </c>
      <c r="M3082" t="s">
        <v>1991</v>
      </c>
      <c r="N3082" t="s">
        <v>6891</v>
      </c>
      <c r="O3082" t="s">
        <v>1961</v>
      </c>
      <c r="P3082" t="s">
        <v>179</v>
      </c>
    </row>
    <row r="3083" spans="1:17" x14ac:dyDescent="0.25">
      <c r="A3083" s="1">
        <v>7366</v>
      </c>
      <c r="B3083" s="5">
        <v>45807.618672442128</v>
      </c>
      <c r="C3083" t="s">
        <v>273</v>
      </c>
      <c r="D3083" t="s">
        <v>19</v>
      </c>
      <c r="E3083" t="s">
        <v>33</v>
      </c>
      <c r="F3083" t="s">
        <v>20</v>
      </c>
      <c r="G3083" s="4">
        <v>94.98</v>
      </c>
      <c r="H3083" s="4">
        <v>94</v>
      </c>
      <c r="I3083" s="57">
        <v>75.900000000000006</v>
      </c>
      <c r="J3083" s="72">
        <f t="shared" si="246"/>
        <v>18.099999999999994</v>
      </c>
      <c r="K3083" s="30" t="s">
        <v>10</v>
      </c>
      <c r="L3083" s="30" t="s">
        <v>10</v>
      </c>
      <c r="M3083" t="s">
        <v>1991</v>
      </c>
      <c r="N3083" t="s">
        <v>6892</v>
      </c>
      <c r="O3083" t="s">
        <v>131</v>
      </c>
      <c r="P3083" t="s">
        <v>179</v>
      </c>
    </row>
    <row r="3084" spans="1:17" x14ac:dyDescent="0.25">
      <c r="A3084" s="1" t="s">
        <v>6893</v>
      </c>
      <c r="B3084" s="5">
        <v>45804.863977499997</v>
      </c>
      <c r="C3084" t="s">
        <v>250</v>
      </c>
      <c r="D3084" t="s">
        <v>19</v>
      </c>
      <c r="E3084" t="s">
        <v>33</v>
      </c>
      <c r="F3084" t="s">
        <v>20</v>
      </c>
      <c r="G3084" s="4">
        <v>136.97999999999999</v>
      </c>
      <c r="H3084" s="4">
        <v>131</v>
      </c>
      <c r="I3084" s="57">
        <v>105.78</v>
      </c>
      <c r="J3084" s="72">
        <f t="shared" si="246"/>
        <v>25.22</v>
      </c>
      <c r="K3084" s="30" t="s">
        <v>10</v>
      </c>
      <c r="L3084" s="30" t="s">
        <v>10</v>
      </c>
      <c r="M3084" t="s">
        <v>1991</v>
      </c>
      <c r="N3084" t="s">
        <v>6894</v>
      </c>
      <c r="O3084" t="s">
        <v>122</v>
      </c>
      <c r="P3084" t="s">
        <v>180</v>
      </c>
    </row>
    <row r="3085" spans="1:17" x14ac:dyDescent="0.25">
      <c r="A3085" s="75">
        <v>7087</v>
      </c>
      <c r="B3085" s="76">
        <v>45806.852701516204</v>
      </c>
      <c r="C3085" s="77" t="s">
        <v>259</v>
      </c>
      <c r="D3085" s="77" t="s">
        <v>23</v>
      </c>
      <c r="E3085" s="77" t="s">
        <v>30</v>
      </c>
      <c r="F3085" s="77" t="s">
        <v>116</v>
      </c>
      <c r="G3085" s="31">
        <v>170.99</v>
      </c>
      <c r="H3085" s="31">
        <v>170</v>
      </c>
      <c r="I3085" s="31">
        <v>0</v>
      </c>
      <c r="J3085" s="31">
        <v>170</v>
      </c>
      <c r="K3085" s="78" t="s">
        <v>1000</v>
      </c>
      <c r="L3085" s="78" t="s">
        <v>2825</v>
      </c>
      <c r="M3085" s="77" t="s">
        <v>1991</v>
      </c>
      <c r="N3085" s="77" t="s">
        <v>6895</v>
      </c>
      <c r="O3085" s="77" t="s">
        <v>123</v>
      </c>
      <c r="P3085" t="s">
        <v>182</v>
      </c>
      <c r="Q3085" s="79"/>
    </row>
    <row r="3086" spans="1:17" x14ac:dyDescent="0.25">
      <c r="A3086" s="1">
        <v>3473</v>
      </c>
      <c r="B3086" s="5">
        <v>45806.465636956018</v>
      </c>
      <c r="C3086" t="s">
        <v>250</v>
      </c>
      <c r="D3086" t="s">
        <v>19</v>
      </c>
      <c r="E3086" t="s">
        <v>41</v>
      </c>
      <c r="F3086" t="s">
        <v>20</v>
      </c>
      <c r="G3086" s="4">
        <v>88.98</v>
      </c>
      <c r="H3086" s="4">
        <v>83</v>
      </c>
      <c r="I3086" s="57">
        <v>67.02</v>
      </c>
      <c r="J3086" s="72">
        <f>H3086-I3086</f>
        <v>15.980000000000004</v>
      </c>
      <c r="K3086" s="30" t="s">
        <v>10</v>
      </c>
      <c r="L3086" s="30" t="s">
        <v>10</v>
      </c>
      <c r="M3086" t="s">
        <v>1991</v>
      </c>
      <c r="N3086" t="s">
        <v>6896</v>
      </c>
      <c r="O3086" t="s">
        <v>1983</v>
      </c>
      <c r="P3086" t="s">
        <v>180</v>
      </c>
    </row>
    <row r="3087" spans="1:17" x14ac:dyDescent="0.25">
      <c r="A3087" s="1" t="s">
        <v>6897</v>
      </c>
      <c r="B3087" s="5">
        <v>45807.558281840276</v>
      </c>
      <c r="C3087" t="s">
        <v>319</v>
      </c>
      <c r="D3087" t="s">
        <v>18</v>
      </c>
      <c r="E3087" t="s">
        <v>28</v>
      </c>
      <c r="F3087" t="s">
        <v>136</v>
      </c>
      <c r="G3087" s="4">
        <v>144.99</v>
      </c>
      <c r="H3087" s="31">
        <v>144</v>
      </c>
      <c r="I3087" s="31">
        <v>0</v>
      </c>
      <c r="J3087" s="31">
        <v>144</v>
      </c>
      <c r="K3087" s="30" t="s">
        <v>2824</v>
      </c>
      <c r="L3087" s="30" t="s">
        <v>17</v>
      </c>
      <c r="M3087" t="s">
        <v>1991</v>
      </c>
      <c r="N3087" t="s">
        <v>6898</v>
      </c>
      <c r="O3087" t="s">
        <v>122</v>
      </c>
      <c r="P3087" t="s">
        <v>183</v>
      </c>
    </row>
    <row r="3088" spans="1:17" x14ac:dyDescent="0.25">
      <c r="A3088" s="1">
        <v>1373</v>
      </c>
      <c r="B3088" s="5">
        <v>45807.861280474535</v>
      </c>
      <c r="C3088" t="s">
        <v>193</v>
      </c>
      <c r="D3088" t="s">
        <v>23</v>
      </c>
      <c r="E3088" t="s">
        <v>24</v>
      </c>
      <c r="F3088" t="s">
        <v>20</v>
      </c>
      <c r="G3088" s="4">
        <v>236.98</v>
      </c>
      <c r="H3088" s="4">
        <v>223</v>
      </c>
      <c r="I3088" s="57">
        <v>180.07</v>
      </c>
      <c r="J3088" s="72">
        <f t="shared" ref="J3088:J3090" si="247">H3088-I3088</f>
        <v>42.930000000000007</v>
      </c>
      <c r="K3088" s="30" t="s">
        <v>10</v>
      </c>
      <c r="L3088" s="30" t="s">
        <v>10</v>
      </c>
      <c r="M3088" t="s">
        <v>1991</v>
      </c>
      <c r="N3088" t="s">
        <v>6899</v>
      </c>
      <c r="O3088" t="s">
        <v>123</v>
      </c>
      <c r="P3088" t="s">
        <v>183</v>
      </c>
    </row>
    <row r="3089" spans="1:17" x14ac:dyDescent="0.25">
      <c r="A3089" s="1">
        <v>8905</v>
      </c>
      <c r="B3089" s="5">
        <v>45807.784398414355</v>
      </c>
      <c r="C3089" t="s">
        <v>163</v>
      </c>
      <c r="D3089" t="s">
        <v>19</v>
      </c>
      <c r="E3089" t="s">
        <v>1946</v>
      </c>
      <c r="F3089" t="s">
        <v>20</v>
      </c>
      <c r="G3089" s="4">
        <v>75.98</v>
      </c>
      <c r="H3089" s="4">
        <v>67</v>
      </c>
      <c r="I3089" s="57">
        <v>54.1</v>
      </c>
      <c r="J3089" s="72">
        <f t="shared" si="247"/>
        <v>12.899999999999999</v>
      </c>
      <c r="K3089" s="30" t="s">
        <v>10</v>
      </c>
      <c r="L3089" s="30" t="s">
        <v>10</v>
      </c>
      <c r="M3089" t="s">
        <v>1991</v>
      </c>
      <c r="N3089" t="s">
        <v>6900</v>
      </c>
      <c r="O3089" t="s">
        <v>1956</v>
      </c>
      <c r="P3089" t="s">
        <v>183</v>
      </c>
    </row>
    <row r="3090" spans="1:17" x14ac:dyDescent="0.25">
      <c r="A3090" s="1" t="s">
        <v>6901</v>
      </c>
      <c r="B3090" s="5">
        <v>45803.807167557869</v>
      </c>
      <c r="C3090" t="s">
        <v>779</v>
      </c>
      <c r="D3090" t="s">
        <v>23</v>
      </c>
      <c r="E3090" t="s">
        <v>30</v>
      </c>
      <c r="F3090" t="s">
        <v>116</v>
      </c>
      <c r="G3090" s="4">
        <v>92.98</v>
      </c>
      <c r="H3090" s="4">
        <v>84</v>
      </c>
      <c r="I3090" s="57">
        <v>67.83</v>
      </c>
      <c r="J3090" s="72">
        <f t="shared" si="247"/>
        <v>16.170000000000002</v>
      </c>
      <c r="K3090" s="30" t="s">
        <v>10</v>
      </c>
      <c r="L3090" s="30" t="s">
        <v>10</v>
      </c>
      <c r="M3090" t="s">
        <v>1991</v>
      </c>
      <c r="N3090" t="s">
        <v>6902</v>
      </c>
      <c r="O3090" t="s">
        <v>123</v>
      </c>
      <c r="P3090" t="s">
        <v>183</v>
      </c>
    </row>
    <row r="3091" spans="1:17" x14ac:dyDescent="0.25">
      <c r="A3091" s="1" t="s">
        <v>6903</v>
      </c>
      <c r="B3091" s="5">
        <v>45807.833263483793</v>
      </c>
      <c r="C3091" t="s">
        <v>233</v>
      </c>
      <c r="D3091" t="s">
        <v>18</v>
      </c>
      <c r="E3091" t="s">
        <v>28</v>
      </c>
      <c r="F3091" t="s">
        <v>1940</v>
      </c>
      <c r="G3091" s="4">
        <v>215.98</v>
      </c>
      <c r="H3091" s="31">
        <v>203</v>
      </c>
      <c r="I3091" s="31">
        <v>0</v>
      </c>
      <c r="J3091" s="31">
        <v>203</v>
      </c>
      <c r="K3091" s="30" t="s">
        <v>2824</v>
      </c>
      <c r="L3091" s="30" t="s">
        <v>17</v>
      </c>
      <c r="M3091" t="s">
        <v>1991</v>
      </c>
      <c r="N3091" t="s">
        <v>6904</v>
      </c>
      <c r="O3091" t="s">
        <v>122</v>
      </c>
      <c r="P3091" t="s">
        <v>179</v>
      </c>
    </row>
    <row r="3092" spans="1:17" x14ac:dyDescent="0.25">
      <c r="A3092" s="1" t="s">
        <v>6905</v>
      </c>
      <c r="B3092" s="5">
        <v>45807.82876679398</v>
      </c>
      <c r="C3092" t="s">
        <v>249</v>
      </c>
      <c r="D3092" t="s">
        <v>18</v>
      </c>
      <c r="E3092" t="s">
        <v>1939</v>
      </c>
      <c r="F3092" t="s">
        <v>29</v>
      </c>
      <c r="G3092" s="4">
        <v>236.98</v>
      </c>
      <c r="H3092" s="31">
        <v>214</v>
      </c>
      <c r="I3092" s="31">
        <v>0</v>
      </c>
      <c r="J3092" s="31">
        <v>214</v>
      </c>
      <c r="K3092" s="30" t="s">
        <v>2824</v>
      </c>
      <c r="L3092" s="30" t="s">
        <v>17</v>
      </c>
      <c r="M3092" t="s">
        <v>1991</v>
      </c>
      <c r="N3092" t="s">
        <v>6906</v>
      </c>
      <c r="O3092" t="s">
        <v>122</v>
      </c>
      <c r="P3092" t="s">
        <v>183</v>
      </c>
    </row>
    <row r="3093" spans="1:17" x14ac:dyDescent="0.25">
      <c r="A3093" s="1" t="s">
        <v>6907</v>
      </c>
      <c r="B3093" s="5">
        <v>45805.537342523145</v>
      </c>
      <c r="C3093" t="s">
        <v>298</v>
      </c>
      <c r="D3093" t="s">
        <v>23</v>
      </c>
      <c r="E3093" t="s">
        <v>24</v>
      </c>
      <c r="F3093" t="s">
        <v>20</v>
      </c>
      <c r="G3093" s="4">
        <v>20.99</v>
      </c>
      <c r="H3093" s="4">
        <v>30</v>
      </c>
      <c r="I3093" s="57">
        <v>20.190000000000001</v>
      </c>
      <c r="J3093" s="72">
        <f t="shared" ref="J3093:J3106" si="248">H3093-I3093</f>
        <v>9.8099999999999987</v>
      </c>
      <c r="K3093" s="30" t="s">
        <v>10</v>
      </c>
      <c r="L3093" s="30" t="s">
        <v>10</v>
      </c>
      <c r="M3093" t="s">
        <v>1991</v>
      </c>
      <c r="N3093" t="s">
        <v>6908</v>
      </c>
      <c r="O3093" t="s">
        <v>122</v>
      </c>
      <c r="P3093" t="s">
        <v>180</v>
      </c>
    </row>
    <row r="3094" spans="1:17" x14ac:dyDescent="0.25">
      <c r="A3094" s="1" t="s">
        <v>6909</v>
      </c>
      <c r="B3094" s="5">
        <v>45805.883336909719</v>
      </c>
      <c r="C3094" t="s">
        <v>300</v>
      </c>
      <c r="D3094" t="s">
        <v>23</v>
      </c>
      <c r="E3094" t="s">
        <v>26</v>
      </c>
      <c r="F3094" t="s">
        <v>20</v>
      </c>
      <c r="G3094" s="4">
        <v>70.98</v>
      </c>
      <c r="H3094" s="4">
        <v>76</v>
      </c>
      <c r="I3094" s="57">
        <v>61.37</v>
      </c>
      <c r="J3094" s="72">
        <f t="shared" si="248"/>
        <v>14.630000000000003</v>
      </c>
      <c r="K3094" s="30" t="s">
        <v>10</v>
      </c>
      <c r="L3094" s="30" t="s">
        <v>10</v>
      </c>
      <c r="M3094" t="s">
        <v>1991</v>
      </c>
      <c r="N3094" t="s">
        <v>6910</v>
      </c>
      <c r="O3094" t="s">
        <v>1957</v>
      </c>
      <c r="P3094" t="s">
        <v>182</v>
      </c>
    </row>
    <row r="3095" spans="1:17" x14ac:dyDescent="0.25">
      <c r="A3095" s="1" t="s">
        <v>6772</v>
      </c>
      <c r="B3095" s="5">
        <v>45805.80025753472</v>
      </c>
      <c r="C3095" t="s">
        <v>779</v>
      </c>
      <c r="D3095" t="s">
        <v>23</v>
      </c>
      <c r="E3095" t="s">
        <v>30</v>
      </c>
      <c r="F3095" t="s">
        <v>116</v>
      </c>
      <c r="G3095" s="4">
        <v>67.98</v>
      </c>
      <c r="H3095" s="4">
        <v>65</v>
      </c>
      <c r="I3095" s="57">
        <v>52.49</v>
      </c>
      <c r="J3095" s="72">
        <f t="shared" si="248"/>
        <v>12.509999999999998</v>
      </c>
      <c r="K3095" s="30" t="s">
        <v>10</v>
      </c>
      <c r="L3095" s="30" t="s">
        <v>10</v>
      </c>
      <c r="M3095" t="s">
        <v>1991</v>
      </c>
      <c r="N3095" t="s">
        <v>6911</v>
      </c>
      <c r="O3095" t="s">
        <v>1957</v>
      </c>
      <c r="P3095" t="s">
        <v>183</v>
      </c>
      <c r="Q3095" s="79"/>
    </row>
    <row r="3096" spans="1:17" x14ac:dyDescent="0.25">
      <c r="A3096" s="1" t="s">
        <v>6912</v>
      </c>
      <c r="B3096" s="5">
        <v>45805.843406585649</v>
      </c>
      <c r="C3096" t="s">
        <v>300</v>
      </c>
      <c r="D3096" t="s">
        <v>23</v>
      </c>
      <c r="E3096" t="s">
        <v>24</v>
      </c>
      <c r="F3096" t="s">
        <v>20</v>
      </c>
      <c r="G3096" s="4">
        <v>88.99</v>
      </c>
      <c r="H3096" s="4">
        <v>85</v>
      </c>
      <c r="I3096" s="57">
        <v>68.64</v>
      </c>
      <c r="J3096" s="72">
        <f t="shared" si="248"/>
        <v>16.36</v>
      </c>
      <c r="K3096" s="30" t="s">
        <v>10</v>
      </c>
      <c r="L3096" s="30" t="s">
        <v>10</v>
      </c>
      <c r="M3096" t="s">
        <v>1991</v>
      </c>
      <c r="N3096" t="s">
        <v>6913</v>
      </c>
      <c r="O3096" t="s">
        <v>123</v>
      </c>
      <c r="P3096" t="s">
        <v>182</v>
      </c>
    </row>
    <row r="3097" spans="1:17" x14ac:dyDescent="0.25">
      <c r="A3097" s="1" t="s">
        <v>6914</v>
      </c>
      <c r="B3097" s="5">
        <v>45805.887537581017</v>
      </c>
      <c r="C3097" t="s">
        <v>272</v>
      </c>
      <c r="D3097" t="s">
        <v>19</v>
      </c>
      <c r="E3097" t="s">
        <v>1967</v>
      </c>
      <c r="F3097" t="s">
        <v>20</v>
      </c>
      <c r="G3097" s="4">
        <v>126.98</v>
      </c>
      <c r="H3097" s="4">
        <v>128</v>
      </c>
      <c r="I3097" s="57">
        <v>103.36</v>
      </c>
      <c r="J3097" s="72">
        <f t="shared" si="248"/>
        <v>24.64</v>
      </c>
      <c r="K3097" s="30" t="s">
        <v>10</v>
      </c>
      <c r="L3097" s="30" t="s">
        <v>10</v>
      </c>
      <c r="M3097" t="s">
        <v>1991</v>
      </c>
      <c r="N3097" t="s">
        <v>6915</v>
      </c>
      <c r="O3097" t="s">
        <v>132</v>
      </c>
      <c r="P3097" t="s">
        <v>180</v>
      </c>
    </row>
    <row r="3098" spans="1:17" x14ac:dyDescent="0.25">
      <c r="A3098" s="1">
        <v>7780</v>
      </c>
      <c r="B3098" s="5">
        <v>45807.695539884262</v>
      </c>
      <c r="C3098" t="s">
        <v>913</v>
      </c>
      <c r="D3098" t="s">
        <v>19</v>
      </c>
      <c r="E3098" t="s">
        <v>33</v>
      </c>
      <c r="F3098" t="s">
        <v>20</v>
      </c>
      <c r="G3098" s="4">
        <v>92.98</v>
      </c>
      <c r="H3098" s="4">
        <v>84</v>
      </c>
      <c r="I3098" s="57">
        <v>67.83</v>
      </c>
      <c r="J3098" s="72">
        <f t="shared" si="248"/>
        <v>16.170000000000002</v>
      </c>
      <c r="K3098" s="30" t="s">
        <v>10</v>
      </c>
      <c r="L3098" s="30" t="s">
        <v>10</v>
      </c>
      <c r="M3098" t="s">
        <v>1991</v>
      </c>
      <c r="N3098" t="s">
        <v>6916</v>
      </c>
      <c r="O3098" t="s">
        <v>122</v>
      </c>
      <c r="P3098" t="s">
        <v>183</v>
      </c>
    </row>
    <row r="3099" spans="1:17" x14ac:dyDescent="0.25">
      <c r="A3099" s="1" t="s">
        <v>6917</v>
      </c>
      <c r="B3099" s="5">
        <v>45804.84120260417</v>
      </c>
      <c r="C3099" t="s">
        <v>206</v>
      </c>
      <c r="D3099" t="s">
        <v>153</v>
      </c>
      <c r="E3099" t="s">
        <v>24</v>
      </c>
      <c r="F3099" t="s">
        <v>20</v>
      </c>
      <c r="G3099" s="4">
        <v>329.99</v>
      </c>
      <c r="H3099" s="4">
        <v>329</v>
      </c>
      <c r="I3099" s="57">
        <v>265.67</v>
      </c>
      <c r="J3099" s="72">
        <f t="shared" si="248"/>
        <v>63.329999999999984</v>
      </c>
      <c r="K3099" s="30" t="s">
        <v>10</v>
      </c>
      <c r="L3099" s="30" t="s">
        <v>10</v>
      </c>
      <c r="M3099" t="s">
        <v>1991</v>
      </c>
      <c r="N3099" t="s">
        <v>6918</v>
      </c>
      <c r="O3099" t="s">
        <v>132</v>
      </c>
      <c r="P3099" t="s">
        <v>183</v>
      </c>
    </row>
    <row r="3100" spans="1:17" x14ac:dyDescent="0.25">
      <c r="A3100" s="1">
        <v>8100</v>
      </c>
      <c r="B3100" s="5">
        <v>45806.875195787034</v>
      </c>
      <c r="C3100" t="s">
        <v>206</v>
      </c>
      <c r="D3100" t="s">
        <v>19</v>
      </c>
      <c r="E3100" t="s">
        <v>1946</v>
      </c>
      <c r="F3100" t="s">
        <v>20</v>
      </c>
      <c r="G3100" s="4">
        <v>178.98</v>
      </c>
      <c r="H3100" s="4">
        <v>168</v>
      </c>
      <c r="I3100" s="57">
        <v>140.72999999999999</v>
      </c>
      <c r="J3100" s="72">
        <f t="shared" si="248"/>
        <v>27.27000000000001</v>
      </c>
      <c r="K3100" s="30" t="s">
        <v>10</v>
      </c>
      <c r="L3100" s="30" t="s">
        <v>10</v>
      </c>
      <c r="M3100" t="s">
        <v>1991</v>
      </c>
      <c r="N3100" t="s">
        <v>6919</v>
      </c>
      <c r="O3100" t="s">
        <v>1961</v>
      </c>
      <c r="P3100" t="s">
        <v>183</v>
      </c>
    </row>
    <row r="3101" spans="1:17" x14ac:dyDescent="0.25">
      <c r="A3101" s="1">
        <v>6722</v>
      </c>
      <c r="B3101" s="5">
        <v>45806.872970972225</v>
      </c>
      <c r="C3101" t="s">
        <v>206</v>
      </c>
      <c r="D3101" t="s">
        <v>153</v>
      </c>
      <c r="E3101" t="s">
        <v>24</v>
      </c>
      <c r="F3101" t="s">
        <v>20</v>
      </c>
      <c r="G3101" s="4">
        <v>71.989999999999995</v>
      </c>
      <c r="H3101" s="4">
        <v>71</v>
      </c>
      <c r="I3101" s="57">
        <v>57.33</v>
      </c>
      <c r="J3101" s="72">
        <f t="shared" si="248"/>
        <v>13.670000000000002</v>
      </c>
      <c r="K3101" s="30" t="s">
        <v>10</v>
      </c>
      <c r="L3101" s="30" t="s">
        <v>10</v>
      </c>
      <c r="M3101" t="s">
        <v>1991</v>
      </c>
      <c r="N3101" t="s">
        <v>6920</v>
      </c>
      <c r="O3101" t="s">
        <v>132</v>
      </c>
      <c r="P3101" t="s">
        <v>183</v>
      </c>
    </row>
    <row r="3102" spans="1:17" x14ac:dyDescent="0.25">
      <c r="A3102" s="1">
        <v>2657</v>
      </c>
      <c r="B3102" s="5">
        <v>45807.907879861108</v>
      </c>
      <c r="C3102" t="s">
        <v>206</v>
      </c>
      <c r="D3102" t="s">
        <v>19</v>
      </c>
      <c r="E3102" t="s">
        <v>41</v>
      </c>
      <c r="F3102" t="s">
        <v>20</v>
      </c>
      <c r="G3102" s="4">
        <v>89.98</v>
      </c>
      <c r="H3102" s="4">
        <v>81</v>
      </c>
      <c r="I3102" s="57">
        <v>65.41</v>
      </c>
      <c r="J3102" s="72">
        <f t="shared" si="248"/>
        <v>15.590000000000003</v>
      </c>
      <c r="K3102" s="30" t="s">
        <v>10</v>
      </c>
      <c r="L3102" s="30" t="s">
        <v>10</v>
      </c>
      <c r="M3102" t="s">
        <v>1991</v>
      </c>
      <c r="N3102" t="s">
        <v>6921</v>
      </c>
      <c r="O3102" t="s">
        <v>132</v>
      </c>
      <c r="P3102" t="s">
        <v>183</v>
      </c>
    </row>
    <row r="3103" spans="1:17" x14ac:dyDescent="0.25">
      <c r="A3103" s="1">
        <v>1339</v>
      </c>
      <c r="B3103" s="5">
        <v>45807.907349479166</v>
      </c>
      <c r="C3103" t="s">
        <v>206</v>
      </c>
      <c r="D3103" t="s">
        <v>19</v>
      </c>
      <c r="E3103" t="s">
        <v>41</v>
      </c>
      <c r="F3103" t="s">
        <v>20</v>
      </c>
      <c r="G3103" s="4">
        <v>128.97999999999999</v>
      </c>
      <c r="H3103" s="4">
        <v>129</v>
      </c>
      <c r="I3103" s="57">
        <v>104.17</v>
      </c>
      <c r="J3103" s="72">
        <f t="shared" si="248"/>
        <v>24.83</v>
      </c>
      <c r="K3103" s="30" t="s">
        <v>10</v>
      </c>
      <c r="L3103" s="30" t="s">
        <v>10</v>
      </c>
      <c r="M3103" t="s">
        <v>1991</v>
      </c>
      <c r="N3103" t="s">
        <v>6922</v>
      </c>
      <c r="O3103" t="s">
        <v>131</v>
      </c>
      <c r="P3103" t="s">
        <v>183</v>
      </c>
    </row>
    <row r="3104" spans="1:17" x14ac:dyDescent="0.25">
      <c r="A3104" s="1">
        <v>9688</v>
      </c>
      <c r="B3104" s="5">
        <v>45808.811012384256</v>
      </c>
      <c r="C3104" t="s">
        <v>287</v>
      </c>
      <c r="D3104" t="s">
        <v>23</v>
      </c>
      <c r="E3104" t="s">
        <v>31</v>
      </c>
      <c r="F3104" t="s">
        <v>116</v>
      </c>
      <c r="G3104" s="4">
        <v>75.989999999999995</v>
      </c>
      <c r="H3104" s="4">
        <v>75</v>
      </c>
      <c r="I3104" s="57">
        <v>60.56</v>
      </c>
      <c r="J3104" s="72">
        <f t="shared" si="248"/>
        <v>14.439999999999998</v>
      </c>
      <c r="K3104" s="30" t="s">
        <v>10</v>
      </c>
      <c r="L3104" s="30" t="s">
        <v>10</v>
      </c>
      <c r="M3104" t="s">
        <v>1991</v>
      </c>
      <c r="N3104" t="s">
        <v>6923</v>
      </c>
      <c r="O3104" t="s">
        <v>131</v>
      </c>
      <c r="P3104" t="s">
        <v>179</v>
      </c>
    </row>
    <row r="3105" spans="1:17" x14ac:dyDescent="0.25">
      <c r="A3105" s="1">
        <v>4799</v>
      </c>
      <c r="B3105" s="5">
        <v>45807.818083344908</v>
      </c>
      <c r="C3105" t="s">
        <v>206</v>
      </c>
      <c r="D3105" t="s">
        <v>23</v>
      </c>
      <c r="E3105" t="s">
        <v>24</v>
      </c>
      <c r="F3105" t="s">
        <v>20</v>
      </c>
      <c r="G3105" s="4">
        <v>74.98</v>
      </c>
      <c r="H3105" s="4">
        <v>67</v>
      </c>
      <c r="I3105" s="57">
        <v>56.14</v>
      </c>
      <c r="J3105" s="72">
        <f t="shared" si="248"/>
        <v>10.86</v>
      </c>
      <c r="K3105" s="30" t="s">
        <v>10</v>
      </c>
      <c r="L3105" s="30" t="s">
        <v>10</v>
      </c>
      <c r="M3105" t="s">
        <v>1991</v>
      </c>
      <c r="N3105" t="s">
        <v>6924</v>
      </c>
      <c r="O3105" t="s">
        <v>156</v>
      </c>
      <c r="P3105" t="s">
        <v>183</v>
      </c>
    </row>
    <row r="3106" spans="1:17" x14ac:dyDescent="0.25">
      <c r="A3106" s="1">
        <v>8856</v>
      </c>
      <c r="B3106" s="5">
        <v>45807.785832986112</v>
      </c>
      <c r="C3106" t="s">
        <v>206</v>
      </c>
      <c r="D3106" t="s">
        <v>19</v>
      </c>
      <c r="E3106" t="s">
        <v>33</v>
      </c>
      <c r="F3106" t="s">
        <v>20</v>
      </c>
      <c r="G3106" s="4">
        <v>85.99</v>
      </c>
      <c r="H3106" s="4">
        <v>85</v>
      </c>
      <c r="I3106" s="57">
        <v>71.22</v>
      </c>
      <c r="J3106" s="72">
        <f t="shared" si="248"/>
        <v>13.780000000000001</v>
      </c>
      <c r="K3106" s="30" t="s">
        <v>10</v>
      </c>
      <c r="L3106" s="30" t="s">
        <v>10</v>
      </c>
      <c r="M3106" t="s">
        <v>1991</v>
      </c>
      <c r="N3106" t="s">
        <v>6925</v>
      </c>
      <c r="O3106" t="s">
        <v>1955</v>
      </c>
      <c r="P3106" t="s">
        <v>183</v>
      </c>
    </row>
    <row r="3107" spans="1:17" x14ac:dyDescent="0.25">
      <c r="A3107" s="1">
        <v>5115</v>
      </c>
      <c r="B3107" s="5">
        <v>45807.923777777774</v>
      </c>
      <c r="C3107" t="s">
        <v>200</v>
      </c>
      <c r="D3107" t="s">
        <v>19</v>
      </c>
      <c r="E3107" t="s">
        <v>129</v>
      </c>
      <c r="F3107" t="s">
        <v>116</v>
      </c>
      <c r="G3107" s="4">
        <v>104.99</v>
      </c>
      <c r="H3107" s="4">
        <v>104</v>
      </c>
      <c r="I3107" s="29">
        <v>0</v>
      </c>
      <c r="K3107" s="30" t="s">
        <v>1000</v>
      </c>
      <c r="L3107" s="30" t="s">
        <v>2825</v>
      </c>
      <c r="M3107" t="s">
        <v>1991</v>
      </c>
      <c r="N3107" t="s">
        <v>6926</v>
      </c>
      <c r="O3107" t="s">
        <v>131</v>
      </c>
      <c r="P3107" t="s">
        <v>182</v>
      </c>
    </row>
    <row r="3108" spans="1:17" x14ac:dyDescent="0.25">
      <c r="A3108" s="1">
        <v>781</v>
      </c>
      <c r="B3108" s="5">
        <v>45807.7526659375</v>
      </c>
      <c r="C3108" t="s">
        <v>206</v>
      </c>
      <c r="D3108" t="s">
        <v>23</v>
      </c>
      <c r="E3108" t="s">
        <v>24</v>
      </c>
      <c r="F3108" t="s">
        <v>20</v>
      </c>
      <c r="G3108" s="4">
        <v>111.98</v>
      </c>
      <c r="H3108" s="4">
        <v>104</v>
      </c>
      <c r="I3108" s="57">
        <v>83.98</v>
      </c>
      <c r="J3108" s="72">
        <f t="shared" ref="J3108:J3110" si="249">H3108-I3108</f>
        <v>20.019999999999996</v>
      </c>
      <c r="K3108" s="30" t="s">
        <v>10</v>
      </c>
      <c r="L3108" s="30" t="s">
        <v>10</v>
      </c>
      <c r="M3108" t="s">
        <v>1991</v>
      </c>
      <c r="N3108" t="s">
        <v>6927</v>
      </c>
      <c r="O3108" t="s">
        <v>132</v>
      </c>
      <c r="P3108" t="s">
        <v>183</v>
      </c>
    </row>
    <row r="3109" spans="1:17" x14ac:dyDescent="0.25">
      <c r="A3109" s="1">
        <v>3442</v>
      </c>
      <c r="B3109" s="5">
        <v>45807.893263101854</v>
      </c>
      <c r="C3109" t="s">
        <v>198</v>
      </c>
      <c r="D3109" t="s">
        <v>19</v>
      </c>
      <c r="E3109" t="s">
        <v>1946</v>
      </c>
      <c r="F3109" t="s">
        <v>20</v>
      </c>
      <c r="G3109" s="4">
        <v>59.98</v>
      </c>
      <c r="H3109" s="4">
        <v>54</v>
      </c>
      <c r="I3109" s="57">
        <v>43.6</v>
      </c>
      <c r="J3109" s="72">
        <f t="shared" si="249"/>
        <v>10.399999999999999</v>
      </c>
      <c r="K3109" s="30" t="s">
        <v>10</v>
      </c>
      <c r="L3109" s="30" t="s">
        <v>10</v>
      </c>
      <c r="M3109" t="s">
        <v>1991</v>
      </c>
      <c r="N3109" t="s">
        <v>6928</v>
      </c>
      <c r="O3109" t="s">
        <v>131</v>
      </c>
      <c r="P3109" t="s">
        <v>183</v>
      </c>
    </row>
    <row r="3110" spans="1:17" x14ac:dyDescent="0.25">
      <c r="A3110" s="1">
        <v>3580</v>
      </c>
      <c r="B3110" s="5">
        <v>45808.841508263889</v>
      </c>
      <c r="C3110" t="s">
        <v>833</v>
      </c>
      <c r="D3110" t="s">
        <v>23</v>
      </c>
      <c r="E3110" t="s">
        <v>5007</v>
      </c>
      <c r="F3110" t="s">
        <v>116</v>
      </c>
      <c r="G3110" s="4">
        <v>59.98</v>
      </c>
      <c r="H3110" s="4">
        <v>67</v>
      </c>
      <c r="I3110" s="57">
        <v>50.06</v>
      </c>
      <c r="J3110" s="72">
        <f t="shared" si="249"/>
        <v>16.939999999999998</v>
      </c>
      <c r="K3110" s="30" t="s">
        <v>10</v>
      </c>
      <c r="L3110" s="30" t="s">
        <v>10</v>
      </c>
      <c r="M3110" t="s">
        <v>1991</v>
      </c>
      <c r="N3110" t="s">
        <v>6929</v>
      </c>
      <c r="O3110" t="s">
        <v>131</v>
      </c>
      <c r="P3110" t="s">
        <v>181</v>
      </c>
    </row>
    <row r="3111" spans="1:17" x14ac:dyDescent="0.25">
      <c r="A3111" s="75" t="s">
        <v>6930</v>
      </c>
      <c r="B3111" s="76">
        <v>45803.497873842593</v>
      </c>
      <c r="C3111" s="77" t="s">
        <v>316</v>
      </c>
      <c r="D3111" s="77" t="s">
        <v>23</v>
      </c>
      <c r="E3111" s="77" t="s">
        <v>30</v>
      </c>
      <c r="F3111" s="77" t="s">
        <v>116</v>
      </c>
      <c r="G3111" s="31">
        <v>69.98</v>
      </c>
      <c r="H3111" s="31">
        <v>75</v>
      </c>
      <c r="I3111" s="80">
        <v>0</v>
      </c>
      <c r="J3111" s="73">
        <v>75</v>
      </c>
      <c r="K3111" s="78" t="s">
        <v>1000</v>
      </c>
      <c r="L3111" s="78" t="s">
        <v>2825</v>
      </c>
      <c r="M3111" s="77" t="s">
        <v>1991</v>
      </c>
      <c r="N3111" s="77" t="s">
        <v>6931</v>
      </c>
      <c r="O3111" s="77" t="s">
        <v>1960</v>
      </c>
      <c r="P3111" t="s">
        <v>179</v>
      </c>
    </row>
    <row r="3112" spans="1:17" x14ac:dyDescent="0.25">
      <c r="A3112" s="75" t="s">
        <v>6932</v>
      </c>
      <c r="B3112" s="76">
        <v>45805.745928530094</v>
      </c>
      <c r="C3112" s="77" t="s">
        <v>854</v>
      </c>
      <c r="D3112" s="77" t="s">
        <v>23</v>
      </c>
      <c r="E3112" s="77" t="s">
        <v>30</v>
      </c>
      <c r="F3112" s="77" t="s">
        <v>116</v>
      </c>
      <c r="G3112" s="31">
        <v>179.98</v>
      </c>
      <c r="H3112" s="31">
        <v>170</v>
      </c>
      <c r="I3112" s="80">
        <v>0</v>
      </c>
      <c r="J3112" s="73">
        <v>170</v>
      </c>
      <c r="K3112" s="78" t="s">
        <v>1000</v>
      </c>
      <c r="L3112" s="78" t="s">
        <v>2825</v>
      </c>
      <c r="M3112" s="77" t="s">
        <v>1991</v>
      </c>
      <c r="N3112" s="77" t="s">
        <v>6933</v>
      </c>
      <c r="O3112" s="77" t="s">
        <v>122</v>
      </c>
      <c r="P3112" t="s">
        <v>180</v>
      </c>
      <c r="Q3112" s="79">
        <v>53246676</v>
      </c>
    </row>
    <row r="3113" spans="1:17" x14ac:dyDescent="0.25">
      <c r="A3113" s="1">
        <v>7077</v>
      </c>
      <c r="B3113" s="5">
        <v>45807.887859351853</v>
      </c>
      <c r="C3113" t="s">
        <v>1954</v>
      </c>
      <c r="D3113" t="s">
        <v>19</v>
      </c>
      <c r="E3113" t="s">
        <v>41</v>
      </c>
      <c r="F3113" t="s">
        <v>20</v>
      </c>
      <c r="G3113" s="4">
        <v>61.99</v>
      </c>
      <c r="H3113" s="4">
        <v>61</v>
      </c>
      <c r="I3113" s="57">
        <v>44.26</v>
      </c>
      <c r="J3113" s="72">
        <f t="shared" ref="J3113:J3120" si="250">H3113-I3113</f>
        <v>16.740000000000002</v>
      </c>
      <c r="K3113" s="30" t="s">
        <v>10</v>
      </c>
      <c r="L3113" s="30" t="s">
        <v>10</v>
      </c>
      <c r="M3113" t="s">
        <v>1991</v>
      </c>
      <c r="N3113" t="s">
        <v>6934</v>
      </c>
      <c r="O3113" t="s">
        <v>132</v>
      </c>
      <c r="P3113" t="s">
        <v>182</v>
      </c>
    </row>
    <row r="3114" spans="1:17" x14ac:dyDescent="0.25">
      <c r="A3114" s="1">
        <v>2553</v>
      </c>
      <c r="B3114" s="5">
        <v>45807.886396527778</v>
      </c>
      <c r="C3114" t="s">
        <v>1954</v>
      </c>
      <c r="D3114" t="s">
        <v>19</v>
      </c>
      <c r="E3114" t="s">
        <v>41</v>
      </c>
      <c r="F3114" t="s">
        <v>20</v>
      </c>
      <c r="G3114" s="4">
        <v>164.98</v>
      </c>
      <c r="H3114" s="4">
        <v>147</v>
      </c>
      <c r="I3114" s="57">
        <v>118.7</v>
      </c>
      <c r="J3114" s="72">
        <f t="shared" si="250"/>
        <v>28.299999999999997</v>
      </c>
      <c r="K3114" s="30" t="s">
        <v>10</v>
      </c>
      <c r="L3114" s="30" t="s">
        <v>10</v>
      </c>
      <c r="M3114" t="s">
        <v>1991</v>
      </c>
      <c r="N3114" t="s">
        <v>6935</v>
      </c>
      <c r="O3114" t="s">
        <v>131</v>
      </c>
      <c r="P3114" t="s">
        <v>182</v>
      </c>
    </row>
    <row r="3115" spans="1:17" x14ac:dyDescent="0.25">
      <c r="A3115" s="1">
        <v>333</v>
      </c>
      <c r="B3115" s="5">
        <v>45807.543380937503</v>
      </c>
      <c r="C3115" t="s">
        <v>1954</v>
      </c>
      <c r="D3115" t="s">
        <v>19</v>
      </c>
      <c r="E3115" t="s">
        <v>1946</v>
      </c>
      <c r="F3115" t="s">
        <v>20</v>
      </c>
      <c r="G3115" s="4">
        <v>201.98</v>
      </c>
      <c r="H3115" s="4">
        <v>204</v>
      </c>
      <c r="I3115" s="57">
        <v>160.69</v>
      </c>
      <c r="J3115" s="72">
        <f t="shared" si="250"/>
        <v>43.31</v>
      </c>
      <c r="K3115" s="30" t="s">
        <v>10</v>
      </c>
      <c r="L3115" s="30" t="s">
        <v>10</v>
      </c>
      <c r="M3115" t="s">
        <v>1991</v>
      </c>
      <c r="N3115" t="s">
        <v>6936</v>
      </c>
      <c r="O3115" t="s">
        <v>131</v>
      </c>
      <c r="P3115" t="s">
        <v>182</v>
      </c>
    </row>
    <row r="3116" spans="1:17" x14ac:dyDescent="0.25">
      <c r="A3116" s="1" t="s">
        <v>6937</v>
      </c>
      <c r="B3116" s="5">
        <v>45804.896321099535</v>
      </c>
      <c r="C3116" t="s">
        <v>925</v>
      </c>
      <c r="D3116" t="s">
        <v>19</v>
      </c>
      <c r="E3116" t="s">
        <v>41</v>
      </c>
      <c r="F3116" t="s">
        <v>20</v>
      </c>
      <c r="G3116" s="4">
        <v>87.98</v>
      </c>
      <c r="H3116" s="4">
        <v>74</v>
      </c>
      <c r="I3116" s="57">
        <v>59.76</v>
      </c>
      <c r="J3116" s="72">
        <f t="shared" si="250"/>
        <v>14.240000000000002</v>
      </c>
      <c r="K3116" s="30" t="s">
        <v>10</v>
      </c>
      <c r="L3116" s="30" t="s">
        <v>10</v>
      </c>
      <c r="M3116" t="s">
        <v>1991</v>
      </c>
      <c r="N3116" t="s">
        <v>6938</v>
      </c>
      <c r="O3116" t="s">
        <v>122</v>
      </c>
      <c r="P3116" t="s">
        <v>182</v>
      </c>
    </row>
    <row r="3117" spans="1:17" x14ac:dyDescent="0.25">
      <c r="A3117" s="1">
        <v>9611</v>
      </c>
      <c r="B3117" s="5">
        <v>45807.866868564815</v>
      </c>
      <c r="C3117" t="s">
        <v>925</v>
      </c>
      <c r="D3117" t="s">
        <v>19</v>
      </c>
      <c r="E3117" t="s">
        <v>226</v>
      </c>
      <c r="F3117" t="s">
        <v>20</v>
      </c>
      <c r="G3117" s="4">
        <v>235.98</v>
      </c>
      <c r="H3117" s="4">
        <v>227</v>
      </c>
      <c r="I3117" s="57">
        <v>183.3</v>
      </c>
      <c r="J3117" s="72">
        <f t="shared" si="250"/>
        <v>43.699999999999989</v>
      </c>
      <c r="K3117" s="30" t="s">
        <v>10</v>
      </c>
      <c r="L3117" s="30" t="s">
        <v>10</v>
      </c>
      <c r="M3117" t="s">
        <v>1991</v>
      </c>
      <c r="N3117" t="s">
        <v>6939</v>
      </c>
      <c r="O3117" t="s">
        <v>131</v>
      </c>
      <c r="P3117" t="s">
        <v>182</v>
      </c>
    </row>
    <row r="3118" spans="1:17" x14ac:dyDescent="0.25">
      <c r="A3118" s="1" t="s">
        <v>6940</v>
      </c>
      <c r="B3118" s="5">
        <v>45804.550988055555</v>
      </c>
      <c r="C3118" t="s">
        <v>1980</v>
      </c>
      <c r="D3118" t="s">
        <v>23</v>
      </c>
      <c r="E3118" t="s">
        <v>31</v>
      </c>
      <c r="F3118" t="s">
        <v>1941</v>
      </c>
      <c r="G3118" s="4">
        <v>84.99</v>
      </c>
      <c r="H3118" s="4">
        <v>84</v>
      </c>
      <c r="I3118" s="57">
        <v>67.83</v>
      </c>
      <c r="J3118" s="72">
        <f t="shared" si="250"/>
        <v>16.170000000000002</v>
      </c>
      <c r="K3118" s="30" t="s">
        <v>10</v>
      </c>
      <c r="L3118" s="30" t="s">
        <v>10</v>
      </c>
      <c r="M3118" t="s">
        <v>1991</v>
      </c>
      <c r="N3118" t="s">
        <v>6941</v>
      </c>
      <c r="O3118" t="s">
        <v>122</v>
      </c>
      <c r="P3118" t="s">
        <v>179</v>
      </c>
    </row>
    <row r="3119" spans="1:17" x14ac:dyDescent="0.25">
      <c r="A3119" s="1">
        <v>8861</v>
      </c>
      <c r="B3119" s="5">
        <v>45807.564260937499</v>
      </c>
      <c r="C3119" t="s">
        <v>1980</v>
      </c>
      <c r="D3119" t="s">
        <v>19</v>
      </c>
      <c r="E3119" t="s">
        <v>41</v>
      </c>
      <c r="F3119" t="s">
        <v>20</v>
      </c>
      <c r="G3119" s="4">
        <v>83.98</v>
      </c>
      <c r="H3119" s="4">
        <v>75</v>
      </c>
      <c r="I3119" s="57">
        <v>60.56</v>
      </c>
      <c r="J3119" s="72">
        <f t="shared" si="250"/>
        <v>14.439999999999998</v>
      </c>
      <c r="K3119" s="30" t="s">
        <v>10</v>
      </c>
      <c r="L3119" s="30" t="s">
        <v>10</v>
      </c>
      <c r="M3119" t="s">
        <v>1991</v>
      </c>
      <c r="N3119" t="s">
        <v>6942</v>
      </c>
      <c r="O3119" t="s">
        <v>123</v>
      </c>
      <c r="P3119" t="s">
        <v>179</v>
      </c>
    </row>
    <row r="3120" spans="1:17" x14ac:dyDescent="0.25">
      <c r="A3120" s="1" t="s">
        <v>6943</v>
      </c>
      <c r="B3120" s="5">
        <v>45804.641744062501</v>
      </c>
      <c r="C3120" t="s">
        <v>228</v>
      </c>
      <c r="D3120" t="s">
        <v>19</v>
      </c>
      <c r="E3120" t="s">
        <v>33</v>
      </c>
      <c r="F3120" t="s">
        <v>20</v>
      </c>
      <c r="G3120" s="4">
        <v>52.99</v>
      </c>
      <c r="H3120" s="4">
        <v>57.01</v>
      </c>
      <c r="I3120" s="57">
        <v>46.04</v>
      </c>
      <c r="J3120" s="72">
        <f t="shared" si="250"/>
        <v>10.969999999999999</v>
      </c>
      <c r="K3120" s="30" t="s">
        <v>10</v>
      </c>
      <c r="L3120" s="30" t="s">
        <v>10</v>
      </c>
      <c r="M3120" t="s">
        <v>1991</v>
      </c>
      <c r="N3120" t="s">
        <v>6944</v>
      </c>
      <c r="O3120" t="s">
        <v>122</v>
      </c>
      <c r="P3120" t="s">
        <v>183</v>
      </c>
    </row>
    <row r="3121" spans="1:17" x14ac:dyDescent="0.25">
      <c r="A3121" s="75">
        <v>9361</v>
      </c>
      <c r="B3121" s="76">
        <v>45806.716940983795</v>
      </c>
      <c r="C3121" s="77" t="s">
        <v>211</v>
      </c>
      <c r="D3121" s="77" t="s">
        <v>23</v>
      </c>
      <c r="E3121" s="77" t="s">
        <v>30</v>
      </c>
      <c r="F3121" s="77" t="s">
        <v>116</v>
      </c>
      <c r="G3121" s="31">
        <v>77.98</v>
      </c>
      <c r="H3121" s="31">
        <v>75</v>
      </c>
      <c r="I3121" s="31">
        <v>0</v>
      </c>
      <c r="J3121" s="31">
        <v>75</v>
      </c>
      <c r="K3121" s="78" t="s">
        <v>1000</v>
      </c>
      <c r="L3121" s="78" t="s">
        <v>2825</v>
      </c>
      <c r="M3121" s="77" t="s">
        <v>1991</v>
      </c>
      <c r="N3121" s="77" t="s">
        <v>6945</v>
      </c>
      <c r="O3121" s="77" t="s">
        <v>1959</v>
      </c>
      <c r="P3121" t="s">
        <v>181</v>
      </c>
      <c r="Q3121" s="79"/>
    </row>
    <row r="3122" spans="1:17" x14ac:dyDescent="0.25">
      <c r="A3122" s="1" t="s">
        <v>6946</v>
      </c>
      <c r="B3122" s="5">
        <v>45807.542381377316</v>
      </c>
      <c r="C3122" t="s">
        <v>195</v>
      </c>
      <c r="D3122" t="s">
        <v>18</v>
      </c>
      <c r="E3122" t="s">
        <v>28</v>
      </c>
      <c r="F3122" t="s">
        <v>136</v>
      </c>
      <c r="G3122" s="4">
        <v>247.38</v>
      </c>
      <c r="H3122" s="31">
        <v>232.4</v>
      </c>
      <c r="I3122" s="31">
        <v>0</v>
      </c>
      <c r="J3122" s="31">
        <v>232.4</v>
      </c>
      <c r="K3122" s="30" t="s">
        <v>2824</v>
      </c>
      <c r="L3122" s="30" t="s">
        <v>17</v>
      </c>
      <c r="M3122" t="s">
        <v>1991</v>
      </c>
      <c r="N3122" t="s">
        <v>6947</v>
      </c>
      <c r="O3122" t="s">
        <v>132</v>
      </c>
      <c r="P3122" t="s">
        <v>182</v>
      </c>
    </row>
    <row r="3123" spans="1:17" x14ac:dyDescent="0.25">
      <c r="A3123" s="1">
        <v>9679</v>
      </c>
      <c r="B3123" s="5">
        <v>45807.684221550924</v>
      </c>
      <c r="C3123" t="s">
        <v>312</v>
      </c>
      <c r="D3123" t="s">
        <v>19</v>
      </c>
      <c r="E3123" t="s">
        <v>41</v>
      </c>
      <c r="F3123" t="s">
        <v>20</v>
      </c>
      <c r="G3123" s="4">
        <v>64.98</v>
      </c>
      <c r="H3123" s="4">
        <v>54</v>
      </c>
      <c r="I3123" s="57">
        <v>39.57</v>
      </c>
      <c r="J3123" s="72">
        <f t="shared" ref="J3123:J3131" si="251">H3123-I3123</f>
        <v>14.43</v>
      </c>
      <c r="K3123" s="30" t="s">
        <v>10</v>
      </c>
      <c r="L3123" s="30" t="s">
        <v>10</v>
      </c>
      <c r="M3123" t="s">
        <v>1991</v>
      </c>
      <c r="N3123" t="s">
        <v>6948</v>
      </c>
      <c r="O3123" t="s">
        <v>124</v>
      </c>
      <c r="P3123" t="s">
        <v>181</v>
      </c>
    </row>
    <row r="3124" spans="1:17" x14ac:dyDescent="0.25">
      <c r="A3124" s="1">
        <v>1896</v>
      </c>
      <c r="B3124" s="5">
        <v>45807.623067245368</v>
      </c>
      <c r="C3124" t="s">
        <v>173</v>
      </c>
      <c r="D3124" t="s">
        <v>23</v>
      </c>
      <c r="E3124" t="s">
        <v>24</v>
      </c>
      <c r="F3124" t="s">
        <v>20</v>
      </c>
      <c r="G3124" s="4">
        <v>104.98</v>
      </c>
      <c r="H3124" s="4">
        <v>89</v>
      </c>
      <c r="I3124" s="57">
        <v>71.87</v>
      </c>
      <c r="J3124" s="72">
        <f t="shared" si="251"/>
        <v>17.129999999999995</v>
      </c>
      <c r="K3124" s="30" t="s">
        <v>10</v>
      </c>
      <c r="L3124" s="30" t="s">
        <v>10</v>
      </c>
      <c r="M3124" t="s">
        <v>1991</v>
      </c>
      <c r="N3124" t="s">
        <v>6949</v>
      </c>
      <c r="O3124" t="s">
        <v>132</v>
      </c>
      <c r="P3124" t="s">
        <v>179</v>
      </c>
    </row>
    <row r="3125" spans="1:17" x14ac:dyDescent="0.25">
      <c r="A3125" s="1">
        <v>1486</v>
      </c>
      <c r="B3125" s="5">
        <v>45807.869433356478</v>
      </c>
      <c r="C3125" t="s">
        <v>276</v>
      </c>
      <c r="D3125" t="s">
        <v>23</v>
      </c>
      <c r="E3125" t="s">
        <v>24</v>
      </c>
      <c r="F3125" t="s">
        <v>20</v>
      </c>
      <c r="G3125" s="4">
        <v>225.99</v>
      </c>
      <c r="H3125" s="4">
        <v>225</v>
      </c>
      <c r="I3125" s="57">
        <v>176.69</v>
      </c>
      <c r="J3125" s="72">
        <f t="shared" si="251"/>
        <v>48.31</v>
      </c>
      <c r="K3125" s="30" t="s">
        <v>10</v>
      </c>
      <c r="L3125" s="30" t="s">
        <v>10</v>
      </c>
      <c r="M3125" t="s">
        <v>1991</v>
      </c>
      <c r="N3125" t="s">
        <v>6950</v>
      </c>
      <c r="O3125" t="s">
        <v>1957</v>
      </c>
      <c r="P3125" t="s">
        <v>183</v>
      </c>
    </row>
    <row r="3126" spans="1:17" x14ac:dyDescent="0.25">
      <c r="A3126" s="1">
        <v>5950</v>
      </c>
      <c r="B3126" s="5">
        <v>45807.731966631945</v>
      </c>
      <c r="C3126" t="s">
        <v>276</v>
      </c>
      <c r="D3126" t="s">
        <v>23</v>
      </c>
      <c r="E3126" t="s">
        <v>31</v>
      </c>
      <c r="F3126" t="s">
        <v>1941</v>
      </c>
      <c r="G3126" s="4">
        <v>91.99</v>
      </c>
      <c r="H3126" s="4">
        <v>91</v>
      </c>
      <c r="I3126" s="57">
        <v>73.48</v>
      </c>
      <c r="J3126" s="72">
        <f t="shared" si="251"/>
        <v>17.519999999999996</v>
      </c>
      <c r="K3126" s="30" t="s">
        <v>10</v>
      </c>
      <c r="L3126" s="30" t="s">
        <v>10</v>
      </c>
      <c r="M3126" t="s">
        <v>1991</v>
      </c>
      <c r="N3126" t="s">
        <v>6951</v>
      </c>
      <c r="O3126" t="s">
        <v>122</v>
      </c>
      <c r="P3126" t="s">
        <v>183</v>
      </c>
    </row>
    <row r="3127" spans="1:17" x14ac:dyDescent="0.25">
      <c r="A3127" s="1">
        <v>7536</v>
      </c>
      <c r="B3127" s="5">
        <v>45806.852791122685</v>
      </c>
      <c r="C3127" t="s">
        <v>235</v>
      </c>
      <c r="D3127" t="s">
        <v>23</v>
      </c>
      <c r="E3127" t="s">
        <v>24</v>
      </c>
      <c r="F3127" t="s">
        <v>20</v>
      </c>
      <c r="G3127" s="4">
        <v>157.47999999999999</v>
      </c>
      <c r="H3127" s="4">
        <v>157</v>
      </c>
      <c r="I3127" s="57">
        <v>122.74</v>
      </c>
      <c r="J3127" s="72">
        <f t="shared" si="251"/>
        <v>34.260000000000005</v>
      </c>
      <c r="K3127" s="30" t="s">
        <v>10</v>
      </c>
      <c r="L3127" s="30" t="s">
        <v>10</v>
      </c>
      <c r="M3127" t="s">
        <v>1991</v>
      </c>
      <c r="N3127" t="s">
        <v>6952</v>
      </c>
      <c r="O3127" t="s">
        <v>1957</v>
      </c>
      <c r="P3127" t="s">
        <v>183</v>
      </c>
    </row>
    <row r="3128" spans="1:17" x14ac:dyDescent="0.25">
      <c r="A3128" s="1" t="s">
        <v>6953</v>
      </c>
      <c r="B3128" s="5">
        <v>45804.511619328703</v>
      </c>
      <c r="C3128" t="s">
        <v>1948</v>
      </c>
      <c r="D3128" t="s">
        <v>23</v>
      </c>
      <c r="E3128" t="s">
        <v>24</v>
      </c>
      <c r="F3128" t="s">
        <v>20</v>
      </c>
      <c r="G3128" s="4">
        <v>37.979999999999997</v>
      </c>
      <c r="H3128" s="4">
        <v>30</v>
      </c>
      <c r="I3128" s="57">
        <v>24.22</v>
      </c>
      <c r="J3128" s="72">
        <f t="shared" si="251"/>
        <v>5.7800000000000011</v>
      </c>
      <c r="K3128" s="30" t="s">
        <v>10</v>
      </c>
      <c r="L3128" s="30" t="s">
        <v>10</v>
      </c>
      <c r="M3128" t="s">
        <v>1991</v>
      </c>
      <c r="N3128" t="s">
        <v>6954</v>
      </c>
      <c r="O3128" t="s">
        <v>132</v>
      </c>
      <c r="P3128" t="s">
        <v>179</v>
      </c>
    </row>
    <row r="3129" spans="1:17" x14ac:dyDescent="0.25">
      <c r="A3129" s="1" t="s">
        <v>6955</v>
      </c>
      <c r="B3129" s="5">
        <v>45805.91856554398</v>
      </c>
      <c r="C3129" t="s">
        <v>165</v>
      </c>
      <c r="D3129" t="s">
        <v>23</v>
      </c>
      <c r="E3129" t="s">
        <v>24</v>
      </c>
      <c r="F3129" t="s">
        <v>20</v>
      </c>
      <c r="G3129" s="4">
        <v>106.98</v>
      </c>
      <c r="H3129" s="4">
        <v>102</v>
      </c>
      <c r="I3129" s="57">
        <v>82.36</v>
      </c>
      <c r="J3129" s="72">
        <f t="shared" si="251"/>
        <v>19.64</v>
      </c>
      <c r="K3129" s="30" t="s">
        <v>10</v>
      </c>
      <c r="L3129" s="30" t="s">
        <v>10</v>
      </c>
      <c r="M3129" t="s">
        <v>1991</v>
      </c>
      <c r="N3129" t="s">
        <v>6956</v>
      </c>
      <c r="O3129" t="s">
        <v>131</v>
      </c>
      <c r="P3129" t="s">
        <v>182</v>
      </c>
    </row>
    <row r="3130" spans="1:17" x14ac:dyDescent="0.25">
      <c r="A3130" s="1" t="s">
        <v>6957</v>
      </c>
      <c r="B3130" s="5">
        <v>45805.822264131944</v>
      </c>
      <c r="C3130" t="s">
        <v>165</v>
      </c>
      <c r="D3130" t="s">
        <v>19</v>
      </c>
      <c r="E3130" t="s">
        <v>41</v>
      </c>
      <c r="F3130" t="s">
        <v>20</v>
      </c>
      <c r="G3130" s="4">
        <v>229.98</v>
      </c>
      <c r="H3130" s="4">
        <v>225</v>
      </c>
      <c r="I3130" s="57">
        <v>181.69</v>
      </c>
      <c r="J3130" s="72">
        <f t="shared" si="251"/>
        <v>43.31</v>
      </c>
      <c r="K3130" s="30" t="s">
        <v>10</v>
      </c>
      <c r="L3130" s="30" t="s">
        <v>10</v>
      </c>
      <c r="M3130" t="s">
        <v>1991</v>
      </c>
      <c r="N3130" t="s">
        <v>6958</v>
      </c>
      <c r="O3130" t="s">
        <v>2228</v>
      </c>
      <c r="P3130" t="s">
        <v>182</v>
      </c>
    </row>
    <row r="3131" spans="1:17" x14ac:dyDescent="0.25">
      <c r="A3131" s="1">
        <v>7324</v>
      </c>
      <c r="B3131" s="5">
        <v>45807.572608692128</v>
      </c>
      <c r="C3131" t="s">
        <v>190</v>
      </c>
      <c r="D3131" t="s">
        <v>19</v>
      </c>
      <c r="E3131" t="s">
        <v>33</v>
      </c>
      <c r="F3131" t="s">
        <v>20</v>
      </c>
      <c r="G3131" s="4">
        <v>54.99</v>
      </c>
      <c r="H3131" s="4">
        <v>54</v>
      </c>
      <c r="I3131" s="57">
        <v>38.6</v>
      </c>
      <c r="J3131" s="72">
        <f t="shared" si="251"/>
        <v>15.399999999999999</v>
      </c>
      <c r="K3131" s="30" t="s">
        <v>10</v>
      </c>
      <c r="L3131" s="30" t="s">
        <v>10</v>
      </c>
      <c r="M3131" t="s">
        <v>1991</v>
      </c>
      <c r="N3131" t="s">
        <v>6959</v>
      </c>
      <c r="O3131" t="s">
        <v>132</v>
      </c>
      <c r="P3131" t="s">
        <v>179</v>
      </c>
    </row>
    <row r="3132" spans="1:17" x14ac:dyDescent="0.25">
      <c r="A3132" s="1" t="s">
        <v>6960</v>
      </c>
      <c r="B3132" s="5">
        <v>45807.83416298611</v>
      </c>
      <c r="C3132" t="s">
        <v>283</v>
      </c>
      <c r="D3132" t="s">
        <v>27</v>
      </c>
      <c r="E3132" t="s">
        <v>1945</v>
      </c>
      <c r="F3132" t="s">
        <v>1940</v>
      </c>
      <c r="G3132" s="4">
        <v>99.98</v>
      </c>
      <c r="H3132" s="31">
        <v>97</v>
      </c>
      <c r="I3132" s="31">
        <v>0</v>
      </c>
      <c r="J3132" s="31">
        <v>97</v>
      </c>
      <c r="K3132" s="30" t="s">
        <v>2824</v>
      </c>
      <c r="L3132" s="30" t="s">
        <v>17</v>
      </c>
      <c r="M3132" t="s">
        <v>1991</v>
      </c>
      <c r="N3132" t="s">
        <v>6961</v>
      </c>
      <c r="O3132" t="s">
        <v>123</v>
      </c>
      <c r="P3132" t="s">
        <v>180</v>
      </c>
    </row>
    <row r="3133" spans="1:17" x14ac:dyDescent="0.25">
      <c r="A3133" s="1">
        <v>3568</v>
      </c>
      <c r="B3133" s="5">
        <v>45807.61803849537</v>
      </c>
      <c r="C3133" t="s">
        <v>225</v>
      </c>
      <c r="D3133" t="s">
        <v>23</v>
      </c>
      <c r="E3133" t="s">
        <v>30</v>
      </c>
      <c r="F3133" t="s">
        <v>116</v>
      </c>
      <c r="G3133" s="4">
        <v>69.98</v>
      </c>
      <c r="H3133" s="4">
        <v>67</v>
      </c>
      <c r="I3133" s="57">
        <v>54.1</v>
      </c>
      <c r="J3133" s="72">
        <f t="shared" ref="J3133:J3143" si="252">H3133-I3133</f>
        <v>12.899999999999999</v>
      </c>
      <c r="K3133" s="30" t="s">
        <v>10</v>
      </c>
      <c r="L3133" s="30" t="s">
        <v>10</v>
      </c>
      <c r="M3133" t="s">
        <v>1991</v>
      </c>
      <c r="N3133" t="s">
        <v>6963</v>
      </c>
      <c r="O3133" t="s">
        <v>122</v>
      </c>
      <c r="P3133" t="s">
        <v>183</v>
      </c>
    </row>
    <row r="3134" spans="1:17" x14ac:dyDescent="0.25">
      <c r="A3134" s="1">
        <v>37</v>
      </c>
      <c r="B3134" s="5">
        <v>45808.86441185185</v>
      </c>
      <c r="C3134" t="s">
        <v>320</v>
      </c>
      <c r="D3134" t="s">
        <v>19</v>
      </c>
      <c r="E3134" t="s">
        <v>129</v>
      </c>
      <c r="F3134" t="s">
        <v>116</v>
      </c>
      <c r="G3134" s="4">
        <v>70.989999999999995</v>
      </c>
      <c r="H3134" s="4">
        <v>80</v>
      </c>
      <c r="I3134" s="57">
        <v>64.599999999999994</v>
      </c>
      <c r="J3134" s="72">
        <f t="shared" si="252"/>
        <v>15.400000000000006</v>
      </c>
      <c r="K3134" s="30" t="s">
        <v>10</v>
      </c>
      <c r="L3134" s="30" t="s">
        <v>10</v>
      </c>
      <c r="M3134" t="s">
        <v>1991</v>
      </c>
      <c r="N3134" t="s">
        <v>6964</v>
      </c>
      <c r="O3134" t="s">
        <v>123</v>
      </c>
      <c r="P3134" t="s">
        <v>183</v>
      </c>
    </row>
    <row r="3135" spans="1:17" x14ac:dyDescent="0.25">
      <c r="A3135" s="1" t="s">
        <v>6965</v>
      </c>
      <c r="B3135" s="5">
        <v>45805.884739629633</v>
      </c>
      <c r="C3135" t="s">
        <v>168</v>
      </c>
      <c r="D3135" t="s">
        <v>23</v>
      </c>
      <c r="E3135" t="s">
        <v>24</v>
      </c>
      <c r="F3135" t="s">
        <v>20</v>
      </c>
      <c r="G3135" s="4">
        <v>99.98</v>
      </c>
      <c r="H3135" s="4">
        <v>95</v>
      </c>
      <c r="I3135" s="57">
        <v>76.709999999999994</v>
      </c>
      <c r="J3135" s="72">
        <f t="shared" si="252"/>
        <v>18.290000000000006</v>
      </c>
      <c r="K3135" s="30" t="s">
        <v>10</v>
      </c>
      <c r="L3135" s="30" t="s">
        <v>10</v>
      </c>
      <c r="M3135" t="s">
        <v>1991</v>
      </c>
      <c r="N3135" t="s">
        <v>6966</v>
      </c>
      <c r="O3135" t="s">
        <v>132</v>
      </c>
      <c r="P3135" t="s">
        <v>182</v>
      </c>
    </row>
    <row r="3136" spans="1:17" x14ac:dyDescent="0.25">
      <c r="A3136" s="1">
        <v>4760</v>
      </c>
      <c r="B3136" s="5">
        <v>45807.839081967591</v>
      </c>
      <c r="C3136" t="s">
        <v>5572</v>
      </c>
      <c r="D3136" t="s">
        <v>19</v>
      </c>
      <c r="E3136" t="s">
        <v>226</v>
      </c>
      <c r="F3136" t="s">
        <v>20</v>
      </c>
      <c r="G3136" s="4">
        <v>166.98</v>
      </c>
      <c r="H3136" s="4">
        <v>155</v>
      </c>
      <c r="I3136" s="57">
        <v>125.16</v>
      </c>
      <c r="J3136" s="72">
        <f t="shared" si="252"/>
        <v>29.840000000000003</v>
      </c>
      <c r="K3136" s="30" t="s">
        <v>10</v>
      </c>
      <c r="L3136" s="30" t="s">
        <v>10</v>
      </c>
      <c r="M3136" t="s">
        <v>1991</v>
      </c>
      <c r="N3136" t="s">
        <v>6967</v>
      </c>
      <c r="O3136" t="s">
        <v>1957</v>
      </c>
      <c r="P3136" t="s">
        <v>182</v>
      </c>
    </row>
    <row r="3137" spans="1:17" x14ac:dyDescent="0.25">
      <c r="A3137" s="1">
        <v>8734</v>
      </c>
      <c r="B3137" s="5">
        <v>45807.768214560187</v>
      </c>
      <c r="C3137" t="s">
        <v>2832</v>
      </c>
      <c r="D3137" t="s">
        <v>19</v>
      </c>
      <c r="E3137" t="s">
        <v>1946</v>
      </c>
      <c r="F3137" t="s">
        <v>20</v>
      </c>
      <c r="G3137" s="4">
        <v>329.18</v>
      </c>
      <c r="H3137" s="4">
        <v>305.2</v>
      </c>
      <c r="I3137" s="57">
        <v>246.44</v>
      </c>
      <c r="J3137" s="72">
        <f t="shared" si="252"/>
        <v>58.759999999999991</v>
      </c>
      <c r="K3137" s="30" t="s">
        <v>10</v>
      </c>
      <c r="L3137" s="30" t="s">
        <v>10</v>
      </c>
      <c r="M3137" t="s">
        <v>1991</v>
      </c>
      <c r="N3137" t="s">
        <v>6968</v>
      </c>
      <c r="O3137" t="s">
        <v>122</v>
      </c>
      <c r="P3137" t="s">
        <v>181</v>
      </c>
    </row>
    <row r="3138" spans="1:17" x14ac:dyDescent="0.25">
      <c r="A3138" s="1">
        <v>3858</v>
      </c>
      <c r="B3138" s="5">
        <v>45807.939923275466</v>
      </c>
      <c r="C3138" t="s">
        <v>6969</v>
      </c>
      <c r="D3138" t="s">
        <v>153</v>
      </c>
      <c r="E3138" t="s">
        <v>24</v>
      </c>
      <c r="F3138" t="s">
        <v>20</v>
      </c>
      <c r="G3138" s="4">
        <v>95.18</v>
      </c>
      <c r="H3138" s="4">
        <v>75.2</v>
      </c>
      <c r="I3138" s="57">
        <v>60.72</v>
      </c>
      <c r="J3138" s="72">
        <f t="shared" si="252"/>
        <v>14.480000000000004</v>
      </c>
      <c r="K3138" s="30" t="s">
        <v>10</v>
      </c>
      <c r="L3138" s="30" t="s">
        <v>10</v>
      </c>
      <c r="M3138" t="s">
        <v>1991</v>
      </c>
      <c r="N3138" t="s">
        <v>6970</v>
      </c>
      <c r="O3138" t="s">
        <v>123</v>
      </c>
      <c r="P3138" t="s">
        <v>182</v>
      </c>
    </row>
    <row r="3139" spans="1:17" x14ac:dyDescent="0.25">
      <c r="A3139" s="1">
        <v>1192</v>
      </c>
      <c r="B3139" s="5">
        <v>45807.577055405091</v>
      </c>
      <c r="C3139" t="s">
        <v>6969</v>
      </c>
      <c r="D3139" t="s">
        <v>23</v>
      </c>
      <c r="E3139" t="s">
        <v>31</v>
      </c>
      <c r="F3139" t="s">
        <v>1941</v>
      </c>
      <c r="G3139" s="4">
        <v>102.39</v>
      </c>
      <c r="H3139" s="4">
        <v>111.4</v>
      </c>
      <c r="I3139" s="57">
        <v>65.930000000000007</v>
      </c>
      <c r="J3139" s="72">
        <f t="shared" si="252"/>
        <v>45.47</v>
      </c>
      <c r="K3139" s="30" t="s">
        <v>10</v>
      </c>
      <c r="L3139" s="30" t="s">
        <v>10</v>
      </c>
      <c r="M3139" t="s">
        <v>1991</v>
      </c>
      <c r="N3139" t="s">
        <v>6971</v>
      </c>
      <c r="O3139" t="s">
        <v>122</v>
      </c>
      <c r="P3139" t="s">
        <v>182</v>
      </c>
    </row>
    <row r="3140" spans="1:17" x14ac:dyDescent="0.25">
      <c r="A3140" s="1">
        <v>7895</v>
      </c>
      <c r="B3140" s="5">
        <v>45807.61878488426</v>
      </c>
      <c r="C3140" t="s">
        <v>2523</v>
      </c>
      <c r="D3140" t="s">
        <v>23</v>
      </c>
      <c r="E3140" t="s">
        <v>24</v>
      </c>
      <c r="F3140" t="s">
        <v>20</v>
      </c>
      <c r="G3140" s="4">
        <v>89.58</v>
      </c>
      <c r="H3140" s="4">
        <v>77.599999999999994</v>
      </c>
      <c r="I3140" s="57">
        <v>62.66</v>
      </c>
      <c r="J3140" s="72">
        <f t="shared" si="252"/>
        <v>14.939999999999998</v>
      </c>
      <c r="K3140" s="30" t="s">
        <v>10</v>
      </c>
      <c r="L3140" s="30" t="s">
        <v>10</v>
      </c>
      <c r="M3140" t="s">
        <v>1991</v>
      </c>
      <c r="N3140" t="s">
        <v>6972</v>
      </c>
      <c r="O3140" t="s">
        <v>131</v>
      </c>
      <c r="P3140" t="s">
        <v>180</v>
      </c>
    </row>
    <row r="3141" spans="1:17" x14ac:dyDescent="0.25">
      <c r="A3141" s="1">
        <v>8040</v>
      </c>
      <c r="B3141" s="5">
        <v>45806.940616180553</v>
      </c>
      <c r="C3141" t="s">
        <v>1986</v>
      </c>
      <c r="D3141" t="s">
        <v>23</v>
      </c>
      <c r="E3141" t="s">
        <v>26</v>
      </c>
      <c r="F3141" t="s">
        <v>20</v>
      </c>
      <c r="G3141" s="4">
        <v>110.38</v>
      </c>
      <c r="H3141" s="4">
        <v>98.4</v>
      </c>
      <c r="I3141" s="57">
        <v>79.459999999999994</v>
      </c>
      <c r="J3141" s="72">
        <f t="shared" si="252"/>
        <v>18.940000000000012</v>
      </c>
      <c r="K3141" s="30" t="s">
        <v>10</v>
      </c>
      <c r="L3141" s="30" t="s">
        <v>10</v>
      </c>
      <c r="M3141" t="s">
        <v>1991</v>
      </c>
      <c r="N3141" t="s">
        <v>6973</v>
      </c>
      <c r="O3141" t="s">
        <v>132</v>
      </c>
      <c r="P3141" t="s">
        <v>180</v>
      </c>
    </row>
    <row r="3142" spans="1:17" x14ac:dyDescent="0.25">
      <c r="A3142" s="1">
        <v>5619</v>
      </c>
      <c r="B3142" s="5">
        <v>45807.795780219909</v>
      </c>
      <c r="C3142" t="s">
        <v>1986</v>
      </c>
      <c r="D3142" t="s">
        <v>19</v>
      </c>
      <c r="E3142" t="s">
        <v>41</v>
      </c>
      <c r="F3142" t="s">
        <v>20</v>
      </c>
      <c r="G3142" s="4">
        <v>216.38</v>
      </c>
      <c r="H3142" s="4">
        <v>206.4</v>
      </c>
      <c r="I3142" s="57">
        <v>166.67</v>
      </c>
      <c r="J3142" s="72">
        <f t="shared" si="252"/>
        <v>39.730000000000018</v>
      </c>
      <c r="K3142" s="30" t="s">
        <v>10</v>
      </c>
      <c r="L3142" s="30" t="s">
        <v>10</v>
      </c>
      <c r="M3142" t="s">
        <v>1991</v>
      </c>
      <c r="N3142" t="s">
        <v>6974</v>
      </c>
      <c r="O3142" t="s">
        <v>122</v>
      </c>
      <c r="P3142" t="s">
        <v>180</v>
      </c>
    </row>
    <row r="3143" spans="1:17" x14ac:dyDescent="0.25">
      <c r="A3143" s="1">
        <v>9191</v>
      </c>
      <c r="B3143" s="5">
        <v>45808.863668148151</v>
      </c>
      <c r="C3143" t="s">
        <v>320</v>
      </c>
      <c r="D3143" t="s">
        <v>19</v>
      </c>
      <c r="E3143" t="s">
        <v>129</v>
      </c>
      <c r="F3143" t="s">
        <v>116</v>
      </c>
      <c r="G3143" s="4">
        <v>66.98</v>
      </c>
      <c r="H3143" s="4">
        <v>64</v>
      </c>
      <c r="I3143" s="57">
        <v>51.68</v>
      </c>
      <c r="J3143" s="72">
        <f t="shared" si="252"/>
        <v>12.32</v>
      </c>
      <c r="K3143" s="30" t="s">
        <v>10</v>
      </c>
      <c r="L3143" s="30" t="s">
        <v>10</v>
      </c>
      <c r="M3143" t="s">
        <v>1991</v>
      </c>
      <c r="N3143" t="s">
        <v>6975</v>
      </c>
      <c r="O3143" t="s">
        <v>123</v>
      </c>
      <c r="P3143" t="s">
        <v>183</v>
      </c>
    </row>
    <row r="3144" spans="1:17" x14ac:dyDescent="0.25">
      <c r="A3144" s="75" t="s">
        <v>6976</v>
      </c>
      <c r="B3144" s="76">
        <v>45803.834080266206</v>
      </c>
      <c r="C3144" s="77" t="s">
        <v>147</v>
      </c>
      <c r="D3144" s="77" t="s">
        <v>23</v>
      </c>
      <c r="E3144" s="77" t="s">
        <v>30</v>
      </c>
      <c r="F3144" s="77" t="s">
        <v>116</v>
      </c>
      <c r="G3144" s="31">
        <v>106.98</v>
      </c>
      <c r="H3144" s="31">
        <v>103</v>
      </c>
      <c r="I3144" s="80">
        <v>0</v>
      </c>
      <c r="J3144" s="73">
        <v>103</v>
      </c>
      <c r="K3144" s="78" t="s">
        <v>1000</v>
      </c>
      <c r="L3144" s="78" t="s">
        <v>2825</v>
      </c>
      <c r="M3144" s="77" t="s">
        <v>1991</v>
      </c>
      <c r="N3144" s="77" t="s">
        <v>6977</v>
      </c>
      <c r="O3144" s="77" t="s">
        <v>131</v>
      </c>
      <c r="P3144" t="s">
        <v>183</v>
      </c>
      <c r="Q3144" s="79">
        <v>53236850</v>
      </c>
    </row>
    <row r="3145" spans="1:17" x14ac:dyDescent="0.25">
      <c r="A3145" s="1">
        <v>741</v>
      </c>
      <c r="B3145" s="5">
        <v>45806.920578275465</v>
      </c>
      <c r="C3145" t="s">
        <v>4858</v>
      </c>
      <c r="D3145" t="s">
        <v>19</v>
      </c>
      <c r="E3145" t="s">
        <v>4202</v>
      </c>
      <c r="F3145" t="s">
        <v>20</v>
      </c>
      <c r="G3145" s="4">
        <v>97.38</v>
      </c>
      <c r="H3145" s="4">
        <v>90.4</v>
      </c>
      <c r="I3145" s="57">
        <v>68.959999999999994</v>
      </c>
      <c r="J3145" s="72">
        <f t="shared" ref="J3145:J3152" si="253">H3145-I3145</f>
        <v>21.440000000000012</v>
      </c>
      <c r="K3145" s="30" t="s">
        <v>10</v>
      </c>
      <c r="L3145" s="30" t="s">
        <v>10</v>
      </c>
      <c r="M3145" t="s">
        <v>1991</v>
      </c>
      <c r="N3145" t="s">
        <v>6978</v>
      </c>
      <c r="O3145" t="s">
        <v>131</v>
      </c>
      <c r="P3145" t="s">
        <v>180</v>
      </c>
    </row>
    <row r="3146" spans="1:17" x14ac:dyDescent="0.25">
      <c r="A3146" s="1">
        <v>6663</v>
      </c>
      <c r="B3146" s="5">
        <v>45806.896612951386</v>
      </c>
      <c r="C3146" t="s">
        <v>354</v>
      </c>
      <c r="D3146" t="s">
        <v>23</v>
      </c>
      <c r="E3146" t="s">
        <v>31</v>
      </c>
      <c r="F3146" t="s">
        <v>116</v>
      </c>
      <c r="G3146" s="4">
        <v>77.58</v>
      </c>
      <c r="H3146" s="4">
        <v>71</v>
      </c>
      <c r="I3146" s="57">
        <v>53.3</v>
      </c>
      <c r="J3146" s="72">
        <f t="shared" si="253"/>
        <v>17.700000000000003</v>
      </c>
      <c r="K3146" s="30" t="s">
        <v>10</v>
      </c>
      <c r="L3146" s="30" t="s">
        <v>10</v>
      </c>
      <c r="M3146" t="s">
        <v>1991</v>
      </c>
      <c r="N3146" t="s">
        <v>6979</v>
      </c>
      <c r="O3146" t="s">
        <v>1959</v>
      </c>
      <c r="P3146" t="s">
        <v>179</v>
      </c>
    </row>
    <row r="3147" spans="1:17" x14ac:dyDescent="0.25">
      <c r="A3147" s="1" t="s">
        <v>6980</v>
      </c>
      <c r="B3147" s="5">
        <v>45804.890768078702</v>
      </c>
      <c r="C3147" t="s">
        <v>215</v>
      </c>
      <c r="D3147" t="s">
        <v>19</v>
      </c>
      <c r="E3147" t="s">
        <v>2512</v>
      </c>
      <c r="F3147" t="s">
        <v>116</v>
      </c>
      <c r="G3147" s="4">
        <v>253.98</v>
      </c>
      <c r="H3147" s="4">
        <v>236</v>
      </c>
      <c r="I3147" s="57">
        <v>190.57</v>
      </c>
      <c r="J3147" s="72">
        <f t="shared" si="253"/>
        <v>45.430000000000007</v>
      </c>
      <c r="K3147" s="30" t="s">
        <v>10</v>
      </c>
      <c r="L3147" s="30" t="s">
        <v>10</v>
      </c>
      <c r="M3147" t="s">
        <v>1991</v>
      </c>
      <c r="N3147" t="s">
        <v>6981</v>
      </c>
      <c r="O3147" t="s">
        <v>122</v>
      </c>
      <c r="P3147" t="s">
        <v>179</v>
      </c>
    </row>
    <row r="3148" spans="1:17" x14ac:dyDescent="0.25">
      <c r="A3148" s="1">
        <v>739</v>
      </c>
      <c r="B3148" s="5">
        <v>45807.474264131946</v>
      </c>
      <c r="C3148" t="s">
        <v>2861</v>
      </c>
      <c r="D3148" t="s">
        <v>19</v>
      </c>
      <c r="E3148" t="s">
        <v>2530</v>
      </c>
      <c r="F3148" t="s">
        <v>20</v>
      </c>
      <c r="G3148" s="4">
        <v>142.99</v>
      </c>
      <c r="H3148" s="4">
        <v>147</v>
      </c>
      <c r="I3148" s="57">
        <v>96.67</v>
      </c>
      <c r="J3148" s="72">
        <f t="shared" si="253"/>
        <v>50.33</v>
      </c>
      <c r="K3148" s="30" t="s">
        <v>10</v>
      </c>
      <c r="L3148" s="30" t="s">
        <v>10</v>
      </c>
      <c r="M3148" t="s">
        <v>1991</v>
      </c>
      <c r="N3148" t="s">
        <v>6982</v>
      </c>
      <c r="O3148" t="s">
        <v>6983</v>
      </c>
      <c r="P3148" t="s">
        <v>179</v>
      </c>
    </row>
    <row r="3149" spans="1:17" x14ac:dyDescent="0.25">
      <c r="A3149" s="1" t="s">
        <v>6984</v>
      </c>
      <c r="B3149" s="5">
        <v>45805.85129233796</v>
      </c>
      <c r="C3149" t="s">
        <v>4605</v>
      </c>
      <c r="D3149" t="s">
        <v>23</v>
      </c>
      <c r="E3149" t="s">
        <v>24</v>
      </c>
      <c r="F3149" t="s">
        <v>20</v>
      </c>
      <c r="G3149" s="4">
        <v>194.38</v>
      </c>
      <c r="H3149" s="4">
        <v>170.4</v>
      </c>
      <c r="I3149" s="57">
        <v>137.6</v>
      </c>
      <c r="J3149" s="72">
        <f t="shared" si="253"/>
        <v>32.800000000000011</v>
      </c>
      <c r="K3149" s="30" t="s">
        <v>10</v>
      </c>
      <c r="L3149" s="30" t="s">
        <v>10</v>
      </c>
      <c r="M3149" t="s">
        <v>1991</v>
      </c>
      <c r="N3149" t="s">
        <v>6985</v>
      </c>
      <c r="O3149" t="s">
        <v>122</v>
      </c>
      <c r="P3149" t="s">
        <v>179</v>
      </c>
    </row>
    <row r="3150" spans="1:17" x14ac:dyDescent="0.25">
      <c r="A3150" s="1">
        <v>5292</v>
      </c>
      <c r="B3150" s="5">
        <v>45807.946369432873</v>
      </c>
      <c r="C3150" t="s">
        <v>1966</v>
      </c>
      <c r="D3150" t="s">
        <v>19</v>
      </c>
      <c r="E3150" t="s">
        <v>39</v>
      </c>
      <c r="F3150" t="s">
        <v>20</v>
      </c>
      <c r="G3150" s="4">
        <v>71.58</v>
      </c>
      <c r="H3150" s="4">
        <v>77.599999999999994</v>
      </c>
      <c r="I3150" s="57">
        <v>62.66</v>
      </c>
      <c r="J3150" s="72">
        <f t="shared" si="253"/>
        <v>14.939999999999998</v>
      </c>
      <c r="K3150" s="30" t="s">
        <v>10</v>
      </c>
      <c r="L3150" s="30" t="s">
        <v>10</v>
      </c>
      <c r="M3150" t="s">
        <v>1991</v>
      </c>
      <c r="N3150" t="s">
        <v>6986</v>
      </c>
      <c r="O3150" t="s">
        <v>123</v>
      </c>
      <c r="P3150" t="s">
        <v>179</v>
      </c>
    </row>
    <row r="3151" spans="1:17" x14ac:dyDescent="0.25">
      <c r="A3151" s="1">
        <v>1689</v>
      </c>
      <c r="B3151" s="5">
        <v>45807.946254861112</v>
      </c>
      <c r="C3151" t="s">
        <v>1966</v>
      </c>
      <c r="D3151" t="s">
        <v>19</v>
      </c>
      <c r="E3151" t="s">
        <v>39</v>
      </c>
      <c r="F3151" t="s">
        <v>20</v>
      </c>
      <c r="G3151" s="4">
        <v>38.880000000000003</v>
      </c>
      <c r="H3151" s="4">
        <v>37.200000000000003</v>
      </c>
      <c r="I3151" s="57">
        <v>30.04</v>
      </c>
      <c r="J3151" s="72">
        <f t="shared" si="253"/>
        <v>7.1600000000000037</v>
      </c>
      <c r="K3151" s="30" t="s">
        <v>10</v>
      </c>
      <c r="L3151" s="30" t="s">
        <v>10</v>
      </c>
      <c r="M3151" t="s">
        <v>1991</v>
      </c>
      <c r="N3151" t="s">
        <v>6987</v>
      </c>
      <c r="O3151" t="s">
        <v>124</v>
      </c>
      <c r="P3151" t="s">
        <v>179</v>
      </c>
    </row>
    <row r="3152" spans="1:17" x14ac:dyDescent="0.25">
      <c r="A3152" s="1">
        <v>947</v>
      </c>
      <c r="B3152" s="5">
        <v>45807.886975428242</v>
      </c>
      <c r="C3152" t="s">
        <v>1966</v>
      </c>
      <c r="D3152" t="s">
        <v>23</v>
      </c>
      <c r="E3152" t="s">
        <v>24</v>
      </c>
      <c r="F3152" t="s">
        <v>20</v>
      </c>
      <c r="G3152" s="4">
        <v>175.58</v>
      </c>
      <c r="H3152" s="4">
        <v>166.6</v>
      </c>
      <c r="I3152" s="57">
        <v>134.53</v>
      </c>
      <c r="J3152" s="72">
        <f t="shared" si="253"/>
        <v>32.069999999999993</v>
      </c>
      <c r="K3152" s="30" t="s">
        <v>10</v>
      </c>
      <c r="L3152" s="30" t="s">
        <v>10</v>
      </c>
      <c r="M3152" t="s">
        <v>1991</v>
      </c>
      <c r="N3152" t="s">
        <v>6988</v>
      </c>
      <c r="O3152" t="s">
        <v>1956</v>
      </c>
      <c r="P3152" t="s">
        <v>179</v>
      </c>
    </row>
    <row r="3153" spans="1:17" x14ac:dyDescent="0.25">
      <c r="A3153" s="1">
        <v>1935</v>
      </c>
      <c r="B3153" s="5">
        <v>45808.795581759259</v>
      </c>
      <c r="C3153" t="s">
        <v>215</v>
      </c>
      <c r="D3153" t="s">
        <v>23</v>
      </c>
      <c r="E3153" t="s">
        <v>31</v>
      </c>
      <c r="F3153" t="s">
        <v>116</v>
      </c>
      <c r="G3153" s="4">
        <v>97.98</v>
      </c>
      <c r="H3153" s="4">
        <v>85</v>
      </c>
      <c r="I3153" s="29">
        <v>0</v>
      </c>
      <c r="K3153" s="30" t="s">
        <v>1000</v>
      </c>
      <c r="L3153" s="30" t="s">
        <v>2825</v>
      </c>
      <c r="M3153" t="s">
        <v>1991</v>
      </c>
      <c r="N3153" t="s">
        <v>6989</v>
      </c>
      <c r="O3153" t="s">
        <v>1955</v>
      </c>
      <c r="P3153" t="s">
        <v>179</v>
      </c>
    </row>
    <row r="3154" spans="1:17" x14ac:dyDescent="0.25">
      <c r="A3154" s="1">
        <v>8181</v>
      </c>
      <c r="B3154" s="5">
        <v>45807.882793750003</v>
      </c>
      <c r="C3154" t="s">
        <v>1966</v>
      </c>
      <c r="D3154" t="s">
        <v>23</v>
      </c>
      <c r="E3154" t="s">
        <v>24</v>
      </c>
      <c r="F3154" t="s">
        <v>20</v>
      </c>
      <c r="G3154" s="4">
        <v>68.58</v>
      </c>
      <c r="H3154" s="4">
        <v>69.599999999999994</v>
      </c>
      <c r="I3154" s="57">
        <v>56.2</v>
      </c>
      <c r="J3154" s="72">
        <f>H3154-I3154</f>
        <v>13.399999999999991</v>
      </c>
      <c r="K3154" s="30" t="s">
        <v>10</v>
      </c>
      <c r="L3154" s="30" t="s">
        <v>10</v>
      </c>
      <c r="M3154" t="s">
        <v>1991</v>
      </c>
      <c r="N3154" t="s">
        <v>6990</v>
      </c>
      <c r="O3154" t="s">
        <v>123</v>
      </c>
      <c r="P3154" t="s">
        <v>179</v>
      </c>
    </row>
    <row r="3155" spans="1:17" x14ac:dyDescent="0.25">
      <c r="A3155" s="1" t="s">
        <v>6991</v>
      </c>
      <c r="B3155" s="5">
        <v>45807.729132615743</v>
      </c>
      <c r="C3155" t="s">
        <v>320</v>
      </c>
      <c r="D3155" t="s">
        <v>18</v>
      </c>
      <c r="E3155" t="s">
        <v>28</v>
      </c>
      <c r="F3155" t="s">
        <v>136</v>
      </c>
      <c r="G3155" s="4">
        <v>35.979999999999997</v>
      </c>
      <c r="H3155" s="31">
        <v>43</v>
      </c>
      <c r="I3155" s="31">
        <v>0</v>
      </c>
      <c r="J3155" s="31">
        <v>43</v>
      </c>
      <c r="K3155" s="30" t="s">
        <v>2824</v>
      </c>
      <c r="L3155" s="30" t="s">
        <v>17</v>
      </c>
      <c r="M3155" t="s">
        <v>1991</v>
      </c>
      <c r="N3155" t="s">
        <v>6992</v>
      </c>
      <c r="O3155" t="s">
        <v>1958</v>
      </c>
      <c r="P3155" t="s">
        <v>183</v>
      </c>
    </row>
    <row r="3156" spans="1:17" x14ac:dyDescent="0.25">
      <c r="A3156" s="1">
        <v>8605</v>
      </c>
      <c r="B3156" s="5">
        <v>45806.763583229163</v>
      </c>
      <c r="C3156" t="s">
        <v>2172</v>
      </c>
      <c r="D3156" t="s">
        <v>23</v>
      </c>
      <c r="E3156" t="s">
        <v>139</v>
      </c>
      <c r="F3156" t="s">
        <v>116</v>
      </c>
      <c r="G3156" s="4">
        <v>161.97999999999999</v>
      </c>
      <c r="H3156" s="4">
        <v>158</v>
      </c>
      <c r="I3156" s="57">
        <v>122.58</v>
      </c>
      <c r="J3156" s="72">
        <f t="shared" ref="J3156:J3157" si="254">H3156-I3156</f>
        <v>35.42</v>
      </c>
      <c r="K3156" s="30" t="s">
        <v>10</v>
      </c>
      <c r="L3156" s="30" t="s">
        <v>10</v>
      </c>
      <c r="M3156" t="s">
        <v>1991</v>
      </c>
      <c r="N3156" t="s">
        <v>6993</v>
      </c>
      <c r="O3156" t="s">
        <v>1936</v>
      </c>
      <c r="P3156" t="s">
        <v>183</v>
      </c>
    </row>
    <row r="3157" spans="1:17" x14ac:dyDescent="0.25">
      <c r="A3157" s="1">
        <v>5820</v>
      </c>
      <c r="B3157" s="5">
        <v>45807.516902083335</v>
      </c>
      <c r="C3157" t="s">
        <v>1966</v>
      </c>
      <c r="D3157" t="s">
        <v>19</v>
      </c>
      <c r="E3157" t="s">
        <v>1946</v>
      </c>
      <c r="F3157" t="s">
        <v>20</v>
      </c>
      <c r="G3157" s="4">
        <v>158.58000000000001</v>
      </c>
      <c r="H3157" s="4">
        <v>145.6</v>
      </c>
      <c r="I3157" s="57">
        <v>117.57</v>
      </c>
      <c r="J3157" s="72">
        <f t="shared" si="254"/>
        <v>28.03</v>
      </c>
      <c r="K3157" s="30" t="s">
        <v>10</v>
      </c>
      <c r="L3157" s="30" t="s">
        <v>10</v>
      </c>
      <c r="M3157" t="s">
        <v>1991</v>
      </c>
      <c r="N3157" t="s">
        <v>6994</v>
      </c>
      <c r="O3157" t="s">
        <v>124</v>
      </c>
      <c r="P3157" t="s">
        <v>179</v>
      </c>
    </row>
    <row r="3158" spans="1:17" x14ac:dyDescent="0.25">
      <c r="A3158" s="75">
        <v>2555</v>
      </c>
      <c r="B3158" s="76">
        <v>45806.913956469907</v>
      </c>
      <c r="C3158" s="77" t="s">
        <v>269</v>
      </c>
      <c r="D3158" s="77" t="s">
        <v>19</v>
      </c>
      <c r="E3158" s="77" t="s">
        <v>129</v>
      </c>
      <c r="F3158" s="77" t="s">
        <v>116</v>
      </c>
      <c r="G3158" s="31">
        <v>230.98</v>
      </c>
      <c r="H3158" s="31">
        <v>216</v>
      </c>
      <c r="I3158" s="31">
        <v>0</v>
      </c>
      <c r="J3158" s="31">
        <v>216</v>
      </c>
      <c r="K3158" s="78" t="s">
        <v>1000</v>
      </c>
      <c r="L3158" s="78" t="s">
        <v>2825</v>
      </c>
      <c r="M3158" s="77" t="s">
        <v>1991</v>
      </c>
      <c r="N3158" s="77" t="s">
        <v>6995</v>
      </c>
      <c r="O3158" s="77" t="s">
        <v>132</v>
      </c>
      <c r="P3158" t="s">
        <v>181</v>
      </c>
      <c r="Q3158" s="79"/>
    </row>
    <row r="3159" spans="1:17" x14ac:dyDescent="0.25">
      <c r="A3159" s="75" t="s">
        <v>6996</v>
      </c>
      <c r="B3159" s="76">
        <v>45804.763159108799</v>
      </c>
      <c r="C3159" s="77" t="s">
        <v>2093</v>
      </c>
      <c r="D3159" s="77" t="s">
        <v>23</v>
      </c>
      <c r="E3159" s="77" t="s">
        <v>30</v>
      </c>
      <c r="F3159" s="77" t="s">
        <v>116</v>
      </c>
      <c r="G3159" s="31">
        <v>78.989999999999995</v>
      </c>
      <c r="H3159" s="31">
        <v>78</v>
      </c>
      <c r="I3159" s="80">
        <v>0</v>
      </c>
      <c r="J3159" s="73">
        <v>78</v>
      </c>
      <c r="K3159" s="78" t="s">
        <v>1000</v>
      </c>
      <c r="L3159" s="78" t="s">
        <v>2825</v>
      </c>
      <c r="M3159" s="77" t="s">
        <v>1991</v>
      </c>
      <c r="N3159" s="77" t="s">
        <v>6997</v>
      </c>
      <c r="O3159" s="77" t="s">
        <v>131</v>
      </c>
      <c r="P3159" t="s">
        <v>183</v>
      </c>
    </row>
    <row r="3160" spans="1:17" x14ac:dyDescent="0.25">
      <c r="A3160" s="1">
        <v>5297</v>
      </c>
      <c r="B3160" s="5">
        <v>45807.873637187498</v>
      </c>
      <c r="C3160" t="s">
        <v>2093</v>
      </c>
      <c r="D3160" t="s">
        <v>23</v>
      </c>
      <c r="E3160" t="s">
        <v>30</v>
      </c>
      <c r="F3160" t="s">
        <v>116</v>
      </c>
      <c r="G3160" s="4">
        <v>152.97999999999999</v>
      </c>
      <c r="H3160" s="4">
        <v>150</v>
      </c>
      <c r="I3160" s="57">
        <v>121.12</v>
      </c>
      <c r="J3160" s="72">
        <f t="shared" ref="J3160:J3173" si="255">H3160-I3160</f>
        <v>28.879999999999995</v>
      </c>
      <c r="K3160" s="30" t="s">
        <v>10</v>
      </c>
      <c r="L3160" s="30" t="s">
        <v>10</v>
      </c>
      <c r="M3160" t="s">
        <v>1991</v>
      </c>
      <c r="N3160" t="s">
        <v>6998</v>
      </c>
      <c r="O3160" t="s">
        <v>132</v>
      </c>
      <c r="P3160" t="s">
        <v>183</v>
      </c>
    </row>
    <row r="3161" spans="1:17" x14ac:dyDescent="0.25">
      <c r="A3161" s="1">
        <v>7586</v>
      </c>
      <c r="B3161" s="5">
        <v>45807.810561192127</v>
      </c>
      <c r="C3161" t="s">
        <v>2080</v>
      </c>
      <c r="D3161" t="s">
        <v>19</v>
      </c>
      <c r="E3161" t="s">
        <v>226</v>
      </c>
      <c r="F3161" t="s">
        <v>20</v>
      </c>
      <c r="G3161" s="4">
        <v>162.58000000000001</v>
      </c>
      <c r="H3161" s="4">
        <v>145.6</v>
      </c>
      <c r="I3161" s="57">
        <v>117.57</v>
      </c>
      <c r="J3161" s="72">
        <f t="shared" si="255"/>
        <v>28.03</v>
      </c>
      <c r="K3161" s="30" t="s">
        <v>10</v>
      </c>
      <c r="L3161" s="30" t="s">
        <v>10</v>
      </c>
      <c r="M3161" t="s">
        <v>1991</v>
      </c>
      <c r="N3161" t="s">
        <v>6999</v>
      </c>
      <c r="O3161" t="s">
        <v>131</v>
      </c>
      <c r="P3161" t="s">
        <v>181</v>
      </c>
    </row>
    <row r="3162" spans="1:17" x14ac:dyDescent="0.25">
      <c r="A3162" s="1" t="s">
        <v>7000</v>
      </c>
      <c r="B3162" s="5">
        <v>45804.820128831016</v>
      </c>
      <c r="C3162" t="s">
        <v>5170</v>
      </c>
      <c r="D3162" t="s">
        <v>19</v>
      </c>
      <c r="E3162" t="s">
        <v>1946</v>
      </c>
      <c r="F3162" t="s">
        <v>20</v>
      </c>
      <c r="G3162" s="4">
        <v>31.48</v>
      </c>
      <c r="H3162" s="4">
        <v>30</v>
      </c>
      <c r="I3162" s="57">
        <v>24.22</v>
      </c>
      <c r="J3162" s="72">
        <f t="shared" si="255"/>
        <v>5.7800000000000011</v>
      </c>
      <c r="K3162" s="30" t="s">
        <v>10</v>
      </c>
      <c r="L3162" s="30" t="s">
        <v>10</v>
      </c>
      <c r="M3162" t="s">
        <v>1991</v>
      </c>
      <c r="N3162" t="s">
        <v>7001</v>
      </c>
      <c r="O3162" t="s">
        <v>122</v>
      </c>
      <c r="P3162" t="s">
        <v>179</v>
      </c>
    </row>
    <row r="3163" spans="1:17" x14ac:dyDescent="0.25">
      <c r="A3163" s="1">
        <v>8224</v>
      </c>
      <c r="B3163" s="5">
        <v>45807.818513738428</v>
      </c>
      <c r="C3163" t="s">
        <v>172</v>
      </c>
      <c r="D3163" t="s">
        <v>23</v>
      </c>
      <c r="E3163" t="s">
        <v>30</v>
      </c>
      <c r="F3163" t="s">
        <v>116</v>
      </c>
      <c r="G3163" s="4">
        <v>71.98</v>
      </c>
      <c r="H3163" s="4">
        <v>80</v>
      </c>
      <c r="I3163" s="57">
        <v>64.599999999999994</v>
      </c>
      <c r="J3163" s="72">
        <f t="shared" si="255"/>
        <v>15.400000000000006</v>
      </c>
      <c r="K3163" s="30" t="s">
        <v>10</v>
      </c>
      <c r="L3163" s="30" t="s">
        <v>10</v>
      </c>
      <c r="M3163" t="s">
        <v>1991</v>
      </c>
      <c r="N3163" t="s">
        <v>7002</v>
      </c>
      <c r="O3163" t="s">
        <v>132</v>
      </c>
      <c r="P3163" t="s">
        <v>179</v>
      </c>
    </row>
    <row r="3164" spans="1:17" x14ac:dyDescent="0.25">
      <c r="A3164" s="1" t="s">
        <v>7003</v>
      </c>
      <c r="B3164" s="5">
        <v>45804.821305451391</v>
      </c>
      <c r="C3164" t="s">
        <v>477</v>
      </c>
      <c r="D3164" t="s">
        <v>23</v>
      </c>
      <c r="E3164" t="s">
        <v>31</v>
      </c>
      <c r="F3164" t="s">
        <v>116</v>
      </c>
      <c r="G3164" s="4">
        <v>74.98</v>
      </c>
      <c r="H3164" s="4">
        <v>67</v>
      </c>
      <c r="I3164" s="57">
        <v>54.1</v>
      </c>
      <c r="J3164" s="72">
        <f t="shared" si="255"/>
        <v>12.899999999999999</v>
      </c>
      <c r="K3164" s="30" t="s">
        <v>10</v>
      </c>
      <c r="L3164" s="30" t="s">
        <v>10</v>
      </c>
      <c r="M3164" t="s">
        <v>1991</v>
      </c>
      <c r="N3164" t="s">
        <v>7004</v>
      </c>
      <c r="O3164" t="s">
        <v>122</v>
      </c>
      <c r="P3164" t="s">
        <v>180</v>
      </c>
    </row>
    <row r="3165" spans="1:17" x14ac:dyDescent="0.25">
      <c r="A3165" s="1">
        <v>9922</v>
      </c>
      <c r="B3165" s="5">
        <v>45806.811071203701</v>
      </c>
      <c r="C3165" t="s">
        <v>5170</v>
      </c>
      <c r="D3165" t="s">
        <v>19</v>
      </c>
      <c r="E3165" t="s">
        <v>1946</v>
      </c>
      <c r="F3165" t="s">
        <v>20</v>
      </c>
      <c r="G3165" s="4">
        <v>85.58</v>
      </c>
      <c r="H3165" s="4">
        <v>80.2</v>
      </c>
      <c r="I3165" s="57">
        <v>60.72</v>
      </c>
      <c r="J3165" s="72">
        <f t="shared" si="255"/>
        <v>19.480000000000004</v>
      </c>
      <c r="K3165" s="30" t="s">
        <v>10</v>
      </c>
      <c r="L3165" s="30" t="s">
        <v>10</v>
      </c>
      <c r="M3165" t="s">
        <v>1991</v>
      </c>
      <c r="N3165" t="s">
        <v>7005</v>
      </c>
      <c r="O3165" t="s">
        <v>132</v>
      </c>
      <c r="P3165" t="s">
        <v>179</v>
      </c>
    </row>
    <row r="3166" spans="1:17" x14ac:dyDescent="0.25">
      <c r="A3166" s="1">
        <v>4164</v>
      </c>
      <c r="B3166" s="5">
        <v>45806.51738380787</v>
      </c>
      <c r="C3166" t="s">
        <v>5170</v>
      </c>
      <c r="D3166" t="s">
        <v>19</v>
      </c>
      <c r="E3166" t="s">
        <v>33</v>
      </c>
      <c r="F3166" t="s">
        <v>20</v>
      </c>
      <c r="G3166" s="4">
        <v>61.98</v>
      </c>
      <c r="H3166" s="4">
        <v>54</v>
      </c>
      <c r="I3166" s="57">
        <v>43.6</v>
      </c>
      <c r="J3166" s="72">
        <f t="shared" si="255"/>
        <v>10.399999999999999</v>
      </c>
      <c r="K3166" s="30" t="s">
        <v>10</v>
      </c>
      <c r="L3166" s="30" t="s">
        <v>10</v>
      </c>
      <c r="M3166" t="s">
        <v>1991</v>
      </c>
      <c r="N3166" t="s">
        <v>7006</v>
      </c>
      <c r="O3166" t="s">
        <v>131</v>
      </c>
      <c r="P3166" t="s">
        <v>179</v>
      </c>
    </row>
    <row r="3167" spans="1:17" x14ac:dyDescent="0.25">
      <c r="A3167" s="1">
        <v>2586</v>
      </c>
      <c r="B3167" s="5">
        <v>45806.862025625</v>
      </c>
      <c r="C3167" t="s">
        <v>1977</v>
      </c>
      <c r="D3167" t="s">
        <v>23</v>
      </c>
      <c r="E3167" t="s">
        <v>31</v>
      </c>
      <c r="F3167" t="s">
        <v>1941</v>
      </c>
      <c r="G3167" s="4">
        <v>150.38</v>
      </c>
      <c r="H3167" s="4">
        <v>152.4</v>
      </c>
      <c r="I3167" s="57">
        <v>123.07</v>
      </c>
      <c r="J3167" s="72">
        <f t="shared" si="255"/>
        <v>29.330000000000013</v>
      </c>
      <c r="K3167" s="30" t="s">
        <v>10</v>
      </c>
      <c r="L3167" s="30" t="s">
        <v>10</v>
      </c>
      <c r="M3167" t="s">
        <v>1991</v>
      </c>
      <c r="N3167" t="s">
        <v>7007</v>
      </c>
      <c r="O3167" t="s">
        <v>122</v>
      </c>
      <c r="P3167" t="s">
        <v>180</v>
      </c>
    </row>
    <row r="3168" spans="1:17" x14ac:dyDescent="0.25">
      <c r="A3168" s="1">
        <v>23</v>
      </c>
      <c r="B3168" s="5">
        <v>45807.738996527776</v>
      </c>
      <c r="C3168" t="s">
        <v>4198</v>
      </c>
      <c r="D3168" t="s">
        <v>23</v>
      </c>
      <c r="E3168" t="s">
        <v>24</v>
      </c>
      <c r="F3168" t="s">
        <v>20</v>
      </c>
      <c r="G3168" s="4">
        <v>74.59</v>
      </c>
      <c r="H3168" s="4">
        <v>73.599999999999994</v>
      </c>
      <c r="I3168" s="57">
        <v>59.43</v>
      </c>
      <c r="J3168" s="72">
        <f t="shared" si="255"/>
        <v>14.169999999999995</v>
      </c>
      <c r="K3168" s="30" t="s">
        <v>10</v>
      </c>
      <c r="L3168" s="30" t="s">
        <v>10</v>
      </c>
      <c r="M3168" t="s">
        <v>1991</v>
      </c>
      <c r="N3168" t="s">
        <v>7008</v>
      </c>
      <c r="O3168" t="s">
        <v>123</v>
      </c>
      <c r="P3168" t="s">
        <v>180</v>
      </c>
    </row>
    <row r="3169" spans="1:17" x14ac:dyDescent="0.25">
      <c r="A3169" s="1">
        <v>8798</v>
      </c>
      <c r="B3169" s="5">
        <v>45806.596445937503</v>
      </c>
      <c r="C3169" t="s">
        <v>1605</v>
      </c>
      <c r="D3169" t="s">
        <v>19</v>
      </c>
      <c r="E3169" t="s">
        <v>33</v>
      </c>
      <c r="F3169" t="s">
        <v>20</v>
      </c>
      <c r="G3169" s="4">
        <v>30.99</v>
      </c>
      <c r="H3169" s="4">
        <v>30</v>
      </c>
      <c r="I3169" s="57">
        <v>25.15</v>
      </c>
      <c r="J3169" s="72">
        <f t="shared" si="255"/>
        <v>4.8500000000000014</v>
      </c>
      <c r="K3169" s="30" t="s">
        <v>10</v>
      </c>
      <c r="L3169" s="30" t="s">
        <v>10</v>
      </c>
      <c r="M3169" t="s">
        <v>1991</v>
      </c>
      <c r="N3169" t="s">
        <v>7009</v>
      </c>
      <c r="O3169" t="s">
        <v>1958</v>
      </c>
      <c r="P3169" t="s">
        <v>181</v>
      </c>
    </row>
    <row r="3170" spans="1:17" x14ac:dyDescent="0.25">
      <c r="A3170" s="1" t="s">
        <v>7010</v>
      </c>
      <c r="B3170" s="5">
        <v>45805.609294444446</v>
      </c>
      <c r="C3170" t="s">
        <v>1309</v>
      </c>
      <c r="D3170" t="s">
        <v>19</v>
      </c>
      <c r="E3170" t="s">
        <v>130</v>
      </c>
      <c r="F3170" t="s">
        <v>20</v>
      </c>
      <c r="G3170" s="4">
        <v>20.49</v>
      </c>
      <c r="H3170" s="4">
        <v>26</v>
      </c>
      <c r="I3170" s="57">
        <v>17.510000000000002</v>
      </c>
      <c r="J3170" s="72">
        <f t="shared" si="255"/>
        <v>8.4899999999999984</v>
      </c>
      <c r="K3170" s="30" t="s">
        <v>10</v>
      </c>
      <c r="L3170" s="30" t="s">
        <v>10</v>
      </c>
      <c r="M3170" t="s">
        <v>1991</v>
      </c>
      <c r="N3170" t="s">
        <v>7011</v>
      </c>
      <c r="O3170" t="s">
        <v>1936</v>
      </c>
      <c r="P3170" t="s">
        <v>180</v>
      </c>
    </row>
    <row r="3171" spans="1:17" x14ac:dyDescent="0.25">
      <c r="A3171" s="1" t="s">
        <v>7012</v>
      </c>
      <c r="B3171" s="5">
        <v>45805.46200295139</v>
      </c>
      <c r="C3171" t="s">
        <v>1419</v>
      </c>
      <c r="D3171" t="s">
        <v>23</v>
      </c>
      <c r="E3171" t="s">
        <v>24</v>
      </c>
      <c r="F3171" t="s">
        <v>20</v>
      </c>
      <c r="G3171" s="4">
        <v>33.99</v>
      </c>
      <c r="H3171" s="4">
        <v>43</v>
      </c>
      <c r="I3171" s="57">
        <v>32.049999999999997</v>
      </c>
      <c r="J3171" s="72">
        <f t="shared" si="255"/>
        <v>10.950000000000003</v>
      </c>
      <c r="K3171" s="30" t="s">
        <v>10</v>
      </c>
      <c r="L3171" s="30" t="s">
        <v>10</v>
      </c>
      <c r="M3171" t="s">
        <v>1991</v>
      </c>
      <c r="N3171" t="s">
        <v>7013</v>
      </c>
      <c r="O3171" t="s">
        <v>1961</v>
      </c>
      <c r="P3171" t="s">
        <v>183</v>
      </c>
    </row>
    <row r="3172" spans="1:17" x14ac:dyDescent="0.25">
      <c r="A3172" s="1">
        <v>296</v>
      </c>
      <c r="B3172" s="5">
        <v>45807.909089675923</v>
      </c>
      <c r="C3172" t="s">
        <v>1609</v>
      </c>
      <c r="D3172" t="s">
        <v>23</v>
      </c>
      <c r="E3172" t="s">
        <v>24</v>
      </c>
      <c r="F3172" t="s">
        <v>20</v>
      </c>
      <c r="G3172" s="4">
        <v>23.49</v>
      </c>
      <c r="H3172" s="4">
        <v>30</v>
      </c>
      <c r="I3172" s="57">
        <v>20.190000000000001</v>
      </c>
      <c r="J3172" s="72">
        <f t="shared" si="255"/>
        <v>9.8099999999999987</v>
      </c>
      <c r="K3172" s="30" t="s">
        <v>10</v>
      </c>
      <c r="L3172" s="30" t="s">
        <v>10</v>
      </c>
      <c r="M3172" t="s">
        <v>1991</v>
      </c>
      <c r="N3172" t="s">
        <v>7014</v>
      </c>
      <c r="O3172" t="s">
        <v>140</v>
      </c>
      <c r="P3172" t="s">
        <v>183</v>
      </c>
    </row>
    <row r="3173" spans="1:17" x14ac:dyDescent="0.25">
      <c r="A3173" s="1" t="s">
        <v>7015</v>
      </c>
      <c r="B3173" s="5">
        <v>45804.543162071757</v>
      </c>
      <c r="C3173" t="s">
        <v>7016</v>
      </c>
      <c r="D3173" t="s">
        <v>23</v>
      </c>
      <c r="E3173" t="s">
        <v>24</v>
      </c>
      <c r="F3173" t="s">
        <v>20</v>
      </c>
      <c r="G3173" s="4">
        <v>11.99</v>
      </c>
      <c r="H3173" s="4">
        <v>26</v>
      </c>
      <c r="I3173" s="57">
        <v>18.32</v>
      </c>
      <c r="J3173" s="72">
        <f t="shared" si="255"/>
        <v>7.68</v>
      </c>
      <c r="K3173" s="30" t="s">
        <v>10</v>
      </c>
      <c r="L3173" s="30" t="s">
        <v>10</v>
      </c>
      <c r="M3173" t="s">
        <v>1991</v>
      </c>
      <c r="N3173" t="s">
        <v>7017</v>
      </c>
      <c r="O3173" t="s">
        <v>1961</v>
      </c>
      <c r="P3173" t="s">
        <v>183</v>
      </c>
    </row>
    <row r="3174" spans="1:17" x14ac:dyDescent="0.25">
      <c r="A3174" s="1">
        <v>7315</v>
      </c>
      <c r="B3174" s="5">
        <v>45807.828194097223</v>
      </c>
      <c r="C3174" t="s">
        <v>304</v>
      </c>
      <c r="D3174" t="s">
        <v>23</v>
      </c>
      <c r="E3174" t="s">
        <v>30</v>
      </c>
      <c r="F3174" t="s">
        <v>116</v>
      </c>
      <c r="G3174" s="4">
        <v>63.98</v>
      </c>
      <c r="H3174" s="4">
        <v>64</v>
      </c>
      <c r="I3174" s="29">
        <v>0</v>
      </c>
      <c r="K3174" s="30" t="s">
        <v>1000</v>
      </c>
      <c r="L3174" s="30" t="s">
        <v>2825</v>
      </c>
      <c r="M3174" t="s">
        <v>1991</v>
      </c>
      <c r="N3174" t="s">
        <v>7018</v>
      </c>
      <c r="O3174" t="s">
        <v>123</v>
      </c>
      <c r="P3174" t="s">
        <v>183</v>
      </c>
    </row>
    <row r="3175" spans="1:17" x14ac:dyDescent="0.25">
      <c r="A3175" s="1" t="s">
        <v>7019</v>
      </c>
      <c r="B3175" s="5">
        <v>45808.854929027781</v>
      </c>
      <c r="C3175" t="s">
        <v>1575</v>
      </c>
      <c r="D3175" t="s">
        <v>27</v>
      </c>
      <c r="E3175" t="s">
        <v>1945</v>
      </c>
      <c r="F3175" t="s">
        <v>20</v>
      </c>
      <c r="G3175" s="4">
        <v>167.53</v>
      </c>
      <c r="H3175" s="4">
        <v>143.55000000000001</v>
      </c>
      <c r="I3175" s="57">
        <v>115.91</v>
      </c>
      <c r="J3175" s="72">
        <f t="shared" ref="J3175:J3176" si="256">H3175-I3175</f>
        <v>27.640000000000015</v>
      </c>
      <c r="K3175" s="30" t="s">
        <v>10</v>
      </c>
      <c r="L3175" s="30" t="s">
        <v>10</v>
      </c>
      <c r="M3175" t="s">
        <v>1991</v>
      </c>
      <c r="N3175" t="s">
        <v>7020</v>
      </c>
      <c r="O3175" t="s">
        <v>122</v>
      </c>
      <c r="P3175" t="s">
        <v>180</v>
      </c>
    </row>
    <row r="3176" spans="1:17" x14ac:dyDescent="0.25">
      <c r="A3176" s="1" t="s">
        <v>7021</v>
      </c>
      <c r="B3176" s="5">
        <v>45808.713234675924</v>
      </c>
      <c r="C3176" t="s">
        <v>995</v>
      </c>
      <c r="D3176" t="s">
        <v>19</v>
      </c>
      <c r="E3176" t="s">
        <v>2527</v>
      </c>
      <c r="F3176" t="s">
        <v>20</v>
      </c>
      <c r="G3176" s="4">
        <v>30.59</v>
      </c>
      <c r="H3176" s="4">
        <v>42.6</v>
      </c>
      <c r="I3176" s="57">
        <v>26.32</v>
      </c>
      <c r="J3176" s="72">
        <f t="shared" si="256"/>
        <v>16.28</v>
      </c>
      <c r="K3176" s="30" t="s">
        <v>10</v>
      </c>
      <c r="L3176" s="30" t="s">
        <v>10</v>
      </c>
      <c r="M3176" t="s">
        <v>1991</v>
      </c>
      <c r="N3176" t="s">
        <v>7022</v>
      </c>
      <c r="O3176" t="s">
        <v>122</v>
      </c>
      <c r="P3176" t="s">
        <v>183</v>
      </c>
    </row>
    <row r="3177" spans="1:17" x14ac:dyDescent="0.25">
      <c r="A3177" s="75" t="s">
        <v>4301</v>
      </c>
      <c r="B3177" s="76">
        <v>45804.923590011575</v>
      </c>
      <c r="C3177" s="77" t="s">
        <v>166</v>
      </c>
      <c r="D3177" s="77" t="s">
        <v>19</v>
      </c>
      <c r="E3177" s="77" t="s">
        <v>129</v>
      </c>
      <c r="F3177" s="77" t="s">
        <v>116</v>
      </c>
      <c r="G3177" s="31">
        <v>83.98</v>
      </c>
      <c r="H3177" s="31">
        <v>64</v>
      </c>
      <c r="I3177" s="80">
        <v>0</v>
      </c>
      <c r="J3177" s="73">
        <v>64</v>
      </c>
      <c r="K3177" s="78" t="s">
        <v>1000</v>
      </c>
      <c r="L3177" s="78" t="s">
        <v>2825</v>
      </c>
      <c r="M3177" s="77" t="s">
        <v>1991</v>
      </c>
      <c r="N3177" s="77" t="s">
        <v>7023</v>
      </c>
      <c r="O3177" s="77" t="s">
        <v>123</v>
      </c>
      <c r="P3177" t="s">
        <v>181</v>
      </c>
    </row>
    <row r="3178" spans="1:17" x14ac:dyDescent="0.25">
      <c r="A3178" s="1" t="s">
        <v>7024</v>
      </c>
      <c r="B3178" s="5">
        <v>45805.550947233794</v>
      </c>
      <c r="C3178" t="s">
        <v>166</v>
      </c>
      <c r="D3178" t="s">
        <v>23</v>
      </c>
      <c r="E3178" t="s">
        <v>30</v>
      </c>
      <c r="F3178" t="s">
        <v>116</v>
      </c>
      <c r="G3178" s="4">
        <v>113.99</v>
      </c>
      <c r="H3178" s="4">
        <v>113</v>
      </c>
      <c r="I3178" s="57">
        <v>73.260000000000005</v>
      </c>
      <c r="J3178" s="72">
        <f t="shared" ref="J3178:J3183" si="257">H3178-I3178</f>
        <v>39.739999999999995</v>
      </c>
      <c r="K3178" s="30" t="s">
        <v>10</v>
      </c>
      <c r="L3178" s="30" t="s">
        <v>10</v>
      </c>
      <c r="M3178" t="s">
        <v>1991</v>
      </c>
      <c r="N3178" t="s">
        <v>7025</v>
      </c>
      <c r="O3178" t="s">
        <v>132</v>
      </c>
      <c r="P3178" t="s">
        <v>181</v>
      </c>
      <c r="Q3178" s="79"/>
    </row>
    <row r="3179" spans="1:17" x14ac:dyDescent="0.25">
      <c r="A3179" s="1" t="s">
        <v>7026</v>
      </c>
      <c r="B3179" s="5">
        <v>45808.886419039351</v>
      </c>
      <c r="C3179" t="s">
        <v>202</v>
      </c>
      <c r="D3179" t="s">
        <v>19</v>
      </c>
      <c r="E3179" t="s">
        <v>41</v>
      </c>
      <c r="F3179" t="s">
        <v>20</v>
      </c>
      <c r="G3179" s="4">
        <v>99.58</v>
      </c>
      <c r="H3179" s="4">
        <v>87.6</v>
      </c>
      <c r="I3179" s="57">
        <v>70.73</v>
      </c>
      <c r="J3179" s="72">
        <f t="shared" si="257"/>
        <v>16.86999999999999</v>
      </c>
      <c r="K3179" s="30" t="s">
        <v>10</v>
      </c>
      <c r="L3179" s="30" t="s">
        <v>10</v>
      </c>
      <c r="M3179" t="s">
        <v>1991</v>
      </c>
      <c r="N3179" t="s">
        <v>7027</v>
      </c>
      <c r="O3179" t="s">
        <v>131</v>
      </c>
      <c r="P3179" t="s">
        <v>182</v>
      </c>
    </row>
    <row r="3180" spans="1:17" x14ac:dyDescent="0.25">
      <c r="A3180" s="1" t="s">
        <v>7028</v>
      </c>
      <c r="B3180" s="5">
        <v>45804.778678726849</v>
      </c>
      <c r="C3180" t="s">
        <v>301</v>
      </c>
      <c r="D3180" t="s">
        <v>23</v>
      </c>
      <c r="E3180" t="s">
        <v>30</v>
      </c>
      <c r="F3180" t="s">
        <v>116</v>
      </c>
      <c r="G3180" s="4">
        <v>275.98</v>
      </c>
      <c r="H3180" s="4">
        <v>265</v>
      </c>
      <c r="I3180" s="57">
        <v>213.99</v>
      </c>
      <c r="J3180" s="72">
        <f t="shared" si="257"/>
        <v>51.009999999999991</v>
      </c>
      <c r="K3180" s="30" t="s">
        <v>10</v>
      </c>
      <c r="L3180" s="30" t="s">
        <v>10</v>
      </c>
      <c r="M3180" t="s">
        <v>1991</v>
      </c>
      <c r="N3180" t="s">
        <v>7029</v>
      </c>
      <c r="O3180" t="s">
        <v>123</v>
      </c>
      <c r="P3180" t="s">
        <v>181</v>
      </c>
    </row>
    <row r="3181" spans="1:17" x14ac:dyDescent="0.25">
      <c r="A3181" s="1" t="s">
        <v>7030</v>
      </c>
      <c r="B3181" s="5">
        <v>45803.819284189813</v>
      </c>
      <c r="C3181" t="s">
        <v>203</v>
      </c>
      <c r="D3181" t="s">
        <v>19</v>
      </c>
      <c r="E3181" t="s">
        <v>42</v>
      </c>
      <c r="F3181" t="s">
        <v>116</v>
      </c>
      <c r="G3181" s="4">
        <v>64.989999999999995</v>
      </c>
      <c r="H3181" s="4">
        <v>74</v>
      </c>
      <c r="I3181" s="57">
        <v>59.76</v>
      </c>
      <c r="J3181" s="72">
        <f t="shared" si="257"/>
        <v>14.240000000000002</v>
      </c>
      <c r="K3181" s="30" t="s">
        <v>10</v>
      </c>
      <c r="L3181" s="30" t="s">
        <v>10</v>
      </c>
      <c r="M3181" t="s">
        <v>1991</v>
      </c>
      <c r="N3181" t="s">
        <v>7031</v>
      </c>
      <c r="O3181" t="s">
        <v>132</v>
      </c>
      <c r="P3181" t="s">
        <v>180</v>
      </c>
      <c r="Q3181" s="79"/>
    </row>
    <row r="3182" spans="1:17" x14ac:dyDescent="0.25">
      <c r="A3182" s="1" t="s">
        <v>7032</v>
      </c>
      <c r="B3182" s="5">
        <v>45808.776585520834</v>
      </c>
      <c r="C3182" t="s">
        <v>202</v>
      </c>
      <c r="D3182" t="s">
        <v>19</v>
      </c>
      <c r="E3182" t="s">
        <v>33</v>
      </c>
      <c r="F3182" t="s">
        <v>20</v>
      </c>
      <c r="G3182" s="4">
        <v>56.78</v>
      </c>
      <c r="H3182" s="4">
        <v>52.8</v>
      </c>
      <c r="I3182" s="57">
        <v>42.64</v>
      </c>
      <c r="J3182" s="72">
        <f t="shared" si="257"/>
        <v>10.159999999999997</v>
      </c>
      <c r="K3182" s="30" t="s">
        <v>10</v>
      </c>
      <c r="L3182" s="30" t="s">
        <v>10</v>
      </c>
      <c r="M3182" t="s">
        <v>1991</v>
      </c>
      <c r="N3182" t="s">
        <v>7033</v>
      </c>
      <c r="O3182" t="s">
        <v>131</v>
      </c>
      <c r="P3182" t="s">
        <v>182</v>
      </c>
    </row>
    <row r="3183" spans="1:17" x14ac:dyDescent="0.25">
      <c r="A3183" s="1" t="s">
        <v>7034</v>
      </c>
      <c r="B3183" s="5">
        <v>45808.925053888888</v>
      </c>
      <c r="C3183" t="s">
        <v>145</v>
      </c>
      <c r="D3183" t="s">
        <v>19</v>
      </c>
      <c r="E3183" t="s">
        <v>1967</v>
      </c>
      <c r="F3183" t="s">
        <v>20</v>
      </c>
      <c r="G3183" s="4">
        <v>81.680000000000007</v>
      </c>
      <c r="H3183" s="4">
        <v>66.7</v>
      </c>
      <c r="I3183" s="57">
        <v>53.86</v>
      </c>
      <c r="J3183" s="72">
        <f t="shared" si="257"/>
        <v>12.840000000000003</v>
      </c>
      <c r="K3183" s="30" t="s">
        <v>10</v>
      </c>
      <c r="L3183" s="30" t="s">
        <v>10</v>
      </c>
      <c r="M3183" t="s">
        <v>1991</v>
      </c>
      <c r="N3183" t="s">
        <v>7035</v>
      </c>
      <c r="O3183" t="s">
        <v>1957</v>
      </c>
      <c r="P3183" t="s">
        <v>180</v>
      </c>
    </row>
    <row r="3184" spans="1:17" x14ac:dyDescent="0.25">
      <c r="A3184" s="1" t="s">
        <v>7036</v>
      </c>
      <c r="B3184" s="5">
        <v>45808.769817002314</v>
      </c>
      <c r="C3184" t="s">
        <v>83</v>
      </c>
      <c r="D3184" t="s">
        <v>27</v>
      </c>
      <c r="E3184" t="s">
        <v>28</v>
      </c>
      <c r="F3184" t="s">
        <v>136</v>
      </c>
      <c r="G3184" s="4">
        <v>39.479999999999997</v>
      </c>
      <c r="H3184" s="31">
        <v>30</v>
      </c>
      <c r="I3184" s="31">
        <v>0</v>
      </c>
      <c r="J3184" s="31">
        <v>30</v>
      </c>
      <c r="K3184" s="30" t="s">
        <v>2824</v>
      </c>
      <c r="L3184" s="30" t="s">
        <v>17</v>
      </c>
      <c r="M3184" t="s">
        <v>1991</v>
      </c>
      <c r="N3184" t="s">
        <v>7037</v>
      </c>
      <c r="O3184" t="s">
        <v>132</v>
      </c>
      <c r="P3184" t="s">
        <v>181</v>
      </c>
    </row>
    <row r="3185" spans="1:16" x14ac:dyDescent="0.25">
      <c r="A3185" s="1" t="s">
        <v>7038</v>
      </c>
      <c r="B3185" s="5">
        <v>45808.761344652776</v>
      </c>
      <c r="C3185" t="s">
        <v>256</v>
      </c>
      <c r="D3185" t="s">
        <v>23</v>
      </c>
      <c r="E3185" t="s">
        <v>24</v>
      </c>
      <c r="F3185" t="s">
        <v>20</v>
      </c>
      <c r="G3185" s="4">
        <v>49.78</v>
      </c>
      <c r="H3185" s="4">
        <v>43.8</v>
      </c>
      <c r="I3185" s="57">
        <v>35.369999999999997</v>
      </c>
      <c r="J3185" s="72">
        <f t="shared" ref="J3185:J3186" si="258">H3185-I3185</f>
        <v>8.43</v>
      </c>
      <c r="K3185" s="30" t="s">
        <v>10</v>
      </c>
      <c r="L3185" s="30" t="s">
        <v>10</v>
      </c>
      <c r="M3185" t="s">
        <v>1991</v>
      </c>
      <c r="N3185" t="s">
        <v>7039</v>
      </c>
      <c r="O3185" t="s">
        <v>122</v>
      </c>
      <c r="P3185" t="s">
        <v>181</v>
      </c>
    </row>
    <row r="3186" spans="1:16" x14ac:dyDescent="0.25">
      <c r="A3186" s="1" t="s">
        <v>7040</v>
      </c>
      <c r="B3186" s="5">
        <v>45808.852328912035</v>
      </c>
      <c r="C3186" t="s">
        <v>151</v>
      </c>
      <c r="D3186" t="s">
        <v>19</v>
      </c>
      <c r="E3186" t="s">
        <v>33</v>
      </c>
      <c r="F3186" t="s">
        <v>20</v>
      </c>
      <c r="G3186" s="4">
        <v>111.48</v>
      </c>
      <c r="H3186" s="4">
        <v>100.5</v>
      </c>
      <c r="I3186" s="57">
        <v>81.150000000000006</v>
      </c>
      <c r="J3186" s="72">
        <f t="shared" si="258"/>
        <v>19.349999999999994</v>
      </c>
      <c r="K3186" s="30" t="s">
        <v>10</v>
      </c>
      <c r="L3186" s="30" t="s">
        <v>10</v>
      </c>
      <c r="M3186" t="s">
        <v>1991</v>
      </c>
      <c r="N3186" t="s">
        <v>7041</v>
      </c>
      <c r="O3186" t="s">
        <v>123</v>
      </c>
      <c r="P3186" t="s">
        <v>181</v>
      </c>
    </row>
    <row r="3187" spans="1:16" x14ac:dyDescent="0.25">
      <c r="A3187" s="1" t="s">
        <v>7042</v>
      </c>
      <c r="B3187" s="5">
        <v>45808.686214942129</v>
      </c>
      <c r="C3187" t="s">
        <v>1978</v>
      </c>
      <c r="D3187" t="s">
        <v>18</v>
      </c>
      <c r="E3187" t="s">
        <v>2507</v>
      </c>
      <c r="F3187" t="s">
        <v>1940</v>
      </c>
      <c r="G3187" s="4">
        <v>30.99</v>
      </c>
      <c r="H3187" s="31">
        <v>30</v>
      </c>
      <c r="I3187" s="31">
        <v>0</v>
      </c>
      <c r="J3187" s="73">
        <v>30</v>
      </c>
      <c r="K3187" s="30" t="s">
        <v>2824</v>
      </c>
      <c r="L3187" s="30" t="s">
        <v>17</v>
      </c>
      <c r="M3187" t="s">
        <v>1991</v>
      </c>
      <c r="N3187" t="s">
        <v>7043</v>
      </c>
      <c r="O3187" t="s">
        <v>122</v>
      </c>
      <c r="P3187" t="s">
        <v>182</v>
      </c>
    </row>
    <row r="3188" spans="1:16" x14ac:dyDescent="0.25">
      <c r="A3188" s="1" t="s">
        <v>7044</v>
      </c>
      <c r="B3188" s="5">
        <v>45808.740537650461</v>
      </c>
      <c r="C3188" t="s">
        <v>159</v>
      </c>
      <c r="D3188" t="s">
        <v>19</v>
      </c>
      <c r="E3188" t="s">
        <v>226</v>
      </c>
      <c r="F3188" t="s">
        <v>20</v>
      </c>
      <c r="G3188" s="4">
        <v>88.59</v>
      </c>
      <c r="H3188" s="4">
        <v>87.6</v>
      </c>
      <c r="I3188" s="57">
        <v>66.739999999999995</v>
      </c>
      <c r="J3188" s="72">
        <f t="shared" ref="J3188:J3195" si="259">H3188-I3188</f>
        <v>20.86</v>
      </c>
      <c r="K3188" s="30" t="s">
        <v>10</v>
      </c>
      <c r="L3188" s="30" t="s">
        <v>10</v>
      </c>
      <c r="M3188" t="s">
        <v>1991</v>
      </c>
      <c r="N3188" t="s">
        <v>7045</v>
      </c>
      <c r="O3188" t="s">
        <v>122</v>
      </c>
      <c r="P3188" t="s">
        <v>182</v>
      </c>
    </row>
    <row r="3189" spans="1:16" x14ac:dyDescent="0.25">
      <c r="A3189" s="1" t="s">
        <v>7046</v>
      </c>
      <c r="B3189" s="5">
        <v>45808.496912337963</v>
      </c>
      <c r="C3189" t="s">
        <v>159</v>
      </c>
      <c r="D3189" t="s">
        <v>19</v>
      </c>
      <c r="E3189" t="s">
        <v>1953</v>
      </c>
      <c r="F3189" t="s">
        <v>20</v>
      </c>
      <c r="G3189" s="4">
        <v>88.59</v>
      </c>
      <c r="H3189" s="4">
        <v>87.6</v>
      </c>
      <c r="I3189" s="57">
        <v>65.73</v>
      </c>
      <c r="J3189" s="72">
        <f t="shared" si="259"/>
        <v>21.86999999999999</v>
      </c>
      <c r="K3189" s="30" t="s">
        <v>10</v>
      </c>
      <c r="L3189" s="30" t="s">
        <v>10</v>
      </c>
      <c r="M3189" t="s">
        <v>1991</v>
      </c>
      <c r="N3189" t="s">
        <v>7047</v>
      </c>
      <c r="O3189" t="s">
        <v>131</v>
      </c>
      <c r="P3189" t="s">
        <v>182</v>
      </c>
    </row>
    <row r="3190" spans="1:16" x14ac:dyDescent="0.25">
      <c r="A3190" s="1" t="s">
        <v>6076</v>
      </c>
      <c r="B3190" s="5">
        <v>45808.860894699072</v>
      </c>
      <c r="C3190" t="s">
        <v>185</v>
      </c>
      <c r="D3190" t="s">
        <v>19</v>
      </c>
      <c r="E3190" t="s">
        <v>33</v>
      </c>
      <c r="F3190" t="s">
        <v>20</v>
      </c>
      <c r="G3190" s="4">
        <v>75.13</v>
      </c>
      <c r="H3190" s="4">
        <v>51.15</v>
      </c>
      <c r="I3190" s="57">
        <v>41.31</v>
      </c>
      <c r="J3190" s="72">
        <f t="shared" si="259"/>
        <v>9.8399999999999963</v>
      </c>
      <c r="K3190" s="30" t="s">
        <v>10</v>
      </c>
      <c r="L3190" s="30" t="s">
        <v>10</v>
      </c>
      <c r="M3190" t="s">
        <v>1991</v>
      </c>
      <c r="N3190" t="s">
        <v>7048</v>
      </c>
      <c r="O3190" t="s">
        <v>122</v>
      </c>
      <c r="P3190" t="s">
        <v>182</v>
      </c>
    </row>
    <row r="3191" spans="1:16" x14ac:dyDescent="0.25">
      <c r="A3191" s="1" t="s">
        <v>7049</v>
      </c>
      <c r="B3191" s="5">
        <v>45808.921834317131</v>
      </c>
      <c r="C3191" t="s">
        <v>164</v>
      </c>
      <c r="D3191" t="s">
        <v>19</v>
      </c>
      <c r="E3191" t="s">
        <v>41</v>
      </c>
      <c r="F3191" t="s">
        <v>20</v>
      </c>
      <c r="G3191" s="4">
        <v>103.99</v>
      </c>
      <c r="H3191" s="4">
        <v>108</v>
      </c>
      <c r="I3191" s="57">
        <v>87.21</v>
      </c>
      <c r="J3191" s="72">
        <f t="shared" si="259"/>
        <v>20.790000000000006</v>
      </c>
      <c r="K3191" s="30" t="s">
        <v>10</v>
      </c>
      <c r="L3191" s="30" t="s">
        <v>10</v>
      </c>
      <c r="M3191" t="s">
        <v>1991</v>
      </c>
      <c r="N3191" t="s">
        <v>7050</v>
      </c>
      <c r="O3191" t="s">
        <v>132</v>
      </c>
      <c r="P3191" t="s">
        <v>182</v>
      </c>
    </row>
    <row r="3192" spans="1:16" x14ac:dyDescent="0.25">
      <c r="A3192" s="1">
        <v>5682</v>
      </c>
      <c r="B3192" s="5">
        <v>45808.797822708337</v>
      </c>
      <c r="C3192" t="s">
        <v>203</v>
      </c>
      <c r="D3192" t="s">
        <v>23</v>
      </c>
      <c r="E3192" t="s">
        <v>31</v>
      </c>
      <c r="F3192" t="s">
        <v>116</v>
      </c>
      <c r="G3192" s="4">
        <v>139</v>
      </c>
      <c r="H3192" s="4">
        <v>139</v>
      </c>
      <c r="I3192" s="57">
        <v>107.25</v>
      </c>
      <c r="J3192" s="72">
        <f t="shared" si="259"/>
        <v>31.75</v>
      </c>
      <c r="K3192" s="30" t="s">
        <v>10</v>
      </c>
      <c r="L3192" s="30" t="s">
        <v>10</v>
      </c>
      <c r="M3192" t="s">
        <v>1991</v>
      </c>
      <c r="N3192" t="s">
        <v>7051</v>
      </c>
      <c r="O3192" t="s">
        <v>131</v>
      </c>
      <c r="P3192" t="s">
        <v>180</v>
      </c>
    </row>
    <row r="3193" spans="1:16" x14ac:dyDescent="0.25">
      <c r="A3193" s="1" t="s">
        <v>7052</v>
      </c>
      <c r="B3193" s="5">
        <v>45808.828495150461</v>
      </c>
      <c r="C3193" t="s">
        <v>164</v>
      </c>
      <c r="D3193" t="s">
        <v>23</v>
      </c>
      <c r="E3193" t="s">
        <v>24</v>
      </c>
      <c r="F3193" t="s">
        <v>20</v>
      </c>
      <c r="G3193" s="4">
        <v>211.93</v>
      </c>
      <c r="H3193" s="4">
        <v>195.95</v>
      </c>
      <c r="I3193" s="57">
        <v>158.22999999999999</v>
      </c>
      <c r="J3193" s="72">
        <f t="shared" si="259"/>
        <v>37.72</v>
      </c>
      <c r="K3193" s="30" t="s">
        <v>10</v>
      </c>
      <c r="L3193" s="30" t="s">
        <v>10</v>
      </c>
      <c r="M3193" t="s">
        <v>1991</v>
      </c>
      <c r="N3193" t="s">
        <v>7053</v>
      </c>
      <c r="O3193" t="s">
        <v>122</v>
      </c>
      <c r="P3193" t="s">
        <v>182</v>
      </c>
    </row>
    <row r="3194" spans="1:16" x14ac:dyDescent="0.25">
      <c r="A3194" s="1" t="s">
        <v>7054</v>
      </c>
      <c r="B3194" s="5">
        <v>45808.91585513889</v>
      </c>
      <c r="C3194" t="s">
        <v>157</v>
      </c>
      <c r="D3194" t="s">
        <v>153</v>
      </c>
      <c r="E3194" t="s">
        <v>24</v>
      </c>
      <c r="F3194" t="s">
        <v>20</v>
      </c>
      <c r="G3194" s="4">
        <v>52.58</v>
      </c>
      <c r="H3194" s="4">
        <v>45.6</v>
      </c>
      <c r="I3194" s="57">
        <v>36.82</v>
      </c>
      <c r="J3194" s="72">
        <f t="shared" si="259"/>
        <v>8.7800000000000011</v>
      </c>
      <c r="K3194" s="30" t="s">
        <v>10</v>
      </c>
      <c r="L3194" s="30" t="s">
        <v>10</v>
      </c>
      <c r="M3194" t="s">
        <v>1991</v>
      </c>
      <c r="N3194" t="s">
        <v>7055</v>
      </c>
      <c r="O3194" t="s">
        <v>1960</v>
      </c>
      <c r="P3194" t="s">
        <v>180</v>
      </c>
    </row>
    <row r="3195" spans="1:16" x14ac:dyDescent="0.25">
      <c r="A3195" s="1" t="s">
        <v>3013</v>
      </c>
      <c r="B3195" s="5">
        <v>45808.915333124998</v>
      </c>
      <c r="C3195" t="s">
        <v>157</v>
      </c>
      <c r="D3195" t="s">
        <v>19</v>
      </c>
      <c r="E3195" t="s">
        <v>226</v>
      </c>
      <c r="F3195" t="s">
        <v>20</v>
      </c>
      <c r="G3195" s="4">
        <v>52.83</v>
      </c>
      <c r="H3195" s="4">
        <v>53.85</v>
      </c>
      <c r="I3195" s="57">
        <v>43.48</v>
      </c>
      <c r="J3195" s="72">
        <f t="shared" si="259"/>
        <v>10.370000000000005</v>
      </c>
      <c r="K3195" s="30" t="s">
        <v>10</v>
      </c>
      <c r="L3195" s="30" t="s">
        <v>10</v>
      </c>
      <c r="M3195" t="s">
        <v>1991</v>
      </c>
      <c r="N3195" t="s">
        <v>7056</v>
      </c>
      <c r="O3195" t="s">
        <v>1959</v>
      </c>
      <c r="P3195" t="s">
        <v>180</v>
      </c>
    </row>
    <row r="3196" spans="1:16" x14ac:dyDescent="0.25">
      <c r="A3196" s="1" t="s">
        <v>6588</v>
      </c>
      <c r="B3196" s="5">
        <v>45808.650420162034</v>
      </c>
      <c r="C3196" t="s">
        <v>2024</v>
      </c>
      <c r="D3196" t="s">
        <v>18</v>
      </c>
      <c r="E3196" t="s">
        <v>28</v>
      </c>
      <c r="F3196" t="s">
        <v>136</v>
      </c>
      <c r="G3196" s="4">
        <v>153.97999999999999</v>
      </c>
      <c r="H3196" s="31">
        <v>141</v>
      </c>
      <c r="I3196" s="31">
        <v>0</v>
      </c>
      <c r="J3196" s="31">
        <v>141</v>
      </c>
      <c r="K3196" s="30" t="s">
        <v>2824</v>
      </c>
      <c r="L3196" s="30" t="s">
        <v>17</v>
      </c>
      <c r="M3196" t="s">
        <v>1991</v>
      </c>
      <c r="N3196" t="s">
        <v>7057</v>
      </c>
      <c r="O3196" t="s">
        <v>124</v>
      </c>
      <c r="P3196" t="s">
        <v>183</v>
      </c>
    </row>
    <row r="3197" spans="1:16" x14ac:dyDescent="0.25">
      <c r="A3197" s="1" t="s">
        <v>7058</v>
      </c>
      <c r="B3197" s="5">
        <v>45808.670859027778</v>
      </c>
      <c r="C3197" t="s">
        <v>157</v>
      </c>
      <c r="D3197" t="s">
        <v>23</v>
      </c>
      <c r="E3197" t="s">
        <v>24</v>
      </c>
      <c r="F3197" t="s">
        <v>20</v>
      </c>
      <c r="G3197" s="4">
        <v>20.79</v>
      </c>
      <c r="H3197" s="4">
        <v>26.4</v>
      </c>
      <c r="I3197" s="57">
        <v>17.829999999999998</v>
      </c>
      <c r="J3197" s="72">
        <f>H3197-I3197</f>
        <v>8.57</v>
      </c>
      <c r="K3197" s="30" t="s">
        <v>10</v>
      </c>
      <c r="L3197" s="30" t="s">
        <v>10</v>
      </c>
      <c r="M3197" t="s">
        <v>1991</v>
      </c>
      <c r="N3197" t="s">
        <v>7059</v>
      </c>
      <c r="O3197" t="s">
        <v>124</v>
      </c>
      <c r="P3197" t="s">
        <v>180</v>
      </c>
    </row>
    <row r="3198" spans="1:16" x14ac:dyDescent="0.25">
      <c r="A3198" s="1" t="s">
        <v>6842</v>
      </c>
      <c r="B3198" s="5">
        <v>45808.920444583331</v>
      </c>
      <c r="C3198" t="s">
        <v>1510</v>
      </c>
      <c r="D3198" t="s">
        <v>18</v>
      </c>
      <c r="E3198" t="s">
        <v>28</v>
      </c>
      <c r="F3198" t="s">
        <v>136</v>
      </c>
      <c r="G3198" s="4">
        <v>170.98</v>
      </c>
      <c r="H3198" s="31">
        <v>155</v>
      </c>
      <c r="I3198" s="31">
        <v>0</v>
      </c>
      <c r="J3198" s="31">
        <v>155</v>
      </c>
      <c r="K3198" s="30" t="s">
        <v>2824</v>
      </c>
      <c r="L3198" s="30" t="s">
        <v>17</v>
      </c>
      <c r="M3198" t="s">
        <v>1991</v>
      </c>
      <c r="N3198" t="s">
        <v>7060</v>
      </c>
      <c r="O3198" t="s">
        <v>2228</v>
      </c>
      <c r="P3198" t="s">
        <v>181</v>
      </c>
    </row>
    <row r="3199" spans="1:16" x14ac:dyDescent="0.25">
      <c r="A3199" s="1" t="s">
        <v>7061</v>
      </c>
      <c r="B3199" s="5">
        <v>45808.914167106479</v>
      </c>
      <c r="C3199" t="s">
        <v>1510</v>
      </c>
      <c r="D3199" t="s">
        <v>18</v>
      </c>
      <c r="E3199" t="s">
        <v>28</v>
      </c>
      <c r="F3199" t="s">
        <v>136</v>
      </c>
      <c r="G3199" s="4">
        <v>92.98</v>
      </c>
      <c r="H3199" s="31">
        <v>87</v>
      </c>
      <c r="I3199" s="31">
        <v>0</v>
      </c>
      <c r="J3199" s="31">
        <v>87</v>
      </c>
      <c r="K3199" s="30" t="s">
        <v>2824</v>
      </c>
      <c r="L3199" s="30" t="s">
        <v>17</v>
      </c>
      <c r="M3199" t="s">
        <v>1991</v>
      </c>
      <c r="N3199" t="s">
        <v>7062</v>
      </c>
      <c r="O3199" t="s">
        <v>2228</v>
      </c>
      <c r="P3199" t="s">
        <v>181</v>
      </c>
    </row>
    <row r="3200" spans="1:16" x14ac:dyDescent="0.25">
      <c r="A3200" s="1" t="s">
        <v>7063</v>
      </c>
      <c r="B3200" s="5">
        <v>45808.66759690972</v>
      </c>
      <c r="C3200" t="s">
        <v>157</v>
      </c>
      <c r="D3200" t="s">
        <v>23</v>
      </c>
      <c r="E3200" t="s">
        <v>24</v>
      </c>
      <c r="F3200" t="s">
        <v>20</v>
      </c>
      <c r="G3200" s="4">
        <v>113.09</v>
      </c>
      <c r="H3200" s="4">
        <v>122.1</v>
      </c>
      <c r="I3200" s="57">
        <v>94.61</v>
      </c>
      <c r="J3200" s="72">
        <f t="shared" ref="J3200:J3203" si="260">H3200-I3200</f>
        <v>27.489999999999995</v>
      </c>
      <c r="K3200" s="30" t="s">
        <v>10</v>
      </c>
      <c r="L3200" s="30" t="s">
        <v>10</v>
      </c>
      <c r="M3200" t="s">
        <v>1991</v>
      </c>
      <c r="N3200" t="s">
        <v>7064</v>
      </c>
      <c r="O3200" t="s">
        <v>131</v>
      </c>
      <c r="P3200" t="s">
        <v>180</v>
      </c>
    </row>
    <row r="3201" spans="1:16" x14ac:dyDescent="0.25">
      <c r="A3201" s="1" t="s">
        <v>7065</v>
      </c>
      <c r="B3201" s="5">
        <v>45808.915559872687</v>
      </c>
      <c r="C3201" t="s">
        <v>47</v>
      </c>
      <c r="D3201" t="s">
        <v>19</v>
      </c>
      <c r="E3201" t="s">
        <v>226</v>
      </c>
      <c r="F3201" t="s">
        <v>20</v>
      </c>
      <c r="G3201" s="4">
        <v>41.79</v>
      </c>
      <c r="H3201" s="4">
        <v>40.799999999999997</v>
      </c>
      <c r="I3201" s="57">
        <v>32.950000000000003</v>
      </c>
      <c r="J3201" s="72">
        <f t="shared" si="260"/>
        <v>7.8499999999999943</v>
      </c>
      <c r="K3201" s="30" t="s">
        <v>10</v>
      </c>
      <c r="L3201" s="30" t="s">
        <v>10</v>
      </c>
      <c r="M3201" t="s">
        <v>1991</v>
      </c>
      <c r="N3201" t="s">
        <v>7066</v>
      </c>
      <c r="O3201" t="s">
        <v>122</v>
      </c>
      <c r="P3201" t="s">
        <v>180</v>
      </c>
    </row>
    <row r="3202" spans="1:16" x14ac:dyDescent="0.25">
      <c r="A3202" s="1" t="s">
        <v>2904</v>
      </c>
      <c r="B3202" s="5">
        <v>45808.886363240737</v>
      </c>
      <c r="C3202" t="s">
        <v>152</v>
      </c>
      <c r="D3202" t="s">
        <v>19</v>
      </c>
      <c r="E3202" t="s">
        <v>33</v>
      </c>
      <c r="F3202" t="s">
        <v>20</v>
      </c>
      <c r="G3202" s="4">
        <v>104.98</v>
      </c>
      <c r="H3202" s="4">
        <v>96</v>
      </c>
      <c r="I3202" s="57">
        <v>77.52</v>
      </c>
      <c r="J3202" s="72">
        <f t="shared" si="260"/>
        <v>18.480000000000004</v>
      </c>
      <c r="K3202" s="30" t="s">
        <v>10</v>
      </c>
      <c r="L3202" s="30" t="s">
        <v>10</v>
      </c>
      <c r="M3202" t="s">
        <v>1991</v>
      </c>
      <c r="N3202" t="s">
        <v>7067</v>
      </c>
      <c r="O3202" t="s">
        <v>124</v>
      </c>
      <c r="P3202" t="s">
        <v>179</v>
      </c>
    </row>
    <row r="3203" spans="1:16" x14ac:dyDescent="0.25">
      <c r="A3203" s="1" t="s">
        <v>7068</v>
      </c>
      <c r="B3203" s="5">
        <v>45808.862322233799</v>
      </c>
      <c r="C3203" t="s">
        <v>296</v>
      </c>
      <c r="D3203" t="s">
        <v>23</v>
      </c>
      <c r="E3203" t="s">
        <v>24</v>
      </c>
      <c r="F3203" t="s">
        <v>20</v>
      </c>
      <c r="G3203" s="4">
        <v>372.99</v>
      </c>
      <c r="H3203" s="4">
        <v>372</v>
      </c>
      <c r="I3203" s="57">
        <v>300.39</v>
      </c>
      <c r="J3203" s="72">
        <f t="shared" si="260"/>
        <v>71.610000000000014</v>
      </c>
      <c r="K3203" s="30" t="s">
        <v>10</v>
      </c>
      <c r="L3203" s="30" t="s">
        <v>10</v>
      </c>
      <c r="M3203" t="s">
        <v>1991</v>
      </c>
      <c r="N3203" t="s">
        <v>7069</v>
      </c>
      <c r="O3203" t="s">
        <v>132</v>
      </c>
      <c r="P3203" t="s">
        <v>179</v>
      </c>
    </row>
    <row r="3204" spans="1:16" x14ac:dyDescent="0.25">
      <c r="A3204" s="1">
        <v>7055</v>
      </c>
      <c r="B3204" s="5">
        <v>45808.870053819446</v>
      </c>
      <c r="C3204" t="s">
        <v>867</v>
      </c>
      <c r="D3204" t="s">
        <v>23</v>
      </c>
      <c r="E3204" t="s">
        <v>30</v>
      </c>
      <c r="F3204" t="s">
        <v>116</v>
      </c>
      <c r="G3204" s="4">
        <v>75.989999999999995</v>
      </c>
      <c r="H3204" s="4">
        <v>75</v>
      </c>
      <c r="I3204" s="29">
        <v>0</v>
      </c>
      <c r="K3204" s="30" t="s">
        <v>1000</v>
      </c>
      <c r="L3204" s="30" t="s">
        <v>2825</v>
      </c>
      <c r="M3204" t="s">
        <v>1991</v>
      </c>
      <c r="N3204" t="s">
        <v>7070</v>
      </c>
      <c r="O3204" t="s">
        <v>1959</v>
      </c>
      <c r="P3204" t="s">
        <v>181</v>
      </c>
    </row>
    <row r="3205" spans="1:16" x14ac:dyDescent="0.25">
      <c r="A3205" s="1" t="s">
        <v>3352</v>
      </c>
      <c r="B3205" s="5">
        <v>45808.527124004628</v>
      </c>
      <c r="C3205" t="s">
        <v>64</v>
      </c>
      <c r="D3205" t="s">
        <v>23</v>
      </c>
      <c r="E3205" t="s">
        <v>24</v>
      </c>
      <c r="F3205" t="s">
        <v>20</v>
      </c>
      <c r="G3205" s="4">
        <v>134.99</v>
      </c>
      <c r="H3205" s="4">
        <v>144</v>
      </c>
      <c r="I3205" s="57">
        <v>108.75</v>
      </c>
      <c r="J3205" s="72">
        <f t="shared" ref="J3205:J3212" si="261">H3205-I3205</f>
        <v>35.25</v>
      </c>
      <c r="K3205" s="30" t="s">
        <v>10</v>
      </c>
      <c r="L3205" s="30" t="s">
        <v>10</v>
      </c>
      <c r="M3205" t="s">
        <v>1991</v>
      </c>
      <c r="N3205" t="s">
        <v>7071</v>
      </c>
      <c r="O3205" t="s">
        <v>1976</v>
      </c>
      <c r="P3205" t="s">
        <v>179</v>
      </c>
    </row>
    <row r="3206" spans="1:16" x14ac:dyDescent="0.25">
      <c r="A3206" s="1" t="s">
        <v>7072</v>
      </c>
      <c r="B3206" s="5">
        <v>45808.579373148146</v>
      </c>
      <c r="C3206" t="s">
        <v>196</v>
      </c>
      <c r="D3206" t="s">
        <v>153</v>
      </c>
      <c r="E3206" t="s">
        <v>24</v>
      </c>
      <c r="F3206" t="s">
        <v>20</v>
      </c>
      <c r="G3206" s="4">
        <v>74.78</v>
      </c>
      <c r="H3206" s="4">
        <v>64.8</v>
      </c>
      <c r="I3206" s="57">
        <v>52.33</v>
      </c>
      <c r="J3206" s="72">
        <f t="shared" si="261"/>
        <v>12.469999999999999</v>
      </c>
      <c r="K3206" s="30" t="s">
        <v>10</v>
      </c>
      <c r="L3206" s="30" t="s">
        <v>10</v>
      </c>
      <c r="M3206" t="s">
        <v>1991</v>
      </c>
      <c r="N3206" t="s">
        <v>7073</v>
      </c>
      <c r="O3206" t="s">
        <v>131</v>
      </c>
      <c r="P3206" t="s">
        <v>179</v>
      </c>
    </row>
    <row r="3207" spans="1:16" x14ac:dyDescent="0.25">
      <c r="A3207" s="1" t="s">
        <v>7074</v>
      </c>
      <c r="B3207" s="5">
        <v>45808.835779687499</v>
      </c>
      <c r="C3207" t="s">
        <v>192</v>
      </c>
      <c r="D3207" t="s">
        <v>19</v>
      </c>
      <c r="E3207" t="s">
        <v>1946</v>
      </c>
      <c r="F3207" t="s">
        <v>20</v>
      </c>
      <c r="G3207" s="4">
        <v>141.38</v>
      </c>
      <c r="H3207" s="4">
        <v>140.4</v>
      </c>
      <c r="I3207" s="57">
        <v>113.37</v>
      </c>
      <c r="J3207" s="72">
        <f t="shared" si="261"/>
        <v>27.03</v>
      </c>
      <c r="K3207" s="30" t="s">
        <v>10</v>
      </c>
      <c r="L3207" s="30" t="s">
        <v>10</v>
      </c>
      <c r="M3207" t="s">
        <v>1991</v>
      </c>
      <c r="N3207" t="s">
        <v>7075</v>
      </c>
      <c r="O3207" t="s">
        <v>3641</v>
      </c>
      <c r="P3207" t="s">
        <v>179</v>
      </c>
    </row>
    <row r="3208" spans="1:16" x14ac:dyDescent="0.25">
      <c r="A3208" s="1">
        <v>6945</v>
      </c>
      <c r="B3208" s="5">
        <v>45807.521117222219</v>
      </c>
      <c r="C3208" t="s">
        <v>146</v>
      </c>
      <c r="D3208" t="s">
        <v>23</v>
      </c>
      <c r="E3208" t="s">
        <v>31</v>
      </c>
      <c r="F3208" t="s">
        <v>116</v>
      </c>
      <c r="G3208" s="4">
        <v>55.98</v>
      </c>
      <c r="H3208" s="4">
        <v>54</v>
      </c>
      <c r="I3208" s="57">
        <v>39.57</v>
      </c>
      <c r="J3208" s="72">
        <f t="shared" si="261"/>
        <v>14.43</v>
      </c>
      <c r="K3208" s="30" t="s">
        <v>10</v>
      </c>
      <c r="L3208" s="30" t="s">
        <v>10</v>
      </c>
      <c r="M3208" t="s">
        <v>1991</v>
      </c>
      <c r="N3208" t="s">
        <v>7076</v>
      </c>
      <c r="O3208" t="s">
        <v>124</v>
      </c>
      <c r="P3208" t="s">
        <v>179</v>
      </c>
    </row>
    <row r="3209" spans="1:16" x14ac:dyDescent="0.25">
      <c r="A3209" s="1" t="s">
        <v>7077</v>
      </c>
      <c r="B3209" s="5">
        <v>45808.534653958333</v>
      </c>
      <c r="C3209" t="s">
        <v>1917</v>
      </c>
      <c r="D3209" t="s">
        <v>19</v>
      </c>
      <c r="E3209" t="s">
        <v>1946</v>
      </c>
      <c r="F3209" t="s">
        <v>20</v>
      </c>
      <c r="G3209" s="4">
        <v>0.99</v>
      </c>
      <c r="H3209" s="4">
        <v>18</v>
      </c>
      <c r="I3209" s="57">
        <v>2.5099999999999998</v>
      </c>
      <c r="J3209" s="72">
        <f t="shared" si="261"/>
        <v>15.49</v>
      </c>
      <c r="K3209" s="30" t="s">
        <v>10</v>
      </c>
      <c r="L3209" s="30" t="s">
        <v>10</v>
      </c>
      <c r="M3209" t="s">
        <v>1991</v>
      </c>
      <c r="N3209" t="s">
        <v>7078</v>
      </c>
      <c r="O3209" t="s">
        <v>122</v>
      </c>
      <c r="P3209" t="s">
        <v>179</v>
      </c>
    </row>
    <row r="3210" spans="1:16" x14ac:dyDescent="0.25">
      <c r="A3210" s="1" t="s">
        <v>7079</v>
      </c>
      <c r="B3210" s="5">
        <v>45808.727879085651</v>
      </c>
      <c r="C3210" t="s">
        <v>119</v>
      </c>
      <c r="D3210" t="s">
        <v>19</v>
      </c>
      <c r="E3210" t="s">
        <v>39</v>
      </c>
      <c r="F3210" t="s">
        <v>20</v>
      </c>
      <c r="G3210" s="4">
        <v>42.59</v>
      </c>
      <c r="H3210" s="4">
        <v>51.6</v>
      </c>
      <c r="I3210" s="57">
        <v>37.630000000000003</v>
      </c>
      <c r="J3210" s="72">
        <f t="shared" si="261"/>
        <v>13.969999999999999</v>
      </c>
      <c r="K3210" s="30" t="s">
        <v>10</v>
      </c>
      <c r="L3210" s="30" t="s">
        <v>10</v>
      </c>
      <c r="M3210" t="s">
        <v>1991</v>
      </c>
      <c r="N3210" t="s">
        <v>7080</v>
      </c>
      <c r="O3210" t="s">
        <v>2679</v>
      </c>
      <c r="P3210" t="s">
        <v>180</v>
      </c>
    </row>
    <row r="3211" spans="1:16" x14ac:dyDescent="0.25">
      <c r="A3211" s="1" t="s">
        <v>7081</v>
      </c>
      <c r="B3211" s="5">
        <v>45808.714028518516</v>
      </c>
      <c r="C3211" t="s">
        <v>119</v>
      </c>
      <c r="D3211" t="s">
        <v>19</v>
      </c>
      <c r="E3211" t="s">
        <v>39</v>
      </c>
      <c r="F3211" t="s">
        <v>20</v>
      </c>
      <c r="G3211" s="4">
        <v>89.99</v>
      </c>
      <c r="H3211" s="4">
        <v>99</v>
      </c>
      <c r="I3211" s="57">
        <v>75.900000000000006</v>
      </c>
      <c r="J3211" s="72">
        <f t="shared" si="261"/>
        <v>23.099999999999994</v>
      </c>
      <c r="K3211" s="30" t="s">
        <v>10</v>
      </c>
      <c r="L3211" s="30" t="s">
        <v>10</v>
      </c>
      <c r="M3211" t="s">
        <v>1991</v>
      </c>
      <c r="N3211" t="s">
        <v>7082</v>
      </c>
      <c r="O3211" t="s">
        <v>140</v>
      </c>
      <c r="P3211" t="s">
        <v>180</v>
      </c>
    </row>
    <row r="3212" spans="1:16" x14ac:dyDescent="0.25">
      <c r="A3212" s="1" t="s">
        <v>7083</v>
      </c>
      <c r="B3212" s="5">
        <v>45808.861772708333</v>
      </c>
      <c r="C3212" t="s">
        <v>187</v>
      </c>
      <c r="D3212" t="s">
        <v>23</v>
      </c>
      <c r="E3212" t="s">
        <v>24</v>
      </c>
      <c r="F3212" t="s">
        <v>20</v>
      </c>
      <c r="G3212" s="4">
        <v>128.59</v>
      </c>
      <c r="H3212" s="4">
        <v>117.6</v>
      </c>
      <c r="I3212" s="57">
        <v>94.96</v>
      </c>
      <c r="J3212" s="72">
        <f t="shared" si="261"/>
        <v>22.64</v>
      </c>
      <c r="K3212" s="30" t="s">
        <v>10</v>
      </c>
      <c r="L3212" s="30" t="s">
        <v>10</v>
      </c>
      <c r="M3212" t="s">
        <v>1991</v>
      </c>
      <c r="N3212" t="s">
        <v>7084</v>
      </c>
      <c r="O3212" t="s">
        <v>123</v>
      </c>
      <c r="P3212" t="s">
        <v>181</v>
      </c>
    </row>
    <row r="3213" spans="1:16" x14ac:dyDescent="0.25">
      <c r="A3213" s="1">
        <v>3611</v>
      </c>
      <c r="B3213" s="5">
        <v>45807.461660277775</v>
      </c>
      <c r="C3213" t="s">
        <v>146</v>
      </c>
      <c r="D3213" t="s">
        <v>23</v>
      </c>
      <c r="E3213" t="s">
        <v>30</v>
      </c>
      <c r="F3213" t="s">
        <v>116</v>
      </c>
      <c r="G3213" s="4">
        <v>63.98</v>
      </c>
      <c r="H3213" s="4">
        <v>62</v>
      </c>
      <c r="I3213" s="29">
        <v>0</v>
      </c>
      <c r="K3213" s="30" t="s">
        <v>1000</v>
      </c>
      <c r="L3213" s="30" t="s">
        <v>2825</v>
      </c>
      <c r="M3213" t="s">
        <v>1991</v>
      </c>
      <c r="N3213" t="s">
        <v>7085</v>
      </c>
      <c r="O3213" t="s">
        <v>1992</v>
      </c>
      <c r="P3213" t="s">
        <v>179</v>
      </c>
    </row>
    <row r="3214" spans="1:16" x14ac:dyDescent="0.25">
      <c r="A3214" s="1" t="s">
        <v>3319</v>
      </c>
      <c r="B3214" s="5">
        <v>45808.635998993057</v>
      </c>
      <c r="C3214" t="s">
        <v>187</v>
      </c>
      <c r="D3214" t="s">
        <v>23</v>
      </c>
      <c r="E3214" t="s">
        <v>24</v>
      </c>
      <c r="F3214" t="s">
        <v>20</v>
      </c>
      <c r="G3214" s="4">
        <v>45.89</v>
      </c>
      <c r="H3214" s="4">
        <v>49.9</v>
      </c>
      <c r="I3214" s="57">
        <v>36.25</v>
      </c>
      <c r="J3214" s="72">
        <f t="shared" ref="J3214:J3222" si="262">H3214-I3214</f>
        <v>13.649999999999999</v>
      </c>
      <c r="K3214" s="30" t="s">
        <v>10</v>
      </c>
      <c r="L3214" s="30" t="s">
        <v>10</v>
      </c>
      <c r="M3214" t="s">
        <v>1991</v>
      </c>
      <c r="N3214" t="s">
        <v>7086</v>
      </c>
      <c r="O3214" t="s">
        <v>1936</v>
      </c>
      <c r="P3214" t="s">
        <v>181</v>
      </c>
    </row>
    <row r="3215" spans="1:16" x14ac:dyDescent="0.25">
      <c r="A3215" s="1" t="s">
        <v>6801</v>
      </c>
      <c r="B3215" s="5">
        <v>45808.63339087963</v>
      </c>
      <c r="C3215" t="s">
        <v>187</v>
      </c>
      <c r="D3215" t="s">
        <v>23</v>
      </c>
      <c r="E3215" t="s">
        <v>24</v>
      </c>
      <c r="F3215" t="s">
        <v>20</v>
      </c>
      <c r="G3215" s="4">
        <v>33.19</v>
      </c>
      <c r="H3215" s="4">
        <v>37.200000000000003</v>
      </c>
      <c r="I3215" s="57">
        <v>26</v>
      </c>
      <c r="J3215" s="72">
        <f t="shared" si="262"/>
        <v>11.200000000000003</v>
      </c>
      <c r="K3215" s="30" t="s">
        <v>10</v>
      </c>
      <c r="L3215" s="30" t="s">
        <v>10</v>
      </c>
      <c r="M3215" t="s">
        <v>1991</v>
      </c>
      <c r="N3215" t="s">
        <v>7087</v>
      </c>
      <c r="O3215" t="s">
        <v>124</v>
      </c>
      <c r="P3215" t="s">
        <v>181</v>
      </c>
    </row>
    <row r="3216" spans="1:16" x14ac:dyDescent="0.25">
      <c r="A3216" s="1" t="s">
        <v>7088</v>
      </c>
      <c r="B3216" s="5">
        <v>45808.577804918983</v>
      </c>
      <c r="C3216" t="s">
        <v>187</v>
      </c>
      <c r="D3216" t="s">
        <v>23</v>
      </c>
      <c r="E3216" t="s">
        <v>24</v>
      </c>
      <c r="F3216" t="s">
        <v>20</v>
      </c>
      <c r="G3216" s="4">
        <v>62.79</v>
      </c>
      <c r="H3216" s="4">
        <v>61.8</v>
      </c>
      <c r="I3216" s="57">
        <v>49.91</v>
      </c>
      <c r="J3216" s="72">
        <f t="shared" si="262"/>
        <v>11.89</v>
      </c>
      <c r="K3216" s="30" t="s">
        <v>10</v>
      </c>
      <c r="L3216" s="30" t="s">
        <v>10</v>
      </c>
      <c r="M3216" t="s">
        <v>1991</v>
      </c>
      <c r="N3216" t="s">
        <v>7089</v>
      </c>
      <c r="O3216" t="s">
        <v>1957</v>
      </c>
      <c r="P3216" t="s">
        <v>181</v>
      </c>
    </row>
    <row r="3217" spans="1:16" x14ac:dyDescent="0.25">
      <c r="A3217" s="1" t="s">
        <v>7090</v>
      </c>
      <c r="B3217" s="5">
        <v>45808.875767604164</v>
      </c>
      <c r="C3217" t="s">
        <v>170</v>
      </c>
      <c r="D3217" t="s">
        <v>19</v>
      </c>
      <c r="E3217" t="s">
        <v>33</v>
      </c>
      <c r="F3217" t="s">
        <v>20</v>
      </c>
      <c r="G3217" s="4">
        <v>74.19</v>
      </c>
      <c r="H3217" s="4">
        <v>73.2</v>
      </c>
      <c r="I3217" s="57">
        <v>59.1</v>
      </c>
      <c r="J3217" s="72">
        <f t="shared" si="262"/>
        <v>14.100000000000001</v>
      </c>
      <c r="K3217" s="30" t="s">
        <v>10</v>
      </c>
      <c r="L3217" s="30" t="s">
        <v>10</v>
      </c>
      <c r="M3217" t="s">
        <v>1991</v>
      </c>
      <c r="N3217" t="s">
        <v>7091</v>
      </c>
      <c r="O3217" t="s">
        <v>1962</v>
      </c>
      <c r="P3217" t="s">
        <v>183</v>
      </c>
    </row>
    <row r="3218" spans="1:16" x14ac:dyDescent="0.25">
      <c r="A3218" s="1" t="s">
        <v>7092</v>
      </c>
      <c r="B3218" s="5">
        <v>45808.88988008102</v>
      </c>
      <c r="C3218" t="s">
        <v>214</v>
      </c>
      <c r="D3218" t="s">
        <v>23</v>
      </c>
      <c r="E3218" t="s">
        <v>24</v>
      </c>
      <c r="F3218" t="s">
        <v>20</v>
      </c>
      <c r="G3218" s="4">
        <v>134.94</v>
      </c>
      <c r="H3218" s="4">
        <v>133.94999999999999</v>
      </c>
      <c r="I3218" s="57">
        <v>108.16</v>
      </c>
      <c r="J3218" s="72">
        <f t="shared" si="262"/>
        <v>25.789999999999992</v>
      </c>
      <c r="K3218" s="30" t="s">
        <v>10</v>
      </c>
      <c r="L3218" s="30" t="s">
        <v>10</v>
      </c>
      <c r="M3218" t="s">
        <v>1991</v>
      </c>
      <c r="N3218" t="s">
        <v>7093</v>
      </c>
      <c r="O3218" t="s">
        <v>140</v>
      </c>
      <c r="P3218" t="s">
        <v>179</v>
      </c>
    </row>
    <row r="3219" spans="1:16" x14ac:dyDescent="0.25">
      <c r="A3219" s="1" t="s">
        <v>7094</v>
      </c>
      <c r="B3219" s="5">
        <v>45808.771851516205</v>
      </c>
      <c r="C3219" t="s">
        <v>154</v>
      </c>
      <c r="D3219" t="s">
        <v>19</v>
      </c>
      <c r="E3219" t="s">
        <v>33</v>
      </c>
      <c r="F3219" t="s">
        <v>20</v>
      </c>
      <c r="G3219" s="4">
        <v>66.78</v>
      </c>
      <c r="H3219" s="4">
        <v>52.8</v>
      </c>
      <c r="I3219" s="57">
        <v>42.64</v>
      </c>
      <c r="J3219" s="72">
        <f t="shared" si="262"/>
        <v>10.159999999999997</v>
      </c>
      <c r="K3219" s="30" t="s">
        <v>10</v>
      </c>
      <c r="L3219" s="30" t="s">
        <v>10</v>
      </c>
      <c r="M3219" t="s">
        <v>1991</v>
      </c>
      <c r="N3219" t="s">
        <v>7095</v>
      </c>
      <c r="O3219" t="s">
        <v>131</v>
      </c>
      <c r="P3219" t="s">
        <v>181</v>
      </c>
    </row>
    <row r="3220" spans="1:16" x14ac:dyDescent="0.25">
      <c r="A3220" s="1" t="s">
        <v>7096</v>
      </c>
      <c r="B3220" s="5">
        <v>45808.770979386572</v>
      </c>
      <c r="C3220" t="s">
        <v>154</v>
      </c>
      <c r="D3220" t="s">
        <v>19</v>
      </c>
      <c r="E3220" t="s">
        <v>39</v>
      </c>
      <c r="F3220" t="s">
        <v>20</v>
      </c>
      <c r="G3220" s="4">
        <v>143.97999999999999</v>
      </c>
      <c r="H3220" s="4">
        <v>126</v>
      </c>
      <c r="I3220" s="57">
        <v>101.74</v>
      </c>
      <c r="J3220" s="72">
        <f t="shared" si="262"/>
        <v>24.260000000000005</v>
      </c>
      <c r="K3220" s="30" t="s">
        <v>10</v>
      </c>
      <c r="L3220" s="30" t="s">
        <v>10</v>
      </c>
      <c r="M3220" t="s">
        <v>1991</v>
      </c>
      <c r="N3220" t="s">
        <v>7097</v>
      </c>
      <c r="O3220" t="s">
        <v>131</v>
      </c>
      <c r="P3220" t="s">
        <v>181</v>
      </c>
    </row>
    <row r="3221" spans="1:16" x14ac:dyDescent="0.25">
      <c r="A3221" s="1" t="s">
        <v>7098</v>
      </c>
      <c r="B3221" s="5">
        <v>45808.879646678244</v>
      </c>
      <c r="C3221" t="s">
        <v>321</v>
      </c>
      <c r="D3221" t="s">
        <v>153</v>
      </c>
      <c r="E3221" t="s">
        <v>24</v>
      </c>
      <c r="F3221" t="s">
        <v>20</v>
      </c>
      <c r="G3221" s="4">
        <v>39.78</v>
      </c>
      <c r="H3221" s="4">
        <v>43.8</v>
      </c>
      <c r="I3221" s="57">
        <v>35.369999999999997</v>
      </c>
      <c r="J3221" s="72">
        <f t="shared" si="262"/>
        <v>8.43</v>
      </c>
      <c r="K3221" s="30" t="s">
        <v>10</v>
      </c>
      <c r="L3221" s="30" t="s">
        <v>10</v>
      </c>
      <c r="M3221" t="s">
        <v>1991</v>
      </c>
      <c r="N3221" t="s">
        <v>7099</v>
      </c>
      <c r="O3221" t="s">
        <v>131</v>
      </c>
      <c r="P3221" t="s">
        <v>179</v>
      </c>
    </row>
    <row r="3222" spans="1:16" x14ac:dyDescent="0.25">
      <c r="A3222" s="1" t="s">
        <v>7100</v>
      </c>
      <c r="B3222" s="5">
        <v>45808.876159282408</v>
      </c>
      <c r="C3222" t="s">
        <v>321</v>
      </c>
      <c r="D3222" t="s">
        <v>23</v>
      </c>
      <c r="E3222" t="s">
        <v>24</v>
      </c>
      <c r="F3222" t="s">
        <v>20</v>
      </c>
      <c r="G3222" s="4">
        <v>34.78</v>
      </c>
      <c r="H3222" s="4">
        <v>28.8</v>
      </c>
      <c r="I3222" s="57">
        <v>23.26</v>
      </c>
      <c r="J3222" s="72">
        <f t="shared" si="262"/>
        <v>5.5399999999999991</v>
      </c>
      <c r="K3222" s="30" t="s">
        <v>10</v>
      </c>
      <c r="L3222" s="30" t="s">
        <v>10</v>
      </c>
      <c r="M3222" t="s">
        <v>1991</v>
      </c>
      <c r="N3222" t="s">
        <v>7101</v>
      </c>
      <c r="O3222" t="s">
        <v>123</v>
      </c>
      <c r="P3222" t="s">
        <v>179</v>
      </c>
    </row>
    <row r="3223" spans="1:16" x14ac:dyDescent="0.25">
      <c r="A3223" s="1">
        <v>4568</v>
      </c>
      <c r="B3223" s="5">
        <v>45808.887680196756</v>
      </c>
      <c r="C3223" t="s">
        <v>146</v>
      </c>
      <c r="D3223" t="s">
        <v>23</v>
      </c>
      <c r="E3223" t="s">
        <v>31</v>
      </c>
      <c r="F3223" t="s">
        <v>116</v>
      </c>
      <c r="G3223" s="4">
        <v>140.99</v>
      </c>
      <c r="H3223" s="4">
        <v>140</v>
      </c>
      <c r="I3223" s="29">
        <v>0</v>
      </c>
      <c r="K3223" s="30" t="s">
        <v>1000</v>
      </c>
      <c r="L3223" s="30" t="s">
        <v>2825</v>
      </c>
      <c r="M3223" t="s">
        <v>1991</v>
      </c>
      <c r="N3223" t="s">
        <v>7102</v>
      </c>
      <c r="O3223" t="s">
        <v>131</v>
      </c>
      <c r="P3223" t="s">
        <v>179</v>
      </c>
    </row>
    <row r="3224" spans="1:16" x14ac:dyDescent="0.25">
      <c r="A3224" s="1">
        <v>4497</v>
      </c>
      <c r="B3224" s="5">
        <v>45808.830668275463</v>
      </c>
      <c r="C3224" t="s">
        <v>293</v>
      </c>
      <c r="D3224" t="s">
        <v>23</v>
      </c>
      <c r="E3224" t="s">
        <v>31</v>
      </c>
      <c r="F3224" t="s">
        <v>116</v>
      </c>
      <c r="G3224" s="4">
        <v>110.99</v>
      </c>
      <c r="H3224" s="4">
        <v>110</v>
      </c>
      <c r="I3224" s="57">
        <v>87.8</v>
      </c>
      <c r="J3224" s="72">
        <f t="shared" ref="J3224:J3227" si="263">H3224-I3224</f>
        <v>22.200000000000003</v>
      </c>
      <c r="K3224" s="30" t="s">
        <v>10</v>
      </c>
      <c r="L3224" s="30" t="s">
        <v>10</v>
      </c>
      <c r="M3224" t="s">
        <v>1991</v>
      </c>
      <c r="N3224" t="s">
        <v>7103</v>
      </c>
      <c r="O3224" t="s">
        <v>122</v>
      </c>
      <c r="P3224" t="s">
        <v>180</v>
      </c>
    </row>
    <row r="3225" spans="1:16" x14ac:dyDescent="0.25">
      <c r="A3225" s="1" t="s">
        <v>7104</v>
      </c>
      <c r="B3225" s="5">
        <v>45808.483000057873</v>
      </c>
      <c r="C3225" t="s">
        <v>201</v>
      </c>
      <c r="D3225" t="s">
        <v>23</v>
      </c>
      <c r="E3225" t="s">
        <v>24</v>
      </c>
      <c r="F3225" t="s">
        <v>20</v>
      </c>
      <c r="G3225" s="4">
        <v>159.53</v>
      </c>
      <c r="H3225" s="4">
        <v>144.55000000000001</v>
      </c>
      <c r="I3225" s="57">
        <v>116.72</v>
      </c>
      <c r="J3225" s="72">
        <f t="shared" si="263"/>
        <v>27.830000000000013</v>
      </c>
      <c r="K3225" s="30" t="s">
        <v>10</v>
      </c>
      <c r="L3225" s="30" t="s">
        <v>10</v>
      </c>
      <c r="M3225" t="s">
        <v>1991</v>
      </c>
      <c r="N3225" t="s">
        <v>7105</v>
      </c>
      <c r="O3225" t="s">
        <v>2228</v>
      </c>
      <c r="P3225" t="s">
        <v>179</v>
      </c>
    </row>
    <row r="3226" spans="1:16" x14ac:dyDescent="0.25">
      <c r="A3226" s="1">
        <v>9260</v>
      </c>
      <c r="B3226" s="5">
        <v>45806.688519166666</v>
      </c>
      <c r="C3226" t="s">
        <v>163</v>
      </c>
      <c r="D3226" t="s">
        <v>23</v>
      </c>
      <c r="E3226" t="s">
        <v>31</v>
      </c>
      <c r="F3226" t="s">
        <v>116</v>
      </c>
      <c r="G3226" s="4">
        <v>65.989999999999995</v>
      </c>
      <c r="H3226" s="4">
        <v>75</v>
      </c>
      <c r="I3226" s="57">
        <v>56.52</v>
      </c>
      <c r="J3226" s="72">
        <f t="shared" si="263"/>
        <v>18.479999999999997</v>
      </c>
      <c r="K3226" s="30" t="s">
        <v>10</v>
      </c>
      <c r="L3226" s="30" t="s">
        <v>10</v>
      </c>
      <c r="M3226" t="s">
        <v>1991</v>
      </c>
      <c r="N3226" t="s">
        <v>7106</v>
      </c>
      <c r="O3226" t="s">
        <v>131</v>
      </c>
      <c r="P3226" t="s">
        <v>183</v>
      </c>
    </row>
    <row r="3227" spans="1:16" x14ac:dyDescent="0.25">
      <c r="A3227" s="1" t="s">
        <v>7107</v>
      </c>
      <c r="B3227" s="5">
        <v>45808.883087812501</v>
      </c>
      <c r="C3227" t="s">
        <v>2848</v>
      </c>
      <c r="D3227" t="s">
        <v>19</v>
      </c>
      <c r="E3227" t="s">
        <v>41</v>
      </c>
      <c r="F3227" t="s">
        <v>20</v>
      </c>
      <c r="G3227" s="4">
        <v>105.78</v>
      </c>
      <c r="H3227" s="4">
        <v>104.8</v>
      </c>
      <c r="I3227" s="57">
        <v>80.59</v>
      </c>
      <c r="J3227" s="72">
        <f t="shared" si="263"/>
        <v>24.209999999999994</v>
      </c>
      <c r="K3227" s="30" t="s">
        <v>10</v>
      </c>
      <c r="L3227" s="30" t="s">
        <v>10</v>
      </c>
      <c r="M3227" t="s">
        <v>1991</v>
      </c>
      <c r="N3227" t="s">
        <v>7108</v>
      </c>
      <c r="O3227" t="s">
        <v>124</v>
      </c>
      <c r="P3227" t="s">
        <v>182</v>
      </c>
    </row>
    <row r="3228" spans="1:16" x14ac:dyDescent="0.25">
      <c r="A3228" s="1">
        <v>5005</v>
      </c>
      <c r="B3228" s="5">
        <v>45807.903872858798</v>
      </c>
      <c r="C3228" t="s">
        <v>163</v>
      </c>
      <c r="D3228" t="s">
        <v>19</v>
      </c>
      <c r="E3228" t="s">
        <v>129</v>
      </c>
      <c r="F3228" t="s">
        <v>116</v>
      </c>
      <c r="G3228" s="4">
        <v>191.98</v>
      </c>
      <c r="H3228" s="4">
        <v>189</v>
      </c>
      <c r="I3228" s="29">
        <v>0</v>
      </c>
      <c r="K3228" s="30" t="s">
        <v>1000</v>
      </c>
      <c r="L3228" s="30" t="s">
        <v>2825</v>
      </c>
      <c r="M3228" t="s">
        <v>1991</v>
      </c>
      <c r="N3228" t="s">
        <v>7109</v>
      </c>
      <c r="O3228" t="s">
        <v>122</v>
      </c>
      <c r="P3228" t="s">
        <v>183</v>
      </c>
    </row>
    <row r="3229" spans="1:16" x14ac:dyDescent="0.25">
      <c r="A3229" s="1" t="s">
        <v>7110</v>
      </c>
      <c r="B3229" s="5">
        <v>45808.826062395834</v>
      </c>
      <c r="C3229" t="s">
        <v>1963</v>
      </c>
      <c r="D3229" t="s">
        <v>19</v>
      </c>
      <c r="E3229" t="s">
        <v>226</v>
      </c>
      <c r="F3229" t="s">
        <v>20</v>
      </c>
      <c r="G3229" s="4">
        <v>198.98</v>
      </c>
      <c r="H3229" s="4">
        <v>188</v>
      </c>
      <c r="I3229" s="57">
        <v>151.81</v>
      </c>
      <c r="J3229" s="72">
        <f t="shared" ref="J3229:J3235" si="264">H3229-I3229</f>
        <v>36.19</v>
      </c>
      <c r="K3229" s="30" t="s">
        <v>10</v>
      </c>
      <c r="L3229" s="30" t="s">
        <v>10</v>
      </c>
      <c r="M3229" t="s">
        <v>1991</v>
      </c>
      <c r="N3229" t="s">
        <v>7111</v>
      </c>
      <c r="O3229" t="s">
        <v>122</v>
      </c>
      <c r="P3229" t="s">
        <v>182</v>
      </c>
    </row>
    <row r="3230" spans="1:16" x14ac:dyDescent="0.25">
      <c r="A3230" s="1" t="s">
        <v>7112</v>
      </c>
      <c r="B3230" s="5">
        <v>45808.54788002315</v>
      </c>
      <c r="C3230" t="s">
        <v>1963</v>
      </c>
      <c r="D3230" t="s">
        <v>19</v>
      </c>
      <c r="E3230" t="s">
        <v>41</v>
      </c>
      <c r="F3230" t="s">
        <v>20</v>
      </c>
      <c r="G3230" s="4">
        <v>108.58</v>
      </c>
      <c r="H3230" s="4">
        <v>101.6</v>
      </c>
      <c r="I3230" s="57">
        <v>82.04</v>
      </c>
      <c r="J3230" s="72">
        <f t="shared" si="264"/>
        <v>19.559999999999988</v>
      </c>
      <c r="K3230" s="30" t="s">
        <v>10</v>
      </c>
      <c r="L3230" s="30" t="s">
        <v>10</v>
      </c>
      <c r="M3230" t="s">
        <v>1991</v>
      </c>
      <c r="N3230" t="s">
        <v>7113</v>
      </c>
      <c r="O3230" t="s">
        <v>1959</v>
      </c>
      <c r="P3230" t="s">
        <v>182</v>
      </c>
    </row>
    <row r="3231" spans="1:16" x14ac:dyDescent="0.25">
      <c r="A3231" s="1" t="s">
        <v>7114</v>
      </c>
      <c r="B3231" s="5">
        <v>45808.671375925929</v>
      </c>
      <c r="C3231" t="s">
        <v>2886</v>
      </c>
      <c r="D3231" t="s">
        <v>23</v>
      </c>
      <c r="E3231" t="s">
        <v>24</v>
      </c>
      <c r="F3231" t="s">
        <v>20</v>
      </c>
      <c r="G3231" s="4">
        <v>36.99</v>
      </c>
      <c r="H3231" s="4">
        <v>36</v>
      </c>
      <c r="I3231" s="57">
        <v>24.07</v>
      </c>
      <c r="J3231" s="72">
        <f t="shared" si="264"/>
        <v>11.93</v>
      </c>
      <c r="K3231" s="30" t="s">
        <v>10</v>
      </c>
      <c r="L3231" s="30" t="s">
        <v>10</v>
      </c>
      <c r="M3231" t="s">
        <v>1991</v>
      </c>
      <c r="N3231" t="s">
        <v>7115</v>
      </c>
      <c r="O3231" t="s">
        <v>2679</v>
      </c>
      <c r="P3231" t="s">
        <v>180</v>
      </c>
    </row>
    <row r="3232" spans="1:16" x14ac:dyDescent="0.25">
      <c r="A3232" s="1" t="s">
        <v>7116</v>
      </c>
      <c r="B3232" s="5">
        <v>45808.837467141202</v>
      </c>
      <c r="C3232" t="s">
        <v>5002</v>
      </c>
      <c r="D3232" t="s">
        <v>23</v>
      </c>
      <c r="E3232" t="s">
        <v>24</v>
      </c>
      <c r="F3232" t="s">
        <v>20</v>
      </c>
      <c r="G3232" s="4">
        <v>115.38</v>
      </c>
      <c r="H3232" s="4">
        <v>104.4</v>
      </c>
      <c r="I3232" s="57">
        <v>84.31</v>
      </c>
      <c r="J3232" s="72">
        <f t="shared" si="264"/>
        <v>20.090000000000003</v>
      </c>
      <c r="K3232" s="30" t="s">
        <v>10</v>
      </c>
      <c r="L3232" s="30" t="s">
        <v>10</v>
      </c>
      <c r="M3232" t="s">
        <v>1991</v>
      </c>
      <c r="N3232" t="s">
        <v>7117</v>
      </c>
      <c r="O3232" t="s">
        <v>132</v>
      </c>
      <c r="P3232" t="s">
        <v>179</v>
      </c>
    </row>
    <row r="3233" spans="1:17" x14ac:dyDescent="0.25">
      <c r="A3233" s="1" t="s">
        <v>7118</v>
      </c>
      <c r="B3233" s="5">
        <v>45808.499669467594</v>
      </c>
      <c r="C3233" t="s">
        <v>7119</v>
      </c>
      <c r="D3233" t="s">
        <v>19</v>
      </c>
      <c r="E3233" t="s">
        <v>33</v>
      </c>
      <c r="F3233" t="s">
        <v>20</v>
      </c>
      <c r="G3233" s="4">
        <v>58.38</v>
      </c>
      <c r="H3233" s="4">
        <v>50.4</v>
      </c>
      <c r="I3233" s="57">
        <v>36.659999999999997</v>
      </c>
      <c r="J3233" s="72">
        <f t="shared" si="264"/>
        <v>13.740000000000002</v>
      </c>
      <c r="K3233" s="30" t="s">
        <v>10</v>
      </c>
      <c r="L3233" s="30" t="s">
        <v>10</v>
      </c>
      <c r="M3233" t="s">
        <v>1991</v>
      </c>
      <c r="N3233" t="s">
        <v>7120</v>
      </c>
      <c r="O3233" t="s">
        <v>2228</v>
      </c>
      <c r="P3233" t="s">
        <v>180</v>
      </c>
    </row>
    <row r="3234" spans="1:17" x14ac:dyDescent="0.25">
      <c r="A3234" s="1" t="s">
        <v>7121</v>
      </c>
      <c r="B3234" s="5">
        <v>45808.733250879632</v>
      </c>
      <c r="C3234" t="s">
        <v>1968</v>
      </c>
      <c r="D3234" t="s">
        <v>19</v>
      </c>
      <c r="E3234" t="s">
        <v>41</v>
      </c>
      <c r="F3234" t="s">
        <v>20</v>
      </c>
      <c r="G3234" s="4">
        <v>58.58</v>
      </c>
      <c r="H3234" s="4">
        <v>57.6</v>
      </c>
      <c r="I3234" s="57">
        <v>42.47</v>
      </c>
      <c r="J3234" s="72">
        <f t="shared" si="264"/>
        <v>15.130000000000003</v>
      </c>
      <c r="K3234" s="30" t="s">
        <v>10</v>
      </c>
      <c r="L3234" s="30" t="s">
        <v>10</v>
      </c>
      <c r="M3234" t="s">
        <v>1991</v>
      </c>
      <c r="N3234" t="s">
        <v>7122</v>
      </c>
      <c r="O3234" t="s">
        <v>124</v>
      </c>
      <c r="P3234" t="s">
        <v>180</v>
      </c>
    </row>
    <row r="3235" spans="1:17" x14ac:dyDescent="0.25">
      <c r="A3235" s="1" t="s">
        <v>7123</v>
      </c>
      <c r="B3235" s="5">
        <v>45805.915593206017</v>
      </c>
      <c r="C3235" t="s">
        <v>298</v>
      </c>
      <c r="D3235" t="s">
        <v>23</v>
      </c>
      <c r="E3235" t="s">
        <v>31</v>
      </c>
      <c r="F3235" t="s">
        <v>116</v>
      </c>
      <c r="G3235" s="4">
        <v>44.99</v>
      </c>
      <c r="H3235" s="4">
        <v>54</v>
      </c>
      <c r="I3235" s="57">
        <v>43.6</v>
      </c>
      <c r="J3235" s="72">
        <f t="shared" si="264"/>
        <v>10.399999999999999</v>
      </c>
      <c r="K3235" s="30" t="s">
        <v>10</v>
      </c>
      <c r="L3235" s="30" t="s">
        <v>10</v>
      </c>
      <c r="M3235" t="s">
        <v>1991</v>
      </c>
      <c r="N3235" t="s">
        <v>7124</v>
      </c>
      <c r="O3235" t="s">
        <v>131</v>
      </c>
      <c r="P3235" t="s">
        <v>180</v>
      </c>
      <c r="Q3235" s="79"/>
    </row>
    <row r="3236" spans="1:17" x14ac:dyDescent="0.25">
      <c r="A3236" s="75" t="s">
        <v>7125</v>
      </c>
      <c r="B3236" s="76">
        <v>45805.900589699071</v>
      </c>
      <c r="C3236" s="77" t="s">
        <v>150</v>
      </c>
      <c r="D3236" s="77" t="s">
        <v>19</v>
      </c>
      <c r="E3236" s="77" t="s">
        <v>129</v>
      </c>
      <c r="F3236" s="77" t="s">
        <v>116</v>
      </c>
      <c r="G3236" s="31">
        <v>89.98</v>
      </c>
      <c r="H3236" s="31">
        <v>85</v>
      </c>
      <c r="I3236" s="80">
        <v>0</v>
      </c>
      <c r="J3236" s="73">
        <v>85</v>
      </c>
      <c r="K3236" s="78" t="s">
        <v>1000</v>
      </c>
      <c r="L3236" s="78" t="s">
        <v>2825</v>
      </c>
      <c r="M3236" s="77" t="s">
        <v>1991</v>
      </c>
      <c r="N3236" s="77" t="s">
        <v>7126</v>
      </c>
      <c r="O3236" s="77" t="s">
        <v>122</v>
      </c>
      <c r="P3236" t="s">
        <v>179</v>
      </c>
      <c r="Q3236" s="79"/>
    </row>
    <row r="3237" spans="1:17" x14ac:dyDescent="0.25">
      <c r="A3237" s="1" t="s">
        <v>7127</v>
      </c>
      <c r="B3237" s="5">
        <v>45808.86308949074</v>
      </c>
      <c r="C3237" t="s">
        <v>1970</v>
      </c>
      <c r="D3237" t="s">
        <v>19</v>
      </c>
      <c r="E3237" t="s">
        <v>39</v>
      </c>
      <c r="F3237" t="s">
        <v>20</v>
      </c>
      <c r="G3237" s="4">
        <v>237.18</v>
      </c>
      <c r="H3237" s="4">
        <v>226.2</v>
      </c>
      <c r="I3237" s="57">
        <v>189.47</v>
      </c>
      <c r="J3237" s="72">
        <f t="shared" ref="J3237:J3250" si="265">H3237-I3237</f>
        <v>36.72999999999999</v>
      </c>
      <c r="K3237" s="30" t="s">
        <v>10</v>
      </c>
      <c r="L3237" s="30" t="s">
        <v>10</v>
      </c>
      <c r="M3237" t="s">
        <v>1991</v>
      </c>
      <c r="N3237" t="s">
        <v>7128</v>
      </c>
      <c r="O3237" t="s">
        <v>1961</v>
      </c>
      <c r="P3237" t="s">
        <v>182</v>
      </c>
    </row>
    <row r="3238" spans="1:17" x14ac:dyDescent="0.25">
      <c r="A3238" s="1" t="s">
        <v>7129</v>
      </c>
      <c r="B3238" s="5">
        <v>45808.779232280096</v>
      </c>
      <c r="C3238" t="s">
        <v>1970</v>
      </c>
      <c r="D3238" t="s">
        <v>23</v>
      </c>
      <c r="E3238" t="s">
        <v>24</v>
      </c>
      <c r="F3238" t="s">
        <v>20</v>
      </c>
      <c r="G3238" s="4">
        <v>122.83</v>
      </c>
      <c r="H3238" s="4">
        <v>119.85</v>
      </c>
      <c r="I3238" s="57">
        <v>95.4</v>
      </c>
      <c r="J3238" s="72">
        <f t="shared" si="265"/>
        <v>24.449999999999989</v>
      </c>
      <c r="K3238" s="30" t="s">
        <v>10</v>
      </c>
      <c r="L3238" s="30" t="s">
        <v>10</v>
      </c>
      <c r="M3238" t="s">
        <v>1991</v>
      </c>
      <c r="N3238" t="s">
        <v>7130</v>
      </c>
      <c r="O3238" t="s">
        <v>1961</v>
      </c>
      <c r="P3238" t="s">
        <v>182</v>
      </c>
    </row>
    <row r="3239" spans="1:17" x14ac:dyDescent="0.25">
      <c r="A3239" s="1" t="s">
        <v>7131</v>
      </c>
      <c r="B3239" s="5">
        <v>45808.916718773151</v>
      </c>
      <c r="C3239" t="s">
        <v>220</v>
      </c>
      <c r="D3239" t="s">
        <v>153</v>
      </c>
      <c r="E3239" t="s">
        <v>24</v>
      </c>
      <c r="F3239" t="s">
        <v>20</v>
      </c>
      <c r="G3239" s="4">
        <v>71.180000000000007</v>
      </c>
      <c r="H3239" s="4">
        <v>55.2</v>
      </c>
      <c r="I3239" s="57">
        <v>44.57</v>
      </c>
      <c r="J3239" s="72">
        <f t="shared" si="265"/>
        <v>10.630000000000003</v>
      </c>
      <c r="K3239" s="30" t="s">
        <v>10</v>
      </c>
      <c r="L3239" s="30" t="s">
        <v>10</v>
      </c>
      <c r="M3239" t="s">
        <v>1991</v>
      </c>
      <c r="N3239" t="s">
        <v>7132</v>
      </c>
      <c r="O3239" t="s">
        <v>140</v>
      </c>
      <c r="P3239" t="s">
        <v>180</v>
      </c>
    </row>
    <row r="3240" spans="1:17" x14ac:dyDescent="0.25">
      <c r="A3240" s="1" t="s">
        <v>4717</v>
      </c>
      <c r="B3240" s="5">
        <v>45808.553889513889</v>
      </c>
      <c r="C3240" t="s">
        <v>1496</v>
      </c>
      <c r="D3240" t="s">
        <v>23</v>
      </c>
      <c r="E3240" t="s">
        <v>24</v>
      </c>
      <c r="F3240" t="s">
        <v>20</v>
      </c>
      <c r="G3240" s="4">
        <v>82.98</v>
      </c>
      <c r="H3240" s="4">
        <v>80</v>
      </c>
      <c r="I3240" s="57">
        <v>60.56</v>
      </c>
      <c r="J3240" s="72">
        <f t="shared" si="265"/>
        <v>19.439999999999998</v>
      </c>
      <c r="K3240" s="30" t="s">
        <v>10</v>
      </c>
      <c r="L3240" s="30" t="s">
        <v>10</v>
      </c>
      <c r="M3240" t="s">
        <v>1991</v>
      </c>
      <c r="N3240" t="s">
        <v>7133</v>
      </c>
      <c r="O3240" t="s">
        <v>131</v>
      </c>
      <c r="P3240" t="s">
        <v>180</v>
      </c>
    </row>
    <row r="3241" spans="1:17" x14ac:dyDescent="0.25">
      <c r="A3241" s="1" t="s">
        <v>7134</v>
      </c>
      <c r="B3241" s="5">
        <v>45808.914115497682</v>
      </c>
      <c r="C3241" t="s">
        <v>1455</v>
      </c>
      <c r="D3241" t="s">
        <v>23</v>
      </c>
      <c r="E3241" t="s">
        <v>31</v>
      </c>
      <c r="F3241" t="s">
        <v>1941</v>
      </c>
      <c r="G3241" s="4">
        <v>187.98</v>
      </c>
      <c r="H3241" s="4">
        <v>184</v>
      </c>
      <c r="I3241" s="57">
        <v>144.54</v>
      </c>
      <c r="J3241" s="72">
        <f t="shared" si="265"/>
        <v>39.460000000000008</v>
      </c>
      <c r="K3241" s="30" t="s">
        <v>10</v>
      </c>
      <c r="L3241" s="30" t="s">
        <v>10</v>
      </c>
      <c r="M3241" t="s">
        <v>1991</v>
      </c>
      <c r="N3241" t="s">
        <v>7135</v>
      </c>
      <c r="O3241" t="s">
        <v>132</v>
      </c>
      <c r="P3241" t="s">
        <v>183</v>
      </c>
    </row>
    <row r="3242" spans="1:17" x14ac:dyDescent="0.25">
      <c r="A3242" s="1" t="s">
        <v>5999</v>
      </c>
      <c r="B3242" s="5">
        <v>45808.791055335649</v>
      </c>
      <c r="C3242" t="s">
        <v>260</v>
      </c>
      <c r="D3242" t="s">
        <v>23</v>
      </c>
      <c r="E3242" t="s">
        <v>24</v>
      </c>
      <c r="F3242" t="s">
        <v>20</v>
      </c>
      <c r="G3242" s="4">
        <v>75.989999999999995</v>
      </c>
      <c r="H3242" s="4">
        <v>75</v>
      </c>
      <c r="I3242" s="57">
        <v>56.56</v>
      </c>
      <c r="J3242" s="72">
        <f t="shared" si="265"/>
        <v>18.439999999999998</v>
      </c>
      <c r="K3242" s="30" t="s">
        <v>10</v>
      </c>
      <c r="L3242" s="30" t="s">
        <v>10</v>
      </c>
      <c r="M3242" t="s">
        <v>1991</v>
      </c>
      <c r="N3242" t="s">
        <v>7136</v>
      </c>
      <c r="O3242" t="s">
        <v>132</v>
      </c>
      <c r="P3242" t="s">
        <v>182</v>
      </c>
    </row>
    <row r="3243" spans="1:17" x14ac:dyDescent="0.25">
      <c r="A3243" s="1">
        <v>8697</v>
      </c>
      <c r="B3243" s="5">
        <v>45807.82661423611</v>
      </c>
      <c r="C3243" t="s">
        <v>150</v>
      </c>
      <c r="D3243" t="s">
        <v>23</v>
      </c>
      <c r="E3243" t="s">
        <v>31</v>
      </c>
      <c r="F3243" t="s">
        <v>116</v>
      </c>
      <c r="G3243" s="4">
        <v>75.989999999999995</v>
      </c>
      <c r="H3243" s="4">
        <v>75</v>
      </c>
      <c r="I3243" s="57">
        <v>57.84</v>
      </c>
      <c r="J3243" s="72">
        <f t="shared" si="265"/>
        <v>17.159999999999997</v>
      </c>
      <c r="K3243" s="30" t="s">
        <v>10</v>
      </c>
      <c r="L3243" s="30" t="s">
        <v>10</v>
      </c>
      <c r="M3243" t="s">
        <v>1991</v>
      </c>
      <c r="N3243" t="s">
        <v>7137</v>
      </c>
      <c r="O3243" t="s">
        <v>156</v>
      </c>
      <c r="P3243" t="s">
        <v>179</v>
      </c>
    </row>
    <row r="3244" spans="1:17" x14ac:dyDescent="0.25">
      <c r="A3244" s="1" t="s">
        <v>7138</v>
      </c>
      <c r="B3244" s="5">
        <v>45808.874393055557</v>
      </c>
      <c r="C3244" t="s">
        <v>151</v>
      </c>
      <c r="D3244" t="s">
        <v>19</v>
      </c>
      <c r="E3244" t="s">
        <v>2519</v>
      </c>
      <c r="F3244" t="s">
        <v>1940</v>
      </c>
      <c r="G3244" s="4">
        <v>20.79</v>
      </c>
      <c r="H3244" s="4">
        <v>26.4</v>
      </c>
      <c r="I3244" s="57">
        <v>21.32</v>
      </c>
      <c r="J3244" s="72">
        <f t="shared" si="265"/>
        <v>5.0799999999999983</v>
      </c>
      <c r="K3244" s="30" t="s">
        <v>10</v>
      </c>
      <c r="L3244" s="30" t="s">
        <v>10</v>
      </c>
      <c r="M3244" t="s">
        <v>1991</v>
      </c>
      <c r="N3244" t="s">
        <v>7139</v>
      </c>
      <c r="O3244" t="s">
        <v>132</v>
      </c>
      <c r="P3244" t="s">
        <v>181</v>
      </c>
    </row>
    <row r="3245" spans="1:17" x14ac:dyDescent="0.25">
      <c r="A3245" s="1" t="s">
        <v>4733</v>
      </c>
      <c r="B3245" s="5">
        <v>45808.862854016203</v>
      </c>
      <c r="C3245" t="s">
        <v>254</v>
      </c>
      <c r="D3245" t="s">
        <v>23</v>
      </c>
      <c r="E3245" t="s">
        <v>24</v>
      </c>
      <c r="F3245" t="s">
        <v>20</v>
      </c>
      <c r="G3245" s="4">
        <v>160.97999999999999</v>
      </c>
      <c r="H3245" s="4">
        <v>147</v>
      </c>
      <c r="I3245" s="57">
        <v>118.7</v>
      </c>
      <c r="J3245" s="72">
        <f t="shared" si="265"/>
        <v>28.299999999999997</v>
      </c>
      <c r="K3245" s="30" t="s">
        <v>10</v>
      </c>
      <c r="L3245" s="30" t="s">
        <v>10</v>
      </c>
      <c r="M3245" t="s">
        <v>1991</v>
      </c>
      <c r="N3245" t="s">
        <v>7140</v>
      </c>
      <c r="O3245" t="s">
        <v>1957</v>
      </c>
      <c r="P3245" t="s">
        <v>179</v>
      </c>
    </row>
    <row r="3246" spans="1:17" x14ac:dyDescent="0.25">
      <c r="A3246" s="1">
        <v>8358</v>
      </c>
      <c r="B3246" s="5">
        <v>45808.735923043983</v>
      </c>
      <c r="C3246" t="s">
        <v>223</v>
      </c>
      <c r="D3246" t="s">
        <v>23</v>
      </c>
      <c r="E3246" t="s">
        <v>31</v>
      </c>
      <c r="F3246" t="s">
        <v>116</v>
      </c>
      <c r="G3246" s="4">
        <v>53.98</v>
      </c>
      <c r="H3246" s="4">
        <v>54</v>
      </c>
      <c r="I3246" s="57">
        <v>39.57</v>
      </c>
      <c r="J3246" s="72">
        <f t="shared" si="265"/>
        <v>14.43</v>
      </c>
      <c r="K3246" s="30" t="s">
        <v>10</v>
      </c>
      <c r="L3246" s="30" t="s">
        <v>10</v>
      </c>
      <c r="M3246" t="s">
        <v>1991</v>
      </c>
      <c r="N3246" t="s">
        <v>7141</v>
      </c>
      <c r="O3246" t="s">
        <v>132</v>
      </c>
      <c r="P3246" t="s">
        <v>179</v>
      </c>
    </row>
    <row r="3247" spans="1:17" x14ac:dyDescent="0.25">
      <c r="A3247" s="1" t="s">
        <v>7142</v>
      </c>
      <c r="B3247" s="5">
        <v>45804.796575868058</v>
      </c>
      <c r="C3247" t="s">
        <v>206</v>
      </c>
      <c r="D3247" t="s">
        <v>23</v>
      </c>
      <c r="E3247" t="s">
        <v>31</v>
      </c>
      <c r="F3247" t="s">
        <v>116</v>
      </c>
      <c r="G3247" s="4">
        <v>156.97999999999999</v>
      </c>
      <c r="H3247" s="4">
        <v>150</v>
      </c>
      <c r="I3247" s="57">
        <v>121.12</v>
      </c>
      <c r="J3247" s="72">
        <f t="shared" si="265"/>
        <v>28.879999999999995</v>
      </c>
      <c r="K3247" s="30" t="s">
        <v>10</v>
      </c>
      <c r="L3247" s="30" t="s">
        <v>10</v>
      </c>
      <c r="M3247" t="s">
        <v>1991</v>
      </c>
      <c r="N3247" t="s">
        <v>7143</v>
      </c>
      <c r="O3247" t="s">
        <v>122</v>
      </c>
      <c r="P3247" t="s">
        <v>183</v>
      </c>
    </row>
    <row r="3248" spans="1:17" x14ac:dyDescent="0.25">
      <c r="A3248" s="1" t="s">
        <v>7144</v>
      </c>
      <c r="B3248" s="5">
        <v>45808.782841250002</v>
      </c>
      <c r="C3248" t="s">
        <v>2505</v>
      </c>
      <c r="D3248" t="s">
        <v>23</v>
      </c>
      <c r="E3248" t="s">
        <v>24</v>
      </c>
      <c r="F3248" t="s">
        <v>20</v>
      </c>
      <c r="G3248" s="4">
        <v>94.98</v>
      </c>
      <c r="H3248" s="4">
        <v>85</v>
      </c>
      <c r="I3248" s="57">
        <v>68.64</v>
      </c>
      <c r="J3248" s="72">
        <f t="shared" si="265"/>
        <v>16.36</v>
      </c>
      <c r="K3248" s="30" t="s">
        <v>10</v>
      </c>
      <c r="L3248" s="30" t="s">
        <v>10</v>
      </c>
      <c r="M3248" t="s">
        <v>1991</v>
      </c>
      <c r="N3248" t="s">
        <v>7145</v>
      </c>
      <c r="O3248" t="s">
        <v>2316</v>
      </c>
      <c r="P3248" t="s">
        <v>183</v>
      </c>
    </row>
    <row r="3249" spans="1:17" x14ac:dyDescent="0.25">
      <c r="A3249" s="1">
        <v>4423</v>
      </c>
      <c r="B3249" s="5">
        <v>45808.898280937501</v>
      </c>
      <c r="C3249" t="s">
        <v>206</v>
      </c>
      <c r="D3249" t="s">
        <v>23</v>
      </c>
      <c r="E3249" t="s">
        <v>31</v>
      </c>
      <c r="F3249" t="s">
        <v>116</v>
      </c>
      <c r="G3249" s="4">
        <v>116.98</v>
      </c>
      <c r="H3249" s="4">
        <v>108</v>
      </c>
      <c r="I3249" s="57">
        <v>87.21</v>
      </c>
      <c r="J3249" s="72">
        <f t="shared" si="265"/>
        <v>20.790000000000006</v>
      </c>
      <c r="K3249" s="30" t="s">
        <v>10</v>
      </c>
      <c r="L3249" s="30" t="s">
        <v>10</v>
      </c>
      <c r="M3249" t="s">
        <v>1991</v>
      </c>
      <c r="N3249" t="s">
        <v>7146</v>
      </c>
      <c r="O3249" t="s">
        <v>2228</v>
      </c>
      <c r="P3249" t="s">
        <v>183</v>
      </c>
    </row>
    <row r="3250" spans="1:17" x14ac:dyDescent="0.25">
      <c r="A3250" s="1" t="s">
        <v>3903</v>
      </c>
      <c r="B3250" s="5">
        <v>45808.773422824073</v>
      </c>
      <c r="C3250" t="s">
        <v>2505</v>
      </c>
      <c r="D3250" t="s">
        <v>23</v>
      </c>
      <c r="E3250" t="s">
        <v>24</v>
      </c>
      <c r="F3250" t="s">
        <v>20</v>
      </c>
      <c r="G3250" s="4">
        <v>79.989999999999995</v>
      </c>
      <c r="H3250" s="4">
        <v>79</v>
      </c>
      <c r="I3250" s="57">
        <v>58.79</v>
      </c>
      <c r="J3250" s="72">
        <f t="shared" si="265"/>
        <v>20.21</v>
      </c>
      <c r="K3250" s="30" t="s">
        <v>10</v>
      </c>
      <c r="L3250" s="30" t="s">
        <v>10</v>
      </c>
      <c r="M3250" t="s">
        <v>1991</v>
      </c>
      <c r="N3250" t="s">
        <v>7147</v>
      </c>
      <c r="O3250" t="s">
        <v>124</v>
      </c>
      <c r="P3250" t="s">
        <v>183</v>
      </c>
    </row>
    <row r="3251" spans="1:17" x14ac:dyDescent="0.25">
      <c r="A3251" s="75" t="s">
        <v>7148</v>
      </c>
      <c r="B3251" s="76">
        <v>45804.917654988429</v>
      </c>
      <c r="C3251" s="77" t="s">
        <v>233</v>
      </c>
      <c r="D3251" s="77" t="s">
        <v>19</v>
      </c>
      <c r="E3251" s="77" t="s">
        <v>129</v>
      </c>
      <c r="F3251" s="77" t="s">
        <v>116</v>
      </c>
      <c r="G3251" s="31">
        <v>81.98</v>
      </c>
      <c r="H3251" s="31">
        <v>83</v>
      </c>
      <c r="I3251" s="80">
        <v>0</v>
      </c>
      <c r="J3251" s="73">
        <v>83</v>
      </c>
      <c r="K3251" s="78" t="s">
        <v>1000</v>
      </c>
      <c r="L3251" s="78" t="s">
        <v>2825</v>
      </c>
      <c r="M3251" s="77" t="s">
        <v>1991</v>
      </c>
      <c r="N3251" s="77" t="s">
        <v>7149</v>
      </c>
      <c r="O3251" s="77" t="s">
        <v>123</v>
      </c>
      <c r="P3251" t="s">
        <v>179</v>
      </c>
    </row>
    <row r="3252" spans="1:17" x14ac:dyDescent="0.25">
      <c r="A3252" s="1" t="s">
        <v>7150</v>
      </c>
      <c r="B3252" s="5">
        <v>45808.853742303239</v>
      </c>
      <c r="C3252" t="s">
        <v>161</v>
      </c>
      <c r="D3252" t="s">
        <v>23</v>
      </c>
      <c r="E3252" t="s">
        <v>24</v>
      </c>
      <c r="F3252" t="s">
        <v>20</v>
      </c>
      <c r="G3252" s="4">
        <v>201.98</v>
      </c>
      <c r="H3252" s="4">
        <v>193</v>
      </c>
      <c r="I3252" s="57">
        <v>155.85</v>
      </c>
      <c r="J3252" s="72">
        <f t="shared" ref="J3252:J3253" si="266">H3252-I3252</f>
        <v>37.150000000000006</v>
      </c>
      <c r="K3252" s="30" t="s">
        <v>10</v>
      </c>
      <c r="L3252" s="30" t="s">
        <v>10</v>
      </c>
      <c r="M3252" t="s">
        <v>1991</v>
      </c>
      <c r="N3252" t="s">
        <v>7151</v>
      </c>
      <c r="O3252" t="s">
        <v>132</v>
      </c>
      <c r="P3252" t="s">
        <v>179</v>
      </c>
    </row>
    <row r="3253" spans="1:17" x14ac:dyDescent="0.25">
      <c r="A3253" s="1" t="s">
        <v>4623</v>
      </c>
      <c r="B3253" s="5">
        <v>45808.844133900464</v>
      </c>
      <c r="C3253" t="s">
        <v>281</v>
      </c>
      <c r="D3253" t="s">
        <v>19</v>
      </c>
      <c r="E3253" t="s">
        <v>226</v>
      </c>
      <c r="F3253" t="s">
        <v>20</v>
      </c>
      <c r="G3253" s="4">
        <v>246.98</v>
      </c>
      <c r="H3253" s="4">
        <v>238</v>
      </c>
      <c r="I3253" s="57">
        <v>192.18</v>
      </c>
      <c r="J3253" s="72">
        <f t="shared" si="266"/>
        <v>45.819999999999993</v>
      </c>
      <c r="K3253" s="30" t="s">
        <v>10</v>
      </c>
      <c r="L3253" s="30" t="s">
        <v>10</v>
      </c>
      <c r="M3253" t="s">
        <v>1991</v>
      </c>
      <c r="N3253" t="s">
        <v>7152</v>
      </c>
      <c r="O3253" t="s">
        <v>132</v>
      </c>
      <c r="P3253" t="s">
        <v>179</v>
      </c>
    </row>
    <row r="3254" spans="1:17" x14ac:dyDescent="0.25">
      <c r="A3254" s="75">
        <v>1444</v>
      </c>
      <c r="B3254" s="76">
        <v>45806.905102604163</v>
      </c>
      <c r="C3254" s="77" t="s">
        <v>1980</v>
      </c>
      <c r="D3254" s="77" t="s">
        <v>19</v>
      </c>
      <c r="E3254" s="77" t="s">
        <v>129</v>
      </c>
      <c r="F3254" s="77" t="s">
        <v>116</v>
      </c>
      <c r="G3254" s="31">
        <v>84.98</v>
      </c>
      <c r="H3254" s="31">
        <v>75</v>
      </c>
      <c r="I3254" s="31">
        <v>0</v>
      </c>
      <c r="J3254" s="31">
        <v>75</v>
      </c>
      <c r="K3254" s="78" t="s">
        <v>1000</v>
      </c>
      <c r="L3254" s="78" t="s">
        <v>2825</v>
      </c>
      <c r="M3254" s="77" t="s">
        <v>1991</v>
      </c>
      <c r="N3254" s="77" t="s">
        <v>7153</v>
      </c>
      <c r="O3254" s="77" t="s">
        <v>122</v>
      </c>
      <c r="P3254" t="s">
        <v>179</v>
      </c>
      <c r="Q3254" s="79"/>
    </row>
    <row r="3255" spans="1:17" x14ac:dyDescent="0.25">
      <c r="A3255" s="1" t="s">
        <v>7154</v>
      </c>
      <c r="B3255" s="5">
        <v>45808.879656967591</v>
      </c>
      <c r="C3255" t="s">
        <v>300</v>
      </c>
      <c r="D3255" t="s">
        <v>27</v>
      </c>
      <c r="E3255" t="s">
        <v>28</v>
      </c>
      <c r="F3255" t="s">
        <v>136</v>
      </c>
      <c r="G3255" s="4">
        <v>131.97999999999999</v>
      </c>
      <c r="H3255" s="31">
        <v>125</v>
      </c>
      <c r="I3255" s="31">
        <v>0</v>
      </c>
      <c r="J3255" s="31">
        <v>125</v>
      </c>
      <c r="K3255" s="30" t="s">
        <v>2824</v>
      </c>
      <c r="L3255" s="30" t="s">
        <v>17</v>
      </c>
      <c r="M3255" t="s">
        <v>1991</v>
      </c>
      <c r="N3255" t="s">
        <v>7155</v>
      </c>
      <c r="O3255" t="s">
        <v>132</v>
      </c>
      <c r="P3255" t="s">
        <v>182</v>
      </c>
    </row>
    <row r="3256" spans="1:17" x14ac:dyDescent="0.25">
      <c r="A3256" s="1" t="s">
        <v>7156</v>
      </c>
      <c r="B3256" s="5">
        <v>45808.776271539355</v>
      </c>
      <c r="C3256" t="s">
        <v>224</v>
      </c>
      <c r="D3256" t="s">
        <v>153</v>
      </c>
      <c r="E3256" t="s">
        <v>24</v>
      </c>
      <c r="F3256" t="s">
        <v>20</v>
      </c>
      <c r="G3256" s="4">
        <v>69.98</v>
      </c>
      <c r="H3256" s="4">
        <v>54</v>
      </c>
      <c r="I3256" s="57">
        <v>43.6</v>
      </c>
      <c r="J3256" s="72">
        <f t="shared" ref="J3256:J3258" si="267">H3256-I3256</f>
        <v>10.399999999999999</v>
      </c>
      <c r="K3256" s="30" t="s">
        <v>10</v>
      </c>
      <c r="L3256" s="30" t="s">
        <v>10</v>
      </c>
      <c r="M3256" t="s">
        <v>1991</v>
      </c>
      <c r="N3256" t="s">
        <v>7157</v>
      </c>
      <c r="O3256" t="s">
        <v>124</v>
      </c>
      <c r="P3256" t="s">
        <v>180</v>
      </c>
    </row>
    <row r="3257" spans="1:17" x14ac:dyDescent="0.25">
      <c r="A3257" s="1" t="s">
        <v>7158</v>
      </c>
      <c r="B3257" s="5">
        <v>45808.695347928238</v>
      </c>
      <c r="C3257" t="s">
        <v>299</v>
      </c>
      <c r="D3257" t="s">
        <v>19</v>
      </c>
      <c r="E3257" t="s">
        <v>33</v>
      </c>
      <c r="F3257" t="s">
        <v>20</v>
      </c>
      <c r="G3257" s="4">
        <v>84.98</v>
      </c>
      <c r="H3257" s="4">
        <v>77</v>
      </c>
      <c r="I3257" s="57">
        <v>62.18</v>
      </c>
      <c r="J3257" s="72">
        <f t="shared" si="267"/>
        <v>14.82</v>
      </c>
      <c r="K3257" s="30" t="s">
        <v>10</v>
      </c>
      <c r="L3257" s="30" t="s">
        <v>10</v>
      </c>
      <c r="M3257" t="s">
        <v>1991</v>
      </c>
      <c r="N3257" t="s">
        <v>7159</v>
      </c>
      <c r="O3257" t="s">
        <v>122</v>
      </c>
      <c r="P3257" t="s">
        <v>182</v>
      </c>
    </row>
    <row r="3258" spans="1:17" x14ac:dyDescent="0.25">
      <c r="A3258" s="1" t="s">
        <v>7160</v>
      </c>
      <c r="B3258" s="5">
        <v>45808.597540775459</v>
      </c>
      <c r="C3258" t="s">
        <v>401</v>
      </c>
      <c r="D3258" t="s">
        <v>19</v>
      </c>
      <c r="E3258" t="s">
        <v>39</v>
      </c>
      <c r="F3258" t="s">
        <v>20</v>
      </c>
      <c r="G3258" s="4">
        <v>168.98</v>
      </c>
      <c r="H3258" s="4">
        <v>160</v>
      </c>
      <c r="I3258" s="57">
        <v>124.2</v>
      </c>
      <c r="J3258" s="72">
        <f t="shared" si="267"/>
        <v>35.799999999999997</v>
      </c>
      <c r="K3258" s="30" t="s">
        <v>10</v>
      </c>
      <c r="L3258" s="30" t="s">
        <v>10</v>
      </c>
      <c r="M3258" t="s">
        <v>1991</v>
      </c>
      <c r="N3258" t="s">
        <v>7161</v>
      </c>
      <c r="O3258" t="s">
        <v>122</v>
      </c>
      <c r="P3258" t="s">
        <v>183</v>
      </c>
    </row>
    <row r="3259" spans="1:17" x14ac:dyDescent="0.25">
      <c r="A3259" s="1" t="s">
        <v>7162</v>
      </c>
      <c r="B3259" s="5">
        <v>45808.575106296295</v>
      </c>
      <c r="C3259" t="s">
        <v>2093</v>
      </c>
      <c r="D3259" t="s">
        <v>18</v>
      </c>
      <c r="E3259" t="s">
        <v>1939</v>
      </c>
      <c r="F3259" t="s">
        <v>29</v>
      </c>
      <c r="G3259" s="4">
        <v>151.88</v>
      </c>
      <c r="H3259" s="31">
        <v>150.9</v>
      </c>
      <c r="I3259" s="31">
        <v>0</v>
      </c>
      <c r="J3259" s="31">
        <v>150.9</v>
      </c>
      <c r="K3259" s="30" t="s">
        <v>2824</v>
      </c>
      <c r="L3259" s="30" t="s">
        <v>17</v>
      </c>
      <c r="M3259" t="s">
        <v>1991</v>
      </c>
      <c r="N3259" t="s">
        <v>7163</v>
      </c>
      <c r="O3259" t="s">
        <v>122</v>
      </c>
      <c r="P3259" t="s">
        <v>183</v>
      </c>
    </row>
    <row r="3260" spans="1:17" x14ac:dyDescent="0.25">
      <c r="A3260" s="1" t="s">
        <v>7164</v>
      </c>
      <c r="B3260" s="5">
        <v>45808.924970949076</v>
      </c>
      <c r="C3260" t="s">
        <v>216</v>
      </c>
      <c r="D3260" t="s">
        <v>23</v>
      </c>
      <c r="E3260" t="s">
        <v>31</v>
      </c>
      <c r="F3260" t="s">
        <v>1941</v>
      </c>
      <c r="G3260" s="4">
        <v>163.98</v>
      </c>
      <c r="H3260" s="4">
        <v>150</v>
      </c>
      <c r="I3260" s="57">
        <v>121.12</v>
      </c>
      <c r="J3260" s="72">
        <f t="shared" ref="J3260:J3267" si="268">H3260-I3260</f>
        <v>28.879999999999995</v>
      </c>
      <c r="K3260" s="30" t="s">
        <v>10</v>
      </c>
      <c r="L3260" s="30" t="s">
        <v>10</v>
      </c>
      <c r="M3260" t="s">
        <v>1991</v>
      </c>
      <c r="N3260" t="s">
        <v>7165</v>
      </c>
      <c r="O3260" t="s">
        <v>122</v>
      </c>
      <c r="P3260" t="s">
        <v>181</v>
      </c>
    </row>
    <row r="3261" spans="1:17" x14ac:dyDescent="0.25">
      <c r="A3261" s="1" t="s">
        <v>7166</v>
      </c>
      <c r="B3261" s="5">
        <v>45808.879524895834</v>
      </c>
      <c r="C3261" t="s">
        <v>2523</v>
      </c>
      <c r="D3261" t="s">
        <v>19</v>
      </c>
      <c r="E3261" t="s">
        <v>226</v>
      </c>
      <c r="F3261" t="s">
        <v>1940</v>
      </c>
      <c r="G3261" s="4">
        <v>90.58</v>
      </c>
      <c r="H3261" s="4">
        <v>87.6</v>
      </c>
      <c r="I3261" s="57">
        <v>70.73</v>
      </c>
      <c r="J3261" s="72">
        <f t="shared" si="268"/>
        <v>16.86999999999999</v>
      </c>
      <c r="K3261" s="30" t="s">
        <v>10</v>
      </c>
      <c r="L3261" s="30" t="s">
        <v>10</v>
      </c>
      <c r="M3261" t="s">
        <v>1991</v>
      </c>
      <c r="N3261" t="s">
        <v>7167</v>
      </c>
      <c r="O3261" t="s">
        <v>2228</v>
      </c>
      <c r="P3261" t="s">
        <v>180</v>
      </c>
    </row>
    <row r="3262" spans="1:17" x14ac:dyDescent="0.25">
      <c r="A3262" s="1" t="s">
        <v>7168</v>
      </c>
      <c r="B3262" s="5">
        <v>45808.90639733796</v>
      </c>
      <c r="C3262" t="s">
        <v>310</v>
      </c>
      <c r="D3262" t="s">
        <v>19</v>
      </c>
      <c r="E3262" t="s">
        <v>39</v>
      </c>
      <c r="F3262" t="s">
        <v>20</v>
      </c>
      <c r="G3262" s="4">
        <v>227.99</v>
      </c>
      <c r="H3262" s="4">
        <v>227</v>
      </c>
      <c r="I3262" s="57">
        <v>183.3</v>
      </c>
      <c r="J3262" s="72">
        <f t="shared" si="268"/>
        <v>43.699999999999989</v>
      </c>
      <c r="K3262" s="30" t="s">
        <v>10</v>
      </c>
      <c r="L3262" s="30" t="s">
        <v>10</v>
      </c>
      <c r="M3262" t="s">
        <v>1991</v>
      </c>
      <c r="N3262" t="s">
        <v>7169</v>
      </c>
      <c r="O3262" t="s">
        <v>131</v>
      </c>
      <c r="P3262" t="s">
        <v>183</v>
      </c>
    </row>
    <row r="3263" spans="1:17" x14ac:dyDescent="0.25">
      <c r="A3263" s="1" t="s">
        <v>7170</v>
      </c>
      <c r="B3263" s="5">
        <v>45808.84413287037</v>
      </c>
      <c r="C3263" t="s">
        <v>310</v>
      </c>
      <c r="D3263" t="s">
        <v>19</v>
      </c>
      <c r="E3263" t="s">
        <v>1946</v>
      </c>
      <c r="F3263" t="s">
        <v>20</v>
      </c>
      <c r="G3263" s="4">
        <v>171.98</v>
      </c>
      <c r="H3263" s="4">
        <v>151</v>
      </c>
      <c r="I3263" s="57">
        <v>121.93</v>
      </c>
      <c r="J3263" s="72">
        <f t="shared" si="268"/>
        <v>29.069999999999993</v>
      </c>
      <c r="K3263" s="30" t="s">
        <v>10</v>
      </c>
      <c r="L3263" s="30" t="s">
        <v>10</v>
      </c>
      <c r="M3263" t="s">
        <v>1991</v>
      </c>
      <c r="N3263" t="s">
        <v>7171</v>
      </c>
      <c r="O3263" t="s">
        <v>132</v>
      </c>
      <c r="P3263" t="s">
        <v>183</v>
      </c>
    </row>
    <row r="3264" spans="1:17" x14ac:dyDescent="0.25">
      <c r="A3264" s="1" t="s">
        <v>7172</v>
      </c>
      <c r="B3264" s="5">
        <v>45808.777244861114</v>
      </c>
      <c r="C3264" t="s">
        <v>310</v>
      </c>
      <c r="D3264" t="s">
        <v>19</v>
      </c>
      <c r="E3264" t="s">
        <v>41</v>
      </c>
      <c r="F3264" t="s">
        <v>20</v>
      </c>
      <c r="G3264" s="4">
        <v>143.97999999999999</v>
      </c>
      <c r="H3264" s="4">
        <v>134</v>
      </c>
      <c r="I3264" s="57">
        <v>112.25</v>
      </c>
      <c r="J3264" s="72">
        <f t="shared" si="268"/>
        <v>21.75</v>
      </c>
      <c r="K3264" s="30" t="s">
        <v>10</v>
      </c>
      <c r="L3264" s="30" t="s">
        <v>10</v>
      </c>
      <c r="M3264" t="s">
        <v>1991</v>
      </c>
      <c r="N3264" t="s">
        <v>7173</v>
      </c>
      <c r="O3264" t="s">
        <v>1961</v>
      </c>
      <c r="P3264" t="s">
        <v>183</v>
      </c>
    </row>
    <row r="3265" spans="1:16" x14ac:dyDescent="0.25">
      <c r="A3265" s="1" t="s">
        <v>7174</v>
      </c>
      <c r="B3265" s="5">
        <v>45808.783891921295</v>
      </c>
      <c r="C3265" t="s">
        <v>532</v>
      </c>
      <c r="D3265" t="s">
        <v>23</v>
      </c>
      <c r="E3265" t="s">
        <v>26</v>
      </c>
      <c r="F3265" t="s">
        <v>20</v>
      </c>
      <c r="G3265" s="4">
        <v>69.98</v>
      </c>
      <c r="H3265" s="4">
        <v>62</v>
      </c>
      <c r="I3265" s="57">
        <v>50.06</v>
      </c>
      <c r="J3265" s="72">
        <f t="shared" si="268"/>
        <v>11.939999999999998</v>
      </c>
      <c r="K3265" s="30" t="s">
        <v>10</v>
      </c>
      <c r="L3265" s="30" t="s">
        <v>10</v>
      </c>
      <c r="M3265" t="s">
        <v>1991</v>
      </c>
      <c r="N3265" t="s">
        <v>7175</v>
      </c>
      <c r="O3265" t="s">
        <v>132</v>
      </c>
      <c r="P3265" t="s">
        <v>182</v>
      </c>
    </row>
    <row r="3266" spans="1:16" x14ac:dyDescent="0.25">
      <c r="A3266" s="1">
        <v>3520</v>
      </c>
      <c r="B3266" s="5">
        <v>45807.617103773147</v>
      </c>
      <c r="C3266" t="s">
        <v>228</v>
      </c>
      <c r="D3266" t="s">
        <v>23</v>
      </c>
      <c r="E3266" t="s">
        <v>31</v>
      </c>
      <c r="F3266" t="s">
        <v>116</v>
      </c>
      <c r="G3266" s="4">
        <v>28.23</v>
      </c>
      <c r="H3266" s="4">
        <v>31</v>
      </c>
      <c r="I3266" s="57">
        <v>21</v>
      </c>
      <c r="J3266" s="72">
        <f t="shared" si="268"/>
        <v>10</v>
      </c>
      <c r="K3266" s="30" t="s">
        <v>10</v>
      </c>
      <c r="L3266" s="30" t="s">
        <v>10</v>
      </c>
      <c r="M3266" t="s">
        <v>1991</v>
      </c>
      <c r="N3266" t="s">
        <v>7176</v>
      </c>
      <c r="O3266" t="s">
        <v>132</v>
      </c>
      <c r="P3266" t="s">
        <v>183</v>
      </c>
    </row>
    <row r="3267" spans="1:16" x14ac:dyDescent="0.25">
      <c r="A3267" s="1" t="s">
        <v>7177</v>
      </c>
      <c r="B3267" s="5">
        <v>45808.779736446762</v>
      </c>
      <c r="C3267" t="s">
        <v>295</v>
      </c>
      <c r="D3267" t="s">
        <v>19</v>
      </c>
      <c r="E3267" t="s">
        <v>226</v>
      </c>
      <c r="F3267" t="s">
        <v>20</v>
      </c>
      <c r="G3267" s="4">
        <v>110.98</v>
      </c>
      <c r="H3267" s="4">
        <v>104</v>
      </c>
      <c r="I3267" s="57">
        <v>83.98</v>
      </c>
      <c r="J3267" s="72">
        <f t="shared" si="268"/>
        <v>20.019999999999996</v>
      </c>
      <c r="K3267" s="30" t="s">
        <v>10</v>
      </c>
      <c r="L3267" s="30" t="s">
        <v>10</v>
      </c>
      <c r="M3267" t="s">
        <v>1991</v>
      </c>
      <c r="N3267" t="s">
        <v>7178</v>
      </c>
      <c r="O3267" t="s">
        <v>122</v>
      </c>
      <c r="P3267" t="s">
        <v>182</v>
      </c>
    </row>
    <row r="3268" spans="1:16" x14ac:dyDescent="0.25">
      <c r="A3268" s="1" t="s">
        <v>7179</v>
      </c>
      <c r="B3268" s="5">
        <v>45808.886766944444</v>
      </c>
      <c r="C3268" t="s">
        <v>307</v>
      </c>
      <c r="D3268" t="s">
        <v>18</v>
      </c>
      <c r="E3268" t="s">
        <v>1943</v>
      </c>
      <c r="F3268" t="s">
        <v>116</v>
      </c>
      <c r="G3268" s="4">
        <v>177.98</v>
      </c>
      <c r="H3268" s="31">
        <v>170</v>
      </c>
      <c r="I3268" s="31">
        <v>0</v>
      </c>
      <c r="J3268" s="73">
        <v>170</v>
      </c>
      <c r="K3268" s="30" t="s">
        <v>2824</v>
      </c>
      <c r="L3268" s="30" t="s">
        <v>17</v>
      </c>
      <c r="M3268" t="s">
        <v>1991</v>
      </c>
      <c r="N3268" t="s">
        <v>7180</v>
      </c>
      <c r="O3268" t="s">
        <v>122</v>
      </c>
      <c r="P3268" t="s">
        <v>181</v>
      </c>
    </row>
    <row r="3269" spans="1:16" x14ac:dyDescent="0.25">
      <c r="A3269" s="1" t="s">
        <v>7181</v>
      </c>
      <c r="B3269" s="5">
        <v>45808.776582048609</v>
      </c>
      <c r="C3269" t="s">
        <v>295</v>
      </c>
      <c r="D3269" t="s">
        <v>23</v>
      </c>
      <c r="E3269" t="s">
        <v>24</v>
      </c>
      <c r="F3269" t="s">
        <v>20</v>
      </c>
      <c r="G3269" s="4">
        <v>132.97999999999999</v>
      </c>
      <c r="H3269" s="4">
        <v>128</v>
      </c>
      <c r="I3269" s="57">
        <v>98.36</v>
      </c>
      <c r="J3269" s="72">
        <f t="shared" ref="J3269:J3271" si="269">H3269-I3269</f>
        <v>29.64</v>
      </c>
      <c r="K3269" s="30" t="s">
        <v>10</v>
      </c>
      <c r="L3269" s="30" t="s">
        <v>10</v>
      </c>
      <c r="M3269" t="s">
        <v>1991</v>
      </c>
      <c r="N3269" t="s">
        <v>7182</v>
      </c>
      <c r="O3269" t="s">
        <v>132</v>
      </c>
      <c r="P3269" t="s">
        <v>182</v>
      </c>
    </row>
    <row r="3270" spans="1:16" x14ac:dyDescent="0.25">
      <c r="A3270" s="1" t="s">
        <v>7183</v>
      </c>
      <c r="B3270" s="5">
        <v>45808.803684733793</v>
      </c>
      <c r="C3270" t="s">
        <v>768</v>
      </c>
      <c r="D3270" t="s">
        <v>19</v>
      </c>
      <c r="E3270" t="s">
        <v>41</v>
      </c>
      <c r="F3270" t="s">
        <v>20</v>
      </c>
      <c r="G3270" s="4">
        <v>69.23</v>
      </c>
      <c r="H3270" s="4">
        <v>67</v>
      </c>
      <c r="I3270" s="57">
        <v>50.06</v>
      </c>
      <c r="J3270" s="72">
        <f t="shared" si="269"/>
        <v>16.939999999999998</v>
      </c>
      <c r="K3270" s="30" t="s">
        <v>10</v>
      </c>
      <c r="L3270" s="30" t="s">
        <v>10</v>
      </c>
      <c r="M3270" t="s">
        <v>1991</v>
      </c>
      <c r="N3270" t="s">
        <v>7184</v>
      </c>
      <c r="O3270" t="s">
        <v>122</v>
      </c>
      <c r="P3270" t="s">
        <v>179</v>
      </c>
    </row>
    <row r="3271" spans="1:16" x14ac:dyDescent="0.25">
      <c r="A3271" s="1" t="s">
        <v>7185</v>
      </c>
      <c r="B3271" s="5">
        <v>45808.921283518517</v>
      </c>
      <c r="C3271" t="s">
        <v>155</v>
      </c>
      <c r="D3271" t="s">
        <v>19</v>
      </c>
      <c r="E3271" t="s">
        <v>41</v>
      </c>
      <c r="F3271" t="s">
        <v>20</v>
      </c>
      <c r="G3271" s="4">
        <v>199.98</v>
      </c>
      <c r="H3271" s="4">
        <v>182</v>
      </c>
      <c r="I3271" s="57">
        <v>146.96</v>
      </c>
      <c r="J3271" s="72">
        <f t="shared" si="269"/>
        <v>35.039999999999992</v>
      </c>
      <c r="K3271" s="30" t="s">
        <v>10</v>
      </c>
      <c r="L3271" s="30" t="s">
        <v>10</v>
      </c>
      <c r="M3271" t="s">
        <v>1991</v>
      </c>
      <c r="N3271" t="s">
        <v>7186</v>
      </c>
      <c r="O3271" t="s">
        <v>124</v>
      </c>
      <c r="P3271" t="s">
        <v>182</v>
      </c>
    </row>
    <row r="3272" spans="1:16" x14ac:dyDescent="0.25">
      <c r="A3272" s="1" t="s">
        <v>7187</v>
      </c>
      <c r="B3272" s="5">
        <v>45808.80567105324</v>
      </c>
      <c r="C3272" t="s">
        <v>262</v>
      </c>
      <c r="D3272" t="s">
        <v>18</v>
      </c>
      <c r="E3272" t="s">
        <v>28</v>
      </c>
      <c r="F3272" t="s">
        <v>136</v>
      </c>
      <c r="G3272" s="4">
        <v>34.979999999999997</v>
      </c>
      <c r="H3272" s="31">
        <v>30</v>
      </c>
      <c r="I3272" s="31">
        <v>0</v>
      </c>
      <c r="J3272" s="31">
        <v>30</v>
      </c>
      <c r="K3272" s="30" t="s">
        <v>2824</v>
      </c>
      <c r="L3272" s="30" t="s">
        <v>17</v>
      </c>
      <c r="M3272" t="s">
        <v>1991</v>
      </c>
      <c r="N3272" t="s">
        <v>7188</v>
      </c>
      <c r="O3272" t="s">
        <v>123</v>
      </c>
      <c r="P3272" t="s">
        <v>182</v>
      </c>
    </row>
    <row r="3273" spans="1:16" x14ac:dyDescent="0.25">
      <c r="A3273" s="1" t="s">
        <v>7189</v>
      </c>
      <c r="B3273" s="5">
        <v>45808.807232256942</v>
      </c>
      <c r="C3273" t="s">
        <v>779</v>
      </c>
      <c r="D3273" t="s">
        <v>23</v>
      </c>
      <c r="E3273" t="s">
        <v>24</v>
      </c>
      <c r="F3273" t="s">
        <v>20</v>
      </c>
      <c r="G3273" s="4">
        <v>112.98</v>
      </c>
      <c r="H3273" s="4">
        <v>96</v>
      </c>
      <c r="I3273" s="57">
        <v>77.52</v>
      </c>
      <c r="J3273" s="72">
        <f t="shared" ref="J3273:J3275" si="270">H3273-I3273</f>
        <v>18.480000000000004</v>
      </c>
      <c r="K3273" s="30" t="s">
        <v>10</v>
      </c>
      <c r="L3273" s="30" t="s">
        <v>10</v>
      </c>
      <c r="M3273" t="s">
        <v>1991</v>
      </c>
      <c r="N3273" t="s">
        <v>7190</v>
      </c>
      <c r="O3273" t="s">
        <v>122</v>
      </c>
      <c r="P3273" t="s">
        <v>183</v>
      </c>
    </row>
    <row r="3274" spans="1:16" x14ac:dyDescent="0.25">
      <c r="A3274" s="1" t="s">
        <v>4707</v>
      </c>
      <c r="B3274" s="5">
        <v>45804.767013935183</v>
      </c>
      <c r="C3274" t="s">
        <v>167</v>
      </c>
      <c r="D3274" t="s">
        <v>23</v>
      </c>
      <c r="E3274" t="s">
        <v>30</v>
      </c>
      <c r="F3274" t="s">
        <v>116</v>
      </c>
      <c r="G3274" s="4">
        <v>93.98</v>
      </c>
      <c r="H3274" s="4">
        <v>92</v>
      </c>
      <c r="I3274" s="57">
        <v>74.290000000000006</v>
      </c>
      <c r="J3274" s="72">
        <f t="shared" si="270"/>
        <v>17.709999999999994</v>
      </c>
      <c r="K3274" s="30" t="s">
        <v>10</v>
      </c>
      <c r="L3274" s="30" t="s">
        <v>10</v>
      </c>
      <c r="M3274" t="s">
        <v>1991</v>
      </c>
      <c r="N3274" t="s">
        <v>7191</v>
      </c>
      <c r="O3274" t="s">
        <v>131</v>
      </c>
      <c r="P3274" t="s">
        <v>182</v>
      </c>
    </row>
    <row r="3275" spans="1:16" x14ac:dyDescent="0.25">
      <c r="A3275" s="1" t="s">
        <v>7192</v>
      </c>
      <c r="B3275" s="5">
        <v>45808.892989097221</v>
      </c>
      <c r="C3275" t="s">
        <v>250</v>
      </c>
      <c r="D3275" t="s">
        <v>19</v>
      </c>
      <c r="E3275" t="s">
        <v>41</v>
      </c>
      <c r="F3275" t="s">
        <v>20</v>
      </c>
      <c r="G3275" s="4">
        <v>143.97999999999999</v>
      </c>
      <c r="H3275" s="4">
        <v>121</v>
      </c>
      <c r="I3275" s="57">
        <v>97.71</v>
      </c>
      <c r="J3275" s="72">
        <f t="shared" si="270"/>
        <v>23.290000000000006</v>
      </c>
      <c r="K3275" s="30" t="s">
        <v>10</v>
      </c>
      <c r="L3275" s="30" t="s">
        <v>10</v>
      </c>
      <c r="M3275" t="s">
        <v>1991</v>
      </c>
      <c r="N3275" t="s">
        <v>7193</v>
      </c>
      <c r="O3275" t="s">
        <v>132</v>
      </c>
      <c r="P3275" t="s">
        <v>180</v>
      </c>
    </row>
    <row r="3276" spans="1:16" x14ac:dyDescent="0.25">
      <c r="A3276" s="1" t="s">
        <v>7194</v>
      </c>
      <c r="B3276" s="5">
        <v>45808.483016064813</v>
      </c>
      <c r="C3276" t="s">
        <v>250</v>
      </c>
      <c r="D3276" t="s">
        <v>27</v>
      </c>
      <c r="E3276" t="s">
        <v>1945</v>
      </c>
      <c r="F3276" t="s">
        <v>29</v>
      </c>
      <c r="G3276" s="4">
        <v>62.99</v>
      </c>
      <c r="H3276" s="31">
        <v>59</v>
      </c>
      <c r="I3276" s="31">
        <v>0</v>
      </c>
      <c r="J3276" s="31">
        <v>59</v>
      </c>
      <c r="K3276" s="30" t="s">
        <v>2824</v>
      </c>
      <c r="L3276" s="30" t="s">
        <v>17</v>
      </c>
      <c r="M3276" t="s">
        <v>1991</v>
      </c>
      <c r="N3276" t="s">
        <v>7195</v>
      </c>
      <c r="O3276" t="s">
        <v>131</v>
      </c>
      <c r="P3276" t="s">
        <v>180</v>
      </c>
    </row>
    <row r="3277" spans="1:16" x14ac:dyDescent="0.25">
      <c r="A3277" s="1" t="s">
        <v>7196</v>
      </c>
      <c r="B3277" s="5">
        <v>45808.841784479169</v>
      </c>
      <c r="C3277" t="s">
        <v>137</v>
      </c>
      <c r="D3277" t="s">
        <v>23</v>
      </c>
      <c r="E3277" t="s">
        <v>31</v>
      </c>
      <c r="F3277" t="s">
        <v>1941</v>
      </c>
      <c r="G3277" s="4">
        <v>103.98</v>
      </c>
      <c r="H3277" s="4">
        <v>102</v>
      </c>
      <c r="I3277" s="57">
        <v>77.36</v>
      </c>
      <c r="J3277" s="72">
        <f>H3277-I3277</f>
        <v>24.64</v>
      </c>
      <c r="K3277" s="30" t="s">
        <v>10</v>
      </c>
      <c r="L3277" s="30" t="s">
        <v>10</v>
      </c>
      <c r="M3277" t="s">
        <v>1991</v>
      </c>
      <c r="N3277" t="s">
        <v>7197</v>
      </c>
      <c r="O3277" t="s">
        <v>132</v>
      </c>
      <c r="P3277" t="s">
        <v>183</v>
      </c>
    </row>
    <row r="3278" spans="1:16" x14ac:dyDescent="0.25">
      <c r="A3278" s="1" t="s">
        <v>4106</v>
      </c>
      <c r="B3278" s="5">
        <v>45808.838194166667</v>
      </c>
      <c r="C3278" t="s">
        <v>137</v>
      </c>
      <c r="D3278" t="s">
        <v>19</v>
      </c>
      <c r="E3278" t="s">
        <v>2534</v>
      </c>
      <c r="F3278" t="s">
        <v>4007</v>
      </c>
      <c r="G3278" s="4">
        <v>156.78</v>
      </c>
      <c r="H3278" s="31">
        <v>142.80000000000001</v>
      </c>
      <c r="I3278" s="31">
        <v>0</v>
      </c>
      <c r="J3278" s="31">
        <v>142.80000000000001</v>
      </c>
      <c r="K3278" s="30" t="s">
        <v>2824</v>
      </c>
      <c r="L3278" s="30" t="s">
        <v>17</v>
      </c>
      <c r="M3278" t="s">
        <v>1991</v>
      </c>
      <c r="N3278" t="s">
        <v>7198</v>
      </c>
      <c r="O3278" t="s">
        <v>132</v>
      </c>
      <c r="P3278" t="s">
        <v>183</v>
      </c>
    </row>
    <row r="3279" spans="1:16" x14ac:dyDescent="0.25">
      <c r="A3279" s="1" t="s">
        <v>7199</v>
      </c>
      <c r="B3279" s="5">
        <v>45808.83313619213</v>
      </c>
      <c r="C3279" t="s">
        <v>137</v>
      </c>
      <c r="D3279" t="s">
        <v>23</v>
      </c>
      <c r="E3279" t="s">
        <v>24</v>
      </c>
      <c r="F3279" t="s">
        <v>20</v>
      </c>
      <c r="G3279" s="4">
        <v>45.39</v>
      </c>
      <c r="H3279" s="4">
        <v>44.4</v>
      </c>
      <c r="I3279" s="57">
        <v>30.85</v>
      </c>
      <c r="J3279" s="72">
        <f t="shared" ref="J3279:J3287" si="271">H3279-I3279</f>
        <v>13.549999999999997</v>
      </c>
      <c r="K3279" s="30" t="s">
        <v>10</v>
      </c>
      <c r="L3279" s="30" t="s">
        <v>10</v>
      </c>
      <c r="M3279" t="s">
        <v>1991</v>
      </c>
      <c r="N3279" t="s">
        <v>7200</v>
      </c>
      <c r="O3279" t="s">
        <v>132</v>
      </c>
      <c r="P3279" t="s">
        <v>183</v>
      </c>
    </row>
    <row r="3280" spans="1:16" x14ac:dyDescent="0.25">
      <c r="A3280" s="1" t="s">
        <v>7201</v>
      </c>
      <c r="B3280" s="5">
        <v>45808.715513854164</v>
      </c>
      <c r="C3280" t="s">
        <v>137</v>
      </c>
      <c r="D3280" t="s">
        <v>19</v>
      </c>
      <c r="E3280" t="s">
        <v>39</v>
      </c>
      <c r="F3280" t="s">
        <v>20</v>
      </c>
      <c r="G3280" s="4">
        <v>88.59</v>
      </c>
      <c r="H3280" s="4">
        <v>87.6</v>
      </c>
      <c r="I3280" s="57">
        <v>65.73</v>
      </c>
      <c r="J3280" s="72">
        <f t="shared" si="271"/>
        <v>21.86999999999999</v>
      </c>
      <c r="K3280" s="30" t="s">
        <v>10</v>
      </c>
      <c r="L3280" s="30" t="s">
        <v>10</v>
      </c>
      <c r="M3280" t="s">
        <v>1991</v>
      </c>
      <c r="N3280" t="s">
        <v>7202</v>
      </c>
      <c r="O3280" t="s">
        <v>1959</v>
      </c>
      <c r="P3280" t="s">
        <v>183</v>
      </c>
    </row>
    <row r="3281" spans="1:16" x14ac:dyDescent="0.25">
      <c r="A3281" s="1" t="s">
        <v>7203</v>
      </c>
      <c r="B3281" s="5">
        <v>45808.798311585648</v>
      </c>
      <c r="C3281" t="s">
        <v>305</v>
      </c>
      <c r="D3281" t="s">
        <v>23</v>
      </c>
      <c r="E3281" t="s">
        <v>31</v>
      </c>
      <c r="F3281" t="s">
        <v>1941</v>
      </c>
      <c r="G3281" s="4">
        <v>89.98</v>
      </c>
      <c r="H3281" s="4">
        <v>68</v>
      </c>
      <c r="I3281" s="57">
        <v>54.91</v>
      </c>
      <c r="J3281" s="72">
        <f t="shared" si="271"/>
        <v>13.090000000000003</v>
      </c>
      <c r="K3281" s="30" t="s">
        <v>10</v>
      </c>
      <c r="L3281" s="30" t="s">
        <v>10</v>
      </c>
      <c r="M3281" t="s">
        <v>1991</v>
      </c>
      <c r="N3281" t="s">
        <v>7204</v>
      </c>
      <c r="O3281" t="s">
        <v>122</v>
      </c>
      <c r="P3281" t="s">
        <v>182</v>
      </c>
    </row>
    <row r="3282" spans="1:16" x14ac:dyDescent="0.25">
      <c r="A3282" s="1" t="s">
        <v>3830</v>
      </c>
      <c r="B3282" s="5">
        <v>45808.922074374997</v>
      </c>
      <c r="C3282" t="s">
        <v>195</v>
      </c>
      <c r="D3282" t="s">
        <v>19</v>
      </c>
      <c r="E3282" t="s">
        <v>41</v>
      </c>
      <c r="F3282" t="s">
        <v>20</v>
      </c>
      <c r="G3282" s="4">
        <v>145.58000000000001</v>
      </c>
      <c r="H3282" s="4">
        <v>135.6</v>
      </c>
      <c r="I3282" s="57">
        <v>109.49</v>
      </c>
      <c r="J3282" s="72">
        <f t="shared" si="271"/>
        <v>26.11</v>
      </c>
      <c r="K3282" s="30" t="s">
        <v>10</v>
      </c>
      <c r="L3282" s="30" t="s">
        <v>10</v>
      </c>
      <c r="M3282" t="s">
        <v>1991</v>
      </c>
      <c r="N3282" t="s">
        <v>7205</v>
      </c>
      <c r="O3282" t="s">
        <v>122</v>
      </c>
      <c r="P3282" t="s">
        <v>182</v>
      </c>
    </row>
    <row r="3283" spans="1:16" x14ac:dyDescent="0.25">
      <c r="A3283" s="1" t="s">
        <v>7206</v>
      </c>
      <c r="B3283" s="5">
        <v>45808.908749467591</v>
      </c>
      <c r="C3283" t="s">
        <v>195</v>
      </c>
      <c r="D3283" t="s">
        <v>23</v>
      </c>
      <c r="E3283" t="s">
        <v>24</v>
      </c>
      <c r="F3283" t="s">
        <v>20</v>
      </c>
      <c r="G3283" s="4">
        <v>112.98</v>
      </c>
      <c r="H3283" s="4">
        <v>102</v>
      </c>
      <c r="I3283" s="57">
        <v>82.36</v>
      </c>
      <c r="J3283" s="72">
        <f t="shared" si="271"/>
        <v>19.64</v>
      </c>
      <c r="K3283" s="30" t="s">
        <v>10</v>
      </c>
      <c r="L3283" s="30" t="s">
        <v>10</v>
      </c>
      <c r="M3283" t="s">
        <v>1991</v>
      </c>
      <c r="N3283" t="s">
        <v>7207</v>
      </c>
      <c r="O3283" t="s">
        <v>132</v>
      </c>
      <c r="P3283" t="s">
        <v>182</v>
      </c>
    </row>
    <row r="3284" spans="1:16" x14ac:dyDescent="0.25">
      <c r="A3284" s="1" t="s">
        <v>4588</v>
      </c>
      <c r="B3284" s="5">
        <v>45808.838903553238</v>
      </c>
      <c r="C3284" t="s">
        <v>195</v>
      </c>
      <c r="D3284" t="s">
        <v>19</v>
      </c>
      <c r="E3284" t="s">
        <v>226</v>
      </c>
      <c r="F3284" t="s">
        <v>20</v>
      </c>
      <c r="G3284" s="4">
        <v>66.38</v>
      </c>
      <c r="H3284" s="4">
        <v>56.4</v>
      </c>
      <c r="I3284" s="57">
        <v>45.55</v>
      </c>
      <c r="J3284" s="72">
        <f t="shared" si="271"/>
        <v>10.850000000000001</v>
      </c>
      <c r="K3284" s="30" t="s">
        <v>10</v>
      </c>
      <c r="L3284" s="30" t="s">
        <v>10</v>
      </c>
      <c r="M3284" t="s">
        <v>1991</v>
      </c>
      <c r="N3284" t="s">
        <v>7208</v>
      </c>
      <c r="O3284" t="s">
        <v>132</v>
      </c>
      <c r="P3284" t="s">
        <v>182</v>
      </c>
    </row>
    <row r="3285" spans="1:16" x14ac:dyDescent="0.25">
      <c r="A3285" s="1" t="s">
        <v>7209</v>
      </c>
      <c r="B3285" s="5">
        <v>45808.800453055555</v>
      </c>
      <c r="C3285" t="s">
        <v>195</v>
      </c>
      <c r="D3285" t="s">
        <v>19</v>
      </c>
      <c r="E3285" t="s">
        <v>41</v>
      </c>
      <c r="F3285" t="s">
        <v>20</v>
      </c>
      <c r="G3285" s="4">
        <v>66.38</v>
      </c>
      <c r="H3285" s="4">
        <v>56.4</v>
      </c>
      <c r="I3285" s="57">
        <v>45.56</v>
      </c>
      <c r="J3285" s="72">
        <f t="shared" si="271"/>
        <v>10.839999999999996</v>
      </c>
      <c r="K3285" s="30" t="s">
        <v>10</v>
      </c>
      <c r="L3285" s="30" t="s">
        <v>10</v>
      </c>
      <c r="M3285" t="s">
        <v>1991</v>
      </c>
      <c r="N3285" t="s">
        <v>7210</v>
      </c>
      <c r="O3285" t="s">
        <v>132</v>
      </c>
      <c r="P3285" t="s">
        <v>182</v>
      </c>
    </row>
    <row r="3286" spans="1:16" x14ac:dyDescent="0.25">
      <c r="A3286" s="1">
        <v>6743</v>
      </c>
      <c r="B3286" s="5">
        <v>45808.836691458331</v>
      </c>
      <c r="C3286" t="s">
        <v>1948</v>
      </c>
      <c r="D3286" t="s">
        <v>23</v>
      </c>
      <c r="E3286" t="s">
        <v>30</v>
      </c>
      <c r="F3286" t="s">
        <v>116</v>
      </c>
      <c r="G3286" s="4">
        <v>31.99</v>
      </c>
      <c r="H3286" s="4">
        <v>31</v>
      </c>
      <c r="I3286" s="57">
        <v>20.03</v>
      </c>
      <c r="J3286" s="72">
        <f t="shared" si="271"/>
        <v>10.969999999999999</v>
      </c>
      <c r="K3286" s="30" t="s">
        <v>10</v>
      </c>
      <c r="L3286" s="30" t="s">
        <v>10</v>
      </c>
      <c r="M3286" t="s">
        <v>1991</v>
      </c>
      <c r="N3286" t="s">
        <v>7211</v>
      </c>
      <c r="O3286" t="s">
        <v>1976</v>
      </c>
      <c r="P3286" t="s">
        <v>179</v>
      </c>
    </row>
    <row r="3287" spans="1:16" x14ac:dyDescent="0.25">
      <c r="A3287" s="1">
        <v>575</v>
      </c>
      <c r="B3287" s="5">
        <v>45807.470238229165</v>
      </c>
      <c r="C3287" t="s">
        <v>190</v>
      </c>
      <c r="D3287" t="s">
        <v>23</v>
      </c>
      <c r="E3287" t="s">
        <v>31</v>
      </c>
      <c r="F3287" t="s">
        <v>1934</v>
      </c>
      <c r="G3287" s="4">
        <v>28.48</v>
      </c>
      <c r="H3287" s="4">
        <v>30</v>
      </c>
      <c r="I3287" s="57">
        <v>20.97</v>
      </c>
      <c r="J3287" s="72">
        <f t="shared" si="271"/>
        <v>9.0300000000000011</v>
      </c>
      <c r="K3287" s="30" t="s">
        <v>10</v>
      </c>
      <c r="L3287" s="30" t="s">
        <v>10</v>
      </c>
      <c r="M3287" t="s">
        <v>1991</v>
      </c>
      <c r="N3287" t="s">
        <v>7212</v>
      </c>
      <c r="O3287" t="s">
        <v>1958</v>
      </c>
      <c r="P3287" t="s">
        <v>179</v>
      </c>
    </row>
    <row r="3288" spans="1:16" x14ac:dyDescent="0.25">
      <c r="A3288" s="1">
        <v>6834</v>
      </c>
      <c r="B3288" s="5">
        <v>45808.527595879626</v>
      </c>
      <c r="C3288" t="s">
        <v>168</v>
      </c>
      <c r="D3288" t="s">
        <v>23</v>
      </c>
      <c r="E3288" t="s">
        <v>30</v>
      </c>
      <c r="F3288" t="s">
        <v>116</v>
      </c>
      <c r="G3288" s="4">
        <v>156.97999999999999</v>
      </c>
      <c r="H3288" s="4">
        <v>148</v>
      </c>
      <c r="I3288" s="29">
        <v>0</v>
      </c>
      <c r="K3288" s="30" t="s">
        <v>1000</v>
      </c>
      <c r="L3288" s="30" t="s">
        <v>2825</v>
      </c>
      <c r="M3288" t="s">
        <v>1991</v>
      </c>
      <c r="N3288" t="s">
        <v>7213</v>
      </c>
      <c r="O3288" t="s">
        <v>131</v>
      </c>
      <c r="P3288" t="s">
        <v>182</v>
      </c>
    </row>
    <row r="3289" spans="1:16" x14ac:dyDescent="0.25">
      <c r="A3289" s="1">
        <v>8144</v>
      </c>
      <c r="B3289" s="5">
        <v>45808.814995578701</v>
      </c>
      <c r="C3289" t="s">
        <v>5572</v>
      </c>
      <c r="D3289" t="s">
        <v>23</v>
      </c>
      <c r="E3289" t="s">
        <v>30</v>
      </c>
      <c r="F3289" t="s">
        <v>116</v>
      </c>
      <c r="G3289" s="4">
        <v>127.98</v>
      </c>
      <c r="H3289" s="4">
        <v>126</v>
      </c>
      <c r="I3289" s="57">
        <v>3.72</v>
      </c>
      <c r="J3289" s="72">
        <f t="shared" ref="J3289:J3291" si="272">H3289-I3289</f>
        <v>122.28</v>
      </c>
      <c r="K3289" s="30" t="s">
        <v>10</v>
      </c>
      <c r="L3289" s="30" t="s">
        <v>10</v>
      </c>
      <c r="M3289" t="s">
        <v>1991</v>
      </c>
      <c r="N3289" t="s">
        <v>7214</v>
      </c>
      <c r="O3289" t="s">
        <v>132</v>
      </c>
      <c r="P3289" t="s">
        <v>182</v>
      </c>
    </row>
    <row r="3290" spans="1:16" x14ac:dyDescent="0.25">
      <c r="A3290" s="1">
        <v>7015</v>
      </c>
      <c r="B3290" s="5">
        <v>45808.814698275462</v>
      </c>
      <c r="C3290" t="s">
        <v>5572</v>
      </c>
      <c r="D3290" t="s">
        <v>23</v>
      </c>
      <c r="E3290" t="s">
        <v>30</v>
      </c>
      <c r="F3290" t="s">
        <v>116</v>
      </c>
      <c r="G3290" s="4">
        <v>62.78</v>
      </c>
      <c r="H3290" s="4">
        <v>58.8</v>
      </c>
      <c r="I3290" s="57">
        <v>44.27</v>
      </c>
      <c r="J3290" s="72">
        <f t="shared" si="272"/>
        <v>14.529999999999994</v>
      </c>
      <c r="K3290" s="30" t="s">
        <v>10</v>
      </c>
      <c r="L3290" s="30" t="s">
        <v>10</v>
      </c>
      <c r="M3290" t="s">
        <v>1991</v>
      </c>
      <c r="N3290" t="s">
        <v>7215</v>
      </c>
      <c r="O3290" t="s">
        <v>156</v>
      </c>
      <c r="P3290" t="s">
        <v>182</v>
      </c>
    </row>
    <row r="3291" spans="1:16" x14ac:dyDescent="0.25">
      <c r="A3291" s="1" t="s">
        <v>7216</v>
      </c>
      <c r="B3291" s="5">
        <v>45808.571084826392</v>
      </c>
      <c r="C3291" t="s">
        <v>206</v>
      </c>
      <c r="D3291" t="s">
        <v>23</v>
      </c>
      <c r="E3291" t="s">
        <v>24</v>
      </c>
      <c r="F3291" t="s">
        <v>20</v>
      </c>
      <c r="G3291" s="4">
        <v>30.99</v>
      </c>
      <c r="H3291" s="4">
        <v>30</v>
      </c>
      <c r="I3291" s="57">
        <v>19.23</v>
      </c>
      <c r="J3291" s="72">
        <f t="shared" si="272"/>
        <v>10.77</v>
      </c>
      <c r="K3291" s="30" t="s">
        <v>10</v>
      </c>
      <c r="L3291" s="30" t="s">
        <v>10</v>
      </c>
      <c r="M3291" t="s">
        <v>1991</v>
      </c>
      <c r="N3291" t="s">
        <v>7217</v>
      </c>
      <c r="O3291" t="s">
        <v>131</v>
      </c>
      <c r="P3291" t="s">
        <v>183</v>
      </c>
    </row>
    <row r="3292" spans="1:16" x14ac:dyDescent="0.25">
      <c r="A3292" s="1" t="s">
        <v>7218</v>
      </c>
      <c r="B3292" s="5">
        <v>45808.547736967594</v>
      </c>
      <c r="C3292" t="s">
        <v>206</v>
      </c>
      <c r="D3292" t="s">
        <v>18</v>
      </c>
      <c r="E3292" t="s">
        <v>28</v>
      </c>
      <c r="F3292" t="s">
        <v>136</v>
      </c>
      <c r="G3292" s="4">
        <v>134.99</v>
      </c>
      <c r="H3292" s="31">
        <v>134</v>
      </c>
      <c r="I3292" s="31">
        <v>0</v>
      </c>
      <c r="J3292" s="31">
        <v>134</v>
      </c>
      <c r="K3292" s="30" t="s">
        <v>2824</v>
      </c>
      <c r="L3292" s="30" t="s">
        <v>17</v>
      </c>
      <c r="M3292" t="s">
        <v>1991</v>
      </c>
      <c r="N3292" t="s">
        <v>7219</v>
      </c>
      <c r="O3292" t="s">
        <v>122</v>
      </c>
      <c r="P3292" t="s">
        <v>183</v>
      </c>
    </row>
    <row r="3293" spans="1:16" x14ac:dyDescent="0.25">
      <c r="A3293" s="1" t="s">
        <v>2874</v>
      </c>
      <c r="B3293" s="5">
        <v>45808.760266226855</v>
      </c>
      <c r="C3293" t="s">
        <v>308</v>
      </c>
      <c r="D3293" t="s">
        <v>23</v>
      </c>
      <c r="E3293" t="s">
        <v>24</v>
      </c>
      <c r="F3293" t="s">
        <v>20</v>
      </c>
      <c r="G3293" s="4">
        <v>82.98</v>
      </c>
      <c r="H3293" s="4">
        <v>81</v>
      </c>
      <c r="I3293" s="57">
        <v>65.41</v>
      </c>
      <c r="J3293" s="72">
        <f>H3293-I3293</f>
        <v>15.590000000000003</v>
      </c>
      <c r="K3293" s="30" t="s">
        <v>10</v>
      </c>
      <c r="L3293" s="30" t="s">
        <v>10</v>
      </c>
      <c r="M3293" t="s">
        <v>1991</v>
      </c>
      <c r="N3293" t="s">
        <v>7220</v>
      </c>
      <c r="O3293" t="s">
        <v>1992</v>
      </c>
      <c r="P3293" t="s">
        <v>183</v>
      </c>
    </row>
    <row r="3294" spans="1:16" x14ac:dyDescent="0.25">
      <c r="A3294" s="1">
        <v>7476</v>
      </c>
      <c r="B3294" s="5">
        <v>45807.778266469904</v>
      </c>
      <c r="C3294" t="s">
        <v>6969</v>
      </c>
      <c r="D3294" t="s">
        <v>23</v>
      </c>
      <c r="E3294" t="s">
        <v>30</v>
      </c>
      <c r="F3294" t="s">
        <v>116</v>
      </c>
      <c r="G3294" s="4">
        <v>214.18</v>
      </c>
      <c r="H3294" s="4">
        <v>199.2</v>
      </c>
      <c r="I3294" s="29">
        <v>0</v>
      </c>
      <c r="K3294" s="30" t="s">
        <v>1000</v>
      </c>
      <c r="L3294" s="30" t="s">
        <v>2825</v>
      </c>
      <c r="M3294" t="s">
        <v>1991</v>
      </c>
      <c r="N3294" t="s">
        <v>7221</v>
      </c>
      <c r="O3294" t="s">
        <v>122</v>
      </c>
      <c r="P3294" t="s">
        <v>182</v>
      </c>
    </row>
    <row r="3295" spans="1:16" x14ac:dyDescent="0.25">
      <c r="A3295" s="1" t="s">
        <v>7222</v>
      </c>
      <c r="B3295" s="5">
        <v>45808.895661712966</v>
      </c>
      <c r="C3295" t="s">
        <v>218</v>
      </c>
      <c r="D3295" t="s">
        <v>19</v>
      </c>
      <c r="E3295" t="s">
        <v>41</v>
      </c>
      <c r="F3295" t="s">
        <v>20</v>
      </c>
      <c r="G3295" s="4">
        <v>233.98</v>
      </c>
      <c r="H3295" s="4">
        <v>223</v>
      </c>
      <c r="I3295" s="57">
        <v>180.07</v>
      </c>
      <c r="J3295" s="72">
        <f t="shared" ref="J3295:J3299" si="273">H3295-I3295</f>
        <v>42.930000000000007</v>
      </c>
      <c r="K3295" s="30" t="s">
        <v>10</v>
      </c>
      <c r="L3295" s="30" t="s">
        <v>10</v>
      </c>
      <c r="M3295" t="s">
        <v>1991</v>
      </c>
      <c r="N3295" t="s">
        <v>7223</v>
      </c>
      <c r="O3295" t="s">
        <v>132</v>
      </c>
      <c r="P3295" t="s">
        <v>179</v>
      </c>
    </row>
    <row r="3296" spans="1:16" x14ac:dyDescent="0.25">
      <c r="A3296" s="1" t="s">
        <v>7224</v>
      </c>
      <c r="B3296" s="5">
        <v>45808.770682708331</v>
      </c>
      <c r="C3296" t="s">
        <v>319</v>
      </c>
      <c r="D3296" t="s">
        <v>23</v>
      </c>
      <c r="E3296" t="s">
        <v>24</v>
      </c>
      <c r="F3296" t="s">
        <v>20</v>
      </c>
      <c r="G3296" s="4">
        <v>165.99</v>
      </c>
      <c r="H3296" s="4">
        <v>170</v>
      </c>
      <c r="I3296" s="57">
        <v>133.24</v>
      </c>
      <c r="J3296" s="72">
        <f t="shared" si="273"/>
        <v>36.759999999999991</v>
      </c>
      <c r="K3296" s="30" t="s">
        <v>10</v>
      </c>
      <c r="L3296" s="30" t="s">
        <v>10</v>
      </c>
      <c r="M3296" t="s">
        <v>1991</v>
      </c>
      <c r="N3296" t="s">
        <v>7225</v>
      </c>
      <c r="O3296" t="s">
        <v>131</v>
      </c>
      <c r="P3296" t="s">
        <v>183</v>
      </c>
    </row>
    <row r="3297" spans="1:17" x14ac:dyDescent="0.25">
      <c r="A3297" s="1">
        <v>1814</v>
      </c>
      <c r="B3297" s="5">
        <v>45808.822109803237</v>
      </c>
      <c r="C3297" t="s">
        <v>2003</v>
      </c>
      <c r="D3297" t="s">
        <v>23</v>
      </c>
      <c r="E3297" t="s">
        <v>30</v>
      </c>
      <c r="F3297" t="s">
        <v>116</v>
      </c>
      <c r="G3297" s="4">
        <v>190.58</v>
      </c>
      <c r="H3297" s="4">
        <v>165.6</v>
      </c>
      <c r="I3297" s="57">
        <v>133.72</v>
      </c>
      <c r="J3297" s="72">
        <f t="shared" si="273"/>
        <v>31.879999999999995</v>
      </c>
      <c r="K3297" s="30" t="s">
        <v>10</v>
      </c>
      <c r="L3297" s="30" t="s">
        <v>10</v>
      </c>
      <c r="M3297" t="s">
        <v>1991</v>
      </c>
      <c r="N3297" t="s">
        <v>7226</v>
      </c>
      <c r="O3297" t="s">
        <v>122</v>
      </c>
      <c r="P3297" t="s">
        <v>182</v>
      </c>
    </row>
    <row r="3298" spans="1:17" x14ac:dyDescent="0.25">
      <c r="A3298" s="1" t="s">
        <v>7227</v>
      </c>
      <c r="B3298" s="5">
        <v>45808.903881979168</v>
      </c>
      <c r="C3298" t="s">
        <v>789</v>
      </c>
      <c r="D3298" t="s">
        <v>19</v>
      </c>
      <c r="E3298" t="s">
        <v>41</v>
      </c>
      <c r="F3298" t="s">
        <v>20</v>
      </c>
      <c r="G3298" s="4">
        <v>170.98</v>
      </c>
      <c r="H3298" s="4">
        <v>147</v>
      </c>
      <c r="I3298" s="57">
        <v>118.78</v>
      </c>
      <c r="J3298" s="72">
        <f t="shared" si="273"/>
        <v>28.22</v>
      </c>
      <c r="K3298" s="30" t="s">
        <v>10</v>
      </c>
      <c r="L3298" s="30" t="s">
        <v>10</v>
      </c>
      <c r="M3298" t="s">
        <v>1991</v>
      </c>
      <c r="N3298" t="s">
        <v>7228</v>
      </c>
      <c r="O3298" t="s">
        <v>122</v>
      </c>
      <c r="P3298" t="s">
        <v>180</v>
      </c>
    </row>
    <row r="3299" spans="1:17" x14ac:dyDescent="0.25">
      <c r="A3299" s="1" t="s">
        <v>7229</v>
      </c>
      <c r="B3299" s="5">
        <v>45808.885663287037</v>
      </c>
      <c r="C3299" t="s">
        <v>55</v>
      </c>
      <c r="D3299" t="s">
        <v>23</v>
      </c>
      <c r="E3299" t="s">
        <v>31</v>
      </c>
      <c r="F3299" t="s">
        <v>1941</v>
      </c>
      <c r="G3299" s="4">
        <v>98.98</v>
      </c>
      <c r="H3299" s="4">
        <v>85</v>
      </c>
      <c r="I3299" s="57">
        <v>64.599999999999994</v>
      </c>
      <c r="J3299" s="72">
        <f t="shared" si="273"/>
        <v>20.400000000000006</v>
      </c>
      <c r="K3299" s="30" t="s">
        <v>10</v>
      </c>
      <c r="L3299" s="30" t="s">
        <v>10</v>
      </c>
      <c r="M3299" t="s">
        <v>1991</v>
      </c>
      <c r="N3299" t="s">
        <v>7230</v>
      </c>
      <c r="O3299" t="s">
        <v>122</v>
      </c>
      <c r="P3299" t="s">
        <v>183</v>
      </c>
    </row>
    <row r="3300" spans="1:17" x14ac:dyDescent="0.25">
      <c r="A3300" s="1">
        <v>387</v>
      </c>
      <c r="B3300" s="5">
        <v>45803.758457777774</v>
      </c>
      <c r="C3300" t="s">
        <v>4858</v>
      </c>
      <c r="D3300" t="s">
        <v>23</v>
      </c>
      <c r="E3300" t="s">
        <v>30</v>
      </c>
      <c r="F3300" t="s">
        <v>116</v>
      </c>
      <c r="G3300" s="4">
        <v>108.98</v>
      </c>
      <c r="H3300" s="4">
        <v>92</v>
      </c>
      <c r="I3300" s="57">
        <v>0</v>
      </c>
      <c r="K3300" s="30" t="s">
        <v>1000</v>
      </c>
      <c r="L3300" s="30" t="s">
        <v>2825</v>
      </c>
      <c r="M3300" t="s">
        <v>1991</v>
      </c>
      <c r="N3300" t="s">
        <v>7231</v>
      </c>
      <c r="O3300" t="s">
        <v>131</v>
      </c>
      <c r="P3300" t="s">
        <v>180</v>
      </c>
      <c r="Q3300" s="79"/>
    </row>
    <row r="3301" spans="1:17" x14ac:dyDescent="0.25">
      <c r="A3301" s="1" t="s">
        <v>7232</v>
      </c>
      <c r="B3301" s="5">
        <v>45808.914874953705</v>
      </c>
      <c r="C3301" t="s">
        <v>200</v>
      </c>
      <c r="D3301" t="s">
        <v>23</v>
      </c>
      <c r="E3301" t="s">
        <v>26</v>
      </c>
      <c r="F3301" t="s">
        <v>20</v>
      </c>
      <c r="G3301" s="4">
        <v>203.98</v>
      </c>
      <c r="H3301" s="4">
        <v>196</v>
      </c>
      <c r="I3301" s="57">
        <v>158.27000000000001</v>
      </c>
      <c r="J3301" s="72">
        <f t="shared" ref="J3301:J3302" si="274">H3301-I3301</f>
        <v>37.72999999999999</v>
      </c>
      <c r="K3301" s="30" t="s">
        <v>10</v>
      </c>
      <c r="L3301" s="30" t="s">
        <v>10</v>
      </c>
      <c r="M3301" t="s">
        <v>1991</v>
      </c>
      <c r="N3301" t="s">
        <v>7233</v>
      </c>
      <c r="O3301" t="s">
        <v>122</v>
      </c>
      <c r="P3301" t="s">
        <v>182</v>
      </c>
    </row>
    <row r="3302" spans="1:17" x14ac:dyDescent="0.25">
      <c r="A3302" s="1" t="s">
        <v>7234</v>
      </c>
      <c r="B3302" s="5">
        <v>45808.54550443287</v>
      </c>
      <c r="C3302" t="s">
        <v>882</v>
      </c>
      <c r="D3302" t="s">
        <v>19</v>
      </c>
      <c r="E3302" t="s">
        <v>41</v>
      </c>
      <c r="F3302" t="s">
        <v>20</v>
      </c>
      <c r="G3302" s="4">
        <v>145.97999999999999</v>
      </c>
      <c r="H3302" s="4">
        <v>134</v>
      </c>
      <c r="I3302" s="57">
        <v>108.2</v>
      </c>
      <c r="J3302" s="72">
        <f t="shared" si="274"/>
        <v>25.799999999999997</v>
      </c>
      <c r="K3302" s="30" t="s">
        <v>10</v>
      </c>
      <c r="L3302" s="30" t="s">
        <v>10</v>
      </c>
      <c r="M3302" t="s">
        <v>1991</v>
      </c>
      <c r="N3302" t="s">
        <v>7235</v>
      </c>
      <c r="O3302" t="s">
        <v>132</v>
      </c>
      <c r="P3302" t="s">
        <v>179</v>
      </c>
    </row>
    <row r="3303" spans="1:17" x14ac:dyDescent="0.25">
      <c r="A3303" s="75">
        <v>392</v>
      </c>
      <c r="B3303" s="76">
        <v>45806.810516238424</v>
      </c>
      <c r="C3303" s="77" t="s">
        <v>4858</v>
      </c>
      <c r="D3303" s="77" t="s">
        <v>23</v>
      </c>
      <c r="E3303" s="77" t="s">
        <v>30</v>
      </c>
      <c r="F3303" s="77" t="s">
        <v>116</v>
      </c>
      <c r="G3303" s="31">
        <v>105.78</v>
      </c>
      <c r="H3303" s="31">
        <v>102</v>
      </c>
      <c r="I3303" s="31">
        <v>0</v>
      </c>
      <c r="J3303" s="31">
        <v>102</v>
      </c>
      <c r="K3303" s="78" t="s">
        <v>1000</v>
      </c>
      <c r="L3303" s="78" t="s">
        <v>2825</v>
      </c>
      <c r="M3303" s="77" t="s">
        <v>1991</v>
      </c>
      <c r="N3303" s="77" t="s">
        <v>7236</v>
      </c>
      <c r="O3303" s="77" t="s">
        <v>131</v>
      </c>
      <c r="P3303" t="s">
        <v>180</v>
      </c>
      <c r="Q3303" s="79"/>
    </row>
    <row r="3304" spans="1:17" x14ac:dyDescent="0.25">
      <c r="A3304" s="1" t="s">
        <v>6646</v>
      </c>
      <c r="B3304" s="5">
        <v>45808.909674328701</v>
      </c>
      <c r="C3304" t="s">
        <v>215</v>
      </c>
      <c r="D3304" t="s">
        <v>19</v>
      </c>
      <c r="E3304" t="s">
        <v>1946</v>
      </c>
      <c r="F3304" t="s">
        <v>20</v>
      </c>
      <c r="G3304" s="4">
        <v>103.99</v>
      </c>
      <c r="H3304" s="4">
        <v>92</v>
      </c>
      <c r="I3304" s="57">
        <v>72.05</v>
      </c>
      <c r="J3304" s="72">
        <f t="shared" ref="J3304:J3305" si="275">H3304-I3304</f>
        <v>19.950000000000003</v>
      </c>
      <c r="K3304" s="30" t="s">
        <v>10</v>
      </c>
      <c r="L3304" s="30" t="s">
        <v>10</v>
      </c>
      <c r="M3304" t="s">
        <v>1991</v>
      </c>
      <c r="N3304" t="s">
        <v>7237</v>
      </c>
      <c r="O3304" t="s">
        <v>156</v>
      </c>
      <c r="P3304" t="s">
        <v>179</v>
      </c>
    </row>
    <row r="3305" spans="1:17" x14ac:dyDescent="0.25">
      <c r="A3305" s="1" t="s">
        <v>7238</v>
      </c>
      <c r="B3305" s="5">
        <v>45808.4885109838</v>
      </c>
      <c r="C3305" t="s">
        <v>219</v>
      </c>
      <c r="D3305" t="s">
        <v>19</v>
      </c>
      <c r="E3305" t="s">
        <v>33</v>
      </c>
      <c r="F3305" t="s">
        <v>20</v>
      </c>
      <c r="G3305" s="4">
        <v>75.989999999999995</v>
      </c>
      <c r="H3305" s="4">
        <v>75</v>
      </c>
      <c r="I3305" s="57">
        <v>60.56</v>
      </c>
      <c r="J3305" s="72">
        <f t="shared" si="275"/>
        <v>14.439999999999998</v>
      </c>
      <c r="K3305" s="30" t="s">
        <v>10</v>
      </c>
      <c r="L3305" s="30" t="s">
        <v>10</v>
      </c>
      <c r="M3305" t="s">
        <v>1991</v>
      </c>
      <c r="N3305" t="s">
        <v>7239</v>
      </c>
      <c r="O3305" t="s">
        <v>123</v>
      </c>
      <c r="P3305" t="s">
        <v>180</v>
      </c>
    </row>
    <row r="3306" spans="1:17" x14ac:dyDescent="0.25">
      <c r="A3306" s="1" t="s">
        <v>3903</v>
      </c>
      <c r="B3306" s="5">
        <v>45808.82596425926</v>
      </c>
      <c r="C3306" t="s">
        <v>162</v>
      </c>
      <c r="D3306" t="s">
        <v>27</v>
      </c>
      <c r="E3306" t="s">
        <v>2536</v>
      </c>
      <c r="F3306" t="s">
        <v>29</v>
      </c>
      <c r="G3306" s="4">
        <v>61.38</v>
      </c>
      <c r="H3306" s="31">
        <v>62.4</v>
      </c>
      <c r="I3306" s="31">
        <v>0</v>
      </c>
      <c r="J3306" s="31">
        <v>62.4</v>
      </c>
      <c r="K3306" s="30" t="s">
        <v>2824</v>
      </c>
      <c r="L3306" s="30" t="s">
        <v>17</v>
      </c>
      <c r="M3306" t="s">
        <v>1991</v>
      </c>
      <c r="N3306" t="s">
        <v>7240</v>
      </c>
      <c r="O3306" t="s">
        <v>131</v>
      </c>
      <c r="P3306" t="s">
        <v>179</v>
      </c>
    </row>
    <row r="3307" spans="1:17" x14ac:dyDescent="0.25">
      <c r="A3307" s="1" t="s">
        <v>7241</v>
      </c>
      <c r="B3307" s="5">
        <v>45808.580233483794</v>
      </c>
      <c r="C3307" t="s">
        <v>172</v>
      </c>
      <c r="D3307" t="s">
        <v>23</v>
      </c>
      <c r="E3307" t="s">
        <v>24</v>
      </c>
      <c r="F3307" t="s">
        <v>20</v>
      </c>
      <c r="G3307" s="4">
        <v>75</v>
      </c>
      <c r="H3307" s="4">
        <v>75</v>
      </c>
      <c r="I3307" s="57">
        <v>55.56</v>
      </c>
      <c r="J3307" s="72">
        <f t="shared" ref="J3307:J3318" si="276">H3307-I3307</f>
        <v>19.439999999999998</v>
      </c>
      <c r="K3307" s="30" t="s">
        <v>10</v>
      </c>
      <c r="L3307" s="30" t="s">
        <v>10</v>
      </c>
      <c r="M3307" t="s">
        <v>1991</v>
      </c>
      <c r="N3307" t="s">
        <v>7242</v>
      </c>
      <c r="O3307" t="s">
        <v>2228</v>
      </c>
      <c r="P3307" t="s">
        <v>179</v>
      </c>
    </row>
    <row r="3308" spans="1:17" x14ac:dyDescent="0.25">
      <c r="A3308" s="1" t="s">
        <v>7243</v>
      </c>
      <c r="B3308" s="5">
        <v>45808.81437255787</v>
      </c>
      <c r="C3308" t="s">
        <v>246</v>
      </c>
      <c r="D3308" t="s">
        <v>23</v>
      </c>
      <c r="E3308" t="s">
        <v>24</v>
      </c>
      <c r="F3308" t="s">
        <v>20</v>
      </c>
      <c r="G3308" s="4">
        <v>84.98</v>
      </c>
      <c r="H3308" s="4">
        <v>75</v>
      </c>
      <c r="I3308" s="57">
        <v>60.56</v>
      </c>
      <c r="J3308" s="72">
        <f t="shared" si="276"/>
        <v>14.439999999999998</v>
      </c>
      <c r="K3308" s="30" t="s">
        <v>10</v>
      </c>
      <c r="L3308" s="30" t="s">
        <v>10</v>
      </c>
      <c r="M3308" t="s">
        <v>1991</v>
      </c>
      <c r="N3308" t="s">
        <v>7244</v>
      </c>
      <c r="O3308" t="s">
        <v>2684</v>
      </c>
      <c r="P3308" t="s">
        <v>182</v>
      </c>
    </row>
    <row r="3309" spans="1:17" x14ac:dyDescent="0.25">
      <c r="A3309" s="1" t="s">
        <v>2528</v>
      </c>
      <c r="B3309" s="5">
        <v>45808.877095567128</v>
      </c>
      <c r="C3309" t="s">
        <v>166</v>
      </c>
      <c r="D3309" t="s">
        <v>19</v>
      </c>
      <c r="E3309" t="s">
        <v>33</v>
      </c>
      <c r="F3309" t="s">
        <v>20</v>
      </c>
      <c r="G3309" s="4">
        <v>105.98</v>
      </c>
      <c r="H3309" s="4">
        <v>80</v>
      </c>
      <c r="I3309" s="57">
        <v>64.599999999999994</v>
      </c>
      <c r="J3309" s="72">
        <f t="shared" si="276"/>
        <v>15.400000000000006</v>
      </c>
      <c r="K3309" s="30" t="s">
        <v>10</v>
      </c>
      <c r="L3309" s="30" t="s">
        <v>10</v>
      </c>
      <c r="M3309" t="s">
        <v>1991</v>
      </c>
      <c r="N3309" t="s">
        <v>7245</v>
      </c>
      <c r="O3309" t="s">
        <v>122</v>
      </c>
      <c r="P3309" t="s">
        <v>181</v>
      </c>
    </row>
    <row r="3310" spans="1:17" x14ac:dyDescent="0.25">
      <c r="A3310" s="1" t="s">
        <v>7246</v>
      </c>
      <c r="B3310" s="5">
        <v>45808.65104902778</v>
      </c>
      <c r="C3310" t="s">
        <v>166</v>
      </c>
      <c r="D3310" t="s">
        <v>19</v>
      </c>
      <c r="E3310" t="s">
        <v>33</v>
      </c>
      <c r="F3310" t="s">
        <v>20</v>
      </c>
      <c r="G3310" s="4">
        <v>33.979999999999997</v>
      </c>
      <c r="H3310" s="4">
        <v>30</v>
      </c>
      <c r="I3310" s="57">
        <v>19.22</v>
      </c>
      <c r="J3310" s="72">
        <f t="shared" si="276"/>
        <v>10.780000000000001</v>
      </c>
      <c r="K3310" s="30" t="s">
        <v>10</v>
      </c>
      <c r="L3310" s="30" t="s">
        <v>10</v>
      </c>
      <c r="M3310" t="s">
        <v>1991</v>
      </c>
      <c r="N3310" t="s">
        <v>7247</v>
      </c>
      <c r="O3310" t="s">
        <v>122</v>
      </c>
      <c r="P3310" t="s">
        <v>181</v>
      </c>
    </row>
    <row r="3311" spans="1:17" x14ac:dyDescent="0.25">
      <c r="A3311" s="1" t="s">
        <v>7248</v>
      </c>
      <c r="B3311" s="5">
        <v>45808.591175150461</v>
      </c>
      <c r="C3311" t="s">
        <v>249</v>
      </c>
      <c r="D3311" t="s">
        <v>19</v>
      </c>
      <c r="E3311" t="s">
        <v>4347</v>
      </c>
      <c r="F3311" t="s">
        <v>20</v>
      </c>
      <c r="G3311" s="4">
        <v>126.98</v>
      </c>
      <c r="H3311" s="4">
        <v>108</v>
      </c>
      <c r="I3311" s="57">
        <v>87.21</v>
      </c>
      <c r="J3311" s="72">
        <f t="shared" si="276"/>
        <v>20.790000000000006</v>
      </c>
      <c r="K3311" s="30" t="s">
        <v>10</v>
      </c>
      <c r="L3311" s="30" t="s">
        <v>10</v>
      </c>
      <c r="M3311" t="s">
        <v>1991</v>
      </c>
      <c r="N3311" t="s">
        <v>7249</v>
      </c>
      <c r="O3311" t="s">
        <v>123</v>
      </c>
      <c r="P3311" t="s">
        <v>183</v>
      </c>
    </row>
    <row r="3312" spans="1:17" x14ac:dyDescent="0.25">
      <c r="A3312" s="1" t="s">
        <v>7250</v>
      </c>
      <c r="B3312" s="5">
        <v>45805.847604432871</v>
      </c>
      <c r="C3312" t="s">
        <v>1982</v>
      </c>
      <c r="D3312" t="s">
        <v>23</v>
      </c>
      <c r="E3312" t="s">
        <v>30</v>
      </c>
      <c r="F3312" t="s">
        <v>116</v>
      </c>
      <c r="G3312" s="4">
        <v>28.74</v>
      </c>
      <c r="H3312" s="4">
        <v>37</v>
      </c>
      <c r="I3312" s="57">
        <v>29.88</v>
      </c>
      <c r="J3312" s="72">
        <f t="shared" si="276"/>
        <v>7.120000000000001</v>
      </c>
      <c r="K3312" s="30" t="s">
        <v>10</v>
      </c>
      <c r="L3312" s="30" t="s">
        <v>10</v>
      </c>
      <c r="M3312" t="s">
        <v>1991</v>
      </c>
      <c r="N3312" t="s">
        <v>7251</v>
      </c>
      <c r="O3312" t="s">
        <v>132</v>
      </c>
      <c r="P3312" t="s">
        <v>181</v>
      </c>
      <c r="Q3312" s="79"/>
    </row>
    <row r="3313" spans="1:17" x14ac:dyDescent="0.25">
      <c r="A3313" s="1" t="s">
        <v>7252</v>
      </c>
      <c r="B3313" s="5">
        <v>45808.899810347219</v>
      </c>
      <c r="C3313" t="s">
        <v>2543</v>
      </c>
      <c r="D3313" t="s">
        <v>19</v>
      </c>
      <c r="E3313" t="s">
        <v>41</v>
      </c>
      <c r="F3313" t="s">
        <v>20</v>
      </c>
      <c r="G3313" s="4">
        <v>333.98</v>
      </c>
      <c r="H3313" s="4">
        <v>328</v>
      </c>
      <c r="I3313" s="57">
        <v>264.86</v>
      </c>
      <c r="J3313" s="72">
        <f t="shared" si="276"/>
        <v>63.139999999999986</v>
      </c>
      <c r="K3313" s="30" t="s">
        <v>10</v>
      </c>
      <c r="L3313" s="30" t="s">
        <v>10</v>
      </c>
      <c r="M3313" t="s">
        <v>1991</v>
      </c>
      <c r="N3313" t="s">
        <v>7253</v>
      </c>
      <c r="O3313" t="s">
        <v>132</v>
      </c>
      <c r="P3313" t="s">
        <v>181</v>
      </c>
    </row>
    <row r="3314" spans="1:17" x14ac:dyDescent="0.25">
      <c r="A3314" s="1" t="s">
        <v>2165</v>
      </c>
      <c r="B3314" s="5">
        <v>45804.804910844905</v>
      </c>
      <c r="C3314" t="s">
        <v>5170</v>
      </c>
      <c r="D3314" t="s">
        <v>18</v>
      </c>
      <c r="E3314" t="s">
        <v>2507</v>
      </c>
      <c r="F3314" t="s">
        <v>116</v>
      </c>
      <c r="G3314" s="4">
        <v>505.78</v>
      </c>
      <c r="H3314" s="4">
        <v>490.8</v>
      </c>
      <c r="I3314" s="57">
        <v>396.32</v>
      </c>
      <c r="J3314" s="72">
        <f t="shared" si="276"/>
        <v>94.480000000000018</v>
      </c>
      <c r="K3314" s="30" t="s">
        <v>10</v>
      </c>
      <c r="L3314" s="30" t="s">
        <v>10</v>
      </c>
      <c r="M3314" t="s">
        <v>1991</v>
      </c>
      <c r="N3314" t="s">
        <v>7254</v>
      </c>
      <c r="O3314" t="s">
        <v>123</v>
      </c>
      <c r="P3314" t="s">
        <v>179</v>
      </c>
    </row>
    <row r="3315" spans="1:17" x14ac:dyDescent="0.25">
      <c r="A3315" s="1" t="s">
        <v>7255</v>
      </c>
      <c r="B3315" s="5">
        <v>45808.797370682871</v>
      </c>
      <c r="C3315" t="s">
        <v>760</v>
      </c>
      <c r="D3315" t="s">
        <v>23</v>
      </c>
      <c r="E3315" t="s">
        <v>24</v>
      </c>
      <c r="F3315" t="s">
        <v>20</v>
      </c>
      <c r="G3315" s="4">
        <v>79.98</v>
      </c>
      <c r="H3315" s="4">
        <v>64</v>
      </c>
      <c r="I3315" s="57">
        <v>51.68</v>
      </c>
      <c r="J3315" s="72">
        <f t="shared" si="276"/>
        <v>12.32</v>
      </c>
      <c r="K3315" s="30" t="s">
        <v>10</v>
      </c>
      <c r="L3315" s="30" t="s">
        <v>10</v>
      </c>
      <c r="M3315" t="s">
        <v>1991</v>
      </c>
      <c r="N3315" t="s">
        <v>7256</v>
      </c>
      <c r="O3315" t="s">
        <v>132</v>
      </c>
      <c r="P3315" t="s">
        <v>179</v>
      </c>
    </row>
    <row r="3316" spans="1:17" x14ac:dyDescent="0.25">
      <c r="A3316" s="1" t="s">
        <v>7257</v>
      </c>
      <c r="B3316" s="5">
        <v>45808.795678148148</v>
      </c>
      <c r="C3316" t="s">
        <v>760</v>
      </c>
      <c r="D3316" t="s">
        <v>19</v>
      </c>
      <c r="E3316" t="s">
        <v>39</v>
      </c>
      <c r="F3316" t="s">
        <v>20</v>
      </c>
      <c r="G3316" s="4">
        <v>93.98</v>
      </c>
      <c r="H3316" s="4">
        <v>75</v>
      </c>
      <c r="I3316" s="57">
        <v>60.56</v>
      </c>
      <c r="J3316" s="72">
        <f t="shared" si="276"/>
        <v>14.439999999999998</v>
      </c>
      <c r="K3316" s="30" t="s">
        <v>10</v>
      </c>
      <c r="L3316" s="30" t="s">
        <v>10</v>
      </c>
      <c r="M3316" t="s">
        <v>1991</v>
      </c>
      <c r="N3316" t="s">
        <v>7258</v>
      </c>
      <c r="O3316" t="s">
        <v>132</v>
      </c>
      <c r="P3316" t="s">
        <v>179</v>
      </c>
    </row>
    <row r="3317" spans="1:17" x14ac:dyDescent="0.25">
      <c r="A3317" s="1" t="s">
        <v>7259</v>
      </c>
      <c r="B3317" s="5">
        <v>45803.703957881946</v>
      </c>
      <c r="C3317" t="s">
        <v>5170</v>
      </c>
      <c r="D3317" t="s">
        <v>23</v>
      </c>
      <c r="E3317" t="s">
        <v>30</v>
      </c>
      <c r="F3317" t="s">
        <v>116</v>
      </c>
      <c r="G3317" s="4">
        <v>82.78</v>
      </c>
      <c r="H3317" s="4">
        <v>72.8</v>
      </c>
      <c r="I3317" s="57">
        <v>61</v>
      </c>
      <c r="J3317" s="72">
        <f t="shared" si="276"/>
        <v>11.799999999999997</v>
      </c>
      <c r="K3317" s="30" t="s">
        <v>10</v>
      </c>
      <c r="L3317" s="30" t="s">
        <v>10</v>
      </c>
      <c r="M3317" t="s">
        <v>1991</v>
      </c>
      <c r="N3317" t="s">
        <v>7260</v>
      </c>
      <c r="O3317" t="s">
        <v>1961</v>
      </c>
      <c r="P3317" t="s">
        <v>179</v>
      </c>
      <c r="Q3317" s="79"/>
    </row>
    <row r="3318" spans="1:17" x14ac:dyDescent="0.25">
      <c r="A3318" s="1" t="s">
        <v>7261</v>
      </c>
      <c r="B3318" s="5">
        <v>45808.793491099539</v>
      </c>
      <c r="C3318" t="s">
        <v>760</v>
      </c>
      <c r="D3318" t="s">
        <v>19</v>
      </c>
      <c r="E3318" t="s">
        <v>39</v>
      </c>
      <c r="F3318" t="s">
        <v>20</v>
      </c>
      <c r="G3318" s="4">
        <v>113.98</v>
      </c>
      <c r="H3318" s="4">
        <v>108</v>
      </c>
      <c r="I3318" s="57">
        <v>87.21</v>
      </c>
      <c r="J3318" s="72">
        <f t="shared" si="276"/>
        <v>20.790000000000006</v>
      </c>
      <c r="K3318" s="30" t="s">
        <v>10</v>
      </c>
      <c r="L3318" s="30" t="s">
        <v>10</v>
      </c>
      <c r="M3318" t="s">
        <v>1991</v>
      </c>
      <c r="N3318" t="s">
        <v>7262</v>
      </c>
      <c r="O3318" t="s">
        <v>122</v>
      </c>
      <c r="P3318" t="s">
        <v>179</v>
      </c>
    </row>
    <row r="3319" spans="1:17" x14ac:dyDescent="0.25">
      <c r="A3319" s="1" t="s">
        <v>7263</v>
      </c>
      <c r="B3319" s="5">
        <v>45808.894963333332</v>
      </c>
      <c r="C3319" t="s">
        <v>158</v>
      </c>
      <c r="D3319" t="s">
        <v>18</v>
      </c>
      <c r="E3319" t="s">
        <v>28</v>
      </c>
      <c r="F3319" t="s">
        <v>136</v>
      </c>
      <c r="G3319" s="4">
        <v>40.99</v>
      </c>
      <c r="H3319" s="31">
        <v>40</v>
      </c>
      <c r="I3319" s="31">
        <v>0</v>
      </c>
      <c r="J3319" s="31">
        <v>40</v>
      </c>
      <c r="K3319" s="30" t="s">
        <v>2824</v>
      </c>
      <c r="L3319" s="30" t="s">
        <v>17</v>
      </c>
      <c r="M3319" t="s">
        <v>1991</v>
      </c>
      <c r="N3319" t="s">
        <v>7264</v>
      </c>
      <c r="O3319" t="s">
        <v>122</v>
      </c>
      <c r="P3319" t="s">
        <v>181</v>
      </c>
    </row>
    <row r="3320" spans="1:17" x14ac:dyDescent="0.25">
      <c r="A3320" s="1" t="s">
        <v>7265</v>
      </c>
      <c r="B3320" s="5">
        <v>45803.700785127316</v>
      </c>
      <c r="C3320" t="s">
        <v>5170</v>
      </c>
      <c r="D3320" t="s">
        <v>23</v>
      </c>
      <c r="E3320" t="s">
        <v>30</v>
      </c>
      <c r="F3320" t="s">
        <v>116</v>
      </c>
      <c r="G3320" s="4">
        <v>76.98</v>
      </c>
      <c r="H3320" s="4">
        <v>78</v>
      </c>
      <c r="I3320" s="57">
        <v>62.98</v>
      </c>
      <c r="J3320" s="72">
        <f>H3320-I3320</f>
        <v>15.020000000000003</v>
      </c>
      <c r="K3320" s="30" t="s">
        <v>10</v>
      </c>
      <c r="L3320" s="30" t="s">
        <v>10</v>
      </c>
      <c r="M3320" t="s">
        <v>1991</v>
      </c>
      <c r="N3320" t="s">
        <v>7266</v>
      </c>
      <c r="O3320" t="s">
        <v>132</v>
      </c>
      <c r="P3320" t="s">
        <v>179</v>
      </c>
      <c r="Q3320" s="79"/>
    </row>
    <row r="3321" spans="1:17" x14ac:dyDescent="0.25">
      <c r="A3321" s="1" t="s">
        <v>7267</v>
      </c>
      <c r="B3321" s="5">
        <v>45808.533827291663</v>
      </c>
      <c r="C3321" t="s">
        <v>265</v>
      </c>
      <c r="D3321" t="s">
        <v>18</v>
      </c>
      <c r="E3321" t="s">
        <v>42</v>
      </c>
      <c r="F3321" t="s">
        <v>29</v>
      </c>
      <c r="G3321" s="4">
        <v>23.49</v>
      </c>
      <c r="H3321" s="31">
        <v>30</v>
      </c>
      <c r="I3321" s="31">
        <v>0</v>
      </c>
      <c r="J3321" s="31">
        <v>30</v>
      </c>
      <c r="K3321" s="30" t="s">
        <v>2824</v>
      </c>
      <c r="L3321" s="30" t="s">
        <v>17</v>
      </c>
      <c r="M3321" t="s">
        <v>1991</v>
      </c>
      <c r="N3321" t="s">
        <v>7268</v>
      </c>
      <c r="O3321" t="s">
        <v>131</v>
      </c>
      <c r="P3321" t="s">
        <v>181</v>
      </c>
    </row>
    <row r="3322" spans="1:17" x14ac:dyDescent="0.25">
      <c r="A3322" s="1" t="s">
        <v>7269</v>
      </c>
      <c r="B3322" s="5">
        <v>45808.830611018515</v>
      </c>
      <c r="C3322" t="s">
        <v>293</v>
      </c>
      <c r="D3322" t="s">
        <v>19</v>
      </c>
      <c r="E3322" t="s">
        <v>226</v>
      </c>
      <c r="F3322" t="s">
        <v>20</v>
      </c>
      <c r="G3322" s="4">
        <v>178.98</v>
      </c>
      <c r="H3322" s="4">
        <v>172</v>
      </c>
      <c r="I3322" s="57">
        <v>138.88999999999999</v>
      </c>
      <c r="J3322" s="72">
        <f t="shared" ref="J3322:J3324" si="277">H3322-I3322</f>
        <v>33.110000000000014</v>
      </c>
      <c r="K3322" s="30" t="s">
        <v>10</v>
      </c>
      <c r="L3322" s="30" t="s">
        <v>10</v>
      </c>
      <c r="M3322" t="s">
        <v>1991</v>
      </c>
      <c r="N3322" t="s">
        <v>7270</v>
      </c>
      <c r="O3322" t="s">
        <v>131</v>
      </c>
      <c r="P3322" t="s">
        <v>180</v>
      </c>
    </row>
    <row r="3323" spans="1:17" x14ac:dyDescent="0.25">
      <c r="A3323" s="1" t="s">
        <v>7271</v>
      </c>
      <c r="B3323" s="5">
        <v>45808.845465682869</v>
      </c>
      <c r="C3323" t="s">
        <v>300</v>
      </c>
      <c r="D3323" t="s">
        <v>27</v>
      </c>
      <c r="E3323" t="s">
        <v>1945</v>
      </c>
      <c r="F3323" t="s">
        <v>20</v>
      </c>
      <c r="G3323" s="4">
        <v>204.98</v>
      </c>
      <c r="H3323" s="4">
        <v>208</v>
      </c>
      <c r="I3323" s="57">
        <v>170.04</v>
      </c>
      <c r="J3323" s="72">
        <f t="shared" si="277"/>
        <v>37.960000000000008</v>
      </c>
      <c r="K3323" s="30" t="s">
        <v>10</v>
      </c>
      <c r="L3323" s="30" t="s">
        <v>10</v>
      </c>
      <c r="M3323" t="s">
        <v>1991</v>
      </c>
      <c r="N3323" t="s">
        <v>7272</v>
      </c>
      <c r="O3323" t="s">
        <v>1958</v>
      </c>
      <c r="P3323" t="s">
        <v>182</v>
      </c>
    </row>
    <row r="3324" spans="1:17" x14ac:dyDescent="0.25">
      <c r="A3324" s="1" t="s">
        <v>2863</v>
      </c>
      <c r="B3324" s="5">
        <v>45808.780430613428</v>
      </c>
      <c r="C3324" t="s">
        <v>275</v>
      </c>
      <c r="D3324" t="s">
        <v>19</v>
      </c>
      <c r="E3324" t="s">
        <v>41</v>
      </c>
      <c r="F3324" t="s">
        <v>20</v>
      </c>
      <c r="G3324" s="4">
        <v>182.98</v>
      </c>
      <c r="H3324" s="4">
        <v>170</v>
      </c>
      <c r="I3324" s="57">
        <v>137.28</v>
      </c>
      <c r="J3324" s="72">
        <f t="shared" si="277"/>
        <v>32.72</v>
      </c>
      <c r="K3324" s="30" t="s">
        <v>10</v>
      </c>
      <c r="L3324" s="30" t="s">
        <v>10</v>
      </c>
      <c r="M3324" t="s">
        <v>1991</v>
      </c>
      <c r="N3324" t="s">
        <v>7273</v>
      </c>
      <c r="O3324" t="s">
        <v>2228</v>
      </c>
      <c r="P3324" t="s">
        <v>181</v>
      </c>
    </row>
    <row r="3325" spans="1:17" x14ac:dyDescent="0.25">
      <c r="A3325" s="1">
        <v>5307</v>
      </c>
      <c r="B3325" s="5">
        <v>45807.812623969905</v>
      </c>
      <c r="C3325" t="s">
        <v>5170</v>
      </c>
      <c r="D3325" t="s">
        <v>23</v>
      </c>
      <c r="E3325" t="s">
        <v>5007</v>
      </c>
      <c r="F3325" t="s">
        <v>116</v>
      </c>
      <c r="G3325" s="4">
        <v>135.58000000000001</v>
      </c>
      <c r="H3325" s="4">
        <v>123.6</v>
      </c>
      <c r="I3325" s="29">
        <v>0</v>
      </c>
      <c r="K3325" s="30" t="s">
        <v>1000</v>
      </c>
      <c r="L3325" s="30" t="s">
        <v>2825</v>
      </c>
      <c r="M3325" t="s">
        <v>1991</v>
      </c>
      <c r="N3325" t="s">
        <v>7274</v>
      </c>
      <c r="O3325" t="s">
        <v>2228</v>
      </c>
      <c r="P3325" t="s">
        <v>179</v>
      </c>
    </row>
    <row r="3326" spans="1:17" x14ac:dyDescent="0.25">
      <c r="A3326" s="1">
        <v>2538</v>
      </c>
      <c r="B3326" s="5">
        <v>45807.774836956021</v>
      </c>
      <c r="C3326" t="s">
        <v>5170</v>
      </c>
      <c r="D3326" t="s">
        <v>23</v>
      </c>
      <c r="E3326" t="s">
        <v>30</v>
      </c>
      <c r="F3326" t="s">
        <v>116</v>
      </c>
      <c r="G3326" s="4">
        <v>103.19</v>
      </c>
      <c r="H3326" s="4">
        <v>102.2</v>
      </c>
      <c r="I3326" s="57">
        <v>77.52</v>
      </c>
      <c r="J3326" s="72">
        <f>H3326-I3326</f>
        <v>24.680000000000007</v>
      </c>
      <c r="K3326" s="30" t="s">
        <v>10</v>
      </c>
      <c r="L3326" s="30" t="s">
        <v>10</v>
      </c>
      <c r="M3326" t="s">
        <v>1991</v>
      </c>
      <c r="N3326" t="s">
        <v>7275</v>
      </c>
      <c r="O3326" t="s">
        <v>132</v>
      </c>
      <c r="P3326" t="s">
        <v>179</v>
      </c>
    </row>
    <row r="3327" spans="1:17" x14ac:dyDescent="0.25">
      <c r="A3327" s="1" t="s">
        <v>4022</v>
      </c>
      <c r="B3327" s="5">
        <v>45808.468698425924</v>
      </c>
      <c r="C3327" t="s">
        <v>320</v>
      </c>
      <c r="D3327" t="s">
        <v>18</v>
      </c>
      <c r="E3327" t="s">
        <v>1939</v>
      </c>
      <c r="F3327" t="s">
        <v>29</v>
      </c>
      <c r="G3327" s="4">
        <v>211.98</v>
      </c>
      <c r="H3327" s="31">
        <v>203</v>
      </c>
      <c r="I3327" s="31">
        <v>0</v>
      </c>
      <c r="J3327" s="31">
        <v>203</v>
      </c>
      <c r="K3327" s="30" t="s">
        <v>2824</v>
      </c>
      <c r="L3327" s="30" t="s">
        <v>17</v>
      </c>
      <c r="M3327" t="s">
        <v>1991</v>
      </c>
      <c r="N3327" t="s">
        <v>7276</v>
      </c>
      <c r="O3327" t="s">
        <v>132</v>
      </c>
      <c r="P3327" t="s">
        <v>183</v>
      </c>
    </row>
    <row r="3328" spans="1:17" x14ac:dyDescent="0.25">
      <c r="A3328" s="1" t="s">
        <v>3898</v>
      </c>
      <c r="B3328" s="5">
        <v>45808.9014475</v>
      </c>
      <c r="C3328" t="s">
        <v>150</v>
      </c>
      <c r="D3328" t="s">
        <v>23</v>
      </c>
      <c r="E3328" t="s">
        <v>24</v>
      </c>
      <c r="F3328" t="s">
        <v>20</v>
      </c>
      <c r="G3328" s="4">
        <v>209.98</v>
      </c>
      <c r="H3328" s="4">
        <v>200</v>
      </c>
      <c r="I3328" s="57">
        <v>161.47</v>
      </c>
      <c r="J3328" s="72">
        <f t="shared" ref="J3328:J3334" si="278">H3328-I3328</f>
        <v>38.53</v>
      </c>
      <c r="K3328" s="30" t="s">
        <v>10</v>
      </c>
      <c r="L3328" s="30" t="s">
        <v>10</v>
      </c>
      <c r="M3328" t="s">
        <v>1991</v>
      </c>
      <c r="N3328" t="s">
        <v>7277</v>
      </c>
      <c r="O3328" t="s">
        <v>122</v>
      </c>
      <c r="P3328" t="s">
        <v>179</v>
      </c>
    </row>
    <row r="3329" spans="1:16" x14ac:dyDescent="0.25">
      <c r="A3329" s="1" t="s">
        <v>7278</v>
      </c>
      <c r="B3329" s="5">
        <v>45808.897467870367</v>
      </c>
      <c r="C3329" t="s">
        <v>272</v>
      </c>
      <c r="D3329" t="s">
        <v>19</v>
      </c>
      <c r="E3329" t="s">
        <v>1967</v>
      </c>
      <c r="F3329" t="s">
        <v>20</v>
      </c>
      <c r="G3329" s="4">
        <v>179.98</v>
      </c>
      <c r="H3329" s="4">
        <v>170</v>
      </c>
      <c r="I3329" s="57">
        <v>142.41</v>
      </c>
      <c r="J3329" s="72">
        <f t="shared" si="278"/>
        <v>27.590000000000003</v>
      </c>
      <c r="K3329" s="30" t="s">
        <v>10</v>
      </c>
      <c r="L3329" s="30" t="s">
        <v>10</v>
      </c>
      <c r="M3329" t="s">
        <v>1991</v>
      </c>
      <c r="N3329" t="s">
        <v>7279</v>
      </c>
      <c r="O3329" t="s">
        <v>1955</v>
      </c>
      <c r="P3329" t="s">
        <v>180</v>
      </c>
    </row>
    <row r="3330" spans="1:16" x14ac:dyDescent="0.25">
      <c r="A3330" s="1" t="s">
        <v>7280</v>
      </c>
      <c r="B3330" s="5">
        <v>45808.862282546295</v>
      </c>
      <c r="C3330" t="s">
        <v>272</v>
      </c>
      <c r="D3330" t="s">
        <v>19</v>
      </c>
      <c r="E3330" t="s">
        <v>1967</v>
      </c>
      <c r="F3330" t="s">
        <v>20</v>
      </c>
      <c r="G3330" s="4">
        <v>127.98</v>
      </c>
      <c r="H3330" s="4">
        <v>118</v>
      </c>
      <c r="I3330" s="57">
        <v>95.28</v>
      </c>
      <c r="J3330" s="72">
        <f t="shared" si="278"/>
        <v>22.72</v>
      </c>
      <c r="K3330" s="30" t="s">
        <v>10</v>
      </c>
      <c r="L3330" s="30" t="s">
        <v>10</v>
      </c>
      <c r="M3330" t="s">
        <v>1991</v>
      </c>
      <c r="N3330" t="s">
        <v>7281</v>
      </c>
      <c r="O3330" t="s">
        <v>122</v>
      </c>
      <c r="P3330" t="s">
        <v>180</v>
      </c>
    </row>
    <row r="3331" spans="1:16" x14ac:dyDescent="0.25">
      <c r="A3331" s="1" t="s">
        <v>7282</v>
      </c>
      <c r="B3331" s="5">
        <v>45808.654370173608</v>
      </c>
      <c r="C3331" t="s">
        <v>272</v>
      </c>
      <c r="D3331" t="s">
        <v>23</v>
      </c>
      <c r="E3331" t="s">
        <v>24</v>
      </c>
      <c r="F3331" t="s">
        <v>20</v>
      </c>
      <c r="G3331" s="4">
        <v>155.99</v>
      </c>
      <c r="H3331" s="4">
        <v>165</v>
      </c>
      <c r="I3331" s="57">
        <v>125.21</v>
      </c>
      <c r="J3331" s="72">
        <f t="shared" si="278"/>
        <v>39.790000000000006</v>
      </c>
      <c r="K3331" s="30" t="s">
        <v>10</v>
      </c>
      <c r="L3331" s="30" t="s">
        <v>10</v>
      </c>
      <c r="M3331" t="s">
        <v>1991</v>
      </c>
      <c r="N3331" t="s">
        <v>7283</v>
      </c>
      <c r="O3331" t="s">
        <v>132</v>
      </c>
      <c r="P3331" t="s">
        <v>180</v>
      </c>
    </row>
    <row r="3332" spans="1:16" x14ac:dyDescent="0.25">
      <c r="A3332" s="1" t="s">
        <v>4586</v>
      </c>
      <c r="B3332" s="5">
        <v>45808.890933414354</v>
      </c>
      <c r="C3332" t="s">
        <v>1954</v>
      </c>
      <c r="D3332" t="s">
        <v>19</v>
      </c>
      <c r="E3332" t="s">
        <v>41</v>
      </c>
      <c r="F3332" t="s">
        <v>20</v>
      </c>
      <c r="G3332" s="4">
        <v>84.98</v>
      </c>
      <c r="H3332" s="4">
        <v>74</v>
      </c>
      <c r="I3332" s="57">
        <v>59.76</v>
      </c>
      <c r="J3332" s="72">
        <f t="shared" si="278"/>
        <v>14.240000000000002</v>
      </c>
      <c r="K3332" s="30" t="s">
        <v>10</v>
      </c>
      <c r="L3332" s="30" t="s">
        <v>10</v>
      </c>
      <c r="M3332" t="s">
        <v>1991</v>
      </c>
      <c r="N3332" t="s">
        <v>7284</v>
      </c>
      <c r="O3332" t="s">
        <v>132</v>
      </c>
      <c r="P3332" t="s">
        <v>182</v>
      </c>
    </row>
    <row r="3333" spans="1:16" x14ac:dyDescent="0.25">
      <c r="A3333" s="1" t="s">
        <v>7285</v>
      </c>
      <c r="B3333" s="5">
        <v>45808.888263622684</v>
      </c>
      <c r="C3333" t="s">
        <v>1954</v>
      </c>
      <c r="D3333" t="s">
        <v>19</v>
      </c>
      <c r="E3333" t="s">
        <v>41</v>
      </c>
      <c r="F3333" t="s">
        <v>20</v>
      </c>
      <c r="G3333" s="4">
        <v>84.98</v>
      </c>
      <c r="H3333" s="4">
        <v>75</v>
      </c>
      <c r="I3333" s="57">
        <v>60.56</v>
      </c>
      <c r="J3333" s="72">
        <f t="shared" si="278"/>
        <v>14.439999999999998</v>
      </c>
      <c r="K3333" s="30" t="s">
        <v>10</v>
      </c>
      <c r="L3333" s="30" t="s">
        <v>10</v>
      </c>
      <c r="M3333" t="s">
        <v>1991</v>
      </c>
      <c r="N3333" t="s">
        <v>7286</v>
      </c>
      <c r="O3333" t="s">
        <v>132</v>
      </c>
      <c r="P3333" t="s">
        <v>182</v>
      </c>
    </row>
    <row r="3334" spans="1:16" x14ac:dyDescent="0.25">
      <c r="A3334" s="1">
        <v>1567</v>
      </c>
      <c r="B3334" s="5">
        <v>45807.498584560184</v>
      </c>
      <c r="C3334" t="s">
        <v>4483</v>
      </c>
      <c r="D3334" t="s">
        <v>23</v>
      </c>
      <c r="E3334" t="s">
        <v>31</v>
      </c>
      <c r="F3334" t="s">
        <v>116</v>
      </c>
      <c r="G3334" s="4">
        <v>200.98</v>
      </c>
      <c r="H3334" s="4">
        <v>188</v>
      </c>
      <c r="I3334" s="57">
        <v>157.47999999999999</v>
      </c>
      <c r="J3334" s="72">
        <f t="shared" si="278"/>
        <v>30.52000000000001</v>
      </c>
      <c r="K3334" s="30" t="s">
        <v>10</v>
      </c>
      <c r="L3334" s="30" t="s">
        <v>10</v>
      </c>
      <c r="M3334" t="s">
        <v>1991</v>
      </c>
      <c r="N3334" t="s">
        <v>7287</v>
      </c>
      <c r="O3334" t="s">
        <v>1961</v>
      </c>
      <c r="P3334" t="s">
        <v>179</v>
      </c>
    </row>
    <row r="3335" spans="1:16" x14ac:dyDescent="0.25">
      <c r="A3335" s="1" t="s">
        <v>7288</v>
      </c>
      <c r="B3335" s="5">
        <v>45808.90439087963</v>
      </c>
      <c r="C3335" t="s">
        <v>4858</v>
      </c>
      <c r="D3335" t="s">
        <v>27</v>
      </c>
      <c r="E3335" t="s">
        <v>28</v>
      </c>
      <c r="F3335" t="s">
        <v>136</v>
      </c>
      <c r="G3335" s="4">
        <v>59.18</v>
      </c>
      <c r="H3335" s="31">
        <v>57.2</v>
      </c>
      <c r="I3335" s="31">
        <v>0</v>
      </c>
      <c r="J3335" s="31">
        <v>57.2</v>
      </c>
      <c r="K3335" s="30" t="s">
        <v>2824</v>
      </c>
      <c r="L3335" s="30" t="s">
        <v>17</v>
      </c>
      <c r="M3335" t="s">
        <v>1991</v>
      </c>
      <c r="N3335" t="s">
        <v>7289</v>
      </c>
      <c r="O3335" t="s">
        <v>132</v>
      </c>
      <c r="P3335" t="s">
        <v>180</v>
      </c>
    </row>
    <row r="3336" spans="1:16" x14ac:dyDescent="0.25">
      <c r="A3336" s="1" t="s">
        <v>7290</v>
      </c>
      <c r="B3336" s="5">
        <v>45808.805144456019</v>
      </c>
      <c r="C3336" t="s">
        <v>1980</v>
      </c>
      <c r="D3336" t="s">
        <v>19</v>
      </c>
      <c r="E3336" t="s">
        <v>226</v>
      </c>
      <c r="F3336" t="s">
        <v>20</v>
      </c>
      <c r="G3336" s="4">
        <v>430.98</v>
      </c>
      <c r="H3336" s="4">
        <v>407</v>
      </c>
      <c r="I3336" s="57">
        <v>328.65</v>
      </c>
      <c r="J3336" s="72">
        <f t="shared" ref="J3336:J3339" si="279">H3336-I3336</f>
        <v>78.350000000000023</v>
      </c>
      <c r="K3336" s="30" t="s">
        <v>10</v>
      </c>
      <c r="L3336" s="30" t="s">
        <v>10</v>
      </c>
      <c r="M3336" t="s">
        <v>1991</v>
      </c>
      <c r="N3336" t="s">
        <v>7291</v>
      </c>
      <c r="O3336" t="s">
        <v>131</v>
      </c>
      <c r="P3336" t="s">
        <v>179</v>
      </c>
    </row>
    <row r="3337" spans="1:16" x14ac:dyDescent="0.25">
      <c r="A3337" s="1" t="s">
        <v>6268</v>
      </c>
      <c r="B3337" s="5">
        <v>45808.801639583333</v>
      </c>
      <c r="C3337" t="s">
        <v>228</v>
      </c>
      <c r="D3337" t="s">
        <v>19</v>
      </c>
      <c r="E3337" t="s">
        <v>41</v>
      </c>
      <c r="F3337" t="s">
        <v>20</v>
      </c>
      <c r="G3337" s="4">
        <v>137.97999999999999</v>
      </c>
      <c r="H3337" s="4">
        <v>140</v>
      </c>
      <c r="I3337" s="57">
        <v>113.09</v>
      </c>
      <c r="J3337" s="72">
        <f t="shared" si="279"/>
        <v>26.909999999999997</v>
      </c>
      <c r="K3337" s="30" t="s">
        <v>10</v>
      </c>
      <c r="L3337" s="30" t="s">
        <v>10</v>
      </c>
      <c r="M3337" t="s">
        <v>1991</v>
      </c>
      <c r="N3337" t="s">
        <v>7292</v>
      </c>
      <c r="O3337" t="s">
        <v>1961</v>
      </c>
      <c r="P3337" t="s">
        <v>183</v>
      </c>
    </row>
    <row r="3338" spans="1:16" x14ac:dyDescent="0.25">
      <c r="A3338" s="1">
        <v>3588</v>
      </c>
      <c r="B3338" s="5">
        <v>45806.468895081016</v>
      </c>
      <c r="C3338" t="s">
        <v>979</v>
      </c>
      <c r="D3338" t="s">
        <v>23</v>
      </c>
      <c r="E3338" t="s">
        <v>31</v>
      </c>
      <c r="F3338" t="s">
        <v>116</v>
      </c>
      <c r="G3338" s="4">
        <v>16.59</v>
      </c>
      <c r="H3338" s="4">
        <v>26</v>
      </c>
      <c r="I3338" s="57">
        <v>21.81</v>
      </c>
      <c r="J3338" s="72">
        <f t="shared" si="279"/>
        <v>4.1900000000000013</v>
      </c>
      <c r="K3338" s="30" t="s">
        <v>10</v>
      </c>
      <c r="L3338" s="30" t="s">
        <v>10</v>
      </c>
      <c r="M3338" t="s">
        <v>1991</v>
      </c>
      <c r="N3338" t="s">
        <v>7293</v>
      </c>
      <c r="O3338" t="s">
        <v>1955</v>
      </c>
      <c r="P3338" t="s">
        <v>182</v>
      </c>
    </row>
    <row r="3339" spans="1:16" x14ac:dyDescent="0.25">
      <c r="A3339" s="1" t="s">
        <v>7294</v>
      </c>
      <c r="B3339" s="5">
        <v>45808.790150474539</v>
      </c>
      <c r="C3339" t="s">
        <v>228</v>
      </c>
      <c r="D3339" t="s">
        <v>19</v>
      </c>
      <c r="E3339" t="s">
        <v>41</v>
      </c>
      <c r="F3339" t="s">
        <v>20</v>
      </c>
      <c r="G3339" s="4">
        <v>169.98</v>
      </c>
      <c r="H3339" s="4">
        <v>170</v>
      </c>
      <c r="I3339" s="57">
        <v>133.24</v>
      </c>
      <c r="J3339" s="72">
        <f t="shared" si="279"/>
        <v>36.759999999999991</v>
      </c>
      <c r="K3339" s="30" t="s">
        <v>10</v>
      </c>
      <c r="L3339" s="30" t="s">
        <v>10</v>
      </c>
      <c r="M3339" t="s">
        <v>1991</v>
      </c>
      <c r="N3339" t="s">
        <v>7295</v>
      </c>
      <c r="O3339" t="s">
        <v>122</v>
      </c>
      <c r="P3339" t="s">
        <v>183</v>
      </c>
    </row>
    <row r="3340" spans="1:16" x14ac:dyDescent="0.25">
      <c r="A3340" s="1" t="s">
        <v>7296</v>
      </c>
      <c r="B3340" s="5">
        <v>45808.528095289352</v>
      </c>
      <c r="C3340" t="s">
        <v>2543</v>
      </c>
      <c r="D3340" t="s">
        <v>18</v>
      </c>
      <c r="E3340" t="s">
        <v>2105</v>
      </c>
      <c r="F3340" t="s">
        <v>29</v>
      </c>
      <c r="G3340" s="4">
        <v>119.99</v>
      </c>
      <c r="H3340" s="31">
        <v>119</v>
      </c>
      <c r="I3340" s="31">
        <v>0</v>
      </c>
      <c r="J3340" s="31">
        <v>119</v>
      </c>
      <c r="K3340" s="30" t="s">
        <v>2824</v>
      </c>
      <c r="L3340" s="30" t="s">
        <v>17</v>
      </c>
      <c r="M3340" t="s">
        <v>1991</v>
      </c>
      <c r="N3340" t="s">
        <v>7297</v>
      </c>
      <c r="O3340" t="s">
        <v>3641</v>
      </c>
      <c r="P3340" t="s">
        <v>181</v>
      </c>
    </row>
    <row r="3341" spans="1:16" x14ac:dyDescent="0.25">
      <c r="A3341" s="1" t="s">
        <v>3166</v>
      </c>
      <c r="B3341" s="5">
        <v>45808.735356030091</v>
      </c>
      <c r="C3341" t="s">
        <v>173</v>
      </c>
      <c r="D3341" t="s">
        <v>23</v>
      </c>
      <c r="E3341" t="s">
        <v>24</v>
      </c>
      <c r="F3341" t="s">
        <v>20</v>
      </c>
      <c r="G3341" s="4">
        <v>209.99</v>
      </c>
      <c r="H3341" s="4">
        <v>209</v>
      </c>
      <c r="I3341" s="57">
        <v>170.07</v>
      </c>
      <c r="J3341" s="72">
        <f t="shared" ref="J3341:J3349" si="280">H3341-I3341</f>
        <v>38.930000000000007</v>
      </c>
      <c r="K3341" s="30" t="s">
        <v>10</v>
      </c>
      <c r="L3341" s="30" t="s">
        <v>10</v>
      </c>
      <c r="M3341" t="s">
        <v>1991</v>
      </c>
      <c r="N3341" t="s">
        <v>7298</v>
      </c>
      <c r="O3341" t="s">
        <v>1961</v>
      </c>
      <c r="P3341" t="s">
        <v>179</v>
      </c>
    </row>
    <row r="3342" spans="1:16" x14ac:dyDescent="0.25">
      <c r="A3342" s="1" t="s">
        <v>7299</v>
      </c>
      <c r="B3342" s="5">
        <v>45808.808204548608</v>
      </c>
      <c r="C3342" t="s">
        <v>276</v>
      </c>
      <c r="D3342" t="s">
        <v>19</v>
      </c>
      <c r="E3342" t="s">
        <v>41</v>
      </c>
      <c r="F3342" t="s">
        <v>20</v>
      </c>
      <c r="G3342" s="4">
        <v>163.98</v>
      </c>
      <c r="H3342" s="4">
        <v>148</v>
      </c>
      <c r="I3342" s="57">
        <v>119.51</v>
      </c>
      <c r="J3342" s="72">
        <f t="shared" si="280"/>
        <v>28.489999999999995</v>
      </c>
      <c r="K3342" s="30" t="s">
        <v>10</v>
      </c>
      <c r="L3342" s="30" t="s">
        <v>10</v>
      </c>
      <c r="M3342" t="s">
        <v>1991</v>
      </c>
      <c r="N3342" t="s">
        <v>7300</v>
      </c>
      <c r="O3342" t="s">
        <v>132</v>
      </c>
      <c r="P3342" t="s">
        <v>183</v>
      </c>
    </row>
    <row r="3343" spans="1:16" x14ac:dyDescent="0.25">
      <c r="A3343" s="1" t="s">
        <v>7301</v>
      </c>
      <c r="B3343" s="5">
        <v>45808.624763877313</v>
      </c>
      <c r="C3343" t="s">
        <v>942</v>
      </c>
      <c r="D3343" t="s">
        <v>19</v>
      </c>
      <c r="E3343" t="s">
        <v>1946</v>
      </c>
      <c r="F3343" t="s">
        <v>20</v>
      </c>
      <c r="G3343" s="4">
        <v>96.98</v>
      </c>
      <c r="H3343" s="4">
        <v>82</v>
      </c>
      <c r="I3343" s="57">
        <v>66.22</v>
      </c>
      <c r="J3343" s="72">
        <f t="shared" si="280"/>
        <v>15.780000000000001</v>
      </c>
      <c r="K3343" s="30" t="s">
        <v>10</v>
      </c>
      <c r="L3343" s="30" t="s">
        <v>10</v>
      </c>
      <c r="M3343" t="s">
        <v>1991</v>
      </c>
      <c r="N3343" t="s">
        <v>7302</v>
      </c>
      <c r="O3343" t="s">
        <v>122</v>
      </c>
      <c r="P3343" t="s">
        <v>182</v>
      </c>
    </row>
    <row r="3344" spans="1:16" x14ac:dyDescent="0.25">
      <c r="A3344" s="1" t="s">
        <v>7303</v>
      </c>
      <c r="B3344" s="5">
        <v>45808.87954386574</v>
      </c>
      <c r="C3344" t="s">
        <v>168</v>
      </c>
      <c r="D3344" t="s">
        <v>19</v>
      </c>
      <c r="E3344" t="s">
        <v>1946</v>
      </c>
      <c r="F3344" t="s">
        <v>20</v>
      </c>
      <c r="G3344" s="4">
        <v>133.99</v>
      </c>
      <c r="H3344" s="4">
        <v>133</v>
      </c>
      <c r="I3344" s="57">
        <v>107.4</v>
      </c>
      <c r="J3344" s="72">
        <f t="shared" si="280"/>
        <v>25.599999999999994</v>
      </c>
      <c r="K3344" s="30" t="s">
        <v>10</v>
      </c>
      <c r="L3344" s="30" t="s">
        <v>10</v>
      </c>
      <c r="M3344" t="s">
        <v>1991</v>
      </c>
      <c r="N3344" t="s">
        <v>7304</v>
      </c>
      <c r="O3344" t="s">
        <v>132</v>
      </c>
      <c r="P3344" t="s">
        <v>182</v>
      </c>
    </row>
    <row r="3345" spans="1:17" x14ac:dyDescent="0.25">
      <c r="A3345" s="1">
        <v>7103</v>
      </c>
      <c r="B3345" s="5">
        <v>45808.909498634261</v>
      </c>
      <c r="C3345" t="s">
        <v>1838</v>
      </c>
      <c r="D3345" t="s">
        <v>23</v>
      </c>
      <c r="E3345" t="s">
        <v>31</v>
      </c>
      <c r="F3345" t="s">
        <v>1934</v>
      </c>
      <c r="G3345" s="4">
        <v>29.48</v>
      </c>
      <c r="H3345" s="4">
        <v>30</v>
      </c>
      <c r="I3345" s="57">
        <v>24.22</v>
      </c>
      <c r="J3345" s="72">
        <f t="shared" si="280"/>
        <v>5.7800000000000011</v>
      </c>
      <c r="K3345" s="30" t="s">
        <v>10</v>
      </c>
      <c r="L3345" s="30" t="s">
        <v>10</v>
      </c>
      <c r="M3345" t="s">
        <v>1991</v>
      </c>
      <c r="N3345" t="s">
        <v>7305</v>
      </c>
      <c r="O3345" t="s">
        <v>132</v>
      </c>
      <c r="P3345" t="s">
        <v>180</v>
      </c>
    </row>
    <row r="3346" spans="1:17" x14ac:dyDescent="0.25">
      <c r="A3346" s="1" t="s">
        <v>7306</v>
      </c>
      <c r="B3346" s="5">
        <v>45808.774951585649</v>
      </c>
      <c r="C3346" t="s">
        <v>5572</v>
      </c>
      <c r="D3346" t="s">
        <v>19</v>
      </c>
      <c r="E3346" t="s">
        <v>1946</v>
      </c>
      <c r="F3346" t="s">
        <v>20</v>
      </c>
      <c r="G3346" s="4">
        <v>185.58</v>
      </c>
      <c r="H3346" s="4">
        <v>169.6</v>
      </c>
      <c r="I3346" s="57">
        <v>131.94999999999999</v>
      </c>
      <c r="J3346" s="72">
        <f t="shared" si="280"/>
        <v>37.650000000000006</v>
      </c>
      <c r="K3346" s="30" t="s">
        <v>10</v>
      </c>
      <c r="L3346" s="30" t="s">
        <v>10</v>
      </c>
      <c r="M3346" t="s">
        <v>1991</v>
      </c>
      <c r="N3346" t="s">
        <v>7307</v>
      </c>
      <c r="O3346" t="s">
        <v>131</v>
      </c>
      <c r="P3346" t="s">
        <v>182</v>
      </c>
    </row>
    <row r="3347" spans="1:17" x14ac:dyDescent="0.25">
      <c r="A3347" s="1" t="s">
        <v>7308</v>
      </c>
      <c r="B3347" s="5">
        <v>45808.928778993053</v>
      </c>
      <c r="C3347" t="s">
        <v>6969</v>
      </c>
      <c r="D3347" t="s">
        <v>23</v>
      </c>
      <c r="E3347" t="s">
        <v>24</v>
      </c>
      <c r="F3347" t="s">
        <v>20</v>
      </c>
      <c r="G3347" s="4">
        <v>305.98</v>
      </c>
      <c r="H3347" s="4">
        <v>280</v>
      </c>
      <c r="I3347" s="57">
        <v>226.1</v>
      </c>
      <c r="J3347" s="72">
        <f t="shared" si="280"/>
        <v>53.900000000000006</v>
      </c>
      <c r="K3347" s="30" t="s">
        <v>10</v>
      </c>
      <c r="L3347" s="30" t="s">
        <v>10</v>
      </c>
      <c r="M3347" t="s">
        <v>1991</v>
      </c>
      <c r="N3347" t="s">
        <v>7309</v>
      </c>
      <c r="O3347" t="s">
        <v>132</v>
      </c>
      <c r="P3347" t="s">
        <v>182</v>
      </c>
    </row>
    <row r="3348" spans="1:17" x14ac:dyDescent="0.25">
      <c r="A3348" s="1" t="s">
        <v>7310</v>
      </c>
      <c r="B3348" s="5">
        <v>45808.845215428242</v>
      </c>
      <c r="C3348" t="s">
        <v>1986</v>
      </c>
      <c r="D3348" t="s">
        <v>19</v>
      </c>
      <c r="E3348" t="s">
        <v>41</v>
      </c>
      <c r="F3348" t="s">
        <v>20</v>
      </c>
      <c r="G3348" s="4">
        <v>222.38</v>
      </c>
      <c r="H3348" s="4">
        <v>210.4</v>
      </c>
      <c r="I3348" s="57">
        <v>169.9</v>
      </c>
      <c r="J3348" s="72">
        <f t="shared" si="280"/>
        <v>40.5</v>
      </c>
      <c r="K3348" s="30" t="s">
        <v>10</v>
      </c>
      <c r="L3348" s="30" t="s">
        <v>10</v>
      </c>
      <c r="M3348" t="s">
        <v>1991</v>
      </c>
      <c r="N3348" t="s">
        <v>7311</v>
      </c>
      <c r="O3348" t="s">
        <v>122</v>
      </c>
      <c r="P3348" t="s">
        <v>180</v>
      </c>
    </row>
    <row r="3349" spans="1:17" x14ac:dyDescent="0.25">
      <c r="A3349" s="1" t="s">
        <v>5407</v>
      </c>
      <c r="B3349" s="5">
        <v>45804.865667858794</v>
      </c>
      <c r="C3349" t="s">
        <v>1376</v>
      </c>
      <c r="D3349" t="s">
        <v>23</v>
      </c>
      <c r="E3349" t="s">
        <v>139</v>
      </c>
      <c r="F3349" t="s">
        <v>116</v>
      </c>
      <c r="G3349" s="4">
        <v>30.99</v>
      </c>
      <c r="H3349" s="4">
        <v>30</v>
      </c>
      <c r="I3349" s="57">
        <v>25.15</v>
      </c>
      <c r="J3349" s="72">
        <f t="shared" si="280"/>
        <v>4.8500000000000014</v>
      </c>
      <c r="K3349" s="30" t="s">
        <v>10</v>
      </c>
      <c r="L3349" s="30" t="s">
        <v>10</v>
      </c>
      <c r="M3349" t="s">
        <v>1991</v>
      </c>
      <c r="N3349" t="s">
        <v>7312</v>
      </c>
      <c r="O3349" t="s">
        <v>1958</v>
      </c>
      <c r="P3349" t="s">
        <v>181</v>
      </c>
    </row>
    <row r="3350" spans="1:17" x14ac:dyDescent="0.25">
      <c r="A3350" s="75" t="s">
        <v>7313</v>
      </c>
      <c r="B3350" s="76">
        <v>45803.648446192128</v>
      </c>
      <c r="C3350" s="77" t="s">
        <v>1390</v>
      </c>
      <c r="D3350" s="77" t="s">
        <v>23</v>
      </c>
      <c r="E3350" s="77" t="s">
        <v>31</v>
      </c>
      <c r="F3350" s="77" t="s">
        <v>1934</v>
      </c>
      <c r="G3350" s="31">
        <v>30.99</v>
      </c>
      <c r="H3350" s="31">
        <v>30</v>
      </c>
      <c r="I3350" s="80">
        <v>0</v>
      </c>
      <c r="J3350" s="73">
        <v>30</v>
      </c>
      <c r="K3350" s="78" t="s">
        <v>1000</v>
      </c>
      <c r="L3350" s="78" t="s">
        <v>2825</v>
      </c>
      <c r="M3350" s="77" t="s">
        <v>1991</v>
      </c>
      <c r="N3350" s="77" t="s">
        <v>7314</v>
      </c>
      <c r="O3350" s="77" t="s">
        <v>122</v>
      </c>
      <c r="P3350" t="s">
        <v>179</v>
      </c>
      <c r="Q3350" s="79"/>
    </row>
    <row r="3351" spans="1:17" x14ac:dyDescent="0.25">
      <c r="A3351" s="1" t="s">
        <v>7315</v>
      </c>
      <c r="B3351" s="5">
        <v>45808.820799814814</v>
      </c>
      <c r="C3351" t="s">
        <v>1986</v>
      </c>
      <c r="D3351" t="s">
        <v>19</v>
      </c>
      <c r="E3351" t="s">
        <v>33</v>
      </c>
      <c r="F3351" t="s">
        <v>20</v>
      </c>
      <c r="G3351" s="4">
        <v>124.78</v>
      </c>
      <c r="H3351" s="4">
        <v>112.8</v>
      </c>
      <c r="I3351" s="57">
        <v>91.09</v>
      </c>
      <c r="J3351" s="72">
        <f t="shared" ref="J3351:J3352" si="281">H3351-I3351</f>
        <v>21.709999999999994</v>
      </c>
      <c r="K3351" s="30" t="s">
        <v>10</v>
      </c>
      <c r="L3351" s="30" t="s">
        <v>10</v>
      </c>
      <c r="M3351" t="s">
        <v>1991</v>
      </c>
      <c r="N3351" t="s">
        <v>7316</v>
      </c>
      <c r="O3351" t="s">
        <v>2679</v>
      </c>
      <c r="P3351" t="s">
        <v>180</v>
      </c>
    </row>
    <row r="3352" spans="1:17" x14ac:dyDescent="0.25">
      <c r="A3352" s="1" t="s">
        <v>7317</v>
      </c>
      <c r="B3352" s="5">
        <v>45808.77671002315</v>
      </c>
      <c r="C3352" t="s">
        <v>4858</v>
      </c>
      <c r="D3352" t="s">
        <v>23</v>
      </c>
      <c r="E3352" t="s">
        <v>31</v>
      </c>
      <c r="F3352" t="s">
        <v>1941</v>
      </c>
      <c r="G3352" s="4">
        <v>93.98</v>
      </c>
      <c r="H3352" s="4">
        <v>92</v>
      </c>
      <c r="I3352" s="57">
        <v>74.290000000000006</v>
      </c>
      <c r="J3352" s="72">
        <f t="shared" si="281"/>
        <v>17.709999999999994</v>
      </c>
      <c r="K3352" s="30" t="s">
        <v>10</v>
      </c>
      <c r="L3352" s="30" t="s">
        <v>10</v>
      </c>
      <c r="M3352" t="s">
        <v>1991</v>
      </c>
      <c r="N3352" t="s">
        <v>7318</v>
      </c>
      <c r="O3352" t="s">
        <v>122</v>
      </c>
      <c r="P3352" t="s">
        <v>180</v>
      </c>
    </row>
    <row r="3353" spans="1:17" x14ac:dyDescent="0.25">
      <c r="A3353" s="1">
        <v>4058</v>
      </c>
      <c r="B3353" s="5">
        <v>45808.699096342592</v>
      </c>
      <c r="C3353" t="s">
        <v>1344</v>
      </c>
      <c r="D3353" t="s">
        <v>23</v>
      </c>
      <c r="E3353" t="s">
        <v>30</v>
      </c>
      <c r="F3353" t="s">
        <v>116</v>
      </c>
      <c r="G3353" s="4">
        <v>26.99</v>
      </c>
      <c r="H3353" s="4">
        <v>26</v>
      </c>
      <c r="I3353" s="29">
        <v>0</v>
      </c>
      <c r="K3353" s="30" t="s">
        <v>1000</v>
      </c>
      <c r="L3353" s="30" t="s">
        <v>2825</v>
      </c>
      <c r="M3353" t="s">
        <v>1991</v>
      </c>
      <c r="N3353" t="s">
        <v>7319</v>
      </c>
      <c r="O3353" t="s">
        <v>122</v>
      </c>
      <c r="P3353" t="s">
        <v>180</v>
      </c>
    </row>
    <row r="3354" spans="1:17" x14ac:dyDescent="0.25">
      <c r="A3354" s="1" t="s">
        <v>7320</v>
      </c>
      <c r="B3354" s="5">
        <v>45803.788439212964</v>
      </c>
      <c r="C3354" t="s">
        <v>996</v>
      </c>
      <c r="D3354" t="s">
        <v>23</v>
      </c>
      <c r="E3354" t="s">
        <v>30</v>
      </c>
      <c r="F3354" t="s">
        <v>116</v>
      </c>
      <c r="G3354" s="4">
        <v>18.989999999999998</v>
      </c>
      <c r="H3354" s="4">
        <v>26</v>
      </c>
      <c r="I3354" s="57">
        <v>14.54</v>
      </c>
      <c r="J3354" s="72">
        <f>H3354-I3354</f>
        <v>11.46</v>
      </c>
      <c r="K3354" s="30" t="s">
        <v>10</v>
      </c>
      <c r="L3354" s="30" t="s">
        <v>10</v>
      </c>
      <c r="M3354" t="s">
        <v>1991</v>
      </c>
      <c r="N3354" t="s">
        <v>7321</v>
      </c>
      <c r="O3354" t="s">
        <v>122</v>
      </c>
      <c r="P3354" t="s">
        <v>183</v>
      </c>
      <c r="Q3354" s="79"/>
    </row>
    <row r="3355" spans="1:17" x14ac:dyDescent="0.25">
      <c r="A3355" s="1" t="s">
        <v>7322</v>
      </c>
      <c r="B3355" s="5">
        <v>45808.897452696758</v>
      </c>
      <c r="C3355" t="s">
        <v>1954</v>
      </c>
      <c r="D3355" t="s">
        <v>18</v>
      </c>
      <c r="E3355" t="s">
        <v>28</v>
      </c>
      <c r="F3355" t="s">
        <v>136</v>
      </c>
      <c r="G3355" s="4">
        <v>208.99</v>
      </c>
      <c r="H3355" s="31">
        <v>200.01</v>
      </c>
      <c r="I3355" s="31">
        <v>0</v>
      </c>
      <c r="J3355" s="31">
        <v>200.01</v>
      </c>
      <c r="K3355" s="30" t="s">
        <v>2824</v>
      </c>
      <c r="L3355" s="30" t="s">
        <v>17</v>
      </c>
      <c r="M3355" t="s">
        <v>1991</v>
      </c>
      <c r="N3355" t="s">
        <v>7323</v>
      </c>
      <c r="O3355" t="s">
        <v>1961</v>
      </c>
      <c r="P3355" t="s">
        <v>182</v>
      </c>
    </row>
    <row r="3356" spans="1:17" x14ac:dyDescent="0.25">
      <c r="A3356" s="1" t="s">
        <v>4721</v>
      </c>
      <c r="B3356" s="5">
        <v>45808.855642650466</v>
      </c>
      <c r="C3356" t="s">
        <v>5170</v>
      </c>
      <c r="D3356" t="s">
        <v>19</v>
      </c>
      <c r="E3356" t="s">
        <v>33</v>
      </c>
      <c r="F3356" t="s">
        <v>20</v>
      </c>
      <c r="G3356" s="4">
        <v>88.98</v>
      </c>
      <c r="H3356" s="4">
        <v>78</v>
      </c>
      <c r="I3356" s="57">
        <v>62.98</v>
      </c>
      <c r="J3356" s="72">
        <f t="shared" ref="J3356:J3359" si="282">H3356-I3356</f>
        <v>15.020000000000003</v>
      </c>
      <c r="K3356" s="30" t="s">
        <v>10</v>
      </c>
      <c r="L3356" s="30" t="s">
        <v>10</v>
      </c>
      <c r="M3356" t="s">
        <v>1991</v>
      </c>
      <c r="N3356" t="s">
        <v>7324</v>
      </c>
      <c r="O3356" t="s">
        <v>122</v>
      </c>
      <c r="P3356" t="s">
        <v>179</v>
      </c>
    </row>
    <row r="3357" spans="1:17" x14ac:dyDescent="0.25">
      <c r="A3357" s="1" t="s">
        <v>5640</v>
      </c>
      <c r="B3357" s="5">
        <v>45808.497083946757</v>
      </c>
      <c r="C3357" t="s">
        <v>1343</v>
      </c>
      <c r="D3357" t="s">
        <v>19</v>
      </c>
      <c r="E3357" t="s">
        <v>1946</v>
      </c>
      <c r="F3357" t="s">
        <v>20</v>
      </c>
      <c r="G3357" s="4">
        <v>24.98</v>
      </c>
      <c r="H3357" s="4">
        <v>30</v>
      </c>
      <c r="I3357" s="57">
        <v>24.22</v>
      </c>
      <c r="J3357" s="72">
        <f t="shared" si="282"/>
        <v>5.7800000000000011</v>
      </c>
      <c r="K3357" s="30" t="s">
        <v>10</v>
      </c>
      <c r="L3357" s="30" t="s">
        <v>10</v>
      </c>
      <c r="M3357" t="s">
        <v>1991</v>
      </c>
      <c r="N3357" t="s">
        <v>7325</v>
      </c>
      <c r="O3357" t="s">
        <v>122</v>
      </c>
      <c r="P3357" t="s">
        <v>183</v>
      </c>
    </row>
    <row r="3358" spans="1:17" x14ac:dyDescent="0.25">
      <c r="A3358" s="1">
        <v>1551</v>
      </c>
      <c r="B3358" s="5">
        <v>45801.75532084491</v>
      </c>
      <c r="C3358" t="s">
        <v>1008</v>
      </c>
      <c r="D3358" t="s">
        <v>23</v>
      </c>
      <c r="E3358" t="s">
        <v>30</v>
      </c>
      <c r="F3358" t="s">
        <v>1934</v>
      </c>
      <c r="G3358" s="4">
        <v>37.79</v>
      </c>
      <c r="H3358" s="4">
        <v>46.8</v>
      </c>
      <c r="I3358" s="57">
        <v>32.81</v>
      </c>
      <c r="J3358" s="72">
        <f t="shared" si="282"/>
        <v>13.989999999999995</v>
      </c>
      <c r="K3358" s="30" t="s">
        <v>10</v>
      </c>
      <c r="L3358" s="30" t="s">
        <v>10</v>
      </c>
      <c r="M3358" t="s">
        <v>1991</v>
      </c>
      <c r="N3358" t="s">
        <v>7326</v>
      </c>
      <c r="O3358" t="s">
        <v>2228</v>
      </c>
      <c r="P3358" t="str">
        <f>VLOOKUP(C3358,[3]REGIONAIS!H:K,4,FALSE)</f>
        <v>GRAZIANI BARRETO</v>
      </c>
    </row>
    <row r="3359" spans="1:17" x14ac:dyDescent="0.25">
      <c r="A3359" s="1">
        <v>6412</v>
      </c>
      <c r="B3359" s="5">
        <v>45801.710990127314</v>
      </c>
      <c r="C3359" t="s">
        <v>1542</v>
      </c>
      <c r="D3359" t="s">
        <v>23</v>
      </c>
      <c r="E3359" t="s">
        <v>30</v>
      </c>
      <c r="F3359" t="s">
        <v>116</v>
      </c>
      <c r="G3359" s="4">
        <v>15.92</v>
      </c>
      <c r="H3359" s="4">
        <v>19.899999999999999</v>
      </c>
      <c r="I3359" s="57">
        <v>13.08</v>
      </c>
      <c r="J3359" s="72">
        <f t="shared" si="282"/>
        <v>6.8199999999999985</v>
      </c>
      <c r="K3359" s="30" t="s">
        <v>10</v>
      </c>
      <c r="L3359" s="30" t="s">
        <v>10</v>
      </c>
      <c r="M3359" t="s">
        <v>1991</v>
      </c>
      <c r="N3359" t="s">
        <v>7327</v>
      </c>
      <c r="O3359" t="s">
        <v>122</v>
      </c>
      <c r="P3359" t="str">
        <f>VLOOKUP(C3359,[3]REGIONAIS!H:K,4,FALSE)</f>
        <v>BREINER PENA</v>
      </c>
    </row>
    <row r="3360" spans="1:17" x14ac:dyDescent="0.25">
      <c r="A3360" s="75">
        <v>7152</v>
      </c>
      <c r="B3360" s="76">
        <v>45800.590741307868</v>
      </c>
      <c r="C3360" s="77" t="s">
        <v>286</v>
      </c>
      <c r="D3360" s="77" t="s">
        <v>23</v>
      </c>
      <c r="E3360" s="77" t="s">
        <v>30</v>
      </c>
      <c r="F3360" s="77" t="s">
        <v>116</v>
      </c>
      <c r="G3360" s="31">
        <v>44.79</v>
      </c>
      <c r="H3360" s="31">
        <v>43.8</v>
      </c>
      <c r="I3360" s="31">
        <v>0</v>
      </c>
      <c r="J3360" s="73">
        <v>43.8</v>
      </c>
      <c r="K3360" s="78" t="s">
        <v>1000</v>
      </c>
      <c r="L3360" s="78" t="s">
        <v>2825</v>
      </c>
      <c r="M3360" s="77" t="s">
        <v>1991</v>
      </c>
      <c r="N3360" s="77" t="s">
        <v>7328</v>
      </c>
      <c r="O3360" s="77" t="s">
        <v>156</v>
      </c>
      <c r="P3360" t="s">
        <v>182</v>
      </c>
    </row>
    <row r="3361" spans="1:16" x14ac:dyDescent="0.25">
      <c r="A3361" s="75">
        <v>1532</v>
      </c>
      <c r="B3361" s="76">
        <v>45800.590406238429</v>
      </c>
      <c r="C3361" s="77" t="s">
        <v>286</v>
      </c>
      <c r="D3361" s="77" t="s">
        <v>23</v>
      </c>
      <c r="E3361" s="77" t="s">
        <v>30</v>
      </c>
      <c r="F3361" s="77" t="s">
        <v>116</v>
      </c>
      <c r="G3361" s="31">
        <v>44.78</v>
      </c>
      <c r="H3361" s="31">
        <v>43.8</v>
      </c>
      <c r="I3361" s="31">
        <v>0</v>
      </c>
      <c r="J3361" s="73">
        <v>43.8</v>
      </c>
      <c r="K3361" s="78" t="s">
        <v>1000</v>
      </c>
      <c r="L3361" s="78" t="s">
        <v>2825</v>
      </c>
      <c r="M3361" s="77" t="s">
        <v>1991</v>
      </c>
      <c r="N3361" s="77" t="s">
        <v>7329</v>
      </c>
      <c r="O3361" s="77" t="s">
        <v>132</v>
      </c>
      <c r="P3361" t="s">
        <v>182</v>
      </c>
    </row>
    <row r="3362" spans="1:16" x14ac:dyDescent="0.25">
      <c r="A3362" s="1">
        <v>3667</v>
      </c>
      <c r="B3362" s="5">
        <v>45802.819449502313</v>
      </c>
      <c r="C3362" t="s">
        <v>286</v>
      </c>
      <c r="D3362" t="s">
        <v>23</v>
      </c>
      <c r="E3362" t="s">
        <v>30</v>
      </c>
      <c r="F3362" t="s">
        <v>1934</v>
      </c>
      <c r="G3362" s="4">
        <v>88.83</v>
      </c>
      <c r="H3362" s="4">
        <v>89.85</v>
      </c>
      <c r="I3362" s="57">
        <v>72.55</v>
      </c>
      <c r="J3362" s="72">
        <f>H3362-I3362</f>
        <v>17.299999999999997</v>
      </c>
      <c r="K3362" s="30" t="s">
        <v>10</v>
      </c>
      <c r="L3362" s="30" t="s">
        <v>10</v>
      </c>
      <c r="M3362" t="s">
        <v>1991</v>
      </c>
      <c r="N3362" t="s">
        <v>7330</v>
      </c>
      <c r="O3362" t="s">
        <v>123</v>
      </c>
      <c r="P3362" t="str">
        <f>VLOOKUP(C3362,[3]REGIONAIS!H:K,4,FALSE)</f>
        <v>KLEBER RIQUELME</v>
      </c>
    </row>
    <row r="3363" spans="1:16" x14ac:dyDescent="0.25">
      <c r="A3363" s="75">
        <v>5307</v>
      </c>
      <c r="B3363" s="76">
        <v>45800.860320057873</v>
      </c>
      <c r="C3363" s="77" t="s">
        <v>2996</v>
      </c>
      <c r="D3363" s="77" t="s">
        <v>23</v>
      </c>
      <c r="E3363" s="77" t="s">
        <v>31</v>
      </c>
      <c r="F3363" s="77" t="s">
        <v>116</v>
      </c>
      <c r="G3363" s="31">
        <v>36.590000000000003</v>
      </c>
      <c r="H3363" s="31">
        <v>45.6</v>
      </c>
      <c r="I3363" s="31">
        <v>0</v>
      </c>
      <c r="J3363" s="73">
        <v>45.6</v>
      </c>
      <c r="K3363" s="78" t="s">
        <v>1000</v>
      </c>
      <c r="L3363" s="78" t="s">
        <v>2825</v>
      </c>
      <c r="M3363" s="77" t="s">
        <v>1991</v>
      </c>
      <c r="N3363" s="77" t="s">
        <v>7331</v>
      </c>
      <c r="O3363" s="77" t="s">
        <v>122</v>
      </c>
      <c r="P3363" t="s">
        <v>183</v>
      </c>
    </row>
    <row r="3364" spans="1:16" x14ac:dyDescent="0.25">
      <c r="A3364" s="1">
        <v>8729</v>
      </c>
      <c r="B3364" s="5">
        <v>45802.560655567133</v>
      </c>
      <c r="C3364" t="s">
        <v>2996</v>
      </c>
      <c r="D3364" t="s">
        <v>23</v>
      </c>
      <c r="E3364" t="s">
        <v>31</v>
      </c>
      <c r="F3364" t="s">
        <v>116</v>
      </c>
      <c r="G3364" s="4">
        <v>55.98</v>
      </c>
      <c r="H3364" s="4">
        <v>51</v>
      </c>
      <c r="I3364" s="57">
        <v>41.18</v>
      </c>
      <c r="J3364" s="72">
        <f t="shared" ref="J3364:J3367" si="283">H3364-I3364</f>
        <v>9.82</v>
      </c>
      <c r="K3364" s="30" t="s">
        <v>10</v>
      </c>
      <c r="L3364" s="30" t="s">
        <v>10</v>
      </c>
      <c r="M3364" t="s">
        <v>1991</v>
      </c>
      <c r="N3364" t="s">
        <v>7332</v>
      </c>
      <c r="O3364" t="s">
        <v>132</v>
      </c>
      <c r="P3364" t="str">
        <f>VLOOKUP(C3364,[3]REGIONAIS!H:K,4,FALSE)</f>
        <v>GRAZIANI BARRETO</v>
      </c>
    </row>
    <row r="3365" spans="1:16" x14ac:dyDescent="0.25">
      <c r="A3365" s="1">
        <v>6066</v>
      </c>
      <c r="B3365" s="5">
        <v>45801.767234375002</v>
      </c>
      <c r="C3365" t="s">
        <v>2996</v>
      </c>
      <c r="D3365" t="s">
        <v>23</v>
      </c>
      <c r="E3365" t="s">
        <v>30</v>
      </c>
      <c r="F3365" t="s">
        <v>116</v>
      </c>
      <c r="G3365" s="4">
        <v>102.99</v>
      </c>
      <c r="H3365" s="4">
        <v>102</v>
      </c>
      <c r="I3365" s="57">
        <v>41.18</v>
      </c>
      <c r="J3365" s="72">
        <f t="shared" si="283"/>
        <v>60.82</v>
      </c>
      <c r="K3365" s="30" t="s">
        <v>10</v>
      </c>
      <c r="L3365" s="30" t="s">
        <v>10</v>
      </c>
      <c r="M3365" t="s">
        <v>1991</v>
      </c>
      <c r="N3365" t="s">
        <v>7333</v>
      </c>
      <c r="O3365" t="s">
        <v>2228</v>
      </c>
      <c r="P3365" t="str">
        <f>VLOOKUP(C3365,[3]REGIONAIS!H:K,4,FALSE)</f>
        <v>GRAZIANI BARRETO</v>
      </c>
    </row>
    <row r="3366" spans="1:16" x14ac:dyDescent="0.25">
      <c r="A3366" s="1">
        <v>5444</v>
      </c>
      <c r="B3366" s="5">
        <v>45799.912373715277</v>
      </c>
      <c r="C3366" t="s">
        <v>202</v>
      </c>
      <c r="D3366" t="s">
        <v>23</v>
      </c>
      <c r="E3366" t="s">
        <v>30</v>
      </c>
      <c r="F3366" t="s">
        <v>116</v>
      </c>
      <c r="G3366" s="4">
        <v>82.4</v>
      </c>
      <c r="H3366" s="4">
        <v>92.4</v>
      </c>
      <c r="I3366" s="57">
        <v>71.62</v>
      </c>
      <c r="J3366" s="72">
        <f t="shared" si="283"/>
        <v>20.78</v>
      </c>
      <c r="K3366" s="30" t="s">
        <v>10</v>
      </c>
      <c r="L3366" s="30" t="s">
        <v>10</v>
      </c>
      <c r="M3366" t="s">
        <v>1991</v>
      </c>
      <c r="N3366" t="s">
        <v>7334</v>
      </c>
      <c r="O3366" t="s">
        <v>132</v>
      </c>
      <c r="P3366" t="s">
        <v>182</v>
      </c>
    </row>
    <row r="3367" spans="1:16" x14ac:dyDescent="0.25">
      <c r="A3367" s="1">
        <v>5090</v>
      </c>
      <c r="B3367" s="5">
        <v>45801.860852673613</v>
      </c>
      <c r="C3367" t="s">
        <v>21</v>
      </c>
      <c r="D3367" t="s">
        <v>23</v>
      </c>
      <c r="E3367" t="s">
        <v>31</v>
      </c>
      <c r="F3367" t="s">
        <v>116</v>
      </c>
      <c r="G3367" s="4">
        <v>127.58</v>
      </c>
      <c r="H3367" s="4">
        <v>129.6</v>
      </c>
      <c r="I3367" s="57">
        <v>104.65</v>
      </c>
      <c r="J3367" s="72">
        <f t="shared" si="283"/>
        <v>24.949999999999989</v>
      </c>
      <c r="K3367" s="30" t="s">
        <v>10</v>
      </c>
      <c r="L3367" s="30" t="s">
        <v>10</v>
      </c>
      <c r="M3367" t="s">
        <v>1991</v>
      </c>
      <c r="N3367" t="s">
        <v>7335</v>
      </c>
      <c r="O3367" t="s">
        <v>132</v>
      </c>
      <c r="P3367" t="str">
        <f>VLOOKUP(C3367,[3]REGIONAIS!H:K,4,FALSE)</f>
        <v>KLEBER RIQUELME</v>
      </c>
    </row>
    <row r="3368" spans="1:16" x14ac:dyDescent="0.25">
      <c r="A3368" s="75">
        <v>9719</v>
      </c>
      <c r="B3368" s="76">
        <v>45802.607917175927</v>
      </c>
      <c r="C3368" s="77" t="s">
        <v>137</v>
      </c>
      <c r="D3368" s="77" t="s">
        <v>23</v>
      </c>
      <c r="E3368" s="77" t="s">
        <v>30</v>
      </c>
      <c r="F3368" s="77" t="s">
        <v>116</v>
      </c>
      <c r="G3368" s="31">
        <v>43.74</v>
      </c>
      <c r="H3368" s="31">
        <v>52.75</v>
      </c>
      <c r="I3368" s="31">
        <v>0</v>
      </c>
      <c r="J3368" s="31">
        <v>52.75</v>
      </c>
      <c r="K3368" s="78" t="s">
        <v>1000</v>
      </c>
      <c r="L3368" s="78" t="s">
        <v>2825</v>
      </c>
      <c r="M3368" s="77" t="s">
        <v>1991</v>
      </c>
      <c r="N3368" s="77" t="s">
        <v>7336</v>
      </c>
      <c r="O3368" s="77" t="s">
        <v>1961</v>
      </c>
      <c r="P3368" t="str">
        <f>VLOOKUP(C3368,[3]REGIONAIS!H:K,4,FALSE)</f>
        <v>GRAZIANI BARRETO</v>
      </c>
    </row>
    <row r="3369" spans="1:16" x14ac:dyDescent="0.25">
      <c r="A3369" s="75">
        <v>6340</v>
      </c>
      <c r="B3369" s="76">
        <v>45802.614869999998</v>
      </c>
      <c r="C3369" s="77" t="s">
        <v>197</v>
      </c>
      <c r="D3369" s="77" t="s">
        <v>23</v>
      </c>
      <c r="E3369" s="77" t="s">
        <v>30</v>
      </c>
      <c r="F3369" s="77" t="s">
        <v>116</v>
      </c>
      <c r="G3369" s="31">
        <v>44.43</v>
      </c>
      <c r="H3369" s="31">
        <v>48.45</v>
      </c>
      <c r="I3369" s="31">
        <v>0</v>
      </c>
      <c r="J3369" s="31">
        <v>48.45</v>
      </c>
      <c r="K3369" s="78" t="s">
        <v>1000</v>
      </c>
      <c r="L3369" s="78" t="s">
        <v>2825</v>
      </c>
      <c r="M3369" s="77" t="s">
        <v>1991</v>
      </c>
      <c r="N3369" s="77" t="s">
        <v>7337</v>
      </c>
      <c r="O3369" s="77" t="s">
        <v>132</v>
      </c>
      <c r="P3369" t="str">
        <f>VLOOKUP(C3369,[3]REGIONAIS!H:K,4,FALSE)</f>
        <v>GRAZIANI BARRETO</v>
      </c>
    </row>
    <row r="3370" spans="1:16" x14ac:dyDescent="0.25">
      <c r="A3370" s="1">
        <v>3601</v>
      </c>
      <c r="B3370" s="5">
        <v>45802.867405254627</v>
      </c>
      <c r="C3370" t="s">
        <v>138</v>
      </c>
      <c r="D3370" t="s">
        <v>23</v>
      </c>
      <c r="E3370" t="s">
        <v>139</v>
      </c>
      <c r="F3370" t="s">
        <v>116</v>
      </c>
      <c r="G3370" s="4">
        <v>130.63</v>
      </c>
      <c r="H3370" s="4">
        <v>130.65</v>
      </c>
      <c r="I3370" s="57">
        <v>109.45</v>
      </c>
      <c r="J3370" s="72">
        <f t="shared" ref="J3370:J3374" si="284">H3370-I3370</f>
        <v>21.200000000000003</v>
      </c>
      <c r="K3370" s="30" t="s">
        <v>10</v>
      </c>
      <c r="L3370" s="30" t="s">
        <v>10</v>
      </c>
      <c r="M3370" t="s">
        <v>1991</v>
      </c>
      <c r="N3370" t="s">
        <v>7338</v>
      </c>
      <c r="O3370" t="s">
        <v>1955</v>
      </c>
      <c r="P3370" t="str">
        <f>VLOOKUP(C3370,[3]REGIONAIS!H:K,4,FALSE)</f>
        <v>GRAZIANI BARRETO</v>
      </c>
    </row>
    <row r="3371" spans="1:16" x14ac:dyDescent="0.25">
      <c r="A3371" s="1">
        <v>3991</v>
      </c>
      <c r="B3371" s="5">
        <v>45802.599782094905</v>
      </c>
      <c r="C3371" t="s">
        <v>138</v>
      </c>
      <c r="D3371" t="s">
        <v>23</v>
      </c>
      <c r="E3371" t="s">
        <v>31</v>
      </c>
      <c r="F3371" t="s">
        <v>1934</v>
      </c>
      <c r="G3371" s="4">
        <v>35.39</v>
      </c>
      <c r="H3371" s="4">
        <v>44.4</v>
      </c>
      <c r="I3371" s="57">
        <v>31.86</v>
      </c>
      <c r="J3371" s="72">
        <f t="shared" si="284"/>
        <v>12.54</v>
      </c>
      <c r="K3371" s="30" t="s">
        <v>10</v>
      </c>
      <c r="L3371" s="30" t="s">
        <v>10</v>
      </c>
      <c r="M3371" t="s">
        <v>1991</v>
      </c>
      <c r="N3371" t="s">
        <v>7339</v>
      </c>
      <c r="O3371" t="s">
        <v>122</v>
      </c>
      <c r="P3371" t="str">
        <f>VLOOKUP(C3371,[3]REGIONAIS!H:K,4,FALSE)</f>
        <v>GRAZIANI BARRETO</v>
      </c>
    </row>
    <row r="3372" spans="1:16" x14ac:dyDescent="0.25">
      <c r="A3372" s="1">
        <v>3487</v>
      </c>
      <c r="B3372" s="5">
        <v>45802.814850358795</v>
      </c>
      <c r="C3372" t="s">
        <v>256</v>
      </c>
      <c r="D3372" t="s">
        <v>23</v>
      </c>
      <c r="E3372" t="s">
        <v>30</v>
      </c>
      <c r="F3372" t="s">
        <v>116</v>
      </c>
      <c r="G3372" s="4">
        <v>51.78</v>
      </c>
      <c r="H3372" s="4">
        <v>46.8</v>
      </c>
      <c r="I3372" s="57">
        <v>37.799999999999997</v>
      </c>
      <c r="J3372" s="72">
        <f t="shared" si="284"/>
        <v>9</v>
      </c>
      <c r="K3372" s="30" t="s">
        <v>10</v>
      </c>
      <c r="L3372" s="30" t="s">
        <v>10</v>
      </c>
      <c r="M3372" t="s">
        <v>1991</v>
      </c>
      <c r="N3372" t="s">
        <v>7340</v>
      </c>
      <c r="O3372" t="s">
        <v>124</v>
      </c>
      <c r="P3372" t="str">
        <f>VLOOKUP(C3372,[3]REGIONAIS!H:K,4,FALSE)</f>
        <v>BREINER PENA</v>
      </c>
    </row>
    <row r="3373" spans="1:16" x14ac:dyDescent="0.25">
      <c r="A3373" s="1">
        <v>2711</v>
      </c>
      <c r="B3373" s="5">
        <v>45802.817037175926</v>
      </c>
      <c r="C3373" t="s">
        <v>993</v>
      </c>
      <c r="D3373" t="s">
        <v>23</v>
      </c>
      <c r="E3373" t="s">
        <v>30</v>
      </c>
      <c r="F3373" t="s">
        <v>116</v>
      </c>
      <c r="G3373" s="4">
        <v>66.430000000000007</v>
      </c>
      <c r="H3373" s="4">
        <v>69.45</v>
      </c>
      <c r="I3373" s="57">
        <v>56.08</v>
      </c>
      <c r="J3373" s="72">
        <f t="shared" si="284"/>
        <v>13.370000000000005</v>
      </c>
      <c r="K3373" s="30" t="s">
        <v>10</v>
      </c>
      <c r="L3373" s="30" t="s">
        <v>10</v>
      </c>
      <c r="M3373" t="s">
        <v>1991</v>
      </c>
      <c r="N3373" t="s">
        <v>7341</v>
      </c>
      <c r="O3373" t="s">
        <v>131</v>
      </c>
      <c r="P3373" t="str">
        <f>VLOOKUP(C3373,[3]REGIONAIS!H:K,4,FALSE)</f>
        <v>BREINER PENA</v>
      </c>
    </row>
    <row r="3374" spans="1:16" x14ac:dyDescent="0.25">
      <c r="A3374" s="1">
        <v>6594</v>
      </c>
      <c r="B3374" s="5">
        <v>45799.867642696758</v>
      </c>
      <c r="C3374" t="s">
        <v>265</v>
      </c>
      <c r="D3374" t="s">
        <v>23</v>
      </c>
      <c r="E3374" t="s">
        <v>30</v>
      </c>
      <c r="F3374" t="s">
        <v>116</v>
      </c>
      <c r="G3374" s="4">
        <v>92.99</v>
      </c>
      <c r="H3374" s="4">
        <v>102</v>
      </c>
      <c r="I3374" s="57">
        <v>82.36</v>
      </c>
      <c r="J3374" s="72">
        <f t="shared" si="284"/>
        <v>19.64</v>
      </c>
      <c r="K3374" s="30" t="s">
        <v>10</v>
      </c>
      <c r="L3374" s="30" t="s">
        <v>10</v>
      </c>
      <c r="M3374" t="s">
        <v>1991</v>
      </c>
      <c r="N3374" t="s">
        <v>7342</v>
      </c>
      <c r="O3374" t="s">
        <v>132</v>
      </c>
      <c r="P3374" t="s">
        <v>181</v>
      </c>
    </row>
    <row r="3375" spans="1:16" x14ac:dyDescent="0.25">
      <c r="A3375" s="75">
        <v>6144</v>
      </c>
      <c r="B3375" s="76">
        <v>45802.809628900461</v>
      </c>
      <c r="C3375" s="77" t="s">
        <v>279</v>
      </c>
      <c r="D3375" s="77" t="s">
        <v>23</v>
      </c>
      <c r="E3375" s="77" t="s">
        <v>30</v>
      </c>
      <c r="F3375" s="77" t="s">
        <v>116</v>
      </c>
      <c r="G3375" s="31">
        <v>27.99</v>
      </c>
      <c r="H3375" s="31">
        <v>36</v>
      </c>
      <c r="I3375" s="31">
        <v>0</v>
      </c>
      <c r="J3375" s="31">
        <v>36</v>
      </c>
      <c r="K3375" s="78" t="s">
        <v>1000</v>
      </c>
      <c r="L3375" s="78" t="s">
        <v>2825</v>
      </c>
      <c r="M3375" s="77" t="s">
        <v>1991</v>
      </c>
      <c r="N3375" s="77" t="s">
        <v>7343</v>
      </c>
      <c r="O3375" s="77" t="s">
        <v>1936</v>
      </c>
      <c r="P3375" t="str">
        <f>VLOOKUP(C3375,[3]REGIONAIS!H:K,4,FALSE)</f>
        <v>BREINER PENA</v>
      </c>
    </row>
    <row r="3376" spans="1:16" x14ac:dyDescent="0.25">
      <c r="A3376" s="75">
        <v>7256</v>
      </c>
      <c r="B3376" s="76">
        <v>45802.809815740744</v>
      </c>
      <c r="C3376" s="77" t="s">
        <v>277</v>
      </c>
      <c r="D3376" s="77" t="s">
        <v>23</v>
      </c>
      <c r="E3376" s="77" t="s">
        <v>30</v>
      </c>
      <c r="F3376" s="77" t="s">
        <v>116</v>
      </c>
      <c r="G3376" s="31">
        <v>31.58</v>
      </c>
      <c r="H3376" s="31">
        <v>28.8</v>
      </c>
      <c r="I3376" s="31">
        <v>0</v>
      </c>
      <c r="J3376" s="31">
        <v>28.8</v>
      </c>
      <c r="K3376" s="78" t="s">
        <v>1000</v>
      </c>
      <c r="L3376" s="78" t="s">
        <v>2825</v>
      </c>
      <c r="M3376" s="77" t="s">
        <v>1991</v>
      </c>
      <c r="N3376" s="77" t="s">
        <v>7344</v>
      </c>
      <c r="O3376" s="77" t="s">
        <v>122</v>
      </c>
      <c r="P3376" t="str">
        <f>VLOOKUP(C3376,[3]REGIONAIS!H:K,4,FALSE)</f>
        <v>GRAZIANI BARRETO</v>
      </c>
    </row>
    <row r="3377" spans="1:16" x14ac:dyDescent="0.25">
      <c r="A3377" s="1">
        <v>6022</v>
      </c>
      <c r="B3377" s="5">
        <v>45802.867412430554</v>
      </c>
      <c r="C3377" t="s">
        <v>700</v>
      </c>
      <c r="D3377" t="s">
        <v>23</v>
      </c>
      <c r="E3377" t="s">
        <v>26</v>
      </c>
      <c r="F3377" t="s">
        <v>20</v>
      </c>
      <c r="G3377" s="4">
        <v>26.94</v>
      </c>
      <c r="H3377" s="4">
        <v>27.95</v>
      </c>
      <c r="I3377" s="57">
        <v>22.57</v>
      </c>
      <c r="J3377" s="72">
        <f t="shared" ref="J3377:J3378" si="285">H3377-I3377</f>
        <v>5.379999999999999</v>
      </c>
      <c r="K3377" s="30" t="s">
        <v>10</v>
      </c>
      <c r="L3377" s="30" t="s">
        <v>10</v>
      </c>
      <c r="M3377" t="s">
        <v>1991</v>
      </c>
      <c r="N3377" t="s">
        <v>7345</v>
      </c>
      <c r="O3377" t="s">
        <v>131</v>
      </c>
      <c r="P3377" t="str">
        <f>VLOOKUP(C3377,[3]REGIONAIS!H:K,4,FALSE)</f>
        <v>ANDRE TREVISANI</v>
      </c>
    </row>
    <row r="3378" spans="1:16" x14ac:dyDescent="0.25">
      <c r="A3378" s="1">
        <v>6457</v>
      </c>
      <c r="B3378" s="5">
        <v>45801.530297789352</v>
      </c>
      <c r="C3378" t="s">
        <v>700</v>
      </c>
      <c r="D3378" t="s">
        <v>19</v>
      </c>
      <c r="E3378" t="s">
        <v>41</v>
      </c>
      <c r="F3378" t="s">
        <v>20</v>
      </c>
      <c r="G3378" s="4">
        <v>70.58</v>
      </c>
      <c r="H3378" s="4">
        <v>63.6</v>
      </c>
      <c r="I3378" s="57">
        <v>51.35</v>
      </c>
      <c r="J3378" s="72">
        <f t="shared" si="285"/>
        <v>12.25</v>
      </c>
      <c r="K3378" s="30" t="s">
        <v>10</v>
      </c>
      <c r="L3378" s="30" t="s">
        <v>10</v>
      </c>
      <c r="M3378" t="s">
        <v>1991</v>
      </c>
      <c r="N3378" t="s">
        <v>7346</v>
      </c>
      <c r="O3378" t="s">
        <v>131</v>
      </c>
      <c r="P3378" t="str">
        <f>VLOOKUP(C3378,[3]REGIONAIS!H:K,4,FALSE)</f>
        <v>ANDRE TREVISANI</v>
      </c>
    </row>
    <row r="3379" spans="1:16" x14ac:dyDescent="0.25">
      <c r="A3379" s="75">
        <v>3907</v>
      </c>
      <c r="B3379" s="76">
        <v>45800.583441539355</v>
      </c>
      <c r="C3379" s="77" t="s">
        <v>152</v>
      </c>
      <c r="D3379" s="77" t="s">
        <v>23</v>
      </c>
      <c r="E3379" s="77" t="s">
        <v>31</v>
      </c>
      <c r="F3379" s="77" t="s">
        <v>116</v>
      </c>
      <c r="G3379" s="31">
        <v>34.79</v>
      </c>
      <c r="H3379" s="31">
        <v>43.8</v>
      </c>
      <c r="I3379" s="31">
        <v>0</v>
      </c>
      <c r="J3379" s="31">
        <v>43.8</v>
      </c>
      <c r="K3379" s="78" t="s">
        <v>1000</v>
      </c>
      <c r="L3379" s="78" t="s">
        <v>2825</v>
      </c>
      <c r="M3379" s="77" t="s">
        <v>1991</v>
      </c>
      <c r="N3379" s="77" t="s">
        <v>7347</v>
      </c>
      <c r="O3379" s="77" t="s">
        <v>1955</v>
      </c>
      <c r="P3379" t="s">
        <v>179</v>
      </c>
    </row>
    <row r="3380" spans="1:16" x14ac:dyDescent="0.25">
      <c r="A3380" s="75">
        <v>1185</v>
      </c>
      <c r="B3380" s="76">
        <v>45800.523830682869</v>
      </c>
      <c r="C3380" s="77" t="s">
        <v>152</v>
      </c>
      <c r="D3380" s="77" t="s">
        <v>23</v>
      </c>
      <c r="E3380" s="77" t="s">
        <v>30</v>
      </c>
      <c r="F3380" s="77" t="s">
        <v>116</v>
      </c>
      <c r="G3380" s="31">
        <v>39.44</v>
      </c>
      <c r="H3380" s="31">
        <v>48.45</v>
      </c>
      <c r="I3380" s="31">
        <v>0</v>
      </c>
      <c r="J3380" s="31">
        <v>48.45</v>
      </c>
      <c r="K3380" s="78" t="s">
        <v>1000</v>
      </c>
      <c r="L3380" s="78" t="s">
        <v>2825</v>
      </c>
      <c r="M3380" s="77" t="s">
        <v>1991</v>
      </c>
      <c r="N3380" s="77" t="s">
        <v>7348</v>
      </c>
      <c r="O3380" s="77" t="s">
        <v>132</v>
      </c>
      <c r="P3380" t="s">
        <v>179</v>
      </c>
    </row>
    <row r="3381" spans="1:16" x14ac:dyDescent="0.25">
      <c r="A3381" s="75">
        <v>5383</v>
      </c>
      <c r="B3381" s="76">
        <v>45801.565081122688</v>
      </c>
      <c r="C3381" s="77" t="s">
        <v>152</v>
      </c>
      <c r="D3381" s="77" t="s">
        <v>23</v>
      </c>
      <c r="E3381" s="77" t="s">
        <v>30</v>
      </c>
      <c r="F3381" s="77" t="s">
        <v>116</v>
      </c>
      <c r="G3381" s="31">
        <v>34.79</v>
      </c>
      <c r="H3381" s="31">
        <v>43.8</v>
      </c>
      <c r="I3381" s="31">
        <v>0</v>
      </c>
      <c r="J3381" s="31">
        <v>43.8</v>
      </c>
      <c r="K3381" s="78" t="s">
        <v>1000</v>
      </c>
      <c r="L3381" s="78" t="s">
        <v>2825</v>
      </c>
      <c r="M3381" s="77" t="s">
        <v>1991</v>
      </c>
      <c r="N3381" s="77" t="s">
        <v>7349</v>
      </c>
      <c r="O3381" s="77" t="s">
        <v>132</v>
      </c>
      <c r="P3381" t="str">
        <f>VLOOKUP(C3381,[3]REGIONAIS!H:K,4,FALSE)</f>
        <v>GUSTAVO DIREITO</v>
      </c>
    </row>
    <row r="3382" spans="1:16" x14ac:dyDescent="0.25">
      <c r="A3382" s="1">
        <v>7090</v>
      </c>
      <c r="B3382" s="5">
        <v>45801.884803993053</v>
      </c>
      <c r="C3382" t="s">
        <v>261</v>
      </c>
      <c r="D3382" t="s">
        <v>23</v>
      </c>
      <c r="E3382" t="s">
        <v>139</v>
      </c>
      <c r="F3382" t="s">
        <v>116</v>
      </c>
      <c r="G3382" s="4">
        <v>166.38</v>
      </c>
      <c r="H3382" s="4">
        <v>156.4</v>
      </c>
      <c r="I3382" s="57">
        <v>126.29</v>
      </c>
      <c r="J3382" s="72">
        <f>H3382-I3382</f>
        <v>30.11</v>
      </c>
      <c r="K3382" s="30" t="s">
        <v>10</v>
      </c>
      <c r="L3382" s="30" t="s">
        <v>10</v>
      </c>
      <c r="M3382" t="s">
        <v>1991</v>
      </c>
      <c r="N3382" t="s">
        <v>7350</v>
      </c>
      <c r="O3382" t="s">
        <v>131</v>
      </c>
      <c r="P3382" t="str">
        <f>VLOOKUP(C3382,[3]REGIONAIS!H:K,4,FALSE)</f>
        <v>GRAZIANI BARRETO</v>
      </c>
    </row>
    <row r="3383" spans="1:16" x14ac:dyDescent="0.25">
      <c r="A3383" s="75">
        <v>809</v>
      </c>
      <c r="B3383" s="76">
        <v>45800.723932858797</v>
      </c>
      <c r="C3383" s="77" t="s">
        <v>1949</v>
      </c>
      <c r="D3383" s="77" t="s">
        <v>23</v>
      </c>
      <c r="E3383" s="77" t="s">
        <v>30</v>
      </c>
      <c r="F3383" s="77" t="s">
        <v>116</v>
      </c>
      <c r="G3383" s="31">
        <v>101.79</v>
      </c>
      <c r="H3383" s="31">
        <v>100.8</v>
      </c>
      <c r="I3383" s="31">
        <v>0</v>
      </c>
      <c r="J3383" s="31">
        <v>100.8</v>
      </c>
      <c r="K3383" s="78" t="s">
        <v>1000</v>
      </c>
      <c r="L3383" s="78" t="s">
        <v>2825</v>
      </c>
      <c r="M3383" s="77" t="s">
        <v>1991</v>
      </c>
      <c r="N3383" s="77" t="s">
        <v>7351</v>
      </c>
      <c r="O3383" s="77" t="s">
        <v>122</v>
      </c>
      <c r="P3383" t="s">
        <v>183</v>
      </c>
    </row>
    <row r="3384" spans="1:16" x14ac:dyDescent="0.25">
      <c r="A3384" s="75">
        <v>9380</v>
      </c>
      <c r="B3384" s="76">
        <v>45802.817465312502</v>
      </c>
      <c r="C3384" s="77" t="s">
        <v>1949</v>
      </c>
      <c r="D3384" s="77" t="s">
        <v>23</v>
      </c>
      <c r="E3384" s="77" t="s">
        <v>30</v>
      </c>
      <c r="F3384" s="77" t="s">
        <v>116</v>
      </c>
      <c r="G3384" s="31">
        <v>87.58</v>
      </c>
      <c r="H3384" s="31">
        <v>87.6</v>
      </c>
      <c r="I3384" s="31">
        <v>0</v>
      </c>
      <c r="J3384" s="31">
        <v>87.6</v>
      </c>
      <c r="K3384" s="78" t="s">
        <v>1000</v>
      </c>
      <c r="L3384" s="78" t="s">
        <v>2825</v>
      </c>
      <c r="M3384" s="77" t="s">
        <v>1991</v>
      </c>
      <c r="N3384" s="77" t="s">
        <v>7352</v>
      </c>
      <c r="O3384" s="77" t="s">
        <v>122</v>
      </c>
      <c r="P3384" t="str">
        <f>VLOOKUP(C3384,[3]REGIONAIS!H:K,4,FALSE)</f>
        <v>GRAZIANI BARRETO</v>
      </c>
    </row>
    <row r="3385" spans="1:16" x14ac:dyDescent="0.25">
      <c r="A3385" s="75">
        <v>243</v>
      </c>
      <c r="B3385" s="76">
        <v>45801.901832453703</v>
      </c>
      <c r="C3385" s="77" t="s">
        <v>1949</v>
      </c>
      <c r="D3385" s="77" t="s">
        <v>19</v>
      </c>
      <c r="E3385" s="77" t="s">
        <v>129</v>
      </c>
      <c r="F3385" s="77" t="s">
        <v>116</v>
      </c>
      <c r="G3385" s="31">
        <v>43.79</v>
      </c>
      <c r="H3385" s="31">
        <v>52.8</v>
      </c>
      <c r="I3385" s="31">
        <v>0</v>
      </c>
      <c r="J3385" s="31">
        <v>52.8</v>
      </c>
      <c r="K3385" s="78" t="s">
        <v>1000</v>
      </c>
      <c r="L3385" s="78" t="s">
        <v>2825</v>
      </c>
      <c r="M3385" s="77" t="s">
        <v>1991</v>
      </c>
      <c r="N3385" s="77" t="s">
        <v>7353</v>
      </c>
      <c r="O3385" s="77" t="s">
        <v>122</v>
      </c>
      <c r="P3385" t="str">
        <f>VLOOKUP(C3385,[3]REGIONAIS!H:K,4,FALSE)</f>
        <v>GRAZIANI BARRETO</v>
      </c>
    </row>
    <row r="3386" spans="1:16" x14ac:dyDescent="0.25">
      <c r="A3386" s="1">
        <v>4063</v>
      </c>
      <c r="B3386" s="5">
        <v>45802.507922118057</v>
      </c>
      <c r="C3386" t="s">
        <v>187</v>
      </c>
      <c r="D3386" t="s">
        <v>23</v>
      </c>
      <c r="E3386" t="s">
        <v>139</v>
      </c>
      <c r="F3386" t="s">
        <v>116</v>
      </c>
      <c r="G3386" s="4">
        <v>94.18</v>
      </c>
      <c r="H3386" s="4">
        <v>82.2</v>
      </c>
      <c r="I3386" s="57">
        <v>66.37</v>
      </c>
      <c r="J3386" s="72">
        <f t="shared" ref="J3386:J3388" si="286">H3386-I3386</f>
        <v>15.829999999999998</v>
      </c>
      <c r="K3386" s="30" t="s">
        <v>10</v>
      </c>
      <c r="L3386" s="30" t="s">
        <v>10</v>
      </c>
      <c r="M3386" t="s">
        <v>1991</v>
      </c>
      <c r="N3386" t="s">
        <v>7354</v>
      </c>
      <c r="O3386" t="s">
        <v>132</v>
      </c>
      <c r="P3386" t="str">
        <f>VLOOKUP(C3386,[3]REGIONAIS!H:K,4,FALSE)</f>
        <v>BREINER PENA</v>
      </c>
    </row>
    <row r="3387" spans="1:16" x14ac:dyDescent="0.25">
      <c r="A3387" s="1">
        <v>830</v>
      </c>
      <c r="B3387" s="5">
        <v>45802.649539166669</v>
      </c>
      <c r="C3387" t="s">
        <v>652</v>
      </c>
      <c r="D3387" t="s">
        <v>23</v>
      </c>
      <c r="E3387" t="s">
        <v>24</v>
      </c>
      <c r="F3387" t="s">
        <v>20</v>
      </c>
      <c r="G3387" s="4">
        <v>131.09</v>
      </c>
      <c r="H3387" s="4">
        <v>122.1</v>
      </c>
      <c r="I3387" s="57">
        <v>98.6</v>
      </c>
      <c r="J3387" s="72">
        <f t="shared" si="286"/>
        <v>23.5</v>
      </c>
      <c r="K3387" s="30" t="s">
        <v>10</v>
      </c>
      <c r="L3387" s="30" t="s">
        <v>10</v>
      </c>
      <c r="M3387" t="s">
        <v>1991</v>
      </c>
      <c r="N3387" t="s">
        <v>7355</v>
      </c>
      <c r="O3387" t="s">
        <v>122</v>
      </c>
      <c r="P3387" t="str">
        <f>VLOOKUP(C3387,[3]REGIONAIS!H:K,4,FALSE)</f>
        <v>GUSTAVO DIREITO</v>
      </c>
    </row>
    <row r="3388" spans="1:16" x14ac:dyDescent="0.25">
      <c r="A3388" s="1">
        <v>7854</v>
      </c>
      <c r="B3388" s="5">
        <v>45799.815411643518</v>
      </c>
      <c r="C3388" t="s">
        <v>189</v>
      </c>
      <c r="D3388" t="s">
        <v>23</v>
      </c>
      <c r="E3388" t="s">
        <v>139</v>
      </c>
      <c r="F3388" t="s">
        <v>116</v>
      </c>
      <c r="G3388" s="4">
        <v>84.98</v>
      </c>
      <c r="H3388" s="4">
        <v>75</v>
      </c>
      <c r="I3388" s="57">
        <v>60.56</v>
      </c>
      <c r="J3388" s="72">
        <f t="shared" si="286"/>
        <v>14.439999999999998</v>
      </c>
      <c r="K3388" s="30" t="s">
        <v>10</v>
      </c>
      <c r="L3388" s="30" t="s">
        <v>10</v>
      </c>
      <c r="M3388" t="s">
        <v>1991</v>
      </c>
      <c r="N3388" t="s">
        <v>7356</v>
      </c>
      <c r="O3388" t="s">
        <v>132</v>
      </c>
      <c r="P3388" t="s">
        <v>179</v>
      </c>
    </row>
    <row r="3389" spans="1:16" x14ac:dyDescent="0.25">
      <c r="A3389" s="75">
        <v>1518</v>
      </c>
      <c r="B3389" s="76">
        <v>45801.828690925926</v>
      </c>
      <c r="C3389" s="77" t="s">
        <v>248</v>
      </c>
      <c r="D3389" s="77" t="s">
        <v>23</v>
      </c>
      <c r="E3389" s="77" t="s">
        <v>31</v>
      </c>
      <c r="F3389" s="77" t="s">
        <v>116</v>
      </c>
      <c r="G3389" s="31">
        <v>46.98</v>
      </c>
      <c r="H3389" s="31">
        <v>36</v>
      </c>
      <c r="I3389" s="31">
        <v>0</v>
      </c>
      <c r="J3389" s="31">
        <v>36</v>
      </c>
      <c r="K3389" s="78" t="s">
        <v>1000</v>
      </c>
      <c r="L3389" s="78" t="s">
        <v>2825</v>
      </c>
      <c r="M3389" s="77" t="s">
        <v>1991</v>
      </c>
      <c r="N3389" s="77" t="s">
        <v>7357</v>
      </c>
      <c r="O3389" s="77" t="s">
        <v>1957</v>
      </c>
      <c r="P3389" t="str">
        <f>VLOOKUP(C3389,[3]REGIONAIS!H:K,4,FALSE)</f>
        <v>GRAZIANI BARRETO</v>
      </c>
    </row>
    <row r="3390" spans="1:16" x14ac:dyDescent="0.25">
      <c r="A3390" s="1">
        <v>3659</v>
      </c>
      <c r="B3390" s="5">
        <v>45801.772025995371</v>
      </c>
      <c r="C3390" t="s">
        <v>248</v>
      </c>
      <c r="D3390" t="s">
        <v>23</v>
      </c>
      <c r="E3390" t="s">
        <v>30</v>
      </c>
      <c r="F3390" t="s">
        <v>116</v>
      </c>
      <c r="G3390" s="4">
        <v>68.680000000000007</v>
      </c>
      <c r="H3390" s="4">
        <v>65.7</v>
      </c>
      <c r="I3390" s="57">
        <v>53.05</v>
      </c>
      <c r="J3390" s="72">
        <f t="shared" ref="J3390:J3391" si="287">H3390-I3390</f>
        <v>12.650000000000006</v>
      </c>
      <c r="K3390" s="30" t="s">
        <v>10</v>
      </c>
      <c r="L3390" s="30" t="s">
        <v>10</v>
      </c>
      <c r="M3390" t="s">
        <v>1991</v>
      </c>
      <c r="N3390" t="s">
        <v>7358</v>
      </c>
      <c r="O3390" t="s">
        <v>131</v>
      </c>
      <c r="P3390" t="str">
        <f>VLOOKUP(C3390,[3]REGIONAIS!H:K,4,FALSE)</f>
        <v>GRAZIANI BARRETO</v>
      </c>
    </row>
    <row r="3391" spans="1:16" x14ac:dyDescent="0.25">
      <c r="A3391" s="1">
        <v>980</v>
      </c>
      <c r="B3391" s="5">
        <v>45801.814209016207</v>
      </c>
      <c r="C3391" t="s">
        <v>1952</v>
      </c>
      <c r="D3391" t="s">
        <v>23</v>
      </c>
      <c r="E3391" t="s">
        <v>30</v>
      </c>
      <c r="F3391" t="s">
        <v>116</v>
      </c>
      <c r="G3391" s="4">
        <v>121.38</v>
      </c>
      <c r="H3391" s="4">
        <v>110.4</v>
      </c>
      <c r="I3391" s="57">
        <v>92.49</v>
      </c>
      <c r="J3391" s="72">
        <f t="shared" si="287"/>
        <v>17.910000000000011</v>
      </c>
      <c r="K3391" s="30" t="s">
        <v>10</v>
      </c>
      <c r="L3391" s="30" t="s">
        <v>10</v>
      </c>
      <c r="M3391" t="s">
        <v>1991</v>
      </c>
      <c r="N3391" t="s">
        <v>7359</v>
      </c>
      <c r="O3391" t="s">
        <v>1961</v>
      </c>
      <c r="P3391" t="str">
        <f>VLOOKUP(C3391,[3]REGIONAIS!H:K,4,FALSE)</f>
        <v>KLEBER RIQUELME</v>
      </c>
    </row>
    <row r="3392" spans="1:16" x14ac:dyDescent="0.25">
      <c r="A3392" s="75">
        <v>2688</v>
      </c>
      <c r="B3392" s="76">
        <v>45800.488451724537</v>
      </c>
      <c r="C3392" s="77" t="s">
        <v>257</v>
      </c>
      <c r="D3392" s="77" t="s">
        <v>23</v>
      </c>
      <c r="E3392" s="77" t="s">
        <v>30</v>
      </c>
      <c r="F3392" s="77" t="s">
        <v>116</v>
      </c>
      <c r="G3392" s="31">
        <v>36.99</v>
      </c>
      <c r="H3392" s="31">
        <v>51</v>
      </c>
      <c r="I3392" s="31">
        <v>0</v>
      </c>
      <c r="J3392" s="31">
        <v>51</v>
      </c>
      <c r="K3392" s="78" t="s">
        <v>1000</v>
      </c>
      <c r="L3392" s="78" t="s">
        <v>2825</v>
      </c>
      <c r="M3392" s="77" t="s">
        <v>1991</v>
      </c>
      <c r="N3392" s="77" t="s">
        <v>7360</v>
      </c>
      <c r="O3392" s="77" t="s">
        <v>122</v>
      </c>
      <c r="P3392" t="s">
        <v>182</v>
      </c>
    </row>
    <row r="3393" spans="1:16" x14ac:dyDescent="0.25">
      <c r="A3393" s="75">
        <v>6909</v>
      </c>
      <c r="B3393" s="76">
        <v>45801.862365092595</v>
      </c>
      <c r="C3393" s="77" t="s">
        <v>49</v>
      </c>
      <c r="D3393" s="77" t="s">
        <v>23</v>
      </c>
      <c r="E3393" s="77" t="s">
        <v>31</v>
      </c>
      <c r="F3393" s="77" t="s">
        <v>1934</v>
      </c>
      <c r="G3393" s="31">
        <v>44.38</v>
      </c>
      <c r="H3393" s="31">
        <v>44.4</v>
      </c>
      <c r="I3393" s="31">
        <v>0</v>
      </c>
      <c r="J3393" s="31">
        <v>44.4</v>
      </c>
      <c r="K3393" s="78" t="s">
        <v>1000</v>
      </c>
      <c r="L3393" s="78" t="s">
        <v>2825</v>
      </c>
      <c r="M3393" s="77" t="s">
        <v>1991</v>
      </c>
      <c r="N3393" s="77" t="s">
        <v>7361</v>
      </c>
      <c r="O3393" s="77" t="s">
        <v>131</v>
      </c>
      <c r="P3393" t="str">
        <f>VLOOKUP(C3393,[3]REGIONAIS!H:K,4,FALSE)</f>
        <v>GUSTAVO DIREITO</v>
      </c>
    </row>
    <row r="3394" spans="1:16" x14ac:dyDescent="0.25">
      <c r="A3394" s="1">
        <v>6738</v>
      </c>
      <c r="B3394" s="5">
        <v>45801.666220370367</v>
      </c>
      <c r="C3394" t="s">
        <v>49</v>
      </c>
      <c r="D3394" t="s">
        <v>23</v>
      </c>
      <c r="E3394" t="s">
        <v>139</v>
      </c>
      <c r="F3394" t="s">
        <v>116</v>
      </c>
      <c r="G3394" s="4">
        <v>35.79</v>
      </c>
      <c r="H3394" s="4">
        <v>34.799999999999997</v>
      </c>
      <c r="I3394" s="57">
        <v>24.61</v>
      </c>
      <c r="J3394" s="72">
        <f t="shared" ref="J3394:J3395" si="288">H3394-I3394</f>
        <v>10.189999999999998</v>
      </c>
      <c r="K3394" s="30" t="s">
        <v>10</v>
      </c>
      <c r="L3394" s="30" t="s">
        <v>10</v>
      </c>
      <c r="M3394" t="s">
        <v>1991</v>
      </c>
      <c r="N3394" t="s">
        <v>7362</v>
      </c>
      <c r="O3394" t="s">
        <v>124</v>
      </c>
      <c r="P3394" t="str">
        <f>VLOOKUP(C3394,[3]REGIONAIS!H:K,4,FALSE)</f>
        <v>GUSTAVO DIREITO</v>
      </c>
    </row>
    <row r="3395" spans="1:16" x14ac:dyDescent="0.25">
      <c r="A3395" s="1">
        <v>6285</v>
      </c>
      <c r="B3395" s="5">
        <v>45800.937177071763</v>
      </c>
      <c r="C3395" t="s">
        <v>980</v>
      </c>
      <c r="D3395" t="s">
        <v>19</v>
      </c>
      <c r="E3395" t="s">
        <v>129</v>
      </c>
      <c r="F3395" t="s">
        <v>116</v>
      </c>
      <c r="G3395" s="4">
        <v>70.38</v>
      </c>
      <c r="H3395" s="4">
        <v>68.400000000000006</v>
      </c>
      <c r="I3395" s="57">
        <v>55.23</v>
      </c>
      <c r="J3395" s="72">
        <f t="shared" si="288"/>
        <v>13.170000000000009</v>
      </c>
      <c r="K3395" s="30" t="s">
        <v>10</v>
      </c>
      <c r="L3395" s="30" t="s">
        <v>10</v>
      </c>
      <c r="M3395" t="s">
        <v>1991</v>
      </c>
      <c r="N3395" t="s">
        <v>7363</v>
      </c>
      <c r="O3395" t="s">
        <v>132</v>
      </c>
      <c r="P3395" t="s">
        <v>179</v>
      </c>
    </row>
    <row r="3396" spans="1:16" x14ac:dyDescent="0.25">
      <c r="A3396" s="75">
        <v>1107</v>
      </c>
      <c r="B3396" s="76">
        <v>45801.632080104166</v>
      </c>
      <c r="C3396" s="77" t="s">
        <v>270</v>
      </c>
      <c r="D3396" s="77" t="s">
        <v>23</v>
      </c>
      <c r="E3396" s="77" t="s">
        <v>30</v>
      </c>
      <c r="F3396" s="77" t="s">
        <v>116</v>
      </c>
      <c r="G3396" s="31">
        <v>23.49</v>
      </c>
      <c r="H3396" s="31">
        <v>30</v>
      </c>
      <c r="I3396" s="31">
        <v>0</v>
      </c>
      <c r="J3396" s="31">
        <v>30</v>
      </c>
      <c r="K3396" s="78" t="s">
        <v>1000</v>
      </c>
      <c r="L3396" s="78" t="s">
        <v>2825</v>
      </c>
      <c r="M3396" s="77" t="s">
        <v>1991</v>
      </c>
      <c r="N3396" s="77" t="s">
        <v>7364</v>
      </c>
      <c r="O3396" s="77" t="s">
        <v>132</v>
      </c>
      <c r="P3396" t="str">
        <f>VLOOKUP(C3396,[3]REGIONAIS!H:K,4,FALSE)</f>
        <v>ANDRE TREVISANI</v>
      </c>
    </row>
    <row r="3397" spans="1:16" x14ac:dyDescent="0.25">
      <c r="A3397" s="75">
        <v>7700</v>
      </c>
      <c r="B3397" s="76">
        <v>45800.467366793979</v>
      </c>
      <c r="C3397" s="77" t="s">
        <v>321</v>
      </c>
      <c r="D3397" s="77" t="s">
        <v>18</v>
      </c>
      <c r="E3397" s="77" t="s">
        <v>2507</v>
      </c>
      <c r="F3397" s="77" t="s">
        <v>116</v>
      </c>
      <c r="G3397" s="31">
        <v>45.88</v>
      </c>
      <c r="H3397" s="31">
        <v>37.200000000000003</v>
      </c>
      <c r="I3397" s="31">
        <v>0</v>
      </c>
      <c r="J3397" s="31">
        <v>37.200000000000003</v>
      </c>
      <c r="K3397" s="78" t="s">
        <v>1000</v>
      </c>
      <c r="L3397" s="78" t="s">
        <v>2825</v>
      </c>
      <c r="M3397" s="77" t="s">
        <v>1991</v>
      </c>
      <c r="N3397" s="77" t="s">
        <v>7365</v>
      </c>
      <c r="O3397" s="77" t="s">
        <v>122</v>
      </c>
      <c r="P3397" t="s">
        <v>179</v>
      </c>
    </row>
    <row r="3398" spans="1:16" x14ac:dyDescent="0.25">
      <c r="A3398" s="75">
        <v>8627</v>
      </c>
      <c r="B3398" s="76">
        <v>45802.736304421298</v>
      </c>
      <c r="C3398" s="77" t="s">
        <v>96</v>
      </c>
      <c r="D3398" s="77" t="s">
        <v>23</v>
      </c>
      <c r="E3398" s="77" t="s">
        <v>139</v>
      </c>
      <c r="F3398" s="77" t="s">
        <v>116</v>
      </c>
      <c r="G3398" s="31">
        <v>20.79</v>
      </c>
      <c r="H3398" s="31">
        <v>26.4</v>
      </c>
      <c r="I3398" s="31">
        <v>0</v>
      </c>
      <c r="J3398" s="31">
        <v>26.4</v>
      </c>
      <c r="K3398" s="78" t="s">
        <v>1000</v>
      </c>
      <c r="L3398" s="78" t="s">
        <v>2825</v>
      </c>
      <c r="M3398" s="77" t="s">
        <v>1991</v>
      </c>
      <c r="N3398" s="77" t="s">
        <v>7366</v>
      </c>
      <c r="O3398" s="77" t="s">
        <v>123</v>
      </c>
      <c r="P3398" t="str">
        <f>VLOOKUP(C3398,[3]REGIONAIS!H:K,4,FALSE)</f>
        <v>BREINER PENA</v>
      </c>
    </row>
    <row r="3399" spans="1:16" x14ac:dyDescent="0.25">
      <c r="A3399" s="1">
        <v>6208</v>
      </c>
      <c r="B3399" s="5">
        <v>45801.914733055557</v>
      </c>
      <c r="C3399" t="s">
        <v>160</v>
      </c>
      <c r="D3399" t="s">
        <v>23</v>
      </c>
      <c r="E3399" t="s">
        <v>30</v>
      </c>
      <c r="F3399" t="s">
        <v>116</v>
      </c>
      <c r="G3399" s="4">
        <v>29.38</v>
      </c>
      <c r="H3399" s="4">
        <v>31.2</v>
      </c>
      <c r="I3399" s="57">
        <v>25.19</v>
      </c>
      <c r="J3399" s="72">
        <f t="shared" ref="J3399:J3402" si="289">H3399-I3399</f>
        <v>6.009999999999998</v>
      </c>
      <c r="K3399" s="30" t="s">
        <v>10</v>
      </c>
      <c r="L3399" s="30" t="s">
        <v>10</v>
      </c>
      <c r="M3399" t="s">
        <v>1991</v>
      </c>
      <c r="N3399" t="s">
        <v>7367</v>
      </c>
      <c r="O3399" t="s">
        <v>2228</v>
      </c>
      <c r="P3399" t="str">
        <f>VLOOKUP(C3399,[3]REGIONAIS!H:K,4,FALSE)</f>
        <v>GUSTAVO DIREITO</v>
      </c>
    </row>
    <row r="3400" spans="1:16" x14ac:dyDescent="0.25">
      <c r="A3400" s="1">
        <v>1836</v>
      </c>
      <c r="B3400" s="5">
        <v>45801.847091342592</v>
      </c>
      <c r="C3400" t="s">
        <v>2848</v>
      </c>
      <c r="D3400" t="s">
        <v>19</v>
      </c>
      <c r="E3400" t="s">
        <v>1946</v>
      </c>
      <c r="F3400" t="s">
        <v>20</v>
      </c>
      <c r="G3400" s="4">
        <v>106.98</v>
      </c>
      <c r="H3400" s="4">
        <v>96</v>
      </c>
      <c r="I3400" s="57">
        <v>77.52</v>
      </c>
      <c r="J3400" s="72">
        <f t="shared" si="289"/>
        <v>18.480000000000004</v>
      </c>
      <c r="K3400" s="30" t="s">
        <v>10</v>
      </c>
      <c r="L3400" s="30" t="s">
        <v>10</v>
      </c>
      <c r="M3400" t="s">
        <v>1991</v>
      </c>
      <c r="N3400" t="s">
        <v>7368</v>
      </c>
      <c r="O3400" t="s">
        <v>123</v>
      </c>
      <c r="P3400" t="str">
        <f>VLOOKUP(C3400,[3]REGIONAIS!H:K,4,FALSE)</f>
        <v>KLEBER RIQUELME</v>
      </c>
    </row>
    <row r="3401" spans="1:16" x14ac:dyDescent="0.25">
      <c r="A3401" s="1">
        <v>8236</v>
      </c>
      <c r="B3401" s="5">
        <v>45800.908781076389</v>
      </c>
      <c r="C3401" t="s">
        <v>1942</v>
      </c>
      <c r="D3401" t="s">
        <v>23</v>
      </c>
      <c r="E3401" t="s">
        <v>31</v>
      </c>
      <c r="F3401" t="s">
        <v>116</v>
      </c>
      <c r="G3401" s="4">
        <v>127.98</v>
      </c>
      <c r="H3401" s="4">
        <v>121</v>
      </c>
      <c r="I3401" s="57">
        <v>97.71</v>
      </c>
      <c r="J3401" s="72">
        <f t="shared" si="289"/>
        <v>23.290000000000006</v>
      </c>
      <c r="K3401" s="30" t="s">
        <v>10</v>
      </c>
      <c r="L3401" s="30" t="s">
        <v>10</v>
      </c>
      <c r="M3401" t="s">
        <v>1991</v>
      </c>
      <c r="N3401" t="s">
        <v>7369</v>
      </c>
      <c r="O3401" t="s">
        <v>140</v>
      </c>
      <c r="P3401" t="s">
        <v>182</v>
      </c>
    </row>
    <row r="3402" spans="1:16" x14ac:dyDescent="0.25">
      <c r="A3402" s="1" t="s">
        <v>7370</v>
      </c>
      <c r="B3402" s="5">
        <v>45802.925853310182</v>
      </c>
      <c r="C3402" t="s">
        <v>1942</v>
      </c>
      <c r="D3402" t="s">
        <v>23</v>
      </c>
      <c r="E3402" t="s">
        <v>139</v>
      </c>
      <c r="F3402" t="s">
        <v>116</v>
      </c>
      <c r="G3402" s="4">
        <v>65.39</v>
      </c>
      <c r="H3402" s="4">
        <v>74.400000000000006</v>
      </c>
      <c r="I3402" s="57">
        <v>60.08</v>
      </c>
      <c r="J3402" s="72">
        <f t="shared" si="289"/>
        <v>14.320000000000007</v>
      </c>
      <c r="K3402" s="30" t="s">
        <v>10</v>
      </c>
      <c r="L3402" s="30" t="s">
        <v>10</v>
      </c>
      <c r="M3402" t="s">
        <v>1991</v>
      </c>
      <c r="N3402" t="s">
        <v>7371</v>
      </c>
      <c r="O3402" t="s">
        <v>122</v>
      </c>
      <c r="P3402" t="str">
        <f>VLOOKUP(C3402,[3]REGIONAIS!H:K,4,FALSE)</f>
        <v>KLEBER RIQUELME</v>
      </c>
    </row>
    <row r="3403" spans="1:16" x14ac:dyDescent="0.25">
      <c r="A3403" s="75" t="s">
        <v>7372</v>
      </c>
      <c r="B3403" s="76">
        <v>45802.829763472226</v>
      </c>
      <c r="C3403" s="77" t="s">
        <v>1942</v>
      </c>
      <c r="D3403" s="77" t="s">
        <v>23</v>
      </c>
      <c r="E3403" s="77" t="s">
        <v>30</v>
      </c>
      <c r="F3403" s="77" t="s">
        <v>116</v>
      </c>
      <c r="G3403" s="31">
        <v>65.98</v>
      </c>
      <c r="H3403" s="31">
        <v>67</v>
      </c>
      <c r="I3403" s="31">
        <v>0</v>
      </c>
      <c r="J3403" s="73">
        <v>67</v>
      </c>
      <c r="K3403" s="78" t="s">
        <v>1000</v>
      </c>
      <c r="L3403" s="78" t="s">
        <v>2825</v>
      </c>
      <c r="M3403" s="77" t="s">
        <v>1991</v>
      </c>
      <c r="N3403" s="77" t="s">
        <v>7373</v>
      </c>
      <c r="O3403" s="77" t="s">
        <v>132</v>
      </c>
      <c r="P3403" t="str">
        <f>VLOOKUP(C3403,[3]REGIONAIS!H:K,4,FALSE)</f>
        <v>KLEBER RIQUELME</v>
      </c>
    </row>
    <row r="3404" spans="1:16" x14ac:dyDescent="0.25">
      <c r="A3404" s="1">
        <v>9066</v>
      </c>
      <c r="B3404" s="5">
        <v>45800.828610671299</v>
      </c>
      <c r="C3404" t="s">
        <v>1972</v>
      </c>
      <c r="D3404" t="s">
        <v>23</v>
      </c>
      <c r="E3404" t="s">
        <v>139</v>
      </c>
      <c r="F3404" t="s">
        <v>116</v>
      </c>
      <c r="G3404" s="4">
        <v>70.98</v>
      </c>
      <c r="H3404" s="4">
        <v>66</v>
      </c>
      <c r="I3404" s="57">
        <v>39.72</v>
      </c>
      <c r="J3404" s="72">
        <f t="shared" ref="J3404:J3408" si="290">H3404-I3404</f>
        <v>26.28</v>
      </c>
      <c r="K3404" s="30" t="s">
        <v>10</v>
      </c>
      <c r="L3404" s="30" t="s">
        <v>10</v>
      </c>
      <c r="M3404" t="s">
        <v>1991</v>
      </c>
      <c r="N3404" t="s">
        <v>7374</v>
      </c>
      <c r="O3404" t="s">
        <v>124</v>
      </c>
      <c r="P3404" t="s">
        <v>180</v>
      </c>
    </row>
    <row r="3405" spans="1:16" x14ac:dyDescent="0.25">
      <c r="A3405" s="1">
        <v>3558</v>
      </c>
      <c r="B3405" s="5">
        <v>45802.790121469909</v>
      </c>
      <c r="C3405" t="s">
        <v>323</v>
      </c>
      <c r="D3405" t="s">
        <v>23</v>
      </c>
      <c r="E3405" t="s">
        <v>30</v>
      </c>
      <c r="F3405" t="s">
        <v>116</v>
      </c>
      <c r="G3405" s="4">
        <v>51.18</v>
      </c>
      <c r="H3405" s="4">
        <v>45.2</v>
      </c>
      <c r="I3405" s="57">
        <v>36.5</v>
      </c>
      <c r="J3405" s="72">
        <f t="shared" si="290"/>
        <v>8.7000000000000028</v>
      </c>
      <c r="K3405" s="30" t="s">
        <v>10</v>
      </c>
      <c r="L3405" s="30" t="s">
        <v>10</v>
      </c>
      <c r="M3405" t="s">
        <v>1991</v>
      </c>
      <c r="N3405" t="s">
        <v>7375</v>
      </c>
      <c r="O3405" t="s">
        <v>1936</v>
      </c>
      <c r="P3405" t="str">
        <f>VLOOKUP(C3405,[3]REGIONAIS!H:K,4,FALSE)</f>
        <v>BREINER PENA</v>
      </c>
    </row>
    <row r="3406" spans="1:16" x14ac:dyDescent="0.25">
      <c r="A3406" s="1">
        <v>3983</v>
      </c>
      <c r="B3406" s="5">
        <v>45799.51930547454</v>
      </c>
      <c r="C3406" t="s">
        <v>2886</v>
      </c>
      <c r="D3406" t="s">
        <v>23</v>
      </c>
      <c r="E3406" t="s">
        <v>31</v>
      </c>
      <c r="F3406" t="s">
        <v>1934</v>
      </c>
      <c r="G3406" s="4">
        <v>41.58</v>
      </c>
      <c r="H3406" s="4">
        <v>33.6</v>
      </c>
      <c r="I3406" s="57">
        <v>27.13</v>
      </c>
      <c r="J3406" s="72">
        <f t="shared" si="290"/>
        <v>6.4700000000000024</v>
      </c>
      <c r="K3406" s="30" t="s">
        <v>10</v>
      </c>
      <c r="L3406" s="30" t="s">
        <v>10</v>
      </c>
      <c r="M3406" t="s">
        <v>1991</v>
      </c>
      <c r="N3406" t="s">
        <v>7376</v>
      </c>
      <c r="O3406" t="s">
        <v>132</v>
      </c>
      <c r="P3406" t="s">
        <v>180</v>
      </c>
    </row>
    <row r="3407" spans="1:16" x14ac:dyDescent="0.25">
      <c r="A3407" s="1" t="s">
        <v>6875</v>
      </c>
      <c r="B3407" s="5">
        <v>45800.828615972219</v>
      </c>
      <c r="C3407" t="s">
        <v>1545</v>
      </c>
      <c r="D3407" t="s">
        <v>19</v>
      </c>
      <c r="E3407" t="s">
        <v>41</v>
      </c>
      <c r="F3407" t="s">
        <v>20</v>
      </c>
      <c r="G3407" s="4">
        <v>36.340000000000003</v>
      </c>
      <c r="H3407" s="4">
        <v>45.35</v>
      </c>
      <c r="I3407" s="57">
        <v>33.130000000000003</v>
      </c>
      <c r="J3407" s="72">
        <f t="shared" si="290"/>
        <v>12.219999999999999</v>
      </c>
      <c r="K3407" s="30" t="s">
        <v>10</v>
      </c>
      <c r="L3407" s="30" t="s">
        <v>10</v>
      </c>
      <c r="M3407" t="s">
        <v>1991</v>
      </c>
      <c r="N3407" t="s">
        <v>7377</v>
      </c>
      <c r="O3407" t="s">
        <v>131</v>
      </c>
      <c r="P3407" t="s">
        <v>181</v>
      </c>
    </row>
    <row r="3408" spans="1:16" x14ac:dyDescent="0.25">
      <c r="A3408" s="1" t="s">
        <v>3737</v>
      </c>
      <c r="B3408" s="5">
        <v>45799.696687430558</v>
      </c>
      <c r="C3408" t="s">
        <v>1590</v>
      </c>
      <c r="D3408" t="s">
        <v>23</v>
      </c>
      <c r="E3408" t="s">
        <v>24</v>
      </c>
      <c r="F3408" t="s">
        <v>20</v>
      </c>
      <c r="G3408" s="4">
        <v>72.989999999999995</v>
      </c>
      <c r="H3408" s="4">
        <v>72</v>
      </c>
      <c r="I3408" s="57">
        <v>60.33</v>
      </c>
      <c r="J3408" s="72">
        <f t="shared" si="290"/>
        <v>11.670000000000002</v>
      </c>
      <c r="K3408" s="30" t="s">
        <v>10</v>
      </c>
      <c r="L3408" s="30" t="s">
        <v>10</v>
      </c>
      <c r="M3408" t="s">
        <v>1991</v>
      </c>
      <c r="N3408" t="s">
        <v>7378</v>
      </c>
      <c r="O3408" t="s">
        <v>156</v>
      </c>
      <c r="P3408" t="s">
        <v>179</v>
      </c>
    </row>
    <row r="3409" spans="1:16" x14ac:dyDescent="0.25">
      <c r="A3409" s="1" t="s">
        <v>4808</v>
      </c>
      <c r="B3409" s="5">
        <v>45800.840574236114</v>
      </c>
      <c r="C3409" t="s">
        <v>1440</v>
      </c>
      <c r="D3409" t="s">
        <v>18</v>
      </c>
      <c r="E3409" t="s">
        <v>28</v>
      </c>
      <c r="F3409" t="s">
        <v>136</v>
      </c>
      <c r="G3409" s="4">
        <v>26.99</v>
      </c>
      <c r="H3409" s="31">
        <v>26</v>
      </c>
      <c r="I3409" s="31">
        <v>0</v>
      </c>
      <c r="J3409" s="31">
        <v>26</v>
      </c>
      <c r="K3409" s="30" t="s">
        <v>2824</v>
      </c>
      <c r="L3409" s="30" t="s">
        <v>17</v>
      </c>
      <c r="M3409" t="s">
        <v>1991</v>
      </c>
      <c r="N3409" t="s">
        <v>7379</v>
      </c>
      <c r="O3409" t="s">
        <v>1961</v>
      </c>
      <c r="P3409" t="s">
        <v>182</v>
      </c>
    </row>
    <row r="3410" spans="1:16" x14ac:dyDescent="0.25">
      <c r="A3410" s="1" t="s">
        <v>7380</v>
      </c>
      <c r="B3410" s="5">
        <v>45800.522432962964</v>
      </c>
      <c r="C3410" t="s">
        <v>286</v>
      </c>
      <c r="D3410" t="s">
        <v>19</v>
      </c>
      <c r="E3410" t="s">
        <v>130</v>
      </c>
      <c r="F3410" t="s">
        <v>20</v>
      </c>
      <c r="G3410" s="4">
        <v>46.98</v>
      </c>
      <c r="H3410" s="4">
        <v>30</v>
      </c>
      <c r="I3410" s="57">
        <v>24.22</v>
      </c>
      <c r="J3410" s="72">
        <f>H3410-I3410</f>
        <v>5.7800000000000011</v>
      </c>
      <c r="K3410" s="30" t="s">
        <v>10</v>
      </c>
      <c r="L3410" s="30" t="s">
        <v>10</v>
      </c>
      <c r="M3410" t="s">
        <v>1991</v>
      </c>
      <c r="N3410" t="s">
        <v>7381</v>
      </c>
      <c r="O3410" t="s">
        <v>122</v>
      </c>
      <c r="P3410" t="s">
        <v>182</v>
      </c>
    </row>
    <row r="3411" spans="1:16" x14ac:dyDescent="0.25">
      <c r="A3411" s="75">
        <v>675</v>
      </c>
      <c r="B3411" s="76">
        <v>45799.467114664352</v>
      </c>
      <c r="C3411" s="77" t="s">
        <v>2886</v>
      </c>
      <c r="D3411" s="77" t="s">
        <v>23</v>
      </c>
      <c r="E3411" s="77" t="s">
        <v>30</v>
      </c>
      <c r="F3411" s="77" t="s">
        <v>1934</v>
      </c>
      <c r="G3411" s="31">
        <v>38.880000000000003</v>
      </c>
      <c r="H3411" s="31">
        <v>37.200000000000003</v>
      </c>
      <c r="I3411" s="80">
        <v>0</v>
      </c>
      <c r="J3411" s="73">
        <v>37.200000000000003</v>
      </c>
      <c r="K3411" s="78" t="s">
        <v>1000</v>
      </c>
      <c r="L3411" s="78" t="s">
        <v>2825</v>
      </c>
      <c r="M3411" s="77" t="s">
        <v>1991</v>
      </c>
      <c r="N3411" s="77" t="s">
        <v>7382</v>
      </c>
      <c r="O3411" s="77" t="s">
        <v>1960</v>
      </c>
      <c r="P3411" t="s">
        <v>180</v>
      </c>
    </row>
    <row r="3412" spans="1:16" x14ac:dyDescent="0.25">
      <c r="A3412" s="1" t="s">
        <v>7383</v>
      </c>
      <c r="B3412" s="5">
        <v>45800.823810555557</v>
      </c>
      <c r="C3412" t="s">
        <v>2996</v>
      </c>
      <c r="D3412" t="s">
        <v>153</v>
      </c>
      <c r="E3412" t="s">
        <v>24</v>
      </c>
      <c r="F3412" t="s">
        <v>20</v>
      </c>
      <c r="G3412" s="4">
        <v>45.08</v>
      </c>
      <c r="H3412" s="4">
        <v>48.1</v>
      </c>
      <c r="I3412" s="57">
        <v>38.840000000000003</v>
      </c>
      <c r="J3412" s="72">
        <f t="shared" ref="J3412:J3418" si="291">H3412-I3412</f>
        <v>9.259999999999998</v>
      </c>
      <c r="K3412" s="30" t="s">
        <v>10</v>
      </c>
      <c r="L3412" s="30" t="s">
        <v>10</v>
      </c>
      <c r="M3412" t="s">
        <v>1991</v>
      </c>
      <c r="N3412" t="s">
        <v>7384</v>
      </c>
      <c r="O3412" t="s">
        <v>132</v>
      </c>
      <c r="P3412" t="s">
        <v>183</v>
      </c>
    </row>
    <row r="3413" spans="1:16" x14ac:dyDescent="0.25">
      <c r="A3413" s="1">
        <v>8641</v>
      </c>
      <c r="B3413" s="5">
        <v>45801.625330416668</v>
      </c>
      <c r="C3413" t="s">
        <v>1931</v>
      </c>
      <c r="D3413" t="s">
        <v>23</v>
      </c>
      <c r="E3413" t="s">
        <v>139</v>
      </c>
      <c r="F3413" t="s">
        <v>116</v>
      </c>
      <c r="G3413" s="4">
        <v>152.19</v>
      </c>
      <c r="H3413" s="4">
        <v>161.19999999999999</v>
      </c>
      <c r="I3413" s="57">
        <v>126.17</v>
      </c>
      <c r="J3413" s="72">
        <f t="shared" si="291"/>
        <v>35.029999999999987</v>
      </c>
      <c r="K3413" s="30" t="s">
        <v>10</v>
      </c>
      <c r="L3413" s="30" t="s">
        <v>10</v>
      </c>
      <c r="M3413" t="s">
        <v>1991</v>
      </c>
      <c r="N3413" t="s">
        <v>7385</v>
      </c>
      <c r="O3413" t="s">
        <v>122</v>
      </c>
      <c r="P3413" t="str">
        <f>VLOOKUP(C3413,[3]REGIONAIS!H:K,4,FALSE)</f>
        <v>ANDRE TREVISANI</v>
      </c>
    </row>
    <row r="3414" spans="1:16" x14ac:dyDescent="0.25">
      <c r="A3414" s="1" t="s">
        <v>7386</v>
      </c>
      <c r="B3414" s="5">
        <v>45800.817614687498</v>
      </c>
      <c r="C3414" t="s">
        <v>2996</v>
      </c>
      <c r="D3414" t="s">
        <v>23</v>
      </c>
      <c r="E3414" t="s">
        <v>24</v>
      </c>
      <c r="F3414" t="s">
        <v>20</v>
      </c>
      <c r="G3414" s="4">
        <v>27.39</v>
      </c>
      <c r="H3414" s="4">
        <v>26.4</v>
      </c>
      <c r="I3414" s="57">
        <v>21.32</v>
      </c>
      <c r="J3414" s="72">
        <f t="shared" si="291"/>
        <v>5.0799999999999983</v>
      </c>
      <c r="K3414" s="30" t="s">
        <v>10</v>
      </c>
      <c r="L3414" s="30" t="s">
        <v>10</v>
      </c>
      <c r="M3414" t="s">
        <v>1991</v>
      </c>
      <c r="N3414" t="s">
        <v>7387</v>
      </c>
      <c r="O3414" t="s">
        <v>140</v>
      </c>
      <c r="P3414" t="s">
        <v>183</v>
      </c>
    </row>
    <row r="3415" spans="1:16" x14ac:dyDescent="0.25">
      <c r="A3415" s="1" t="s">
        <v>7388</v>
      </c>
      <c r="B3415" s="5">
        <v>45800.810942268516</v>
      </c>
      <c r="C3415" t="s">
        <v>2996</v>
      </c>
      <c r="D3415" t="s">
        <v>23</v>
      </c>
      <c r="E3415" t="s">
        <v>24</v>
      </c>
      <c r="F3415" t="s">
        <v>20</v>
      </c>
      <c r="G3415" s="4">
        <v>107.18</v>
      </c>
      <c r="H3415" s="4">
        <v>83.2</v>
      </c>
      <c r="I3415" s="57">
        <v>67.180000000000007</v>
      </c>
      <c r="J3415" s="72">
        <f t="shared" si="291"/>
        <v>16.019999999999996</v>
      </c>
      <c r="K3415" s="30" t="s">
        <v>10</v>
      </c>
      <c r="L3415" s="30" t="s">
        <v>10</v>
      </c>
      <c r="M3415" t="s">
        <v>1991</v>
      </c>
      <c r="N3415" t="s">
        <v>7389</v>
      </c>
      <c r="O3415" t="s">
        <v>122</v>
      </c>
      <c r="P3415" t="s">
        <v>183</v>
      </c>
    </row>
    <row r="3416" spans="1:16" x14ac:dyDescent="0.25">
      <c r="A3416" s="1" t="s">
        <v>7390</v>
      </c>
      <c r="B3416" s="5">
        <v>45800.523030486111</v>
      </c>
      <c r="C3416" t="s">
        <v>202</v>
      </c>
      <c r="D3416" t="s">
        <v>23</v>
      </c>
      <c r="E3416" t="s">
        <v>24</v>
      </c>
      <c r="F3416" t="s">
        <v>20</v>
      </c>
      <c r="G3416" s="4">
        <v>41.39</v>
      </c>
      <c r="H3416" s="4">
        <v>50.4</v>
      </c>
      <c r="I3416" s="57">
        <v>37.71</v>
      </c>
      <c r="J3416" s="72">
        <f t="shared" si="291"/>
        <v>12.689999999999998</v>
      </c>
      <c r="K3416" s="30" t="s">
        <v>10</v>
      </c>
      <c r="L3416" s="30" t="s">
        <v>10</v>
      </c>
      <c r="M3416" t="s">
        <v>1991</v>
      </c>
      <c r="N3416" t="s">
        <v>7391</v>
      </c>
      <c r="O3416" t="s">
        <v>122</v>
      </c>
      <c r="P3416" t="s">
        <v>182</v>
      </c>
    </row>
    <row r="3417" spans="1:16" x14ac:dyDescent="0.25">
      <c r="A3417" s="1" t="s">
        <v>7392</v>
      </c>
      <c r="B3417" s="5">
        <v>45800.516787256944</v>
      </c>
      <c r="C3417" t="s">
        <v>202</v>
      </c>
      <c r="D3417" t="s">
        <v>23</v>
      </c>
      <c r="E3417" t="s">
        <v>24</v>
      </c>
      <c r="F3417" t="s">
        <v>20</v>
      </c>
      <c r="G3417" s="4">
        <v>86.99</v>
      </c>
      <c r="H3417" s="4">
        <v>96</v>
      </c>
      <c r="I3417" s="57">
        <v>74.59</v>
      </c>
      <c r="J3417" s="72">
        <f t="shared" si="291"/>
        <v>21.409999999999997</v>
      </c>
      <c r="K3417" s="30" t="s">
        <v>10</v>
      </c>
      <c r="L3417" s="30" t="s">
        <v>10</v>
      </c>
      <c r="M3417" t="s">
        <v>1991</v>
      </c>
      <c r="N3417" t="s">
        <v>7393</v>
      </c>
      <c r="O3417" t="s">
        <v>140</v>
      </c>
      <c r="P3417" t="s">
        <v>182</v>
      </c>
    </row>
    <row r="3418" spans="1:16" x14ac:dyDescent="0.25">
      <c r="A3418" s="1">
        <v>9906</v>
      </c>
      <c r="B3418" s="5">
        <v>45801.573646770834</v>
      </c>
      <c r="C3418" t="s">
        <v>1931</v>
      </c>
      <c r="D3418" t="s">
        <v>23</v>
      </c>
      <c r="E3418" t="s">
        <v>31</v>
      </c>
      <c r="F3418" t="s">
        <v>116</v>
      </c>
      <c r="G3418" s="4">
        <v>70.78</v>
      </c>
      <c r="H3418" s="4">
        <v>70.8</v>
      </c>
      <c r="I3418" s="57">
        <v>57.18</v>
      </c>
      <c r="J3418" s="72">
        <f t="shared" si="291"/>
        <v>13.619999999999997</v>
      </c>
      <c r="K3418" s="30" t="s">
        <v>10</v>
      </c>
      <c r="L3418" s="30" t="s">
        <v>10</v>
      </c>
      <c r="M3418" t="s">
        <v>1991</v>
      </c>
      <c r="N3418" t="s">
        <v>7394</v>
      </c>
      <c r="O3418" t="s">
        <v>1957</v>
      </c>
      <c r="P3418" t="str">
        <f>VLOOKUP(C3418,[3]REGIONAIS!H:K,4,FALSE)</f>
        <v>ANDRE TREVISANI</v>
      </c>
    </row>
    <row r="3419" spans="1:16" x14ac:dyDescent="0.25">
      <c r="A3419" s="1" t="s">
        <v>7395</v>
      </c>
      <c r="B3419" s="5">
        <v>45800.773450486115</v>
      </c>
      <c r="C3419" t="s">
        <v>83</v>
      </c>
      <c r="D3419" t="s">
        <v>18</v>
      </c>
      <c r="E3419" t="s">
        <v>2536</v>
      </c>
      <c r="F3419" t="s">
        <v>29</v>
      </c>
      <c r="G3419" s="4">
        <v>80.98</v>
      </c>
      <c r="H3419" s="31">
        <v>75</v>
      </c>
      <c r="I3419" s="31">
        <v>0</v>
      </c>
      <c r="J3419" s="31">
        <v>75</v>
      </c>
      <c r="K3419" s="30" t="s">
        <v>2824</v>
      </c>
      <c r="L3419" s="30" t="s">
        <v>17</v>
      </c>
      <c r="M3419" t="s">
        <v>1991</v>
      </c>
      <c r="N3419" t="s">
        <v>7396</v>
      </c>
      <c r="O3419" t="s">
        <v>122</v>
      </c>
      <c r="P3419" t="s">
        <v>181</v>
      </c>
    </row>
    <row r="3420" spans="1:16" x14ac:dyDescent="0.25">
      <c r="A3420" s="1" t="s">
        <v>4318</v>
      </c>
      <c r="B3420" s="5">
        <v>45800.887649502314</v>
      </c>
      <c r="C3420" t="s">
        <v>21</v>
      </c>
      <c r="D3420" t="s">
        <v>23</v>
      </c>
      <c r="E3420" t="s">
        <v>31</v>
      </c>
      <c r="F3420" t="s">
        <v>1941</v>
      </c>
      <c r="G3420" s="4">
        <v>38.68</v>
      </c>
      <c r="H3420" s="4">
        <v>27.6</v>
      </c>
      <c r="I3420" s="57">
        <v>22.29</v>
      </c>
      <c r="J3420" s="72">
        <f>H3420-I3420</f>
        <v>5.3100000000000023</v>
      </c>
      <c r="K3420" s="30" t="s">
        <v>10</v>
      </c>
      <c r="L3420" s="30" t="s">
        <v>10</v>
      </c>
      <c r="M3420" t="s">
        <v>1991</v>
      </c>
      <c r="N3420" t="s">
        <v>7397</v>
      </c>
      <c r="O3420" t="s">
        <v>122</v>
      </c>
      <c r="P3420" t="s">
        <v>182</v>
      </c>
    </row>
    <row r="3421" spans="1:16" x14ac:dyDescent="0.25">
      <c r="A3421" s="75">
        <v>2213</v>
      </c>
      <c r="B3421" s="76">
        <v>45802.87836962963</v>
      </c>
      <c r="C3421" s="77" t="s">
        <v>188</v>
      </c>
      <c r="D3421" s="77" t="s">
        <v>19</v>
      </c>
      <c r="E3421" s="77" t="s">
        <v>129</v>
      </c>
      <c r="F3421" s="77" t="s">
        <v>116</v>
      </c>
      <c r="G3421" s="31">
        <v>60.2</v>
      </c>
      <c r="H3421" s="31">
        <v>55.21</v>
      </c>
      <c r="I3421" s="31">
        <v>0</v>
      </c>
      <c r="J3421" s="31">
        <v>55.21</v>
      </c>
      <c r="K3421" s="78" t="s">
        <v>1000</v>
      </c>
      <c r="L3421" s="78" t="s">
        <v>2825</v>
      </c>
      <c r="M3421" s="77" t="s">
        <v>1991</v>
      </c>
      <c r="N3421" s="77" t="s">
        <v>7398</v>
      </c>
      <c r="O3421" s="77" t="s">
        <v>122</v>
      </c>
      <c r="P3421" t="str">
        <f>VLOOKUP(C3421,[3]REGIONAIS!H:K,4,FALSE)</f>
        <v>GUSTAVO DIREITO</v>
      </c>
    </row>
    <row r="3422" spans="1:16" x14ac:dyDescent="0.25">
      <c r="A3422" s="1" t="s">
        <v>7399</v>
      </c>
      <c r="B3422" s="5">
        <v>45799.750976909723</v>
      </c>
      <c r="C3422" t="s">
        <v>4879</v>
      </c>
      <c r="D3422" t="s">
        <v>27</v>
      </c>
      <c r="E3422" t="s">
        <v>1939</v>
      </c>
      <c r="F3422" t="s">
        <v>29</v>
      </c>
      <c r="G3422" s="4">
        <v>122.99</v>
      </c>
      <c r="H3422" s="31">
        <v>122</v>
      </c>
      <c r="I3422" s="31">
        <v>0</v>
      </c>
      <c r="J3422" s="31">
        <v>122</v>
      </c>
      <c r="K3422" s="30" t="s">
        <v>2824</v>
      </c>
      <c r="L3422" s="30" t="s">
        <v>17</v>
      </c>
      <c r="M3422" t="s">
        <v>1991</v>
      </c>
      <c r="N3422" t="s">
        <v>7400</v>
      </c>
      <c r="O3422" t="s">
        <v>122</v>
      </c>
      <c r="P3422" t="s">
        <v>181</v>
      </c>
    </row>
    <row r="3423" spans="1:16" x14ac:dyDescent="0.25">
      <c r="A3423" s="1" t="s">
        <v>3715</v>
      </c>
      <c r="B3423" s="5">
        <v>45799.795797534724</v>
      </c>
      <c r="C3423" t="s">
        <v>21</v>
      </c>
      <c r="D3423" t="s">
        <v>23</v>
      </c>
      <c r="E3423" t="s">
        <v>26</v>
      </c>
      <c r="F3423" t="s">
        <v>20</v>
      </c>
      <c r="G3423" s="4">
        <v>49.38</v>
      </c>
      <c r="H3423" s="4">
        <v>50.4</v>
      </c>
      <c r="I3423" s="57">
        <v>48.7</v>
      </c>
      <c r="J3423" s="72">
        <f t="shared" ref="J3423:J3433" si="292">H3423-I3423</f>
        <v>1.6999999999999957</v>
      </c>
      <c r="K3423" s="30" t="s">
        <v>10</v>
      </c>
      <c r="L3423" s="30" t="s">
        <v>10</v>
      </c>
      <c r="M3423" t="s">
        <v>1991</v>
      </c>
      <c r="N3423" t="s">
        <v>7401</v>
      </c>
      <c r="O3423" t="s">
        <v>2679</v>
      </c>
      <c r="P3423" t="s">
        <v>182</v>
      </c>
    </row>
    <row r="3424" spans="1:16" x14ac:dyDescent="0.25">
      <c r="A3424" s="1" t="s">
        <v>5646</v>
      </c>
      <c r="B3424" s="5">
        <v>45800.816431030093</v>
      </c>
      <c r="C3424" t="s">
        <v>162</v>
      </c>
      <c r="D3424" t="s">
        <v>19</v>
      </c>
      <c r="E3424" t="s">
        <v>41</v>
      </c>
      <c r="F3424" t="s">
        <v>20</v>
      </c>
      <c r="G3424" s="4">
        <v>225.78</v>
      </c>
      <c r="H3424" s="4">
        <v>224.8</v>
      </c>
      <c r="I3424" s="57">
        <v>181.53</v>
      </c>
      <c r="J3424" s="72">
        <f t="shared" si="292"/>
        <v>43.27000000000001</v>
      </c>
      <c r="K3424" s="30" t="s">
        <v>10</v>
      </c>
      <c r="L3424" s="30" t="s">
        <v>10</v>
      </c>
      <c r="M3424" t="s">
        <v>1991</v>
      </c>
      <c r="N3424" t="s">
        <v>7402</v>
      </c>
      <c r="O3424" t="s">
        <v>2228</v>
      </c>
      <c r="P3424" t="s">
        <v>179</v>
      </c>
    </row>
    <row r="3425" spans="1:16" x14ac:dyDescent="0.25">
      <c r="A3425" s="1" t="s">
        <v>3069</v>
      </c>
      <c r="B3425" s="5">
        <v>45800.806201793981</v>
      </c>
      <c r="C3425" t="s">
        <v>162</v>
      </c>
      <c r="D3425" t="s">
        <v>19</v>
      </c>
      <c r="E3425" t="s">
        <v>33</v>
      </c>
      <c r="F3425" t="s">
        <v>20</v>
      </c>
      <c r="G3425" s="4">
        <v>41.58</v>
      </c>
      <c r="H3425" s="4">
        <v>33.6</v>
      </c>
      <c r="I3425" s="57">
        <v>27.13</v>
      </c>
      <c r="J3425" s="72">
        <f t="shared" si="292"/>
        <v>6.4700000000000024</v>
      </c>
      <c r="K3425" s="30" t="s">
        <v>10</v>
      </c>
      <c r="L3425" s="30" t="s">
        <v>10</v>
      </c>
      <c r="M3425" t="s">
        <v>1991</v>
      </c>
      <c r="N3425" t="s">
        <v>7403</v>
      </c>
      <c r="O3425" t="s">
        <v>132</v>
      </c>
      <c r="P3425" t="s">
        <v>179</v>
      </c>
    </row>
    <row r="3426" spans="1:16" x14ac:dyDescent="0.25">
      <c r="A3426" s="1" t="s">
        <v>6976</v>
      </c>
      <c r="B3426" s="5">
        <v>45799.521916064812</v>
      </c>
      <c r="C3426" t="s">
        <v>137</v>
      </c>
      <c r="D3426" t="s">
        <v>19</v>
      </c>
      <c r="E3426" t="s">
        <v>226</v>
      </c>
      <c r="F3426" t="s">
        <v>20</v>
      </c>
      <c r="G3426" s="4">
        <v>59.18</v>
      </c>
      <c r="H3426" s="4">
        <v>49.2</v>
      </c>
      <c r="I3426" s="57">
        <v>39.72</v>
      </c>
      <c r="J3426" s="72">
        <f t="shared" si="292"/>
        <v>9.480000000000004</v>
      </c>
      <c r="K3426" s="30" t="s">
        <v>10</v>
      </c>
      <c r="L3426" s="30" t="s">
        <v>10</v>
      </c>
      <c r="M3426" t="s">
        <v>1991</v>
      </c>
      <c r="N3426" t="s">
        <v>7404</v>
      </c>
      <c r="O3426" t="s">
        <v>132</v>
      </c>
      <c r="P3426" t="s">
        <v>183</v>
      </c>
    </row>
    <row r="3427" spans="1:16" x14ac:dyDescent="0.25">
      <c r="A3427" s="1" t="s">
        <v>7405</v>
      </c>
      <c r="B3427" s="5">
        <v>45800.493888055556</v>
      </c>
      <c r="C3427" t="s">
        <v>197</v>
      </c>
      <c r="D3427" t="s">
        <v>23</v>
      </c>
      <c r="E3427" t="s">
        <v>24</v>
      </c>
      <c r="F3427" t="s">
        <v>20</v>
      </c>
      <c r="G3427" s="4">
        <v>36.590000000000003</v>
      </c>
      <c r="H3427" s="4">
        <v>45.6</v>
      </c>
      <c r="I3427" s="57">
        <v>36.82</v>
      </c>
      <c r="J3427" s="72">
        <f t="shared" si="292"/>
        <v>8.7800000000000011</v>
      </c>
      <c r="K3427" s="30" t="s">
        <v>10</v>
      </c>
      <c r="L3427" s="30" t="s">
        <v>10</v>
      </c>
      <c r="M3427" t="s">
        <v>1991</v>
      </c>
      <c r="N3427" t="s">
        <v>7406</v>
      </c>
      <c r="O3427" t="s">
        <v>140</v>
      </c>
      <c r="P3427" t="s">
        <v>183</v>
      </c>
    </row>
    <row r="3428" spans="1:16" x14ac:dyDescent="0.25">
      <c r="A3428" s="1" t="s">
        <v>7407</v>
      </c>
      <c r="B3428" s="5">
        <v>45799.815903622686</v>
      </c>
      <c r="C3428" t="s">
        <v>197</v>
      </c>
      <c r="D3428" t="s">
        <v>19</v>
      </c>
      <c r="E3428" t="s">
        <v>33</v>
      </c>
      <c r="F3428" t="s">
        <v>20</v>
      </c>
      <c r="G3428" s="4">
        <v>81.180000000000007</v>
      </c>
      <c r="H3428" s="4">
        <v>67.2</v>
      </c>
      <c r="I3428" s="57">
        <v>54.26</v>
      </c>
      <c r="J3428" s="72">
        <f t="shared" si="292"/>
        <v>12.940000000000005</v>
      </c>
      <c r="K3428" s="30" t="s">
        <v>10</v>
      </c>
      <c r="L3428" s="30" t="s">
        <v>10</v>
      </c>
      <c r="M3428" t="s">
        <v>1991</v>
      </c>
      <c r="N3428" t="s">
        <v>7408</v>
      </c>
      <c r="O3428" t="s">
        <v>131</v>
      </c>
      <c r="P3428" t="s">
        <v>183</v>
      </c>
    </row>
    <row r="3429" spans="1:16" x14ac:dyDescent="0.25">
      <c r="A3429" s="1" t="s">
        <v>7409</v>
      </c>
      <c r="B3429" s="5">
        <v>45800.806732141202</v>
      </c>
      <c r="C3429" t="s">
        <v>256</v>
      </c>
      <c r="D3429" t="s">
        <v>19</v>
      </c>
      <c r="E3429" t="s">
        <v>1967</v>
      </c>
      <c r="F3429" t="s">
        <v>20</v>
      </c>
      <c r="G3429" s="4">
        <v>52.58</v>
      </c>
      <c r="H3429" s="4">
        <v>57.6</v>
      </c>
      <c r="I3429" s="57">
        <v>46.51</v>
      </c>
      <c r="J3429" s="72">
        <f t="shared" si="292"/>
        <v>11.090000000000003</v>
      </c>
      <c r="K3429" s="30" t="s">
        <v>10</v>
      </c>
      <c r="L3429" s="30" t="s">
        <v>10</v>
      </c>
      <c r="M3429" t="s">
        <v>1991</v>
      </c>
      <c r="N3429" t="s">
        <v>7410</v>
      </c>
      <c r="O3429" t="s">
        <v>122</v>
      </c>
      <c r="P3429" t="s">
        <v>181</v>
      </c>
    </row>
    <row r="3430" spans="1:16" x14ac:dyDescent="0.25">
      <c r="A3430" s="1" t="s">
        <v>7411</v>
      </c>
      <c r="B3430" s="5">
        <v>45799.827619675925</v>
      </c>
      <c r="C3430" t="s">
        <v>151</v>
      </c>
      <c r="D3430" t="s">
        <v>19</v>
      </c>
      <c r="E3430" t="s">
        <v>33</v>
      </c>
      <c r="F3430" t="s">
        <v>20</v>
      </c>
      <c r="G3430" s="4">
        <v>49.78</v>
      </c>
      <c r="H3430" s="4">
        <v>43.8</v>
      </c>
      <c r="I3430" s="57">
        <v>35.369999999999997</v>
      </c>
      <c r="J3430" s="72">
        <f t="shared" si="292"/>
        <v>8.43</v>
      </c>
      <c r="K3430" s="30" t="s">
        <v>10</v>
      </c>
      <c r="L3430" s="30" t="s">
        <v>10</v>
      </c>
      <c r="M3430" t="s">
        <v>1991</v>
      </c>
      <c r="N3430" t="s">
        <v>7412</v>
      </c>
      <c r="O3430" t="s">
        <v>122</v>
      </c>
      <c r="P3430" t="s">
        <v>181</v>
      </c>
    </row>
    <row r="3431" spans="1:16" x14ac:dyDescent="0.25">
      <c r="A3431" s="1" t="s">
        <v>7413</v>
      </c>
      <c r="B3431" s="5">
        <v>45799.706598020835</v>
      </c>
      <c r="C3431" t="s">
        <v>151</v>
      </c>
      <c r="D3431" t="s">
        <v>19</v>
      </c>
      <c r="E3431" t="s">
        <v>33</v>
      </c>
      <c r="F3431" t="s">
        <v>20</v>
      </c>
      <c r="G3431" s="4">
        <v>80.38</v>
      </c>
      <c r="H3431" s="4">
        <v>56.4</v>
      </c>
      <c r="I3431" s="57">
        <v>45.55</v>
      </c>
      <c r="J3431" s="72">
        <f t="shared" si="292"/>
        <v>10.850000000000001</v>
      </c>
      <c r="K3431" s="30" t="s">
        <v>10</v>
      </c>
      <c r="L3431" s="30" t="s">
        <v>10</v>
      </c>
      <c r="M3431" t="s">
        <v>1991</v>
      </c>
      <c r="N3431" t="s">
        <v>7414</v>
      </c>
      <c r="O3431" t="s">
        <v>122</v>
      </c>
      <c r="P3431" t="s">
        <v>181</v>
      </c>
    </row>
    <row r="3432" spans="1:16" x14ac:dyDescent="0.25">
      <c r="A3432" s="1" t="s">
        <v>7415</v>
      </c>
      <c r="B3432" s="5">
        <v>45800.747604212964</v>
      </c>
      <c r="C3432" t="s">
        <v>195</v>
      </c>
      <c r="D3432" t="s">
        <v>23</v>
      </c>
      <c r="E3432" t="s">
        <v>24</v>
      </c>
      <c r="F3432" t="s">
        <v>20</v>
      </c>
      <c r="G3432" s="4">
        <v>43.79</v>
      </c>
      <c r="H3432" s="4">
        <v>52.8</v>
      </c>
      <c r="I3432" s="57">
        <v>38.65</v>
      </c>
      <c r="J3432" s="72">
        <f t="shared" si="292"/>
        <v>14.149999999999999</v>
      </c>
      <c r="K3432" s="30" t="s">
        <v>10</v>
      </c>
      <c r="L3432" s="30" t="s">
        <v>10</v>
      </c>
      <c r="M3432" t="s">
        <v>1991</v>
      </c>
      <c r="N3432" t="s">
        <v>7416</v>
      </c>
      <c r="O3432" t="s">
        <v>132</v>
      </c>
      <c r="P3432" t="s">
        <v>182</v>
      </c>
    </row>
    <row r="3433" spans="1:16" x14ac:dyDescent="0.25">
      <c r="A3433" s="1" t="s">
        <v>7417</v>
      </c>
      <c r="B3433" s="5">
        <v>45800.774351423614</v>
      </c>
      <c r="C3433" t="s">
        <v>279</v>
      </c>
      <c r="D3433" t="s">
        <v>19</v>
      </c>
      <c r="E3433" t="s">
        <v>33</v>
      </c>
      <c r="F3433" t="s">
        <v>20</v>
      </c>
      <c r="G3433" s="4">
        <v>92.19</v>
      </c>
      <c r="H3433" s="4">
        <v>91.2</v>
      </c>
      <c r="I3433" s="57">
        <v>73.64</v>
      </c>
      <c r="J3433" s="72">
        <f t="shared" si="292"/>
        <v>17.560000000000002</v>
      </c>
      <c r="K3433" s="30" t="s">
        <v>10</v>
      </c>
      <c r="L3433" s="30" t="s">
        <v>10</v>
      </c>
      <c r="M3433" t="s">
        <v>1991</v>
      </c>
      <c r="N3433" t="s">
        <v>7418</v>
      </c>
      <c r="O3433" t="s">
        <v>122</v>
      </c>
      <c r="P3433" t="s">
        <v>181</v>
      </c>
    </row>
    <row r="3434" spans="1:16" x14ac:dyDescent="0.25">
      <c r="A3434" s="75">
        <v>1235</v>
      </c>
      <c r="B3434" s="76">
        <v>45802.878093888889</v>
      </c>
      <c r="C3434" s="77" t="s">
        <v>188</v>
      </c>
      <c r="D3434" s="77" t="s">
        <v>19</v>
      </c>
      <c r="E3434" s="77" t="s">
        <v>129</v>
      </c>
      <c r="F3434" s="77" t="s">
        <v>116</v>
      </c>
      <c r="G3434" s="31">
        <v>58.38</v>
      </c>
      <c r="H3434" s="31">
        <v>50.4</v>
      </c>
      <c r="I3434" s="31">
        <v>0</v>
      </c>
      <c r="J3434" s="31">
        <v>50.4</v>
      </c>
      <c r="K3434" s="78" t="s">
        <v>1000</v>
      </c>
      <c r="L3434" s="78" t="s">
        <v>2825</v>
      </c>
      <c r="M3434" s="77" t="s">
        <v>1991</v>
      </c>
      <c r="N3434" s="77" t="s">
        <v>7419</v>
      </c>
      <c r="O3434" s="77" t="s">
        <v>132</v>
      </c>
      <c r="P3434" t="str">
        <f>VLOOKUP(C3434,[3]REGIONAIS!H:K,4,FALSE)</f>
        <v>GUSTAVO DIREITO</v>
      </c>
    </row>
    <row r="3435" spans="1:16" x14ac:dyDescent="0.25">
      <c r="A3435" s="1" t="s">
        <v>7420</v>
      </c>
      <c r="B3435" s="5">
        <v>45800.81471770833</v>
      </c>
      <c r="C3435" t="s">
        <v>642</v>
      </c>
      <c r="D3435" t="s">
        <v>27</v>
      </c>
      <c r="E3435" t="s">
        <v>1945</v>
      </c>
      <c r="F3435" t="s">
        <v>20</v>
      </c>
      <c r="G3435" s="4">
        <v>209.43</v>
      </c>
      <c r="H3435" s="4">
        <v>201.45</v>
      </c>
      <c r="I3435" s="57">
        <v>162.66999999999999</v>
      </c>
      <c r="J3435" s="72">
        <f>H3435-I3435</f>
        <v>38.78</v>
      </c>
      <c r="K3435" s="30" t="s">
        <v>10</v>
      </c>
      <c r="L3435" s="30" t="s">
        <v>10</v>
      </c>
      <c r="M3435" t="s">
        <v>1991</v>
      </c>
      <c r="N3435" t="s">
        <v>7421</v>
      </c>
      <c r="O3435" t="s">
        <v>131</v>
      </c>
      <c r="P3435" t="s">
        <v>179</v>
      </c>
    </row>
    <row r="3436" spans="1:16" x14ac:dyDescent="0.25">
      <c r="A3436" s="1" t="s">
        <v>7422</v>
      </c>
      <c r="B3436" s="5">
        <v>45800.844625381942</v>
      </c>
      <c r="C3436" t="s">
        <v>2505</v>
      </c>
      <c r="D3436" t="s">
        <v>18</v>
      </c>
      <c r="E3436" t="s">
        <v>42</v>
      </c>
      <c r="F3436" t="s">
        <v>29</v>
      </c>
      <c r="G3436" s="4">
        <v>168.98</v>
      </c>
      <c r="H3436" s="31">
        <v>143</v>
      </c>
      <c r="I3436" s="31">
        <v>0</v>
      </c>
      <c r="J3436" s="31">
        <v>143</v>
      </c>
      <c r="K3436" s="30" t="s">
        <v>2824</v>
      </c>
      <c r="L3436" s="30" t="s">
        <v>17</v>
      </c>
      <c r="M3436" t="s">
        <v>1991</v>
      </c>
      <c r="N3436" t="s">
        <v>7423</v>
      </c>
      <c r="O3436" t="s">
        <v>122</v>
      </c>
      <c r="P3436" t="s">
        <v>183</v>
      </c>
    </row>
    <row r="3437" spans="1:16" x14ac:dyDescent="0.25">
      <c r="A3437" s="1" t="s">
        <v>7424</v>
      </c>
      <c r="B3437" s="5">
        <v>45800.865048564818</v>
      </c>
      <c r="C3437" t="s">
        <v>185</v>
      </c>
      <c r="D3437" t="s">
        <v>19</v>
      </c>
      <c r="E3437" t="s">
        <v>33</v>
      </c>
      <c r="F3437" t="s">
        <v>20</v>
      </c>
      <c r="G3437" s="4">
        <v>213.18</v>
      </c>
      <c r="H3437" s="4">
        <v>211.2</v>
      </c>
      <c r="I3437" s="57">
        <v>170.54</v>
      </c>
      <c r="J3437" s="72">
        <f>H3437-I3437</f>
        <v>40.659999999999997</v>
      </c>
      <c r="K3437" s="30" t="s">
        <v>10</v>
      </c>
      <c r="L3437" s="30" t="s">
        <v>10</v>
      </c>
      <c r="M3437" t="s">
        <v>1991</v>
      </c>
      <c r="N3437" t="s">
        <v>7425</v>
      </c>
      <c r="O3437" t="s">
        <v>132</v>
      </c>
      <c r="P3437" t="s">
        <v>182</v>
      </c>
    </row>
    <row r="3438" spans="1:16" x14ac:dyDescent="0.25">
      <c r="A3438" s="1" t="s">
        <v>6504</v>
      </c>
      <c r="B3438" s="5">
        <v>45800.815322002316</v>
      </c>
      <c r="C3438" t="s">
        <v>2505</v>
      </c>
      <c r="D3438" t="s">
        <v>18</v>
      </c>
      <c r="E3438" t="s">
        <v>42</v>
      </c>
      <c r="F3438" t="s">
        <v>29</v>
      </c>
      <c r="G3438" s="4">
        <v>164.99</v>
      </c>
      <c r="H3438" s="31">
        <v>164</v>
      </c>
      <c r="I3438" s="31">
        <v>0</v>
      </c>
      <c r="J3438" s="31">
        <v>164</v>
      </c>
      <c r="K3438" s="30" t="s">
        <v>2824</v>
      </c>
      <c r="L3438" s="30" t="s">
        <v>17</v>
      </c>
      <c r="M3438" t="s">
        <v>1991</v>
      </c>
      <c r="N3438" t="s">
        <v>7426</v>
      </c>
      <c r="O3438" t="s">
        <v>132</v>
      </c>
      <c r="P3438" t="s">
        <v>183</v>
      </c>
    </row>
    <row r="3439" spans="1:16" x14ac:dyDescent="0.25">
      <c r="A3439" s="1" t="s">
        <v>7427</v>
      </c>
      <c r="B3439" s="5">
        <v>45800.716529849538</v>
      </c>
      <c r="C3439" t="s">
        <v>185</v>
      </c>
      <c r="D3439" t="s">
        <v>153</v>
      </c>
      <c r="E3439" t="s">
        <v>24</v>
      </c>
      <c r="F3439" t="s">
        <v>20</v>
      </c>
      <c r="G3439" s="4">
        <v>81.38</v>
      </c>
      <c r="H3439" s="4">
        <v>74.400000000000006</v>
      </c>
      <c r="I3439" s="57">
        <v>60.08</v>
      </c>
      <c r="J3439" s="72">
        <f t="shared" ref="J3439:J3456" si="293">H3439-I3439</f>
        <v>14.320000000000007</v>
      </c>
      <c r="K3439" s="30" t="s">
        <v>10</v>
      </c>
      <c r="L3439" s="30" t="s">
        <v>10</v>
      </c>
      <c r="M3439" t="s">
        <v>1991</v>
      </c>
      <c r="N3439" t="s">
        <v>7428</v>
      </c>
      <c r="O3439" t="s">
        <v>132</v>
      </c>
      <c r="P3439" t="s">
        <v>182</v>
      </c>
    </row>
    <row r="3440" spans="1:16" x14ac:dyDescent="0.25">
      <c r="A3440" s="1" t="s">
        <v>7429</v>
      </c>
      <c r="B3440" s="5">
        <v>45800.590007743056</v>
      </c>
      <c r="C3440" t="s">
        <v>284</v>
      </c>
      <c r="D3440" t="s">
        <v>19</v>
      </c>
      <c r="E3440" t="s">
        <v>33</v>
      </c>
      <c r="F3440" t="s">
        <v>20</v>
      </c>
      <c r="G3440" s="4">
        <v>65.180000000000007</v>
      </c>
      <c r="H3440" s="4">
        <v>49.2</v>
      </c>
      <c r="I3440" s="57">
        <v>39.72</v>
      </c>
      <c r="J3440" s="72">
        <f t="shared" si="293"/>
        <v>9.480000000000004</v>
      </c>
      <c r="K3440" s="30" t="s">
        <v>10</v>
      </c>
      <c r="L3440" s="30" t="s">
        <v>10</v>
      </c>
      <c r="M3440" t="s">
        <v>1991</v>
      </c>
      <c r="N3440" t="s">
        <v>7430</v>
      </c>
      <c r="O3440" t="s">
        <v>140</v>
      </c>
      <c r="P3440" t="s">
        <v>182</v>
      </c>
    </row>
    <row r="3441" spans="1:16" x14ac:dyDescent="0.25">
      <c r="A3441" s="1" t="s">
        <v>7431</v>
      </c>
      <c r="B3441" s="5">
        <v>45800.834661238427</v>
      </c>
      <c r="C3441" t="s">
        <v>2520</v>
      </c>
      <c r="D3441" t="s">
        <v>19</v>
      </c>
      <c r="E3441" t="s">
        <v>33</v>
      </c>
      <c r="F3441" t="s">
        <v>20</v>
      </c>
      <c r="G3441" s="4">
        <v>38.58</v>
      </c>
      <c r="H3441" s="4">
        <v>33.6</v>
      </c>
      <c r="I3441" s="57">
        <v>27.13</v>
      </c>
      <c r="J3441" s="72">
        <f t="shared" si="293"/>
        <v>6.4700000000000024</v>
      </c>
      <c r="K3441" s="30" t="s">
        <v>10</v>
      </c>
      <c r="L3441" s="30" t="s">
        <v>10</v>
      </c>
      <c r="M3441" t="s">
        <v>1991</v>
      </c>
      <c r="N3441" t="s">
        <v>7432</v>
      </c>
      <c r="O3441" t="s">
        <v>124</v>
      </c>
      <c r="P3441" t="s">
        <v>180</v>
      </c>
    </row>
    <row r="3442" spans="1:16" x14ac:dyDescent="0.25">
      <c r="A3442" s="1" t="s">
        <v>7433</v>
      </c>
      <c r="B3442" s="5">
        <v>45800.526480555556</v>
      </c>
      <c r="C3442" t="s">
        <v>2520</v>
      </c>
      <c r="D3442" t="s">
        <v>19</v>
      </c>
      <c r="E3442" t="s">
        <v>33</v>
      </c>
      <c r="F3442" t="s">
        <v>20</v>
      </c>
      <c r="G3442" s="4">
        <v>78.88</v>
      </c>
      <c r="H3442" s="4">
        <v>72.900000000000006</v>
      </c>
      <c r="I3442" s="57">
        <v>58.86</v>
      </c>
      <c r="J3442" s="72">
        <f t="shared" si="293"/>
        <v>14.040000000000006</v>
      </c>
      <c r="K3442" s="30" t="s">
        <v>10</v>
      </c>
      <c r="L3442" s="30" t="s">
        <v>10</v>
      </c>
      <c r="M3442" t="s">
        <v>1991</v>
      </c>
      <c r="N3442" t="s">
        <v>7434</v>
      </c>
      <c r="O3442" t="s">
        <v>122</v>
      </c>
      <c r="P3442" t="s">
        <v>180</v>
      </c>
    </row>
    <row r="3443" spans="1:16" x14ac:dyDescent="0.25">
      <c r="A3443" s="1" t="s">
        <v>7435</v>
      </c>
      <c r="B3443" s="5">
        <v>45800.887719224535</v>
      </c>
      <c r="C3443" t="s">
        <v>212</v>
      </c>
      <c r="D3443" t="s">
        <v>23</v>
      </c>
      <c r="E3443" t="s">
        <v>24</v>
      </c>
      <c r="F3443" t="s">
        <v>20</v>
      </c>
      <c r="G3443" s="4">
        <v>86.04</v>
      </c>
      <c r="H3443" s="4">
        <v>85.05</v>
      </c>
      <c r="I3443" s="57">
        <v>68.680000000000007</v>
      </c>
      <c r="J3443" s="72">
        <f t="shared" si="293"/>
        <v>16.36999999999999</v>
      </c>
      <c r="K3443" s="30" t="s">
        <v>10</v>
      </c>
      <c r="L3443" s="30" t="s">
        <v>10</v>
      </c>
      <c r="M3443" t="s">
        <v>1991</v>
      </c>
      <c r="N3443" t="s">
        <v>7436</v>
      </c>
      <c r="O3443" t="s">
        <v>132</v>
      </c>
      <c r="P3443" t="s">
        <v>179</v>
      </c>
    </row>
    <row r="3444" spans="1:16" x14ac:dyDescent="0.25">
      <c r="A3444" s="1">
        <v>9340</v>
      </c>
      <c r="B3444" s="5">
        <v>45802.875236678243</v>
      </c>
      <c r="C3444" t="s">
        <v>188</v>
      </c>
      <c r="D3444" t="s">
        <v>19</v>
      </c>
      <c r="E3444" t="s">
        <v>129</v>
      </c>
      <c r="F3444" t="s">
        <v>116</v>
      </c>
      <c r="G3444" s="4">
        <v>99.38</v>
      </c>
      <c r="H3444" s="4">
        <v>90.4</v>
      </c>
      <c r="I3444" s="57">
        <v>73</v>
      </c>
      <c r="J3444" s="72">
        <f t="shared" si="293"/>
        <v>17.400000000000006</v>
      </c>
      <c r="K3444" s="30" t="s">
        <v>10</v>
      </c>
      <c r="L3444" s="30" t="s">
        <v>10</v>
      </c>
      <c r="M3444" t="s">
        <v>1991</v>
      </c>
      <c r="N3444" t="s">
        <v>7437</v>
      </c>
      <c r="O3444" t="s">
        <v>131</v>
      </c>
      <c r="P3444" t="str">
        <f>VLOOKUP(C3444,[3]REGIONAIS!H:K,4,FALSE)</f>
        <v>GUSTAVO DIREITO</v>
      </c>
    </row>
    <row r="3445" spans="1:16" x14ac:dyDescent="0.25">
      <c r="A3445" s="1" t="s">
        <v>7438</v>
      </c>
      <c r="B3445" s="5">
        <v>45799.941685289348</v>
      </c>
      <c r="C3445" t="s">
        <v>675</v>
      </c>
      <c r="D3445" t="s">
        <v>19</v>
      </c>
      <c r="E3445" t="s">
        <v>33</v>
      </c>
      <c r="F3445" t="s">
        <v>20</v>
      </c>
      <c r="G3445" s="4">
        <v>160.38</v>
      </c>
      <c r="H3445" s="4">
        <v>140.4</v>
      </c>
      <c r="I3445" s="57">
        <v>113.37</v>
      </c>
      <c r="J3445" s="72">
        <f t="shared" si="293"/>
        <v>27.03</v>
      </c>
      <c r="K3445" s="30" t="s">
        <v>10</v>
      </c>
      <c r="L3445" s="30" t="s">
        <v>10</v>
      </c>
      <c r="M3445" t="s">
        <v>1991</v>
      </c>
      <c r="N3445" t="s">
        <v>7439</v>
      </c>
      <c r="O3445" t="s">
        <v>122</v>
      </c>
      <c r="P3445" t="s">
        <v>180</v>
      </c>
    </row>
    <row r="3446" spans="1:16" x14ac:dyDescent="0.25">
      <c r="A3446" s="1" t="s">
        <v>7440</v>
      </c>
      <c r="B3446" s="5">
        <v>45799.500414884256</v>
      </c>
      <c r="C3446" t="s">
        <v>191</v>
      </c>
      <c r="D3446" t="s">
        <v>23</v>
      </c>
      <c r="E3446" t="s">
        <v>26</v>
      </c>
      <c r="F3446" t="s">
        <v>20</v>
      </c>
      <c r="G3446" s="4">
        <v>55.65</v>
      </c>
      <c r="H3446" s="4">
        <v>55.65</v>
      </c>
      <c r="I3446" s="57">
        <v>42.45</v>
      </c>
      <c r="J3446" s="72">
        <f t="shared" si="293"/>
        <v>13.199999999999996</v>
      </c>
      <c r="K3446" s="30" t="s">
        <v>10</v>
      </c>
      <c r="L3446" s="30" t="s">
        <v>10</v>
      </c>
      <c r="M3446" t="s">
        <v>1991</v>
      </c>
      <c r="N3446" t="s">
        <v>7441</v>
      </c>
      <c r="O3446" t="s">
        <v>132</v>
      </c>
      <c r="P3446" t="s">
        <v>183</v>
      </c>
    </row>
    <row r="3447" spans="1:16" x14ac:dyDescent="0.25">
      <c r="A3447" s="1" t="s">
        <v>7442</v>
      </c>
      <c r="B3447" s="5">
        <v>45800.848673946763</v>
      </c>
      <c r="C3447" t="s">
        <v>207</v>
      </c>
      <c r="D3447" t="s">
        <v>19</v>
      </c>
      <c r="E3447" t="s">
        <v>33</v>
      </c>
      <c r="F3447" t="s">
        <v>20</v>
      </c>
      <c r="G3447" s="4">
        <v>43.78</v>
      </c>
      <c r="H3447" s="4">
        <v>43.8</v>
      </c>
      <c r="I3447" s="57">
        <v>35.369999999999997</v>
      </c>
      <c r="J3447" s="72">
        <f t="shared" si="293"/>
        <v>8.43</v>
      </c>
      <c r="K3447" s="30" t="s">
        <v>10</v>
      </c>
      <c r="L3447" s="30" t="s">
        <v>10</v>
      </c>
      <c r="M3447" t="s">
        <v>1991</v>
      </c>
      <c r="N3447" t="s">
        <v>7443</v>
      </c>
      <c r="O3447" t="s">
        <v>132</v>
      </c>
      <c r="P3447" t="s">
        <v>179</v>
      </c>
    </row>
    <row r="3448" spans="1:16" x14ac:dyDescent="0.25">
      <c r="A3448" s="1" t="s">
        <v>7444</v>
      </c>
      <c r="B3448" s="5">
        <v>45800.558691516206</v>
      </c>
      <c r="C3448" t="s">
        <v>164</v>
      </c>
      <c r="D3448" t="s">
        <v>19</v>
      </c>
      <c r="E3448" t="s">
        <v>1946</v>
      </c>
      <c r="F3448" t="s">
        <v>20</v>
      </c>
      <c r="G3448" s="4">
        <v>72.98</v>
      </c>
      <c r="H3448" s="4">
        <v>66</v>
      </c>
      <c r="I3448" s="57">
        <v>53.3</v>
      </c>
      <c r="J3448" s="72">
        <f t="shared" si="293"/>
        <v>12.700000000000003</v>
      </c>
      <c r="K3448" s="30" t="s">
        <v>10</v>
      </c>
      <c r="L3448" s="30" t="s">
        <v>10</v>
      </c>
      <c r="M3448" t="s">
        <v>1991</v>
      </c>
      <c r="N3448" t="s">
        <v>7445</v>
      </c>
      <c r="O3448" t="s">
        <v>132</v>
      </c>
      <c r="P3448" t="s">
        <v>182</v>
      </c>
    </row>
    <row r="3449" spans="1:16" x14ac:dyDescent="0.25">
      <c r="A3449" s="1" t="s">
        <v>7446</v>
      </c>
      <c r="B3449" s="5">
        <v>45799.677649571757</v>
      </c>
      <c r="C3449" t="s">
        <v>317</v>
      </c>
      <c r="D3449" t="s">
        <v>19</v>
      </c>
      <c r="E3449" t="s">
        <v>39</v>
      </c>
      <c r="F3449" t="s">
        <v>20</v>
      </c>
      <c r="G3449" s="4">
        <v>12.79</v>
      </c>
      <c r="H3449" s="4">
        <v>16.8</v>
      </c>
      <c r="I3449" s="57">
        <v>5.54</v>
      </c>
      <c r="J3449" s="72">
        <f t="shared" si="293"/>
        <v>11.260000000000002</v>
      </c>
      <c r="K3449" s="30" t="s">
        <v>10</v>
      </c>
      <c r="L3449" s="30" t="s">
        <v>10</v>
      </c>
      <c r="M3449" t="s">
        <v>1991</v>
      </c>
      <c r="N3449" t="s">
        <v>7447</v>
      </c>
      <c r="O3449" t="s">
        <v>122</v>
      </c>
      <c r="P3449" t="s">
        <v>183</v>
      </c>
    </row>
    <row r="3450" spans="1:16" x14ac:dyDescent="0.25">
      <c r="A3450" s="1" t="s">
        <v>7448</v>
      </c>
      <c r="B3450" s="5">
        <v>45800.65266240741</v>
      </c>
      <c r="C3450" t="s">
        <v>157</v>
      </c>
      <c r="D3450" t="s">
        <v>19</v>
      </c>
      <c r="E3450" t="s">
        <v>33</v>
      </c>
      <c r="F3450" t="s">
        <v>20</v>
      </c>
      <c r="G3450" s="4">
        <v>34.590000000000003</v>
      </c>
      <c r="H3450" s="4">
        <v>33.6</v>
      </c>
      <c r="I3450" s="57">
        <v>24.64</v>
      </c>
      <c r="J3450" s="72">
        <f t="shared" si="293"/>
        <v>8.9600000000000009</v>
      </c>
      <c r="K3450" s="30" t="s">
        <v>10</v>
      </c>
      <c r="L3450" s="30" t="s">
        <v>10</v>
      </c>
      <c r="M3450" t="s">
        <v>1991</v>
      </c>
      <c r="N3450" t="s">
        <v>7449</v>
      </c>
      <c r="O3450" t="s">
        <v>131</v>
      </c>
      <c r="P3450" t="s">
        <v>180</v>
      </c>
    </row>
    <row r="3451" spans="1:16" x14ac:dyDescent="0.25">
      <c r="A3451" s="1" t="s">
        <v>6694</v>
      </c>
      <c r="B3451" s="5">
        <v>45800.5531978125</v>
      </c>
      <c r="C3451" t="s">
        <v>157</v>
      </c>
      <c r="D3451" t="s">
        <v>19</v>
      </c>
      <c r="E3451" t="s">
        <v>33</v>
      </c>
      <c r="F3451" t="s">
        <v>20</v>
      </c>
      <c r="G3451" s="4">
        <v>62.23</v>
      </c>
      <c r="H3451" s="4">
        <v>50.25</v>
      </c>
      <c r="I3451" s="57">
        <v>40.57</v>
      </c>
      <c r="J3451" s="72">
        <f t="shared" si="293"/>
        <v>9.68</v>
      </c>
      <c r="K3451" s="30" t="s">
        <v>10</v>
      </c>
      <c r="L3451" s="30" t="s">
        <v>10</v>
      </c>
      <c r="M3451" t="s">
        <v>1991</v>
      </c>
      <c r="N3451" t="s">
        <v>7450</v>
      </c>
      <c r="O3451" t="s">
        <v>132</v>
      </c>
      <c r="P3451" t="s">
        <v>180</v>
      </c>
    </row>
    <row r="3452" spans="1:16" x14ac:dyDescent="0.25">
      <c r="A3452" s="1">
        <v>80</v>
      </c>
      <c r="B3452" s="5">
        <v>45802.874194560187</v>
      </c>
      <c r="C3452" t="s">
        <v>188</v>
      </c>
      <c r="D3452" t="s">
        <v>19</v>
      </c>
      <c r="E3452" t="s">
        <v>129</v>
      </c>
      <c r="F3452" t="s">
        <v>116</v>
      </c>
      <c r="G3452" s="4">
        <v>210.18</v>
      </c>
      <c r="H3452" s="4">
        <v>200.2</v>
      </c>
      <c r="I3452" s="57">
        <v>161.66</v>
      </c>
      <c r="J3452" s="72">
        <f t="shared" si="293"/>
        <v>38.539999999999992</v>
      </c>
      <c r="K3452" s="30" t="s">
        <v>10</v>
      </c>
      <c r="L3452" s="30" t="s">
        <v>10</v>
      </c>
      <c r="M3452" t="s">
        <v>1991</v>
      </c>
      <c r="N3452" t="s">
        <v>7451</v>
      </c>
      <c r="O3452" t="s">
        <v>122</v>
      </c>
      <c r="P3452" t="str">
        <f>VLOOKUP(C3452,[3]REGIONAIS!H:K,4,FALSE)</f>
        <v>GUSTAVO DIREITO</v>
      </c>
    </row>
    <row r="3453" spans="1:16" x14ac:dyDescent="0.25">
      <c r="A3453" s="1" t="s">
        <v>7452</v>
      </c>
      <c r="B3453" s="5">
        <v>45800.809147685184</v>
      </c>
      <c r="C3453" t="s">
        <v>700</v>
      </c>
      <c r="D3453" t="s">
        <v>19</v>
      </c>
      <c r="E3453" t="s">
        <v>1946</v>
      </c>
      <c r="F3453" t="s">
        <v>20</v>
      </c>
      <c r="G3453" s="4">
        <v>235.04</v>
      </c>
      <c r="H3453" s="4">
        <v>205.05</v>
      </c>
      <c r="I3453" s="57">
        <v>171.73</v>
      </c>
      <c r="J3453" s="72">
        <f t="shared" si="293"/>
        <v>33.320000000000022</v>
      </c>
      <c r="K3453" s="30" t="s">
        <v>10</v>
      </c>
      <c r="L3453" s="30" t="s">
        <v>10</v>
      </c>
      <c r="M3453" t="s">
        <v>1991</v>
      </c>
      <c r="N3453" t="s">
        <v>7453</v>
      </c>
      <c r="O3453" t="s">
        <v>156</v>
      </c>
      <c r="P3453" t="s">
        <v>180</v>
      </c>
    </row>
    <row r="3454" spans="1:16" x14ac:dyDescent="0.25">
      <c r="A3454" s="1">
        <v>6380</v>
      </c>
      <c r="B3454" s="5">
        <v>45802.862032141202</v>
      </c>
      <c r="C3454" t="s">
        <v>188</v>
      </c>
      <c r="D3454" t="s">
        <v>19</v>
      </c>
      <c r="E3454" t="s">
        <v>129</v>
      </c>
      <c r="F3454" t="s">
        <v>116</v>
      </c>
      <c r="G3454" s="4">
        <v>58.78</v>
      </c>
      <c r="H3454" s="4">
        <v>46.8</v>
      </c>
      <c r="I3454" s="57">
        <v>37.799999999999997</v>
      </c>
      <c r="J3454" s="72">
        <f t="shared" si="293"/>
        <v>9</v>
      </c>
      <c r="K3454" s="30" t="s">
        <v>10</v>
      </c>
      <c r="L3454" s="30" t="s">
        <v>10</v>
      </c>
      <c r="M3454" t="s">
        <v>1991</v>
      </c>
      <c r="N3454" t="s">
        <v>7454</v>
      </c>
      <c r="O3454" t="s">
        <v>132</v>
      </c>
      <c r="P3454" t="str">
        <f>VLOOKUP(C3454,[3]REGIONAIS!H:K,4,FALSE)</f>
        <v>GUSTAVO DIREITO</v>
      </c>
    </row>
    <row r="3455" spans="1:16" x14ac:dyDescent="0.25">
      <c r="A3455" s="1" t="s">
        <v>7455</v>
      </c>
      <c r="B3455" s="5">
        <v>45800.562299062498</v>
      </c>
      <c r="C3455" t="s">
        <v>152</v>
      </c>
      <c r="D3455" t="s">
        <v>23</v>
      </c>
      <c r="E3455" t="s">
        <v>24</v>
      </c>
      <c r="F3455" t="s">
        <v>20</v>
      </c>
      <c r="G3455" s="4">
        <v>56.19</v>
      </c>
      <c r="H3455" s="4">
        <v>55.2</v>
      </c>
      <c r="I3455" s="57">
        <v>41.08</v>
      </c>
      <c r="J3455" s="72">
        <f t="shared" si="293"/>
        <v>14.120000000000005</v>
      </c>
      <c r="K3455" s="30" t="s">
        <v>10</v>
      </c>
      <c r="L3455" s="30" t="s">
        <v>10</v>
      </c>
      <c r="M3455" t="s">
        <v>1991</v>
      </c>
      <c r="N3455" t="s">
        <v>7456</v>
      </c>
      <c r="O3455" t="s">
        <v>122</v>
      </c>
      <c r="P3455" t="s">
        <v>179</v>
      </c>
    </row>
    <row r="3456" spans="1:16" x14ac:dyDescent="0.25">
      <c r="A3456" s="1" t="s">
        <v>7457</v>
      </c>
      <c r="B3456" s="5">
        <v>45800.563694328703</v>
      </c>
      <c r="C3456" t="s">
        <v>266</v>
      </c>
      <c r="D3456" t="s">
        <v>19</v>
      </c>
      <c r="E3456" t="s">
        <v>226</v>
      </c>
      <c r="F3456" t="s">
        <v>20</v>
      </c>
      <c r="G3456" s="4">
        <v>40.229999999999997</v>
      </c>
      <c r="H3456" s="4">
        <v>32.25</v>
      </c>
      <c r="I3456" s="57">
        <v>26.04</v>
      </c>
      <c r="J3456" s="72">
        <f t="shared" si="293"/>
        <v>6.2100000000000009</v>
      </c>
      <c r="K3456" s="30" t="s">
        <v>10</v>
      </c>
      <c r="L3456" s="30" t="s">
        <v>10</v>
      </c>
      <c r="M3456" t="s">
        <v>1991</v>
      </c>
      <c r="N3456" t="s">
        <v>7458</v>
      </c>
      <c r="O3456" t="s">
        <v>124</v>
      </c>
      <c r="P3456" t="s">
        <v>183</v>
      </c>
    </row>
    <row r="3457" spans="1:16" x14ac:dyDescent="0.25">
      <c r="A3457" s="75">
        <v>6125</v>
      </c>
      <c r="B3457" s="76">
        <v>45801.898291631944</v>
      </c>
      <c r="C3457" s="77" t="s">
        <v>188</v>
      </c>
      <c r="D3457" s="77" t="s">
        <v>19</v>
      </c>
      <c r="E3457" s="77" t="s">
        <v>129</v>
      </c>
      <c r="F3457" s="77" t="s">
        <v>116</v>
      </c>
      <c r="G3457" s="31">
        <v>256.98</v>
      </c>
      <c r="H3457" s="31">
        <v>256</v>
      </c>
      <c r="I3457" s="31">
        <v>0</v>
      </c>
      <c r="J3457" s="31">
        <v>256</v>
      </c>
      <c r="K3457" s="78" t="s">
        <v>1000</v>
      </c>
      <c r="L3457" s="78" t="s">
        <v>2825</v>
      </c>
      <c r="M3457" s="77" t="s">
        <v>1991</v>
      </c>
      <c r="N3457" s="77" t="s">
        <v>7459</v>
      </c>
      <c r="O3457" s="77" t="s">
        <v>124</v>
      </c>
      <c r="P3457" t="str">
        <f>VLOOKUP(C3457,[3]REGIONAIS!H:K,4,FALSE)</f>
        <v>GUSTAVO DIREITO</v>
      </c>
    </row>
    <row r="3458" spans="1:16" x14ac:dyDescent="0.25">
      <c r="A3458" s="1" t="s">
        <v>7460</v>
      </c>
      <c r="B3458" s="5">
        <v>45799.527867442128</v>
      </c>
      <c r="C3458" t="s">
        <v>266</v>
      </c>
      <c r="D3458" t="s">
        <v>23</v>
      </c>
      <c r="E3458" t="s">
        <v>24</v>
      </c>
      <c r="F3458" t="s">
        <v>20</v>
      </c>
      <c r="G3458" s="4">
        <v>105.23</v>
      </c>
      <c r="H3458" s="4">
        <v>92.25</v>
      </c>
      <c r="I3458" s="57">
        <v>74.489999999999995</v>
      </c>
      <c r="J3458" s="72">
        <f t="shared" ref="J3458:J3463" si="294">H3458-I3458</f>
        <v>17.760000000000005</v>
      </c>
      <c r="K3458" s="30" t="s">
        <v>10</v>
      </c>
      <c r="L3458" s="30" t="s">
        <v>10</v>
      </c>
      <c r="M3458" t="s">
        <v>1991</v>
      </c>
      <c r="N3458" t="s">
        <v>7461</v>
      </c>
      <c r="O3458" t="s">
        <v>140</v>
      </c>
      <c r="P3458" t="s">
        <v>183</v>
      </c>
    </row>
    <row r="3459" spans="1:16" x14ac:dyDescent="0.25">
      <c r="A3459" s="1" t="s">
        <v>7462</v>
      </c>
      <c r="B3459" s="5">
        <v>45799.908726712965</v>
      </c>
      <c r="C3459" t="s">
        <v>296</v>
      </c>
      <c r="D3459" t="s">
        <v>19</v>
      </c>
      <c r="E3459" t="s">
        <v>41</v>
      </c>
      <c r="F3459" t="s">
        <v>20</v>
      </c>
      <c r="G3459" s="4">
        <v>64.38</v>
      </c>
      <c r="H3459" s="4">
        <v>62.4</v>
      </c>
      <c r="I3459" s="57">
        <v>50.32</v>
      </c>
      <c r="J3459" s="72">
        <f t="shared" si="294"/>
        <v>12.079999999999998</v>
      </c>
      <c r="K3459" s="30" t="s">
        <v>10</v>
      </c>
      <c r="L3459" s="30" t="s">
        <v>10</v>
      </c>
      <c r="M3459" t="s">
        <v>1991</v>
      </c>
      <c r="N3459" t="s">
        <v>7463</v>
      </c>
      <c r="O3459" t="s">
        <v>1976</v>
      </c>
      <c r="P3459" t="s">
        <v>179</v>
      </c>
    </row>
    <row r="3460" spans="1:16" x14ac:dyDescent="0.25">
      <c r="A3460" s="1" t="s">
        <v>7464</v>
      </c>
      <c r="B3460" s="5">
        <v>45799.515376990741</v>
      </c>
      <c r="C3460" t="s">
        <v>296</v>
      </c>
      <c r="D3460" t="s">
        <v>19</v>
      </c>
      <c r="E3460" t="s">
        <v>41</v>
      </c>
      <c r="F3460" t="s">
        <v>20</v>
      </c>
      <c r="G3460" s="4">
        <v>50.18</v>
      </c>
      <c r="H3460" s="4">
        <v>37.200000000000003</v>
      </c>
      <c r="I3460" s="57">
        <v>30.04</v>
      </c>
      <c r="J3460" s="72">
        <f t="shared" si="294"/>
        <v>7.1600000000000037</v>
      </c>
      <c r="K3460" s="30" t="s">
        <v>10</v>
      </c>
      <c r="L3460" s="30" t="s">
        <v>10</v>
      </c>
      <c r="M3460" t="s">
        <v>1991</v>
      </c>
      <c r="N3460" t="s">
        <v>7465</v>
      </c>
      <c r="O3460" t="s">
        <v>132</v>
      </c>
      <c r="P3460" t="s">
        <v>179</v>
      </c>
    </row>
    <row r="3461" spans="1:16" x14ac:dyDescent="0.25">
      <c r="A3461" s="1" t="s">
        <v>7466</v>
      </c>
      <c r="B3461" s="5">
        <v>45800.744557430553</v>
      </c>
      <c r="C3461" t="s">
        <v>64</v>
      </c>
      <c r="D3461" t="s">
        <v>23</v>
      </c>
      <c r="E3461" t="s">
        <v>24</v>
      </c>
      <c r="F3461" t="s">
        <v>20</v>
      </c>
      <c r="G3461" s="4">
        <v>73.19</v>
      </c>
      <c r="H3461" s="4">
        <v>82.2</v>
      </c>
      <c r="I3461" s="57">
        <v>62.38</v>
      </c>
      <c r="J3461" s="72">
        <f t="shared" si="294"/>
        <v>19.82</v>
      </c>
      <c r="K3461" s="30" t="s">
        <v>10</v>
      </c>
      <c r="L3461" s="30" t="s">
        <v>10</v>
      </c>
      <c r="M3461" t="s">
        <v>1991</v>
      </c>
      <c r="N3461" t="s">
        <v>7467</v>
      </c>
      <c r="O3461" t="s">
        <v>132</v>
      </c>
      <c r="P3461" t="s">
        <v>179</v>
      </c>
    </row>
    <row r="3462" spans="1:16" x14ac:dyDescent="0.25">
      <c r="A3462" s="1" t="s">
        <v>7468</v>
      </c>
      <c r="B3462" s="5">
        <v>45799.775166678242</v>
      </c>
      <c r="C3462" t="s">
        <v>1949</v>
      </c>
      <c r="D3462" t="s">
        <v>23</v>
      </c>
      <c r="E3462" t="s">
        <v>24</v>
      </c>
      <c r="F3462" t="s">
        <v>20</v>
      </c>
      <c r="G3462" s="4">
        <v>88.18</v>
      </c>
      <c r="H3462" s="4">
        <v>82.2</v>
      </c>
      <c r="I3462" s="57">
        <v>66.37</v>
      </c>
      <c r="J3462" s="72">
        <f t="shared" si="294"/>
        <v>15.829999999999998</v>
      </c>
      <c r="K3462" s="30" t="s">
        <v>10</v>
      </c>
      <c r="L3462" s="30" t="s">
        <v>10</v>
      </c>
      <c r="M3462" t="s">
        <v>1991</v>
      </c>
      <c r="N3462" t="s">
        <v>7469</v>
      </c>
      <c r="O3462" t="s">
        <v>131</v>
      </c>
      <c r="P3462" t="s">
        <v>183</v>
      </c>
    </row>
    <row r="3463" spans="1:16" x14ac:dyDescent="0.25">
      <c r="A3463" s="1" t="s">
        <v>7470</v>
      </c>
      <c r="B3463" s="5">
        <v>45799.763109618056</v>
      </c>
      <c r="C3463" t="s">
        <v>48</v>
      </c>
      <c r="D3463" t="s">
        <v>19</v>
      </c>
      <c r="E3463" t="s">
        <v>1967</v>
      </c>
      <c r="F3463" t="s">
        <v>20</v>
      </c>
      <c r="G3463" s="4">
        <v>162.59</v>
      </c>
      <c r="H3463" s="4">
        <v>171.6</v>
      </c>
      <c r="I3463" s="57">
        <v>136.08000000000001</v>
      </c>
      <c r="J3463" s="72">
        <f t="shared" si="294"/>
        <v>35.519999999999982</v>
      </c>
      <c r="K3463" s="30" t="s">
        <v>10</v>
      </c>
      <c r="L3463" s="30" t="s">
        <v>10</v>
      </c>
      <c r="M3463" t="s">
        <v>1991</v>
      </c>
      <c r="N3463" t="s">
        <v>7471</v>
      </c>
      <c r="O3463" t="s">
        <v>132</v>
      </c>
      <c r="P3463" t="s">
        <v>180</v>
      </c>
    </row>
    <row r="3464" spans="1:16" x14ac:dyDescent="0.25">
      <c r="A3464" s="1" t="s">
        <v>7058</v>
      </c>
      <c r="B3464" s="5">
        <v>45799.611927696758</v>
      </c>
      <c r="C3464" t="s">
        <v>1981</v>
      </c>
      <c r="D3464" t="s">
        <v>18</v>
      </c>
      <c r="E3464" t="s">
        <v>1939</v>
      </c>
      <c r="F3464" t="s">
        <v>29</v>
      </c>
      <c r="G3464" s="4">
        <v>21.98</v>
      </c>
      <c r="H3464" s="31">
        <v>26</v>
      </c>
      <c r="I3464" s="31">
        <v>0</v>
      </c>
      <c r="J3464" s="31">
        <v>26</v>
      </c>
      <c r="K3464" s="30" t="s">
        <v>2824</v>
      </c>
      <c r="L3464" s="30" t="s">
        <v>17</v>
      </c>
      <c r="M3464" t="s">
        <v>1991</v>
      </c>
      <c r="N3464" t="s">
        <v>7472</v>
      </c>
      <c r="O3464" t="s">
        <v>132</v>
      </c>
      <c r="P3464" t="s">
        <v>181</v>
      </c>
    </row>
    <row r="3465" spans="1:16" x14ac:dyDescent="0.25">
      <c r="A3465" s="1">
        <v>6558</v>
      </c>
      <c r="B3465" s="5">
        <v>45801.864313148151</v>
      </c>
      <c r="C3465" t="s">
        <v>188</v>
      </c>
      <c r="D3465" t="s">
        <v>19</v>
      </c>
      <c r="E3465" t="s">
        <v>129</v>
      </c>
      <c r="F3465" t="s">
        <v>116</v>
      </c>
      <c r="G3465" s="4">
        <v>71.13</v>
      </c>
      <c r="H3465" s="4">
        <v>51.15</v>
      </c>
      <c r="I3465" s="57">
        <v>41.31</v>
      </c>
      <c r="J3465" s="72">
        <f t="shared" ref="J3465:J3471" si="295">H3465-I3465</f>
        <v>9.8399999999999963</v>
      </c>
      <c r="K3465" s="30" t="s">
        <v>10</v>
      </c>
      <c r="L3465" s="30" t="s">
        <v>10</v>
      </c>
      <c r="M3465" t="s">
        <v>1991</v>
      </c>
      <c r="N3465" t="s">
        <v>7473</v>
      </c>
      <c r="O3465" t="s">
        <v>122</v>
      </c>
      <c r="P3465" t="str">
        <f>VLOOKUP(C3465,[3]REGIONAIS!H:K,4,FALSE)</f>
        <v>GUSTAVO DIREITO</v>
      </c>
    </row>
    <row r="3466" spans="1:16" x14ac:dyDescent="0.25">
      <c r="A3466" s="1" t="s">
        <v>5939</v>
      </c>
      <c r="B3466" s="5">
        <v>45800.816061944446</v>
      </c>
      <c r="C3466" t="s">
        <v>652</v>
      </c>
      <c r="D3466" t="s">
        <v>23</v>
      </c>
      <c r="E3466" t="s">
        <v>26</v>
      </c>
      <c r="F3466" t="s">
        <v>20</v>
      </c>
      <c r="G3466" s="4">
        <v>54.58</v>
      </c>
      <c r="H3466" s="4">
        <v>45.6</v>
      </c>
      <c r="I3466" s="57">
        <v>36.82</v>
      </c>
      <c r="J3466" s="72">
        <f t="shared" si="295"/>
        <v>8.7800000000000011</v>
      </c>
      <c r="K3466" s="30" t="s">
        <v>10</v>
      </c>
      <c r="L3466" s="30" t="s">
        <v>10</v>
      </c>
      <c r="M3466" t="s">
        <v>1991</v>
      </c>
      <c r="N3466" t="s">
        <v>7474</v>
      </c>
      <c r="O3466" t="s">
        <v>2228</v>
      </c>
      <c r="P3466" t="s">
        <v>179</v>
      </c>
    </row>
    <row r="3467" spans="1:16" x14ac:dyDescent="0.25">
      <c r="A3467" s="1" t="s">
        <v>4204</v>
      </c>
      <c r="B3467" s="5">
        <v>45799.810926516206</v>
      </c>
      <c r="C3467" t="s">
        <v>652</v>
      </c>
      <c r="D3467" t="s">
        <v>23</v>
      </c>
      <c r="E3467" t="s">
        <v>24</v>
      </c>
      <c r="F3467" t="s">
        <v>20</v>
      </c>
      <c r="G3467" s="4">
        <v>53.78</v>
      </c>
      <c r="H3467" s="4">
        <v>43.8</v>
      </c>
      <c r="I3467" s="57">
        <v>35.369999999999997</v>
      </c>
      <c r="J3467" s="72">
        <f t="shared" si="295"/>
        <v>8.43</v>
      </c>
      <c r="K3467" s="30" t="s">
        <v>10</v>
      </c>
      <c r="L3467" s="30" t="s">
        <v>10</v>
      </c>
      <c r="M3467" t="s">
        <v>1991</v>
      </c>
      <c r="N3467" t="s">
        <v>7475</v>
      </c>
      <c r="O3467" t="s">
        <v>1957</v>
      </c>
      <c r="P3467" t="s">
        <v>179</v>
      </c>
    </row>
    <row r="3468" spans="1:16" x14ac:dyDescent="0.25">
      <c r="A3468" s="1">
        <v>630</v>
      </c>
      <c r="B3468" s="5">
        <v>45802.885842060183</v>
      </c>
      <c r="C3468" t="s">
        <v>1970</v>
      </c>
      <c r="D3468" t="s">
        <v>19</v>
      </c>
      <c r="E3468" t="s">
        <v>129</v>
      </c>
      <c r="F3468" t="s">
        <v>116</v>
      </c>
      <c r="G3468" s="4">
        <v>70.040000000000006</v>
      </c>
      <c r="H3468" s="4">
        <v>60.05</v>
      </c>
      <c r="I3468" s="57">
        <v>48.49</v>
      </c>
      <c r="J3468" s="72">
        <f t="shared" si="295"/>
        <v>11.559999999999995</v>
      </c>
      <c r="K3468" s="30" t="s">
        <v>10</v>
      </c>
      <c r="L3468" s="30" t="s">
        <v>10</v>
      </c>
      <c r="M3468" t="s">
        <v>1991</v>
      </c>
      <c r="N3468" t="s">
        <v>7476</v>
      </c>
      <c r="O3468" t="s">
        <v>123</v>
      </c>
      <c r="P3468" t="str">
        <f>VLOOKUP(C3468,[3]REGIONAIS!H:K,4,FALSE)</f>
        <v>KLEBER RIQUELME</v>
      </c>
    </row>
    <row r="3469" spans="1:16" x14ac:dyDescent="0.25">
      <c r="A3469" s="1" t="s">
        <v>3102</v>
      </c>
      <c r="B3469" s="5">
        <v>45799.605314293978</v>
      </c>
      <c r="C3469" t="s">
        <v>652</v>
      </c>
      <c r="D3469" t="s">
        <v>23</v>
      </c>
      <c r="E3469" t="s">
        <v>24</v>
      </c>
      <c r="F3469" t="s">
        <v>20</v>
      </c>
      <c r="G3469" s="4">
        <v>55.78</v>
      </c>
      <c r="H3469" s="4">
        <v>46.8</v>
      </c>
      <c r="I3469" s="57">
        <v>37.799999999999997</v>
      </c>
      <c r="J3469" s="72">
        <f t="shared" si="295"/>
        <v>9</v>
      </c>
      <c r="K3469" s="30" t="s">
        <v>10</v>
      </c>
      <c r="L3469" s="30" t="s">
        <v>10</v>
      </c>
      <c r="M3469" t="s">
        <v>1991</v>
      </c>
      <c r="N3469" t="s">
        <v>7477</v>
      </c>
      <c r="O3469" t="s">
        <v>132</v>
      </c>
      <c r="P3469" t="s">
        <v>179</v>
      </c>
    </row>
    <row r="3470" spans="1:16" x14ac:dyDescent="0.25">
      <c r="A3470" s="1" t="s">
        <v>7478</v>
      </c>
      <c r="B3470" s="5">
        <v>45799.67692583333</v>
      </c>
      <c r="C3470" t="s">
        <v>189</v>
      </c>
      <c r="D3470" t="s">
        <v>23</v>
      </c>
      <c r="E3470" t="s">
        <v>24</v>
      </c>
      <c r="F3470" t="s">
        <v>20</v>
      </c>
      <c r="G3470" s="4">
        <v>128.47999999999999</v>
      </c>
      <c r="H3470" s="4">
        <v>126</v>
      </c>
      <c r="I3470" s="57">
        <v>97.71</v>
      </c>
      <c r="J3470" s="72">
        <f t="shared" si="295"/>
        <v>28.290000000000006</v>
      </c>
      <c r="K3470" s="30" t="s">
        <v>10</v>
      </c>
      <c r="L3470" s="30" t="s">
        <v>10</v>
      </c>
      <c r="M3470" t="s">
        <v>1991</v>
      </c>
      <c r="N3470" t="s">
        <v>7479</v>
      </c>
      <c r="O3470" t="s">
        <v>124</v>
      </c>
      <c r="P3470" t="s">
        <v>179</v>
      </c>
    </row>
    <row r="3471" spans="1:16" x14ac:dyDescent="0.25">
      <c r="A3471" s="1" t="s">
        <v>7480</v>
      </c>
      <c r="B3471" s="5">
        <v>45800.84683091435</v>
      </c>
      <c r="C3471" t="s">
        <v>170</v>
      </c>
      <c r="D3471" t="s">
        <v>23</v>
      </c>
      <c r="E3471" t="s">
        <v>24</v>
      </c>
      <c r="F3471" t="s">
        <v>20</v>
      </c>
      <c r="G3471" s="4">
        <v>96.78</v>
      </c>
      <c r="H3471" s="4">
        <v>82.8</v>
      </c>
      <c r="I3471" s="57">
        <v>66.650000000000006</v>
      </c>
      <c r="J3471" s="72">
        <f t="shared" si="295"/>
        <v>16.149999999999991</v>
      </c>
      <c r="K3471" s="30" t="s">
        <v>10</v>
      </c>
      <c r="L3471" s="30" t="s">
        <v>10</v>
      </c>
      <c r="M3471" t="s">
        <v>1991</v>
      </c>
      <c r="N3471" t="s">
        <v>7481</v>
      </c>
      <c r="O3471" t="s">
        <v>1983</v>
      </c>
      <c r="P3471" t="s">
        <v>183</v>
      </c>
    </row>
    <row r="3472" spans="1:16" x14ac:dyDescent="0.25">
      <c r="A3472" s="75">
        <v>9240</v>
      </c>
      <c r="B3472" s="76">
        <v>45801.89860789352</v>
      </c>
      <c r="C3472" s="77" t="s">
        <v>1970</v>
      </c>
      <c r="D3472" s="77" t="s">
        <v>23</v>
      </c>
      <c r="E3472" s="77" t="s">
        <v>30</v>
      </c>
      <c r="F3472" s="77" t="s">
        <v>116</v>
      </c>
      <c r="G3472" s="31">
        <v>159.18</v>
      </c>
      <c r="H3472" s="31">
        <v>143.19999999999999</v>
      </c>
      <c r="I3472" s="31">
        <v>0</v>
      </c>
      <c r="J3472" s="31">
        <v>143.19999999999999</v>
      </c>
      <c r="K3472" s="78" t="s">
        <v>1000</v>
      </c>
      <c r="L3472" s="78" t="s">
        <v>2825</v>
      </c>
      <c r="M3472" s="77" t="s">
        <v>1991</v>
      </c>
      <c r="N3472" s="77" t="s">
        <v>7482</v>
      </c>
      <c r="O3472" s="77" t="s">
        <v>132</v>
      </c>
      <c r="P3472" t="str">
        <f>VLOOKUP(C3472,[3]REGIONAIS!H:K,4,FALSE)</f>
        <v>KLEBER RIQUELME</v>
      </c>
    </row>
    <row r="3473" spans="1:16" x14ac:dyDescent="0.25">
      <c r="A3473" s="1" t="s">
        <v>7483</v>
      </c>
      <c r="B3473" s="5">
        <v>45800.834890891201</v>
      </c>
      <c r="C3473" t="s">
        <v>170</v>
      </c>
      <c r="D3473" t="s">
        <v>23</v>
      </c>
      <c r="E3473" t="s">
        <v>24</v>
      </c>
      <c r="F3473" t="s">
        <v>20</v>
      </c>
      <c r="G3473" s="4">
        <v>57.98</v>
      </c>
      <c r="H3473" s="4">
        <v>51</v>
      </c>
      <c r="I3473" s="57">
        <v>41.18</v>
      </c>
      <c r="J3473" s="72">
        <f t="shared" ref="J3473:J3480" si="296">H3473-I3473</f>
        <v>9.82</v>
      </c>
      <c r="K3473" s="30" t="s">
        <v>10</v>
      </c>
      <c r="L3473" s="30" t="s">
        <v>10</v>
      </c>
      <c r="M3473" t="s">
        <v>1991</v>
      </c>
      <c r="N3473" t="s">
        <v>7484</v>
      </c>
      <c r="O3473" t="s">
        <v>131</v>
      </c>
      <c r="P3473" t="s">
        <v>183</v>
      </c>
    </row>
    <row r="3474" spans="1:16" x14ac:dyDescent="0.25">
      <c r="A3474" s="1" t="s">
        <v>7485</v>
      </c>
      <c r="B3474" s="5">
        <v>45799.734932847219</v>
      </c>
      <c r="C3474" t="s">
        <v>248</v>
      </c>
      <c r="D3474" t="s">
        <v>23</v>
      </c>
      <c r="E3474" t="s">
        <v>24</v>
      </c>
      <c r="F3474" t="s">
        <v>20</v>
      </c>
      <c r="G3474" s="4">
        <v>104.38</v>
      </c>
      <c r="H3474" s="4">
        <v>104.4</v>
      </c>
      <c r="I3474" s="57">
        <v>84.31</v>
      </c>
      <c r="J3474" s="72">
        <f t="shared" si="296"/>
        <v>20.090000000000003</v>
      </c>
      <c r="K3474" s="30" t="s">
        <v>10</v>
      </c>
      <c r="L3474" s="30" t="s">
        <v>10</v>
      </c>
      <c r="M3474" t="s">
        <v>1991</v>
      </c>
      <c r="N3474" t="s">
        <v>7486</v>
      </c>
      <c r="O3474" t="s">
        <v>122</v>
      </c>
      <c r="P3474" t="s">
        <v>183</v>
      </c>
    </row>
    <row r="3475" spans="1:16" x14ac:dyDescent="0.25">
      <c r="A3475" s="1">
        <v>7645</v>
      </c>
      <c r="B3475" s="5">
        <v>45800.523279942128</v>
      </c>
      <c r="C3475" t="s">
        <v>220</v>
      </c>
      <c r="D3475" t="s">
        <v>23</v>
      </c>
      <c r="E3475" t="s">
        <v>30</v>
      </c>
      <c r="F3475" t="s">
        <v>116</v>
      </c>
      <c r="G3475" s="4">
        <v>50.99</v>
      </c>
      <c r="H3475" s="4">
        <v>50</v>
      </c>
      <c r="I3475" s="57">
        <v>40.380000000000003</v>
      </c>
      <c r="J3475" s="72">
        <f t="shared" si="296"/>
        <v>9.6199999999999974</v>
      </c>
      <c r="K3475" s="30" t="s">
        <v>10</v>
      </c>
      <c r="L3475" s="30" t="s">
        <v>10</v>
      </c>
      <c r="M3475" t="s">
        <v>1991</v>
      </c>
      <c r="N3475" t="s">
        <v>7487</v>
      </c>
      <c r="O3475" t="s">
        <v>123</v>
      </c>
      <c r="P3475" t="s">
        <v>180</v>
      </c>
    </row>
    <row r="3476" spans="1:16" x14ac:dyDescent="0.25">
      <c r="A3476" s="1" t="s">
        <v>5495</v>
      </c>
      <c r="B3476" s="5">
        <v>45799.562445891206</v>
      </c>
      <c r="C3476" t="s">
        <v>685</v>
      </c>
      <c r="D3476" t="s">
        <v>19</v>
      </c>
      <c r="E3476" t="s">
        <v>33</v>
      </c>
      <c r="F3476" t="s">
        <v>20</v>
      </c>
      <c r="G3476" s="4">
        <v>56.43</v>
      </c>
      <c r="H3476" s="4">
        <v>48.45</v>
      </c>
      <c r="I3476" s="57">
        <v>39.130000000000003</v>
      </c>
      <c r="J3476" s="72">
        <f t="shared" si="296"/>
        <v>9.32</v>
      </c>
      <c r="K3476" s="30" t="s">
        <v>10</v>
      </c>
      <c r="L3476" s="30" t="s">
        <v>10</v>
      </c>
      <c r="M3476" t="s">
        <v>1991</v>
      </c>
      <c r="N3476" t="s">
        <v>7488</v>
      </c>
      <c r="O3476" t="s">
        <v>123</v>
      </c>
      <c r="P3476" t="s">
        <v>180</v>
      </c>
    </row>
    <row r="3477" spans="1:16" x14ac:dyDescent="0.25">
      <c r="A3477" s="1" t="s">
        <v>7489</v>
      </c>
      <c r="B3477" s="5">
        <v>45800.843679849539</v>
      </c>
      <c r="C3477" t="s">
        <v>214</v>
      </c>
      <c r="D3477" t="s">
        <v>23</v>
      </c>
      <c r="E3477" t="s">
        <v>24</v>
      </c>
      <c r="F3477" t="s">
        <v>20</v>
      </c>
      <c r="G3477" s="4">
        <v>53.78</v>
      </c>
      <c r="H3477" s="4">
        <v>43.8</v>
      </c>
      <c r="I3477" s="57">
        <v>35.369999999999997</v>
      </c>
      <c r="J3477" s="72">
        <f t="shared" si="296"/>
        <v>8.43</v>
      </c>
      <c r="K3477" s="30" t="s">
        <v>10</v>
      </c>
      <c r="L3477" s="30" t="s">
        <v>10</v>
      </c>
      <c r="M3477" t="s">
        <v>1991</v>
      </c>
      <c r="N3477" t="s">
        <v>7490</v>
      </c>
      <c r="O3477" t="s">
        <v>122</v>
      </c>
      <c r="P3477" t="s">
        <v>179</v>
      </c>
    </row>
    <row r="3478" spans="1:16" x14ac:dyDescent="0.25">
      <c r="A3478" s="1" t="s">
        <v>7491</v>
      </c>
      <c r="B3478" s="5">
        <v>45800.836952395832</v>
      </c>
      <c r="C3478" t="s">
        <v>214</v>
      </c>
      <c r="D3478" t="s">
        <v>23</v>
      </c>
      <c r="E3478" t="s">
        <v>24</v>
      </c>
      <c r="F3478" t="s">
        <v>20</v>
      </c>
      <c r="G3478" s="4">
        <v>72.38</v>
      </c>
      <c r="H3478" s="4">
        <v>62.4</v>
      </c>
      <c r="I3478" s="57">
        <v>50.39</v>
      </c>
      <c r="J3478" s="72">
        <f t="shared" si="296"/>
        <v>12.009999999999998</v>
      </c>
      <c r="K3478" s="30" t="s">
        <v>10</v>
      </c>
      <c r="L3478" s="30" t="s">
        <v>10</v>
      </c>
      <c r="M3478" t="s">
        <v>1991</v>
      </c>
      <c r="N3478" t="s">
        <v>7492</v>
      </c>
      <c r="O3478" t="s">
        <v>3641</v>
      </c>
      <c r="P3478" t="s">
        <v>179</v>
      </c>
    </row>
    <row r="3479" spans="1:16" x14ac:dyDescent="0.25">
      <c r="A3479" s="1" t="s">
        <v>6701</v>
      </c>
      <c r="B3479" s="5">
        <v>45800.836816423609</v>
      </c>
      <c r="C3479" t="s">
        <v>214</v>
      </c>
      <c r="D3479" t="s">
        <v>23</v>
      </c>
      <c r="E3479" t="s">
        <v>24</v>
      </c>
      <c r="F3479" t="s">
        <v>20</v>
      </c>
      <c r="G3479" s="4">
        <v>95.58</v>
      </c>
      <c r="H3479" s="4">
        <v>98.6</v>
      </c>
      <c r="I3479" s="57">
        <v>79.62</v>
      </c>
      <c r="J3479" s="72">
        <f t="shared" si="296"/>
        <v>18.97999999999999</v>
      </c>
      <c r="K3479" s="30" t="s">
        <v>10</v>
      </c>
      <c r="L3479" s="30" t="s">
        <v>10</v>
      </c>
      <c r="M3479" t="s">
        <v>1991</v>
      </c>
      <c r="N3479" t="s">
        <v>7493</v>
      </c>
      <c r="O3479" t="s">
        <v>131</v>
      </c>
      <c r="P3479" t="s">
        <v>179</v>
      </c>
    </row>
    <row r="3480" spans="1:16" x14ac:dyDescent="0.25">
      <c r="A3480" s="1" t="s">
        <v>7494</v>
      </c>
      <c r="B3480" s="5">
        <v>45800.835360625002</v>
      </c>
      <c r="C3480" t="s">
        <v>214</v>
      </c>
      <c r="D3480" t="s">
        <v>23</v>
      </c>
      <c r="E3480" t="s">
        <v>24</v>
      </c>
      <c r="F3480" t="s">
        <v>20</v>
      </c>
      <c r="G3480" s="4">
        <v>182.13</v>
      </c>
      <c r="H3480" s="4">
        <v>171.15</v>
      </c>
      <c r="I3480" s="57">
        <v>138.21</v>
      </c>
      <c r="J3480" s="72">
        <f t="shared" si="296"/>
        <v>32.94</v>
      </c>
      <c r="K3480" s="30" t="s">
        <v>10</v>
      </c>
      <c r="L3480" s="30" t="s">
        <v>10</v>
      </c>
      <c r="M3480" t="s">
        <v>1991</v>
      </c>
      <c r="N3480" t="s">
        <v>7495</v>
      </c>
      <c r="O3480" t="s">
        <v>2228</v>
      </c>
      <c r="P3480" t="s">
        <v>179</v>
      </c>
    </row>
    <row r="3481" spans="1:16" x14ac:dyDescent="0.25">
      <c r="A3481" s="1" t="s">
        <v>7496</v>
      </c>
      <c r="B3481" s="5">
        <v>45800.487260798611</v>
      </c>
      <c r="C3481" t="s">
        <v>55</v>
      </c>
      <c r="D3481" t="s">
        <v>1926</v>
      </c>
      <c r="E3481" t="s">
        <v>1927</v>
      </c>
      <c r="F3481" t="s">
        <v>1928</v>
      </c>
      <c r="G3481" s="4">
        <v>80.98</v>
      </c>
      <c r="H3481" s="31">
        <v>76</v>
      </c>
      <c r="I3481" s="31">
        <v>0</v>
      </c>
      <c r="J3481" s="31">
        <v>76</v>
      </c>
      <c r="K3481" s="30" t="s">
        <v>2824</v>
      </c>
      <c r="L3481" s="30" t="s">
        <v>17</v>
      </c>
      <c r="M3481" t="s">
        <v>1991</v>
      </c>
      <c r="N3481" t="s">
        <v>7497</v>
      </c>
      <c r="O3481" t="s">
        <v>1929</v>
      </c>
      <c r="P3481" t="s">
        <v>183</v>
      </c>
    </row>
    <row r="3482" spans="1:16" x14ac:dyDescent="0.25">
      <c r="A3482" s="1" t="s">
        <v>3649</v>
      </c>
      <c r="B3482" s="5">
        <v>45800.833527395836</v>
      </c>
      <c r="C3482" t="s">
        <v>214</v>
      </c>
      <c r="D3482" t="s">
        <v>23</v>
      </c>
      <c r="E3482" t="s">
        <v>24</v>
      </c>
      <c r="F3482" t="s">
        <v>20</v>
      </c>
      <c r="G3482" s="4">
        <v>143.38</v>
      </c>
      <c r="H3482" s="4">
        <v>146.4</v>
      </c>
      <c r="I3482" s="57">
        <v>118.22</v>
      </c>
      <c r="J3482" s="72">
        <f t="shared" ref="J3482:J3483" si="297">H3482-I3482</f>
        <v>28.180000000000007</v>
      </c>
      <c r="K3482" s="30" t="s">
        <v>10</v>
      </c>
      <c r="L3482" s="30" t="s">
        <v>10</v>
      </c>
      <c r="M3482" t="s">
        <v>1991</v>
      </c>
      <c r="N3482" t="s">
        <v>7498</v>
      </c>
      <c r="O3482" t="s">
        <v>122</v>
      </c>
      <c r="P3482" t="s">
        <v>179</v>
      </c>
    </row>
    <row r="3483" spans="1:16" x14ac:dyDescent="0.25">
      <c r="A3483" s="1">
        <v>4832</v>
      </c>
      <c r="B3483" s="5">
        <v>45801.814623310187</v>
      </c>
      <c r="C3483" t="s">
        <v>1483</v>
      </c>
      <c r="D3483" t="s">
        <v>23</v>
      </c>
      <c r="E3483" t="s">
        <v>139</v>
      </c>
      <c r="F3483" t="s">
        <v>116</v>
      </c>
      <c r="G3483" s="4">
        <v>150.97999999999999</v>
      </c>
      <c r="H3483" s="4">
        <v>146</v>
      </c>
      <c r="I3483" s="57">
        <v>117.9</v>
      </c>
      <c r="J3483" s="72">
        <f t="shared" si="297"/>
        <v>28.099999999999994</v>
      </c>
      <c r="K3483" s="30" t="s">
        <v>10</v>
      </c>
      <c r="L3483" s="30" t="s">
        <v>10</v>
      </c>
      <c r="M3483" t="s">
        <v>1991</v>
      </c>
      <c r="N3483" t="s">
        <v>7499</v>
      </c>
      <c r="O3483" t="s">
        <v>132</v>
      </c>
      <c r="P3483" t="str">
        <f>VLOOKUP(C3483,[3]REGIONAIS!H:K,4,FALSE)</f>
        <v>ANDRE TREVISANI</v>
      </c>
    </row>
    <row r="3484" spans="1:16" x14ac:dyDescent="0.25">
      <c r="A3484" s="1" t="s">
        <v>7500</v>
      </c>
      <c r="B3484" s="5">
        <v>45799.925272546294</v>
      </c>
      <c r="C3484" t="s">
        <v>294</v>
      </c>
      <c r="D3484" t="s">
        <v>18</v>
      </c>
      <c r="E3484" t="s">
        <v>3287</v>
      </c>
      <c r="F3484" t="s">
        <v>29</v>
      </c>
      <c r="G3484" s="4">
        <v>68.98</v>
      </c>
      <c r="H3484" s="31">
        <v>70</v>
      </c>
      <c r="I3484" s="31">
        <v>0</v>
      </c>
      <c r="J3484" s="31">
        <v>70</v>
      </c>
      <c r="K3484" s="30" t="s">
        <v>2824</v>
      </c>
      <c r="L3484" s="30" t="s">
        <v>17</v>
      </c>
      <c r="M3484" t="s">
        <v>1991</v>
      </c>
      <c r="N3484" t="s">
        <v>7501</v>
      </c>
      <c r="O3484" t="s">
        <v>132</v>
      </c>
      <c r="P3484" t="s">
        <v>181</v>
      </c>
    </row>
    <row r="3485" spans="1:16" x14ac:dyDescent="0.25">
      <c r="A3485" s="1" t="s">
        <v>7502</v>
      </c>
      <c r="B3485" s="5">
        <v>45799.765766064818</v>
      </c>
      <c r="C3485" t="s">
        <v>214</v>
      </c>
      <c r="D3485" t="s">
        <v>19</v>
      </c>
      <c r="E3485" t="s">
        <v>41</v>
      </c>
      <c r="F3485" t="s">
        <v>20</v>
      </c>
      <c r="G3485" s="4">
        <v>43.58</v>
      </c>
      <c r="H3485" s="4">
        <v>33.6</v>
      </c>
      <c r="I3485" s="57">
        <v>27.13</v>
      </c>
      <c r="J3485" s="72">
        <f t="shared" ref="J3485:J3492" si="298">H3485-I3485</f>
        <v>6.4700000000000024</v>
      </c>
      <c r="K3485" s="30" t="s">
        <v>10</v>
      </c>
      <c r="L3485" s="30" t="s">
        <v>10</v>
      </c>
      <c r="M3485" t="s">
        <v>1991</v>
      </c>
      <c r="N3485" t="s">
        <v>7503</v>
      </c>
      <c r="O3485" t="s">
        <v>132</v>
      </c>
      <c r="P3485" t="s">
        <v>179</v>
      </c>
    </row>
    <row r="3486" spans="1:16" x14ac:dyDescent="0.25">
      <c r="A3486" s="1">
        <v>560</v>
      </c>
      <c r="B3486" s="5">
        <v>45802.816795578707</v>
      </c>
      <c r="C3486" t="s">
        <v>260</v>
      </c>
      <c r="D3486" t="s">
        <v>23</v>
      </c>
      <c r="E3486" t="s">
        <v>31</v>
      </c>
      <c r="F3486" t="s">
        <v>116</v>
      </c>
      <c r="G3486" s="4">
        <v>108.98</v>
      </c>
      <c r="H3486" s="4">
        <v>100</v>
      </c>
      <c r="I3486" s="57">
        <v>83.78</v>
      </c>
      <c r="J3486" s="72">
        <f t="shared" si="298"/>
        <v>16.22</v>
      </c>
      <c r="K3486" s="30" t="s">
        <v>10</v>
      </c>
      <c r="L3486" s="30" t="s">
        <v>10</v>
      </c>
      <c r="M3486" t="s">
        <v>1991</v>
      </c>
      <c r="N3486" t="s">
        <v>7504</v>
      </c>
      <c r="O3486" t="s">
        <v>156</v>
      </c>
      <c r="P3486" t="str">
        <f>VLOOKUP(C3486,[3]REGIONAIS!H:K,4,FALSE)</f>
        <v>KLEBER RIQUELME</v>
      </c>
    </row>
    <row r="3487" spans="1:16" x14ac:dyDescent="0.25">
      <c r="A3487" s="1" t="s">
        <v>7505</v>
      </c>
      <c r="B3487" s="5">
        <v>45799.837614571756</v>
      </c>
      <c r="C3487" t="s">
        <v>154</v>
      </c>
      <c r="D3487" t="s">
        <v>19</v>
      </c>
      <c r="E3487" t="s">
        <v>41</v>
      </c>
      <c r="F3487" t="s">
        <v>20</v>
      </c>
      <c r="G3487" s="4">
        <v>87.18</v>
      </c>
      <c r="H3487" s="4">
        <v>79.2</v>
      </c>
      <c r="I3487" s="57">
        <v>63.95</v>
      </c>
      <c r="J3487" s="72">
        <f t="shared" si="298"/>
        <v>15.25</v>
      </c>
      <c r="K3487" s="30" t="s">
        <v>10</v>
      </c>
      <c r="L3487" s="30" t="s">
        <v>10</v>
      </c>
      <c r="M3487" t="s">
        <v>1991</v>
      </c>
      <c r="N3487" t="s">
        <v>7506</v>
      </c>
      <c r="O3487" t="s">
        <v>132</v>
      </c>
      <c r="P3487" t="s">
        <v>181</v>
      </c>
    </row>
    <row r="3488" spans="1:16" x14ac:dyDescent="0.25">
      <c r="A3488" s="1" t="s">
        <v>6856</v>
      </c>
      <c r="B3488" s="5">
        <v>45799.882684247685</v>
      </c>
      <c r="C3488" t="s">
        <v>49</v>
      </c>
      <c r="D3488" t="s">
        <v>23</v>
      </c>
      <c r="E3488" t="s">
        <v>24</v>
      </c>
      <c r="F3488" t="s">
        <v>20</v>
      </c>
      <c r="G3488" s="4">
        <v>35.380000000000003</v>
      </c>
      <c r="H3488" s="4">
        <v>26.4</v>
      </c>
      <c r="I3488" s="57">
        <v>21.32</v>
      </c>
      <c r="J3488" s="72">
        <f t="shared" si="298"/>
        <v>5.0799999999999983</v>
      </c>
      <c r="K3488" s="30" t="s">
        <v>10</v>
      </c>
      <c r="L3488" s="30" t="s">
        <v>10</v>
      </c>
      <c r="M3488" t="s">
        <v>1991</v>
      </c>
      <c r="N3488" t="s">
        <v>7507</v>
      </c>
      <c r="O3488" t="s">
        <v>132</v>
      </c>
      <c r="P3488" t="s">
        <v>179</v>
      </c>
    </row>
    <row r="3489" spans="1:16" x14ac:dyDescent="0.25">
      <c r="A3489" s="1" t="s">
        <v>7508</v>
      </c>
      <c r="B3489" s="5">
        <v>45800.820986099534</v>
      </c>
      <c r="C3489" t="s">
        <v>980</v>
      </c>
      <c r="D3489" t="s">
        <v>23</v>
      </c>
      <c r="E3489" t="s">
        <v>24</v>
      </c>
      <c r="F3489" t="s">
        <v>20</v>
      </c>
      <c r="G3489" s="4">
        <v>67.58</v>
      </c>
      <c r="H3489" s="4">
        <v>69.599999999999994</v>
      </c>
      <c r="I3489" s="57">
        <v>52.16</v>
      </c>
      <c r="J3489" s="72">
        <f t="shared" si="298"/>
        <v>17.439999999999998</v>
      </c>
      <c r="K3489" s="30" t="s">
        <v>10</v>
      </c>
      <c r="L3489" s="30" t="s">
        <v>10</v>
      </c>
      <c r="M3489" t="s">
        <v>1991</v>
      </c>
      <c r="N3489" t="s">
        <v>7509</v>
      </c>
      <c r="O3489" t="s">
        <v>132</v>
      </c>
      <c r="P3489" t="s">
        <v>179</v>
      </c>
    </row>
    <row r="3490" spans="1:16" x14ac:dyDescent="0.25">
      <c r="A3490" s="1" t="s">
        <v>7510</v>
      </c>
      <c r="B3490" s="5">
        <v>45800.58864440972</v>
      </c>
      <c r="C3490" t="s">
        <v>980</v>
      </c>
      <c r="D3490" t="s">
        <v>153</v>
      </c>
      <c r="E3490" t="s">
        <v>24</v>
      </c>
      <c r="F3490" t="s">
        <v>20</v>
      </c>
      <c r="G3490" s="4">
        <v>79.28</v>
      </c>
      <c r="H3490" s="4">
        <v>72.3</v>
      </c>
      <c r="I3490" s="57">
        <v>54.34</v>
      </c>
      <c r="J3490" s="72">
        <f t="shared" si="298"/>
        <v>17.959999999999994</v>
      </c>
      <c r="K3490" s="30" t="s">
        <v>10</v>
      </c>
      <c r="L3490" s="30" t="s">
        <v>10</v>
      </c>
      <c r="M3490" t="s">
        <v>1991</v>
      </c>
      <c r="N3490" t="s">
        <v>7511</v>
      </c>
      <c r="O3490" t="s">
        <v>122</v>
      </c>
      <c r="P3490" t="s">
        <v>179</v>
      </c>
    </row>
    <row r="3491" spans="1:16" x14ac:dyDescent="0.25">
      <c r="A3491" s="1" t="s">
        <v>7512</v>
      </c>
      <c r="B3491" s="5">
        <v>45800.675138576386</v>
      </c>
      <c r="C3491" t="s">
        <v>270</v>
      </c>
      <c r="D3491" t="s">
        <v>23</v>
      </c>
      <c r="E3491" t="s">
        <v>24</v>
      </c>
      <c r="F3491" t="s">
        <v>20</v>
      </c>
      <c r="G3491" s="4">
        <v>37.99</v>
      </c>
      <c r="H3491" s="4">
        <v>47</v>
      </c>
      <c r="I3491" s="57">
        <v>37.950000000000003</v>
      </c>
      <c r="J3491" s="72">
        <f t="shared" si="298"/>
        <v>9.0499999999999972</v>
      </c>
      <c r="K3491" s="30" t="s">
        <v>10</v>
      </c>
      <c r="L3491" s="30" t="s">
        <v>10</v>
      </c>
      <c r="M3491" t="s">
        <v>1991</v>
      </c>
      <c r="N3491" t="s">
        <v>7513</v>
      </c>
      <c r="O3491" t="s">
        <v>131</v>
      </c>
      <c r="P3491" t="s">
        <v>180</v>
      </c>
    </row>
    <row r="3492" spans="1:16" x14ac:dyDescent="0.25">
      <c r="A3492" s="1" t="s">
        <v>7514</v>
      </c>
      <c r="B3492" s="5">
        <v>45799.824357951387</v>
      </c>
      <c r="C3492" t="s">
        <v>321</v>
      </c>
      <c r="D3492" t="s">
        <v>19</v>
      </c>
      <c r="E3492" t="s">
        <v>1946</v>
      </c>
      <c r="F3492" t="s">
        <v>20</v>
      </c>
      <c r="G3492" s="4">
        <v>120.69</v>
      </c>
      <c r="H3492" s="4">
        <v>119.7</v>
      </c>
      <c r="I3492" s="57">
        <v>93.17</v>
      </c>
      <c r="J3492" s="72">
        <f t="shared" si="298"/>
        <v>26.53</v>
      </c>
      <c r="K3492" s="30" t="s">
        <v>10</v>
      </c>
      <c r="L3492" s="30" t="s">
        <v>10</v>
      </c>
      <c r="M3492" t="s">
        <v>1991</v>
      </c>
      <c r="N3492" t="s">
        <v>7515</v>
      </c>
      <c r="O3492" t="s">
        <v>2228</v>
      </c>
      <c r="P3492" t="s">
        <v>179</v>
      </c>
    </row>
    <row r="3493" spans="1:16" x14ac:dyDescent="0.25">
      <c r="A3493" s="1" t="s">
        <v>7516</v>
      </c>
      <c r="B3493" s="5">
        <v>45800.761689699073</v>
      </c>
      <c r="C3493" t="s">
        <v>260</v>
      </c>
      <c r="D3493" t="s">
        <v>18</v>
      </c>
      <c r="E3493" t="s">
        <v>28</v>
      </c>
      <c r="F3493" t="s">
        <v>136</v>
      </c>
      <c r="G3493" s="4">
        <v>249.98</v>
      </c>
      <c r="H3493" s="31">
        <v>240</v>
      </c>
      <c r="I3493" s="31">
        <v>0</v>
      </c>
      <c r="J3493" s="31">
        <v>240</v>
      </c>
      <c r="K3493" s="30" t="s">
        <v>2824</v>
      </c>
      <c r="L3493" s="30" t="s">
        <v>17</v>
      </c>
      <c r="M3493" t="s">
        <v>1991</v>
      </c>
      <c r="N3493" t="s">
        <v>7517</v>
      </c>
      <c r="O3493" t="s">
        <v>122</v>
      </c>
      <c r="P3493" t="s">
        <v>182</v>
      </c>
    </row>
    <row r="3494" spans="1:16" x14ac:dyDescent="0.25">
      <c r="A3494" s="1" t="s">
        <v>7518</v>
      </c>
      <c r="B3494" s="5">
        <v>45800.828835844906</v>
      </c>
      <c r="C3494" t="s">
        <v>201</v>
      </c>
      <c r="D3494" t="s">
        <v>153</v>
      </c>
      <c r="E3494" t="s">
        <v>24</v>
      </c>
      <c r="F3494" t="s">
        <v>20</v>
      </c>
      <c r="G3494" s="4">
        <v>47.98</v>
      </c>
      <c r="H3494" s="4">
        <v>51</v>
      </c>
      <c r="I3494" s="57">
        <v>41.18</v>
      </c>
      <c r="J3494" s="72">
        <f t="shared" ref="J3494:J3497" si="299">H3494-I3494</f>
        <v>9.82</v>
      </c>
      <c r="K3494" s="30" t="s">
        <v>10</v>
      </c>
      <c r="L3494" s="30" t="s">
        <v>10</v>
      </c>
      <c r="M3494" t="s">
        <v>1991</v>
      </c>
      <c r="N3494" t="s">
        <v>7519</v>
      </c>
      <c r="O3494" t="s">
        <v>124</v>
      </c>
      <c r="P3494" t="s">
        <v>179</v>
      </c>
    </row>
    <row r="3495" spans="1:16" x14ac:dyDescent="0.25">
      <c r="A3495" s="1" t="s">
        <v>7520</v>
      </c>
      <c r="B3495" s="5">
        <v>45799.927280717595</v>
      </c>
      <c r="C3495" t="s">
        <v>96</v>
      </c>
      <c r="D3495" t="s">
        <v>19</v>
      </c>
      <c r="E3495" t="s">
        <v>41</v>
      </c>
      <c r="F3495" t="s">
        <v>20</v>
      </c>
      <c r="G3495" s="4">
        <v>60.99</v>
      </c>
      <c r="H3495" s="4">
        <v>60</v>
      </c>
      <c r="I3495" s="57">
        <v>48.45</v>
      </c>
      <c r="J3495" s="72">
        <f t="shared" si="299"/>
        <v>11.549999999999997</v>
      </c>
      <c r="K3495" s="30" t="s">
        <v>10</v>
      </c>
      <c r="L3495" s="30" t="s">
        <v>10</v>
      </c>
      <c r="M3495" t="s">
        <v>1991</v>
      </c>
      <c r="N3495" t="s">
        <v>7521</v>
      </c>
      <c r="O3495" t="s">
        <v>124</v>
      </c>
      <c r="P3495" t="s">
        <v>181</v>
      </c>
    </row>
    <row r="3496" spans="1:16" x14ac:dyDescent="0.25">
      <c r="A3496" s="1" t="s">
        <v>7522</v>
      </c>
      <c r="B3496" s="5">
        <v>45799.834315358799</v>
      </c>
      <c r="C3496" t="s">
        <v>2848</v>
      </c>
      <c r="D3496" t="s">
        <v>23</v>
      </c>
      <c r="E3496" t="s">
        <v>24</v>
      </c>
      <c r="F3496" t="s">
        <v>20</v>
      </c>
      <c r="G3496" s="4">
        <v>110.38</v>
      </c>
      <c r="H3496" s="4">
        <v>90.4</v>
      </c>
      <c r="I3496" s="57">
        <v>73</v>
      </c>
      <c r="J3496" s="72">
        <f t="shared" si="299"/>
        <v>17.400000000000006</v>
      </c>
      <c r="K3496" s="30" t="s">
        <v>10</v>
      </c>
      <c r="L3496" s="30" t="s">
        <v>10</v>
      </c>
      <c r="M3496" t="s">
        <v>1991</v>
      </c>
      <c r="N3496" t="s">
        <v>7523</v>
      </c>
      <c r="O3496" t="s">
        <v>132</v>
      </c>
      <c r="P3496" t="s">
        <v>182</v>
      </c>
    </row>
    <row r="3497" spans="1:16" x14ac:dyDescent="0.25">
      <c r="A3497" s="1" t="s">
        <v>7524</v>
      </c>
      <c r="B3497" s="5">
        <v>45799.76271884259</v>
      </c>
      <c r="C3497" t="s">
        <v>1972</v>
      </c>
      <c r="D3497" t="s">
        <v>23</v>
      </c>
      <c r="E3497" t="s">
        <v>24</v>
      </c>
      <c r="F3497" t="s">
        <v>20</v>
      </c>
      <c r="G3497" s="4">
        <v>125.79</v>
      </c>
      <c r="H3497" s="4">
        <v>124.8</v>
      </c>
      <c r="I3497" s="57">
        <v>96.79</v>
      </c>
      <c r="J3497" s="72">
        <f t="shared" si="299"/>
        <v>28.009999999999991</v>
      </c>
      <c r="K3497" s="30" t="s">
        <v>10</v>
      </c>
      <c r="L3497" s="30" t="s">
        <v>10</v>
      </c>
      <c r="M3497" t="s">
        <v>1991</v>
      </c>
      <c r="N3497" t="s">
        <v>7525</v>
      </c>
      <c r="O3497" t="s">
        <v>124</v>
      </c>
      <c r="P3497" t="s">
        <v>180</v>
      </c>
    </row>
    <row r="3498" spans="1:16" x14ac:dyDescent="0.25">
      <c r="A3498" s="1" t="s">
        <v>7526</v>
      </c>
      <c r="B3498" s="5">
        <v>45800.812733981482</v>
      </c>
      <c r="C3498" t="s">
        <v>2892</v>
      </c>
      <c r="D3498" t="s">
        <v>1926</v>
      </c>
      <c r="E3498" t="s">
        <v>2878</v>
      </c>
      <c r="F3498" t="s">
        <v>2877</v>
      </c>
      <c r="G3498" s="4">
        <v>194.98</v>
      </c>
      <c r="H3498" s="31">
        <v>184</v>
      </c>
      <c r="I3498" s="31">
        <v>0</v>
      </c>
      <c r="J3498" s="31">
        <v>184</v>
      </c>
      <c r="K3498" s="30" t="s">
        <v>2824</v>
      </c>
      <c r="L3498" s="30" t="s">
        <v>17</v>
      </c>
      <c r="M3498" t="s">
        <v>1991</v>
      </c>
      <c r="N3498" t="s">
        <v>7527</v>
      </c>
      <c r="O3498" t="s">
        <v>1929</v>
      </c>
      <c r="P3498" t="s">
        <v>182</v>
      </c>
    </row>
    <row r="3499" spans="1:16" x14ac:dyDescent="0.25">
      <c r="A3499" s="1" t="s">
        <v>5328</v>
      </c>
      <c r="B3499" s="5">
        <v>45800.806079108799</v>
      </c>
      <c r="C3499" t="s">
        <v>2892</v>
      </c>
      <c r="D3499" t="s">
        <v>1926</v>
      </c>
      <c r="E3499" t="s">
        <v>2878</v>
      </c>
      <c r="F3499" t="s">
        <v>2877</v>
      </c>
      <c r="G3499" s="4">
        <v>50.78</v>
      </c>
      <c r="H3499" s="31">
        <v>60.8</v>
      </c>
      <c r="I3499" s="31">
        <v>0</v>
      </c>
      <c r="J3499" s="31">
        <v>60.8</v>
      </c>
      <c r="K3499" s="30" t="s">
        <v>2824</v>
      </c>
      <c r="L3499" s="30" t="s">
        <v>17</v>
      </c>
      <c r="M3499" t="s">
        <v>1991</v>
      </c>
      <c r="N3499" t="s">
        <v>7528</v>
      </c>
      <c r="O3499" t="s">
        <v>1929</v>
      </c>
      <c r="P3499" t="s">
        <v>182</v>
      </c>
    </row>
    <row r="3500" spans="1:16" x14ac:dyDescent="0.25">
      <c r="A3500" s="1" t="s">
        <v>7529</v>
      </c>
      <c r="B3500" s="5">
        <v>45799.557524282405</v>
      </c>
      <c r="C3500" t="s">
        <v>1931</v>
      </c>
      <c r="D3500" t="s">
        <v>19</v>
      </c>
      <c r="E3500" t="s">
        <v>1967</v>
      </c>
      <c r="F3500" t="s">
        <v>20</v>
      </c>
      <c r="G3500" s="4">
        <v>63.39</v>
      </c>
      <c r="H3500" s="4">
        <v>56.4</v>
      </c>
      <c r="I3500" s="57">
        <v>45.55</v>
      </c>
      <c r="J3500" s="72">
        <f>H3500-I3500</f>
        <v>10.850000000000001</v>
      </c>
      <c r="K3500" s="30" t="s">
        <v>10</v>
      </c>
      <c r="L3500" s="30" t="s">
        <v>10</v>
      </c>
      <c r="M3500" t="s">
        <v>1991</v>
      </c>
      <c r="N3500" t="s">
        <v>7530</v>
      </c>
      <c r="O3500" t="s">
        <v>122</v>
      </c>
      <c r="P3500" t="s">
        <v>180</v>
      </c>
    </row>
    <row r="3501" spans="1:16" x14ac:dyDescent="0.25">
      <c r="A3501" s="1" t="s">
        <v>7531</v>
      </c>
      <c r="B3501" s="5">
        <v>45799.857809594905</v>
      </c>
      <c r="C3501" t="s">
        <v>212</v>
      </c>
      <c r="D3501" t="s">
        <v>1926</v>
      </c>
      <c r="E3501" t="s">
        <v>1927</v>
      </c>
      <c r="F3501" t="s">
        <v>1928</v>
      </c>
      <c r="G3501" s="4">
        <v>123.18</v>
      </c>
      <c r="H3501" s="31">
        <v>115.2</v>
      </c>
      <c r="I3501" s="31">
        <v>0</v>
      </c>
      <c r="J3501" s="31">
        <v>115.2</v>
      </c>
      <c r="K3501" s="30" t="s">
        <v>2824</v>
      </c>
      <c r="L3501" s="30" t="s">
        <v>17</v>
      </c>
      <c r="M3501" t="s">
        <v>1991</v>
      </c>
      <c r="N3501" t="s">
        <v>7532</v>
      </c>
      <c r="O3501" t="s">
        <v>1929</v>
      </c>
      <c r="P3501" t="s">
        <v>179</v>
      </c>
    </row>
    <row r="3502" spans="1:16" x14ac:dyDescent="0.25">
      <c r="A3502" s="1" t="s">
        <v>4537</v>
      </c>
      <c r="B3502" s="5">
        <v>45799.68399474537</v>
      </c>
      <c r="C3502" t="s">
        <v>188</v>
      </c>
      <c r="D3502" t="s">
        <v>23</v>
      </c>
      <c r="E3502" t="s">
        <v>24</v>
      </c>
      <c r="F3502" t="s">
        <v>20</v>
      </c>
      <c r="G3502" s="4">
        <v>42.59</v>
      </c>
      <c r="H3502" s="4">
        <v>45.6</v>
      </c>
      <c r="I3502" s="57">
        <v>38.19</v>
      </c>
      <c r="J3502" s="72">
        <f t="shared" ref="J3502:J3505" si="300">H3502-I3502</f>
        <v>7.4100000000000037</v>
      </c>
      <c r="K3502" s="30" t="s">
        <v>10</v>
      </c>
      <c r="L3502" s="30" t="s">
        <v>10</v>
      </c>
      <c r="M3502" t="s">
        <v>1991</v>
      </c>
      <c r="N3502" t="s">
        <v>7533</v>
      </c>
      <c r="O3502" t="s">
        <v>1961</v>
      </c>
      <c r="P3502" t="s">
        <v>179</v>
      </c>
    </row>
    <row r="3503" spans="1:16" x14ac:dyDescent="0.25">
      <c r="A3503" s="1" t="s">
        <v>3715</v>
      </c>
      <c r="B3503" s="5">
        <v>45800.856761643518</v>
      </c>
      <c r="C3503" t="s">
        <v>680</v>
      </c>
      <c r="D3503" t="s">
        <v>19</v>
      </c>
      <c r="E3503" t="s">
        <v>39</v>
      </c>
      <c r="F3503" t="s">
        <v>20</v>
      </c>
      <c r="G3503" s="4">
        <v>59.98</v>
      </c>
      <c r="H3503" s="4">
        <v>48</v>
      </c>
      <c r="I3503" s="57">
        <v>38.76</v>
      </c>
      <c r="J3503" s="72">
        <f t="shared" si="300"/>
        <v>9.240000000000002</v>
      </c>
      <c r="K3503" s="30" t="s">
        <v>10</v>
      </c>
      <c r="L3503" s="30" t="s">
        <v>10</v>
      </c>
      <c r="M3503" t="s">
        <v>1991</v>
      </c>
      <c r="N3503" t="s">
        <v>7534</v>
      </c>
      <c r="O3503" t="s">
        <v>131</v>
      </c>
      <c r="P3503" t="s">
        <v>179</v>
      </c>
    </row>
    <row r="3504" spans="1:16" x14ac:dyDescent="0.25">
      <c r="A3504" s="1" t="s">
        <v>7535</v>
      </c>
      <c r="B3504" s="5">
        <v>45800.770292511574</v>
      </c>
      <c r="C3504" t="s">
        <v>7119</v>
      </c>
      <c r="D3504" t="s">
        <v>19</v>
      </c>
      <c r="E3504" t="s">
        <v>130</v>
      </c>
      <c r="F3504" t="s">
        <v>20</v>
      </c>
      <c r="G3504" s="4">
        <v>61.19</v>
      </c>
      <c r="H3504" s="4">
        <v>60.2</v>
      </c>
      <c r="I3504" s="57">
        <v>50.45</v>
      </c>
      <c r="J3504" s="72">
        <f t="shared" si="300"/>
        <v>9.75</v>
      </c>
      <c r="K3504" s="30" t="s">
        <v>10</v>
      </c>
      <c r="L3504" s="30" t="s">
        <v>10</v>
      </c>
      <c r="M3504" t="s">
        <v>1991</v>
      </c>
      <c r="N3504" t="s">
        <v>7536</v>
      </c>
      <c r="O3504" t="s">
        <v>1961</v>
      </c>
      <c r="P3504" t="s">
        <v>180</v>
      </c>
    </row>
    <row r="3505" spans="1:16" x14ac:dyDescent="0.25">
      <c r="A3505" s="1" t="s">
        <v>4375</v>
      </c>
      <c r="B3505" s="5">
        <v>45799.931062118056</v>
      </c>
      <c r="C3505" t="s">
        <v>3851</v>
      </c>
      <c r="D3505" t="s">
        <v>19</v>
      </c>
      <c r="E3505" t="s">
        <v>1946</v>
      </c>
      <c r="F3505" t="s">
        <v>20</v>
      </c>
      <c r="G3505" s="4">
        <v>50.18</v>
      </c>
      <c r="H3505" s="4">
        <v>31.2</v>
      </c>
      <c r="I3505" s="57">
        <v>25.19</v>
      </c>
      <c r="J3505" s="72">
        <f t="shared" si="300"/>
        <v>6.009999999999998</v>
      </c>
      <c r="K3505" s="30" t="s">
        <v>10</v>
      </c>
      <c r="L3505" s="30" t="s">
        <v>10</v>
      </c>
      <c r="M3505" t="s">
        <v>1991</v>
      </c>
      <c r="N3505" t="s">
        <v>7537</v>
      </c>
      <c r="O3505" t="s">
        <v>2753</v>
      </c>
      <c r="P3505" t="s">
        <v>181</v>
      </c>
    </row>
    <row r="3506" spans="1:16" x14ac:dyDescent="0.25">
      <c r="A3506" s="1" t="s">
        <v>3729</v>
      </c>
      <c r="B3506" s="5">
        <v>45800.465135868057</v>
      </c>
      <c r="C3506" t="s">
        <v>161</v>
      </c>
      <c r="D3506" t="s">
        <v>18</v>
      </c>
      <c r="E3506" t="s">
        <v>2536</v>
      </c>
      <c r="F3506" t="s">
        <v>116</v>
      </c>
      <c r="G3506" s="4">
        <v>82.99</v>
      </c>
      <c r="H3506" s="31">
        <v>82</v>
      </c>
      <c r="I3506" s="31">
        <v>0</v>
      </c>
      <c r="J3506" s="73">
        <v>82</v>
      </c>
      <c r="K3506" s="30" t="s">
        <v>2824</v>
      </c>
      <c r="L3506" s="30" t="s">
        <v>17</v>
      </c>
      <c r="M3506" t="s">
        <v>1991</v>
      </c>
      <c r="N3506" t="s">
        <v>7538</v>
      </c>
      <c r="O3506" t="s">
        <v>124</v>
      </c>
      <c r="P3506" t="s">
        <v>179</v>
      </c>
    </row>
    <row r="3507" spans="1:16" x14ac:dyDescent="0.25">
      <c r="A3507" s="1" t="s">
        <v>7539</v>
      </c>
      <c r="B3507" s="5">
        <v>45799.925947094911</v>
      </c>
      <c r="C3507" t="s">
        <v>6639</v>
      </c>
      <c r="D3507" t="s">
        <v>23</v>
      </c>
      <c r="E3507" t="s">
        <v>24</v>
      </c>
      <c r="F3507" t="s">
        <v>20</v>
      </c>
      <c r="G3507" s="4">
        <v>109.23</v>
      </c>
      <c r="H3507" s="4">
        <v>92.25</v>
      </c>
      <c r="I3507" s="57">
        <v>74.489999999999995</v>
      </c>
      <c r="J3507" s="72">
        <f>H3507-I3507</f>
        <v>17.760000000000005</v>
      </c>
      <c r="K3507" s="30" t="s">
        <v>10</v>
      </c>
      <c r="L3507" s="30" t="s">
        <v>10</v>
      </c>
      <c r="M3507" t="s">
        <v>1991</v>
      </c>
      <c r="N3507" t="s">
        <v>7540</v>
      </c>
      <c r="O3507" t="s">
        <v>122</v>
      </c>
      <c r="P3507" t="s">
        <v>179</v>
      </c>
    </row>
    <row r="3508" spans="1:16" x14ac:dyDescent="0.25">
      <c r="A3508" s="1" t="s">
        <v>7541</v>
      </c>
      <c r="B3508" s="5">
        <v>45800.791701516202</v>
      </c>
      <c r="C3508" t="s">
        <v>1935</v>
      </c>
      <c r="D3508" t="s">
        <v>27</v>
      </c>
      <c r="E3508" t="s">
        <v>1943</v>
      </c>
      <c r="F3508" t="s">
        <v>116</v>
      </c>
      <c r="G3508" s="4">
        <v>125.98</v>
      </c>
      <c r="H3508" s="31">
        <v>106</v>
      </c>
      <c r="I3508" s="31">
        <v>0</v>
      </c>
      <c r="J3508" s="73">
        <v>106</v>
      </c>
      <c r="K3508" s="30" t="s">
        <v>2824</v>
      </c>
      <c r="L3508" s="30" t="s">
        <v>17</v>
      </c>
      <c r="M3508" t="s">
        <v>1991</v>
      </c>
      <c r="N3508" t="s">
        <v>7542</v>
      </c>
      <c r="O3508" t="s">
        <v>132</v>
      </c>
      <c r="P3508" t="s">
        <v>180</v>
      </c>
    </row>
    <row r="3509" spans="1:16" x14ac:dyDescent="0.25">
      <c r="A3509" s="1" t="s">
        <v>2131</v>
      </c>
      <c r="B3509" s="5">
        <v>45800.969308287036</v>
      </c>
      <c r="C3509" t="s">
        <v>220</v>
      </c>
      <c r="D3509" t="s">
        <v>19</v>
      </c>
      <c r="E3509" t="s">
        <v>33</v>
      </c>
      <c r="F3509" t="s">
        <v>20</v>
      </c>
      <c r="G3509" s="4">
        <v>162.97999999999999</v>
      </c>
      <c r="H3509" s="4">
        <v>150</v>
      </c>
      <c r="I3509" s="57">
        <v>121.12</v>
      </c>
      <c r="J3509" s="72">
        <f t="shared" ref="J3509:J3514" si="301">H3509-I3509</f>
        <v>28.879999999999995</v>
      </c>
      <c r="K3509" s="30" t="s">
        <v>10</v>
      </c>
      <c r="L3509" s="30" t="s">
        <v>10</v>
      </c>
      <c r="M3509" t="s">
        <v>1991</v>
      </c>
      <c r="N3509" t="s">
        <v>7543</v>
      </c>
      <c r="O3509" t="s">
        <v>132</v>
      </c>
      <c r="P3509" t="s">
        <v>180</v>
      </c>
    </row>
    <row r="3510" spans="1:16" x14ac:dyDescent="0.25">
      <c r="A3510" s="1" t="s">
        <v>7544</v>
      </c>
      <c r="B3510" s="5">
        <v>45800.644458495372</v>
      </c>
      <c r="C3510" t="s">
        <v>220</v>
      </c>
      <c r="D3510" t="s">
        <v>19</v>
      </c>
      <c r="E3510" t="s">
        <v>33</v>
      </c>
      <c r="F3510" t="s">
        <v>20</v>
      </c>
      <c r="G3510" s="4">
        <v>44.58</v>
      </c>
      <c r="H3510" s="4">
        <v>33.6</v>
      </c>
      <c r="I3510" s="57">
        <v>27.13</v>
      </c>
      <c r="J3510" s="72">
        <f t="shared" si="301"/>
        <v>6.4700000000000024</v>
      </c>
      <c r="K3510" s="30" t="s">
        <v>10</v>
      </c>
      <c r="L3510" s="30" t="s">
        <v>10</v>
      </c>
      <c r="M3510" t="s">
        <v>1991</v>
      </c>
      <c r="N3510" t="s">
        <v>7545</v>
      </c>
      <c r="O3510" t="s">
        <v>124</v>
      </c>
      <c r="P3510" t="s">
        <v>180</v>
      </c>
    </row>
    <row r="3511" spans="1:16" x14ac:dyDescent="0.25">
      <c r="A3511" s="1" t="s">
        <v>7546</v>
      </c>
      <c r="B3511" s="5">
        <v>45799.853761157407</v>
      </c>
      <c r="C3511" t="s">
        <v>260</v>
      </c>
      <c r="D3511" t="s">
        <v>23</v>
      </c>
      <c r="E3511" t="s">
        <v>24</v>
      </c>
      <c r="F3511" t="s">
        <v>20</v>
      </c>
      <c r="G3511" s="4">
        <v>147.97999999999999</v>
      </c>
      <c r="H3511" s="4">
        <v>150</v>
      </c>
      <c r="I3511" s="57">
        <v>117.09</v>
      </c>
      <c r="J3511" s="72">
        <f t="shared" si="301"/>
        <v>32.909999999999997</v>
      </c>
      <c r="K3511" s="30" t="s">
        <v>10</v>
      </c>
      <c r="L3511" s="30" t="s">
        <v>10</v>
      </c>
      <c r="M3511" t="s">
        <v>1991</v>
      </c>
      <c r="N3511" t="s">
        <v>7547</v>
      </c>
      <c r="O3511" t="s">
        <v>132</v>
      </c>
      <c r="P3511" t="s">
        <v>182</v>
      </c>
    </row>
    <row r="3512" spans="1:16" x14ac:dyDescent="0.25">
      <c r="A3512" s="1" t="s">
        <v>7548</v>
      </c>
      <c r="B3512" s="5">
        <v>45800.726508009262</v>
      </c>
      <c r="C3512" t="s">
        <v>254</v>
      </c>
      <c r="D3512" t="s">
        <v>23</v>
      </c>
      <c r="E3512" t="s">
        <v>30</v>
      </c>
      <c r="F3512" t="s">
        <v>1941</v>
      </c>
      <c r="G3512" s="4">
        <v>72.98</v>
      </c>
      <c r="H3512" s="4">
        <v>74</v>
      </c>
      <c r="I3512" s="57">
        <v>55.72</v>
      </c>
      <c r="J3512" s="72">
        <f t="shared" si="301"/>
        <v>18.28</v>
      </c>
      <c r="K3512" s="30" t="s">
        <v>10</v>
      </c>
      <c r="L3512" s="30" t="s">
        <v>10</v>
      </c>
      <c r="M3512" t="s">
        <v>1991</v>
      </c>
      <c r="N3512" t="s">
        <v>7549</v>
      </c>
      <c r="O3512" t="s">
        <v>132</v>
      </c>
      <c r="P3512" t="s">
        <v>179</v>
      </c>
    </row>
    <row r="3513" spans="1:16" x14ac:dyDescent="0.25">
      <c r="A3513" s="1" t="s">
        <v>7550</v>
      </c>
      <c r="B3513" s="5">
        <v>45799.907838032406</v>
      </c>
      <c r="C3513" t="s">
        <v>199</v>
      </c>
      <c r="D3513" t="s">
        <v>19</v>
      </c>
      <c r="E3513" t="s">
        <v>1946</v>
      </c>
      <c r="F3513" t="s">
        <v>20</v>
      </c>
      <c r="G3513" s="4">
        <v>172.98</v>
      </c>
      <c r="H3513" s="4">
        <v>149</v>
      </c>
      <c r="I3513" s="57">
        <v>120.32</v>
      </c>
      <c r="J3513" s="72">
        <f t="shared" si="301"/>
        <v>28.680000000000007</v>
      </c>
      <c r="K3513" s="30" t="s">
        <v>10</v>
      </c>
      <c r="L3513" s="30" t="s">
        <v>10</v>
      </c>
      <c r="M3513" t="s">
        <v>1991</v>
      </c>
      <c r="N3513" t="s">
        <v>7551</v>
      </c>
      <c r="O3513" t="s">
        <v>1956</v>
      </c>
      <c r="P3513" t="s">
        <v>183</v>
      </c>
    </row>
    <row r="3514" spans="1:16" x14ac:dyDescent="0.25">
      <c r="A3514" s="1" t="s">
        <v>7552</v>
      </c>
      <c r="B3514" s="5">
        <v>45800.823481122687</v>
      </c>
      <c r="C3514" t="s">
        <v>2505</v>
      </c>
      <c r="D3514" t="s">
        <v>23</v>
      </c>
      <c r="E3514" t="s">
        <v>24</v>
      </c>
      <c r="F3514" t="s">
        <v>20</v>
      </c>
      <c r="G3514" s="4">
        <v>288.99</v>
      </c>
      <c r="H3514" s="4">
        <v>288</v>
      </c>
      <c r="I3514" s="57">
        <v>232.56</v>
      </c>
      <c r="J3514" s="72">
        <f t="shared" si="301"/>
        <v>55.44</v>
      </c>
      <c r="K3514" s="30" t="s">
        <v>10</v>
      </c>
      <c r="L3514" s="30" t="s">
        <v>10</v>
      </c>
      <c r="M3514" t="s">
        <v>1991</v>
      </c>
      <c r="N3514" t="s">
        <v>7553</v>
      </c>
      <c r="O3514" t="s">
        <v>123</v>
      </c>
      <c r="P3514" t="s">
        <v>183</v>
      </c>
    </row>
    <row r="3515" spans="1:16" x14ac:dyDescent="0.25">
      <c r="A3515" s="1" t="s">
        <v>7554</v>
      </c>
      <c r="B3515" s="5">
        <v>45799.749597905095</v>
      </c>
      <c r="C3515" t="s">
        <v>1370</v>
      </c>
      <c r="D3515" t="s">
        <v>27</v>
      </c>
      <c r="E3515" t="s">
        <v>28</v>
      </c>
      <c r="F3515" t="s">
        <v>136</v>
      </c>
      <c r="G3515" s="4">
        <v>35.979999999999997</v>
      </c>
      <c r="H3515" s="31">
        <v>26</v>
      </c>
      <c r="I3515" s="31">
        <v>0</v>
      </c>
      <c r="J3515" s="31">
        <v>26</v>
      </c>
      <c r="K3515" s="30" t="s">
        <v>2824</v>
      </c>
      <c r="L3515" s="30" t="s">
        <v>17</v>
      </c>
      <c r="M3515" t="s">
        <v>1991</v>
      </c>
      <c r="N3515" t="s">
        <v>7555</v>
      </c>
      <c r="O3515" t="s">
        <v>122</v>
      </c>
      <c r="P3515" t="s">
        <v>181</v>
      </c>
    </row>
    <row r="3516" spans="1:16" x14ac:dyDescent="0.25">
      <c r="A3516" s="1" t="s">
        <v>7556</v>
      </c>
      <c r="B3516" s="5">
        <v>45799.860504849537</v>
      </c>
      <c r="C3516" t="s">
        <v>2505</v>
      </c>
      <c r="D3516" t="s">
        <v>19</v>
      </c>
      <c r="E3516" t="s">
        <v>226</v>
      </c>
      <c r="F3516" t="s">
        <v>20</v>
      </c>
      <c r="G3516" s="4">
        <v>63.98</v>
      </c>
      <c r="H3516" s="4">
        <v>53</v>
      </c>
      <c r="I3516" s="57">
        <v>42.8</v>
      </c>
      <c r="J3516" s="72">
        <f t="shared" ref="J3516:J3521" si="302">H3516-I3516</f>
        <v>10.200000000000003</v>
      </c>
      <c r="K3516" s="30" t="s">
        <v>10</v>
      </c>
      <c r="L3516" s="30" t="s">
        <v>10</v>
      </c>
      <c r="M3516" t="s">
        <v>1991</v>
      </c>
      <c r="N3516" t="s">
        <v>7557</v>
      </c>
      <c r="O3516" t="s">
        <v>123</v>
      </c>
      <c r="P3516" t="s">
        <v>183</v>
      </c>
    </row>
    <row r="3517" spans="1:16" x14ac:dyDescent="0.25">
      <c r="A3517" s="1" t="s">
        <v>4000</v>
      </c>
      <c r="B3517" s="5">
        <v>45799.852435046298</v>
      </c>
      <c r="C3517" t="s">
        <v>2505</v>
      </c>
      <c r="D3517" t="s">
        <v>19</v>
      </c>
      <c r="E3517" t="s">
        <v>33</v>
      </c>
      <c r="F3517" t="s">
        <v>20</v>
      </c>
      <c r="G3517" s="4">
        <v>69.98</v>
      </c>
      <c r="H3517" s="4">
        <v>73</v>
      </c>
      <c r="I3517" s="57">
        <v>58.95</v>
      </c>
      <c r="J3517" s="72">
        <f t="shared" si="302"/>
        <v>14.049999999999997</v>
      </c>
      <c r="K3517" s="30" t="s">
        <v>10</v>
      </c>
      <c r="L3517" s="30" t="s">
        <v>10</v>
      </c>
      <c r="M3517" t="s">
        <v>1991</v>
      </c>
      <c r="N3517" t="s">
        <v>7558</v>
      </c>
      <c r="O3517" t="s">
        <v>123</v>
      </c>
      <c r="P3517" t="s">
        <v>183</v>
      </c>
    </row>
    <row r="3518" spans="1:16" x14ac:dyDescent="0.25">
      <c r="A3518" s="1" t="s">
        <v>7559</v>
      </c>
      <c r="B3518" s="5">
        <v>45799.802645763892</v>
      </c>
      <c r="C3518" t="s">
        <v>174</v>
      </c>
      <c r="D3518" t="s">
        <v>23</v>
      </c>
      <c r="E3518" t="s">
        <v>24</v>
      </c>
      <c r="F3518" t="s">
        <v>20</v>
      </c>
      <c r="G3518" s="4">
        <v>240.99</v>
      </c>
      <c r="H3518" s="4">
        <v>240</v>
      </c>
      <c r="I3518" s="57">
        <v>189.81</v>
      </c>
      <c r="J3518" s="72">
        <f t="shared" si="302"/>
        <v>50.19</v>
      </c>
      <c r="K3518" s="30" t="s">
        <v>10</v>
      </c>
      <c r="L3518" s="30" t="s">
        <v>10</v>
      </c>
      <c r="M3518" t="s">
        <v>1991</v>
      </c>
      <c r="N3518" t="s">
        <v>7560</v>
      </c>
      <c r="O3518" t="s">
        <v>122</v>
      </c>
      <c r="P3518" t="s">
        <v>180</v>
      </c>
    </row>
    <row r="3519" spans="1:16" x14ac:dyDescent="0.25">
      <c r="A3519" s="1" t="s">
        <v>4504</v>
      </c>
      <c r="B3519" s="5">
        <v>45799.800111921293</v>
      </c>
      <c r="C3519" t="s">
        <v>174</v>
      </c>
      <c r="D3519" t="s">
        <v>23</v>
      </c>
      <c r="E3519" t="s">
        <v>24</v>
      </c>
      <c r="F3519" t="s">
        <v>20</v>
      </c>
      <c r="G3519" s="4">
        <v>244.99</v>
      </c>
      <c r="H3519" s="4">
        <v>244</v>
      </c>
      <c r="I3519" s="57">
        <v>195.04</v>
      </c>
      <c r="J3519" s="72">
        <f t="shared" si="302"/>
        <v>48.960000000000008</v>
      </c>
      <c r="K3519" s="30" t="s">
        <v>10</v>
      </c>
      <c r="L3519" s="30" t="s">
        <v>10</v>
      </c>
      <c r="M3519" t="s">
        <v>1991</v>
      </c>
      <c r="N3519" t="s">
        <v>7561</v>
      </c>
      <c r="O3519" t="s">
        <v>131</v>
      </c>
      <c r="P3519" t="s">
        <v>180</v>
      </c>
    </row>
    <row r="3520" spans="1:16" x14ac:dyDescent="0.25">
      <c r="A3520" s="1" t="s">
        <v>7562</v>
      </c>
      <c r="B3520" s="5">
        <v>45799.76735829861</v>
      </c>
      <c r="C3520" t="s">
        <v>174</v>
      </c>
      <c r="D3520" t="s">
        <v>23</v>
      </c>
      <c r="E3520" t="s">
        <v>24</v>
      </c>
      <c r="F3520" t="s">
        <v>20</v>
      </c>
      <c r="G3520" s="4">
        <v>211.98</v>
      </c>
      <c r="H3520" s="4">
        <v>197</v>
      </c>
      <c r="I3520" s="57">
        <v>159.08000000000001</v>
      </c>
      <c r="J3520" s="72">
        <f t="shared" si="302"/>
        <v>37.919999999999987</v>
      </c>
      <c r="K3520" s="30" t="s">
        <v>10</v>
      </c>
      <c r="L3520" s="30" t="s">
        <v>10</v>
      </c>
      <c r="M3520" t="s">
        <v>1991</v>
      </c>
      <c r="N3520" t="s">
        <v>7563</v>
      </c>
      <c r="O3520" t="s">
        <v>1957</v>
      </c>
      <c r="P3520" t="s">
        <v>180</v>
      </c>
    </row>
    <row r="3521" spans="1:16" x14ac:dyDescent="0.25">
      <c r="A3521" s="1" t="s">
        <v>6010</v>
      </c>
      <c r="B3521" s="5">
        <v>45800.881061527776</v>
      </c>
      <c r="C3521" t="s">
        <v>161</v>
      </c>
      <c r="D3521" t="s">
        <v>19</v>
      </c>
      <c r="E3521" t="s">
        <v>41</v>
      </c>
      <c r="F3521" t="s">
        <v>20</v>
      </c>
      <c r="G3521" s="4">
        <v>64.98</v>
      </c>
      <c r="H3521" s="4">
        <v>67</v>
      </c>
      <c r="I3521" s="57">
        <v>54.1</v>
      </c>
      <c r="J3521" s="72">
        <f t="shared" si="302"/>
        <v>12.899999999999999</v>
      </c>
      <c r="K3521" s="30" t="s">
        <v>10</v>
      </c>
      <c r="L3521" s="30" t="s">
        <v>10</v>
      </c>
      <c r="M3521" t="s">
        <v>1991</v>
      </c>
      <c r="N3521" t="s">
        <v>7564</v>
      </c>
      <c r="O3521" t="s">
        <v>123</v>
      </c>
      <c r="P3521" t="s">
        <v>179</v>
      </c>
    </row>
    <row r="3522" spans="1:16" x14ac:dyDescent="0.25">
      <c r="A3522" s="1" t="s">
        <v>7565</v>
      </c>
      <c r="B3522" s="5">
        <v>45800.886637233794</v>
      </c>
      <c r="C3522" t="s">
        <v>191</v>
      </c>
      <c r="D3522" t="s">
        <v>18</v>
      </c>
      <c r="E3522" t="s">
        <v>2105</v>
      </c>
      <c r="F3522" t="s">
        <v>29</v>
      </c>
      <c r="G3522" s="4">
        <v>45.78</v>
      </c>
      <c r="H3522" s="31">
        <v>43.8</v>
      </c>
      <c r="I3522" s="31">
        <v>0</v>
      </c>
      <c r="J3522" s="31">
        <v>43.8</v>
      </c>
      <c r="K3522" s="30" t="s">
        <v>2824</v>
      </c>
      <c r="L3522" s="30" t="s">
        <v>17</v>
      </c>
      <c r="M3522" t="s">
        <v>1991</v>
      </c>
      <c r="N3522" t="s">
        <v>7566</v>
      </c>
      <c r="O3522" t="s">
        <v>131</v>
      </c>
      <c r="P3522" t="s">
        <v>183</v>
      </c>
    </row>
    <row r="3523" spans="1:16" x14ac:dyDescent="0.25">
      <c r="A3523" s="1" t="s">
        <v>5868</v>
      </c>
      <c r="B3523" s="5">
        <v>45799.799310115741</v>
      </c>
      <c r="C3523" t="s">
        <v>161</v>
      </c>
      <c r="D3523" t="s">
        <v>23</v>
      </c>
      <c r="E3523" t="s">
        <v>24</v>
      </c>
      <c r="F3523" t="s">
        <v>20</v>
      </c>
      <c r="G3523" s="4">
        <v>64.989999999999995</v>
      </c>
      <c r="H3523" s="4">
        <v>64</v>
      </c>
      <c r="I3523" s="57">
        <v>51.68</v>
      </c>
      <c r="J3523" s="72">
        <f t="shared" ref="J3523:J3530" si="303">H3523-I3523</f>
        <v>12.32</v>
      </c>
      <c r="K3523" s="30" t="s">
        <v>10</v>
      </c>
      <c r="L3523" s="30" t="s">
        <v>10</v>
      </c>
      <c r="M3523" t="s">
        <v>1991</v>
      </c>
      <c r="N3523" t="s">
        <v>7567</v>
      </c>
      <c r="O3523" t="s">
        <v>123</v>
      </c>
      <c r="P3523" t="s">
        <v>179</v>
      </c>
    </row>
    <row r="3524" spans="1:16" x14ac:dyDescent="0.25">
      <c r="A3524" s="1" t="s">
        <v>7568</v>
      </c>
      <c r="B3524" s="5">
        <v>45800.938749212961</v>
      </c>
      <c r="C3524" t="s">
        <v>281</v>
      </c>
      <c r="D3524" t="s">
        <v>19</v>
      </c>
      <c r="E3524" t="s">
        <v>226</v>
      </c>
      <c r="F3524" t="s">
        <v>20</v>
      </c>
      <c r="G3524" s="4">
        <v>81.98</v>
      </c>
      <c r="H3524" s="4">
        <v>75</v>
      </c>
      <c r="I3524" s="57">
        <v>60.56</v>
      </c>
      <c r="J3524" s="72">
        <f t="shared" si="303"/>
        <v>14.439999999999998</v>
      </c>
      <c r="K3524" s="30" t="s">
        <v>10</v>
      </c>
      <c r="L3524" s="30" t="s">
        <v>10</v>
      </c>
      <c r="M3524" t="s">
        <v>1991</v>
      </c>
      <c r="N3524" t="s">
        <v>7569</v>
      </c>
      <c r="O3524" t="s">
        <v>122</v>
      </c>
      <c r="P3524" t="s">
        <v>179</v>
      </c>
    </row>
    <row r="3525" spans="1:16" x14ac:dyDescent="0.25">
      <c r="A3525" s="1" t="s">
        <v>7570</v>
      </c>
      <c r="B3525" s="5">
        <v>45800.89916148148</v>
      </c>
      <c r="C3525" t="s">
        <v>281</v>
      </c>
      <c r="D3525" t="s">
        <v>23</v>
      </c>
      <c r="E3525" t="s">
        <v>24</v>
      </c>
      <c r="F3525" t="s">
        <v>20</v>
      </c>
      <c r="G3525" s="4">
        <v>109.98</v>
      </c>
      <c r="H3525" s="4">
        <v>98</v>
      </c>
      <c r="I3525" s="57">
        <v>79.14</v>
      </c>
      <c r="J3525" s="72">
        <f t="shared" si="303"/>
        <v>18.86</v>
      </c>
      <c r="K3525" s="30" t="s">
        <v>10</v>
      </c>
      <c r="L3525" s="30" t="s">
        <v>10</v>
      </c>
      <c r="M3525" t="s">
        <v>1991</v>
      </c>
      <c r="N3525" t="s">
        <v>7571</v>
      </c>
      <c r="O3525" t="s">
        <v>123</v>
      </c>
      <c r="P3525" t="s">
        <v>179</v>
      </c>
    </row>
    <row r="3526" spans="1:16" x14ac:dyDescent="0.25">
      <c r="A3526" s="1" t="s">
        <v>7572</v>
      </c>
      <c r="B3526" s="5">
        <v>45800.812736423613</v>
      </c>
      <c r="C3526" t="s">
        <v>1935</v>
      </c>
      <c r="D3526" t="s">
        <v>19</v>
      </c>
      <c r="E3526" t="s">
        <v>33</v>
      </c>
      <c r="F3526" t="s">
        <v>20</v>
      </c>
      <c r="G3526" s="4">
        <v>93.99</v>
      </c>
      <c r="H3526" s="4">
        <v>87</v>
      </c>
      <c r="I3526" s="57">
        <v>70.25</v>
      </c>
      <c r="J3526" s="72">
        <f t="shared" si="303"/>
        <v>16.75</v>
      </c>
      <c r="K3526" s="30" t="s">
        <v>10</v>
      </c>
      <c r="L3526" s="30" t="s">
        <v>10</v>
      </c>
      <c r="M3526" t="s">
        <v>1991</v>
      </c>
      <c r="N3526" t="s">
        <v>7573</v>
      </c>
      <c r="O3526" t="s">
        <v>122</v>
      </c>
      <c r="P3526" t="s">
        <v>180</v>
      </c>
    </row>
    <row r="3527" spans="1:16" x14ac:dyDescent="0.25">
      <c r="A3527" s="1" t="s">
        <v>7390</v>
      </c>
      <c r="B3527" s="5">
        <v>45799.855294097222</v>
      </c>
      <c r="C3527" t="s">
        <v>224</v>
      </c>
      <c r="D3527" t="s">
        <v>19</v>
      </c>
      <c r="E3527" t="s">
        <v>41</v>
      </c>
      <c r="F3527" t="s">
        <v>20</v>
      </c>
      <c r="G3527" s="4">
        <v>183.98</v>
      </c>
      <c r="H3527" s="4">
        <v>175</v>
      </c>
      <c r="I3527" s="57">
        <v>141.31</v>
      </c>
      <c r="J3527" s="72">
        <f t="shared" si="303"/>
        <v>33.69</v>
      </c>
      <c r="K3527" s="30" t="s">
        <v>10</v>
      </c>
      <c r="L3527" s="30" t="s">
        <v>10</v>
      </c>
      <c r="M3527" t="s">
        <v>1991</v>
      </c>
      <c r="N3527" t="s">
        <v>7574</v>
      </c>
      <c r="O3527" t="s">
        <v>122</v>
      </c>
      <c r="P3527" t="s">
        <v>180</v>
      </c>
    </row>
    <row r="3528" spans="1:16" x14ac:dyDescent="0.25">
      <c r="A3528" s="1" t="s">
        <v>5094</v>
      </c>
      <c r="B3528" s="5">
        <v>45800.864879131943</v>
      </c>
      <c r="C3528" t="s">
        <v>308</v>
      </c>
      <c r="D3528" t="s">
        <v>23</v>
      </c>
      <c r="E3528" t="s">
        <v>31</v>
      </c>
      <c r="F3528" t="s">
        <v>1941</v>
      </c>
      <c r="G3528" s="4">
        <v>101.98</v>
      </c>
      <c r="H3528" s="4">
        <v>106</v>
      </c>
      <c r="I3528" s="57">
        <v>85.6</v>
      </c>
      <c r="J3528" s="72">
        <f t="shared" si="303"/>
        <v>20.400000000000006</v>
      </c>
      <c r="K3528" s="30" t="s">
        <v>10</v>
      </c>
      <c r="L3528" s="30" t="s">
        <v>10</v>
      </c>
      <c r="M3528" t="s">
        <v>1991</v>
      </c>
      <c r="N3528" t="s">
        <v>7575</v>
      </c>
      <c r="O3528" t="s">
        <v>131</v>
      </c>
      <c r="P3528" t="s">
        <v>183</v>
      </c>
    </row>
    <row r="3529" spans="1:16" x14ac:dyDescent="0.25">
      <c r="A3529" s="1" t="s">
        <v>7576</v>
      </c>
      <c r="B3529" s="5">
        <v>45800.89645403935</v>
      </c>
      <c r="C3529" t="s">
        <v>143</v>
      </c>
      <c r="D3529" t="s">
        <v>23</v>
      </c>
      <c r="E3529" t="s">
        <v>26</v>
      </c>
      <c r="F3529" t="s">
        <v>20</v>
      </c>
      <c r="G3529" s="4">
        <v>74.98</v>
      </c>
      <c r="H3529" s="4">
        <v>74</v>
      </c>
      <c r="I3529" s="57">
        <v>59.76</v>
      </c>
      <c r="J3529" s="72">
        <f t="shared" si="303"/>
        <v>14.240000000000002</v>
      </c>
      <c r="K3529" s="30" t="s">
        <v>10</v>
      </c>
      <c r="L3529" s="30" t="s">
        <v>10</v>
      </c>
      <c r="M3529" t="s">
        <v>1991</v>
      </c>
      <c r="N3529" t="s">
        <v>7577</v>
      </c>
      <c r="O3529" t="s">
        <v>1959</v>
      </c>
      <c r="P3529" t="s">
        <v>183</v>
      </c>
    </row>
    <row r="3530" spans="1:16" x14ac:dyDescent="0.25">
      <c r="A3530" s="1" t="s">
        <v>5964</v>
      </c>
      <c r="B3530" s="5">
        <v>45800.465040081021</v>
      </c>
      <c r="C3530" t="s">
        <v>208</v>
      </c>
      <c r="D3530" t="s">
        <v>19</v>
      </c>
      <c r="E3530" t="s">
        <v>2859</v>
      </c>
      <c r="F3530" t="s">
        <v>20</v>
      </c>
      <c r="G3530" s="4">
        <v>68.98</v>
      </c>
      <c r="H3530" s="4">
        <v>67</v>
      </c>
      <c r="I3530" s="57">
        <v>54.1</v>
      </c>
      <c r="J3530" s="72">
        <f t="shared" si="303"/>
        <v>12.899999999999999</v>
      </c>
      <c r="K3530" s="30" t="s">
        <v>10</v>
      </c>
      <c r="L3530" s="30" t="s">
        <v>10</v>
      </c>
      <c r="M3530" t="s">
        <v>1991</v>
      </c>
      <c r="N3530" t="s">
        <v>7578</v>
      </c>
      <c r="O3530" t="s">
        <v>1957</v>
      </c>
      <c r="P3530" t="s">
        <v>182</v>
      </c>
    </row>
    <row r="3531" spans="1:16" x14ac:dyDescent="0.25">
      <c r="A3531" s="1" t="s">
        <v>7579</v>
      </c>
      <c r="B3531" s="5">
        <v>45800.648937789352</v>
      </c>
      <c r="C3531" t="s">
        <v>1375</v>
      </c>
      <c r="D3531" t="s">
        <v>18</v>
      </c>
      <c r="E3531" t="s">
        <v>28</v>
      </c>
      <c r="F3531" t="s">
        <v>136</v>
      </c>
      <c r="G3531" s="4">
        <v>43.99</v>
      </c>
      <c r="H3531" s="31">
        <v>43</v>
      </c>
      <c r="I3531" s="31">
        <v>0</v>
      </c>
      <c r="J3531" s="31">
        <v>43</v>
      </c>
      <c r="K3531" s="30" t="s">
        <v>2824</v>
      </c>
      <c r="L3531" s="30" t="s">
        <v>17</v>
      </c>
      <c r="M3531" t="s">
        <v>1991</v>
      </c>
      <c r="N3531" t="s">
        <v>7580</v>
      </c>
      <c r="O3531" t="s">
        <v>131</v>
      </c>
      <c r="P3531" t="s">
        <v>183</v>
      </c>
    </row>
    <row r="3532" spans="1:16" x14ac:dyDescent="0.25">
      <c r="A3532" s="75">
        <v>8041</v>
      </c>
      <c r="B3532" s="76">
        <v>45802.814766932868</v>
      </c>
      <c r="C3532" s="77" t="s">
        <v>199</v>
      </c>
      <c r="D3532" s="77" t="s">
        <v>23</v>
      </c>
      <c r="E3532" s="77" t="s">
        <v>31</v>
      </c>
      <c r="F3532" s="77" t="s">
        <v>116</v>
      </c>
      <c r="G3532" s="31">
        <v>87.98</v>
      </c>
      <c r="H3532" s="31">
        <v>63</v>
      </c>
      <c r="I3532" s="31">
        <v>0</v>
      </c>
      <c r="J3532" s="31">
        <v>63</v>
      </c>
      <c r="K3532" s="78" t="s">
        <v>1000</v>
      </c>
      <c r="L3532" s="78" t="s">
        <v>2825</v>
      </c>
      <c r="M3532" s="77" t="s">
        <v>1991</v>
      </c>
      <c r="N3532" s="77" t="s">
        <v>7581</v>
      </c>
      <c r="O3532" s="77" t="s">
        <v>122</v>
      </c>
      <c r="P3532" t="str">
        <f>VLOOKUP(C3532,[3]REGIONAIS!H:K,4,FALSE)</f>
        <v>GRAZIANI BARRETO</v>
      </c>
    </row>
    <row r="3533" spans="1:16" x14ac:dyDescent="0.25">
      <c r="A3533" s="1" t="s">
        <v>7582</v>
      </c>
      <c r="B3533" s="5">
        <v>45800.907914976851</v>
      </c>
      <c r="C3533" t="s">
        <v>401</v>
      </c>
      <c r="D3533" t="s">
        <v>19</v>
      </c>
      <c r="E3533" t="s">
        <v>41</v>
      </c>
      <c r="F3533" t="s">
        <v>20</v>
      </c>
      <c r="G3533" s="4">
        <v>272.98</v>
      </c>
      <c r="H3533" s="4">
        <v>270</v>
      </c>
      <c r="I3533" s="57">
        <v>218.02</v>
      </c>
      <c r="J3533" s="72">
        <f>H3533-I3533</f>
        <v>51.97999999999999</v>
      </c>
      <c r="K3533" s="30" t="s">
        <v>10</v>
      </c>
      <c r="L3533" s="30" t="s">
        <v>10</v>
      </c>
      <c r="M3533" t="s">
        <v>1991</v>
      </c>
      <c r="N3533" t="s">
        <v>7583</v>
      </c>
      <c r="O3533" t="s">
        <v>122</v>
      </c>
      <c r="P3533" t="s">
        <v>183</v>
      </c>
    </row>
    <row r="3534" spans="1:16" x14ac:dyDescent="0.25">
      <c r="A3534" s="1" t="s">
        <v>4957</v>
      </c>
      <c r="B3534" s="5">
        <v>45799.76570423611</v>
      </c>
      <c r="C3534" t="s">
        <v>304</v>
      </c>
      <c r="D3534" t="s">
        <v>18</v>
      </c>
      <c r="E3534" t="s">
        <v>1939</v>
      </c>
      <c r="F3534" t="s">
        <v>1928</v>
      </c>
      <c r="G3534" s="4">
        <v>70.98</v>
      </c>
      <c r="H3534" s="31">
        <v>66</v>
      </c>
      <c r="I3534" s="31">
        <v>0</v>
      </c>
      <c r="J3534" s="31">
        <v>66</v>
      </c>
      <c r="K3534" s="30" t="s">
        <v>2824</v>
      </c>
      <c r="L3534" s="30" t="s">
        <v>17</v>
      </c>
      <c r="M3534" t="s">
        <v>1991</v>
      </c>
      <c r="N3534" t="s">
        <v>7584</v>
      </c>
      <c r="O3534" t="s">
        <v>1929</v>
      </c>
      <c r="P3534" t="s">
        <v>183</v>
      </c>
    </row>
    <row r="3535" spans="1:16" x14ac:dyDescent="0.25">
      <c r="A3535" s="1" t="s">
        <v>4639</v>
      </c>
      <c r="B3535" s="5">
        <v>45799.589041701387</v>
      </c>
      <c r="C3535" t="s">
        <v>315</v>
      </c>
      <c r="D3535" t="s">
        <v>23</v>
      </c>
      <c r="E3535" t="s">
        <v>24</v>
      </c>
      <c r="F3535" t="s">
        <v>20</v>
      </c>
      <c r="G3535" s="4">
        <v>124.98</v>
      </c>
      <c r="H3535" s="4">
        <v>119</v>
      </c>
      <c r="I3535" s="57">
        <v>96.09</v>
      </c>
      <c r="J3535" s="72">
        <f t="shared" ref="J3535:J3543" si="304">H3535-I3535</f>
        <v>22.909999999999997</v>
      </c>
      <c r="K3535" s="30" t="s">
        <v>10</v>
      </c>
      <c r="L3535" s="30" t="s">
        <v>10</v>
      </c>
      <c r="M3535" t="s">
        <v>1991</v>
      </c>
      <c r="N3535" t="s">
        <v>7585</v>
      </c>
      <c r="O3535" t="s">
        <v>124</v>
      </c>
      <c r="P3535" t="s">
        <v>180</v>
      </c>
    </row>
    <row r="3536" spans="1:16" x14ac:dyDescent="0.25">
      <c r="A3536" s="1" t="s">
        <v>7586</v>
      </c>
      <c r="B3536" s="5">
        <v>45800.92823542824</v>
      </c>
      <c r="C3536" t="s">
        <v>74</v>
      </c>
      <c r="D3536" t="s">
        <v>19</v>
      </c>
      <c r="E3536" t="s">
        <v>41</v>
      </c>
      <c r="F3536" t="s">
        <v>20</v>
      </c>
      <c r="G3536" s="4">
        <v>148.97999999999999</v>
      </c>
      <c r="H3536" s="4">
        <v>150</v>
      </c>
      <c r="I3536" s="57">
        <v>125.65</v>
      </c>
      <c r="J3536" s="72">
        <f t="shared" si="304"/>
        <v>24.349999999999994</v>
      </c>
      <c r="K3536" s="30" t="s">
        <v>10</v>
      </c>
      <c r="L3536" s="30" t="s">
        <v>10</v>
      </c>
      <c r="M3536" t="s">
        <v>1991</v>
      </c>
      <c r="N3536" t="s">
        <v>7587</v>
      </c>
      <c r="O3536" t="s">
        <v>1955</v>
      </c>
      <c r="P3536" t="s">
        <v>182</v>
      </c>
    </row>
    <row r="3537" spans="1:16" x14ac:dyDescent="0.25">
      <c r="A3537" s="1" t="s">
        <v>7588</v>
      </c>
      <c r="B3537" s="5">
        <v>45800.777585543983</v>
      </c>
      <c r="C3537" t="s">
        <v>74</v>
      </c>
      <c r="D3537" t="s">
        <v>23</v>
      </c>
      <c r="E3537" t="s">
        <v>24</v>
      </c>
      <c r="F3537" t="s">
        <v>20</v>
      </c>
      <c r="G3537" s="4">
        <v>74.98</v>
      </c>
      <c r="H3537" s="4">
        <v>75</v>
      </c>
      <c r="I3537" s="57">
        <v>50.56</v>
      </c>
      <c r="J3537" s="72">
        <f t="shared" si="304"/>
        <v>24.439999999999998</v>
      </c>
      <c r="K3537" s="30" t="s">
        <v>10</v>
      </c>
      <c r="L3537" s="30" t="s">
        <v>10</v>
      </c>
      <c r="M3537" t="s">
        <v>1991</v>
      </c>
      <c r="N3537" t="s">
        <v>7589</v>
      </c>
      <c r="O3537" t="s">
        <v>1936</v>
      </c>
      <c r="P3537" t="s">
        <v>182</v>
      </c>
    </row>
    <row r="3538" spans="1:16" x14ac:dyDescent="0.25">
      <c r="A3538" s="1" t="s">
        <v>7590</v>
      </c>
      <c r="B3538" s="5">
        <v>45800.738864305553</v>
      </c>
      <c r="C3538" t="s">
        <v>74</v>
      </c>
      <c r="D3538" t="s">
        <v>19</v>
      </c>
      <c r="E3538" t="s">
        <v>1946</v>
      </c>
      <c r="F3538" t="s">
        <v>20</v>
      </c>
      <c r="G3538" s="4">
        <v>602.98</v>
      </c>
      <c r="H3538" s="4">
        <v>590</v>
      </c>
      <c r="I3538" s="57">
        <v>476.42</v>
      </c>
      <c r="J3538" s="72">
        <f t="shared" si="304"/>
        <v>113.57999999999998</v>
      </c>
      <c r="K3538" s="30" t="s">
        <v>10</v>
      </c>
      <c r="L3538" s="30" t="s">
        <v>10</v>
      </c>
      <c r="M3538" t="s">
        <v>1991</v>
      </c>
      <c r="N3538" t="s">
        <v>7591</v>
      </c>
      <c r="O3538" t="s">
        <v>123</v>
      </c>
      <c r="P3538" t="s">
        <v>182</v>
      </c>
    </row>
    <row r="3539" spans="1:16" x14ac:dyDescent="0.25">
      <c r="A3539" s="1" t="s">
        <v>7592</v>
      </c>
      <c r="B3539" s="5">
        <v>45800.868820069445</v>
      </c>
      <c r="C3539" t="s">
        <v>306</v>
      </c>
      <c r="D3539" t="s">
        <v>23</v>
      </c>
      <c r="E3539" t="s">
        <v>31</v>
      </c>
      <c r="F3539" t="s">
        <v>1941</v>
      </c>
      <c r="G3539" s="4">
        <v>118.99</v>
      </c>
      <c r="H3539" s="4">
        <v>128</v>
      </c>
      <c r="I3539" s="57">
        <v>103.36</v>
      </c>
      <c r="J3539" s="72">
        <f t="shared" si="304"/>
        <v>24.64</v>
      </c>
      <c r="K3539" s="30" t="s">
        <v>10</v>
      </c>
      <c r="L3539" s="30" t="s">
        <v>10</v>
      </c>
      <c r="M3539" t="s">
        <v>1991</v>
      </c>
      <c r="N3539" t="s">
        <v>7593</v>
      </c>
      <c r="O3539" t="s">
        <v>131</v>
      </c>
      <c r="P3539" t="s">
        <v>181</v>
      </c>
    </row>
    <row r="3540" spans="1:16" x14ac:dyDescent="0.25">
      <c r="A3540" s="1" t="s">
        <v>7594</v>
      </c>
      <c r="B3540" s="5">
        <v>45800.909670300927</v>
      </c>
      <c r="C3540" t="s">
        <v>158</v>
      </c>
      <c r="D3540" t="s">
        <v>19</v>
      </c>
      <c r="E3540" t="s">
        <v>33</v>
      </c>
      <c r="F3540" t="s">
        <v>20</v>
      </c>
      <c r="G3540" s="4">
        <v>72.989999999999995</v>
      </c>
      <c r="H3540" s="4">
        <v>62</v>
      </c>
      <c r="I3540" s="57">
        <v>50.06</v>
      </c>
      <c r="J3540" s="72">
        <f t="shared" si="304"/>
        <v>11.939999999999998</v>
      </c>
      <c r="K3540" s="30" t="s">
        <v>10</v>
      </c>
      <c r="L3540" s="30" t="s">
        <v>10</v>
      </c>
      <c r="M3540" t="s">
        <v>1991</v>
      </c>
      <c r="N3540" t="s">
        <v>7595</v>
      </c>
      <c r="O3540" t="s">
        <v>122</v>
      </c>
      <c r="P3540" t="s">
        <v>181</v>
      </c>
    </row>
    <row r="3541" spans="1:16" x14ac:dyDescent="0.25">
      <c r="A3541" s="1" t="s">
        <v>7596</v>
      </c>
      <c r="B3541" s="5">
        <v>45799.830362708337</v>
      </c>
      <c r="C3541" t="s">
        <v>310</v>
      </c>
      <c r="D3541" t="s">
        <v>19</v>
      </c>
      <c r="E3541" t="s">
        <v>33</v>
      </c>
      <c r="F3541" t="s">
        <v>20</v>
      </c>
      <c r="G3541" s="4">
        <v>62.98</v>
      </c>
      <c r="H3541" s="4">
        <v>67</v>
      </c>
      <c r="I3541" s="57">
        <v>54.1</v>
      </c>
      <c r="J3541" s="72">
        <f t="shared" si="304"/>
        <v>12.899999999999999</v>
      </c>
      <c r="K3541" s="30" t="s">
        <v>10</v>
      </c>
      <c r="L3541" s="30" t="s">
        <v>10</v>
      </c>
      <c r="M3541" t="s">
        <v>1991</v>
      </c>
      <c r="N3541" t="s">
        <v>7597</v>
      </c>
      <c r="O3541" t="s">
        <v>2431</v>
      </c>
      <c r="P3541" t="s">
        <v>183</v>
      </c>
    </row>
    <row r="3542" spans="1:16" x14ac:dyDescent="0.25">
      <c r="A3542" s="1" t="s">
        <v>7598</v>
      </c>
      <c r="B3542" s="5">
        <v>45799.547858622682</v>
      </c>
      <c r="C3542" t="s">
        <v>532</v>
      </c>
      <c r="D3542" t="s">
        <v>19</v>
      </c>
      <c r="E3542" t="s">
        <v>33</v>
      </c>
      <c r="F3542" t="s">
        <v>20</v>
      </c>
      <c r="G3542" s="4">
        <v>72.98</v>
      </c>
      <c r="H3542" s="4">
        <v>61</v>
      </c>
      <c r="I3542" s="57">
        <v>49.26</v>
      </c>
      <c r="J3542" s="72">
        <f t="shared" si="304"/>
        <v>11.740000000000002</v>
      </c>
      <c r="K3542" s="30" t="s">
        <v>10</v>
      </c>
      <c r="L3542" s="30" t="s">
        <v>10</v>
      </c>
      <c r="M3542" t="s">
        <v>1991</v>
      </c>
      <c r="N3542" t="s">
        <v>7599</v>
      </c>
      <c r="O3542" t="s">
        <v>122</v>
      </c>
      <c r="P3542" t="s">
        <v>182</v>
      </c>
    </row>
    <row r="3543" spans="1:16" x14ac:dyDescent="0.25">
      <c r="A3543" s="1" t="s">
        <v>7600</v>
      </c>
      <c r="B3543" s="5">
        <v>45799.874884803241</v>
      </c>
      <c r="C3543" t="s">
        <v>232</v>
      </c>
      <c r="D3543" t="s">
        <v>19</v>
      </c>
      <c r="E3543" t="s">
        <v>33</v>
      </c>
      <c r="F3543" t="s">
        <v>20</v>
      </c>
      <c r="G3543" s="4">
        <v>102.98</v>
      </c>
      <c r="H3543" s="4">
        <v>96</v>
      </c>
      <c r="I3543" s="57">
        <v>77.52</v>
      </c>
      <c r="J3543" s="72">
        <f t="shared" si="304"/>
        <v>18.480000000000004</v>
      </c>
      <c r="K3543" s="30" t="s">
        <v>10</v>
      </c>
      <c r="L3543" s="30" t="s">
        <v>10</v>
      </c>
      <c r="M3543" t="s">
        <v>1991</v>
      </c>
      <c r="N3543" t="s">
        <v>7601</v>
      </c>
      <c r="O3543" t="s">
        <v>122</v>
      </c>
      <c r="P3543" t="s">
        <v>183</v>
      </c>
    </row>
    <row r="3544" spans="1:16" x14ac:dyDescent="0.25">
      <c r="A3544" s="1" t="s">
        <v>7602</v>
      </c>
      <c r="B3544" s="5">
        <v>45800.487360740743</v>
      </c>
      <c r="C3544" t="s">
        <v>1287</v>
      </c>
      <c r="D3544" t="s">
        <v>18</v>
      </c>
      <c r="E3544" t="s">
        <v>28</v>
      </c>
      <c r="F3544" t="s">
        <v>136</v>
      </c>
      <c r="G3544" s="4">
        <v>14.99</v>
      </c>
      <c r="H3544" s="31">
        <v>26</v>
      </c>
      <c r="I3544" s="31">
        <v>0</v>
      </c>
      <c r="J3544" s="31">
        <v>26</v>
      </c>
      <c r="K3544" s="30" t="s">
        <v>2824</v>
      </c>
      <c r="L3544" s="30" t="s">
        <v>17</v>
      </c>
      <c r="M3544" t="s">
        <v>1991</v>
      </c>
      <c r="N3544" t="s">
        <v>7603</v>
      </c>
      <c r="O3544" t="s">
        <v>1961</v>
      </c>
      <c r="P3544" t="s">
        <v>182</v>
      </c>
    </row>
    <row r="3545" spans="1:16" x14ac:dyDescent="0.25">
      <c r="A3545" s="1" t="s">
        <v>5670</v>
      </c>
      <c r="B3545" s="5">
        <v>45799.785664166666</v>
      </c>
      <c r="C3545" t="s">
        <v>1978</v>
      </c>
      <c r="D3545" t="s">
        <v>23</v>
      </c>
      <c r="E3545" t="s">
        <v>24</v>
      </c>
      <c r="F3545" t="s">
        <v>20</v>
      </c>
      <c r="G3545" s="4">
        <v>77.98</v>
      </c>
      <c r="H3545" s="4">
        <v>74</v>
      </c>
      <c r="I3545" s="57">
        <v>59.76</v>
      </c>
      <c r="J3545" s="72">
        <f t="shared" ref="J3545:J3551" si="305">H3545-I3545</f>
        <v>14.240000000000002</v>
      </c>
      <c r="K3545" s="30" t="s">
        <v>10</v>
      </c>
      <c r="L3545" s="30" t="s">
        <v>10</v>
      </c>
      <c r="M3545" t="s">
        <v>1991</v>
      </c>
      <c r="N3545" t="s">
        <v>7604</v>
      </c>
      <c r="O3545" t="s">
        <v>1936</v>
      </c>
      <c r="P3545" t="s">
        <v>182</v>
      </c>
    </row>
    <row r="3546" spans="1:16" x14ac:dyDescent="0.25">
      <c r="A3546" s="1" t="s">
        <v>7605</v>
      </c>
      <c r="B3546" s="5">
        <v>45799.877959791665</v>
      </c>
      <c r="C3546" t="s">
        <v>319</v>
      </c>
      <c r="D3546" t="s">
        <v>19</v>
      </c>
      <c r="E3546" t="s">
        <v>41</v>
      </c>
      <c r="F3546" t="s">
        <v>20</v>
      </c>
      <c r="G3546" s="4">
        <v>148.99</v>
      </c>
      <c r="H3546" s="4">
        <v>148</v>
      </c>
      <c r="I3546" s="57">
        <v>119.99</v>
      </c>
      <c r="J3546" s="72">
        <f t="shared" si="305"/>
        <v>28.010000000000005</v>
      </c>
      <c r="K3546" s="30" t="s">
        <v>10</v>
      </c>
      <c r="L3546" s="30" t="s">
        <v>10</v>
      </c>
      <c r="M3546" t="s">
        <v>1991</v>
      </c>
      <c r="N3546" t="s">
        <v>7606</v>
      </c>
      <c r="O3546" t="s">
        <v>156</v>
      </c>
      <c r="P3546" t="s">
        <v>183</v>
      </c>
    </row>
    <row r="3547" spans="1:16" x14ac:dyDescent="0.25">
      <c r="A3547" s="1" t="s">
        <v>7607</v>
      </c>
      <c r="B3547" s="5">
        <v>45800.572879178239</v>
      </c>
      <c r="C3547" t="s">
        <v>34</v>
      </c>
      <c r="D3547" t="s">
        <v>23</v>
      </c>
      <c r="E3547" t="s">
        <v>24</v>
      </c>
      <c r="F3547" t="s">
        <v>20</v>
      </c>
      <c r="G3547" s="4">
        <v>137.99</v>
      </c>
      <c r="H3547" s="4">
        <v>137</v>
      </c>
      <c r="I3547" s="57">
        <v>108.64</v>
      </c>
      <c r="J3547" s="72">
        <f t="shared" si="305"/>
        <v>28.36</v>
      </c>
      <c r="K3547" s="30" t="s">
        <v>10</v>
      </c>
      <c r="L3547" s="30" t="s">
        <v>10</v>
      </c>
      <c r="M3547" t="s">
        <v>1991</v>
      </c>
      <c r="N3547" t="s">
        <v>7608</v>
      </c>
      <c r="O3547" t="s">
        <v>132</v>
      </c>
      <c r="P3547" t="s">
        <v>182</v>
      </c>
    </row>
    <row r="3548" spans="1:16" x14ac:dyDescent="0.25">
      <c r="A3548" s="1" t="s">
        <v>7609</v>
      </c>
      <c r="B3548" s="5">
        <v>45800.57226630787</v>
      </c>
      <c r="C3548" t="s">
        <v>34</v>
      </c>
      <c r="D3548" t="s">
        <v>27</v>
      </c>
      <c r="E3548" t="s">
        <v>1945</v>
      </c>
      <c r="F3548" t="s">
        <v>20</v>
      </c>
      <c r="G3548" s="4">
        <v>74.98</v>
      </c>
      <c r="H3548" s="4">
        <v>67</v>
      </c>
      <c r="I3548" s="57">
        <v>54.1</v>
      </c>
      <c r="J3548" s="72">
        <f t="shared" si="305"/>
        <v>12.899999999999999</v>
      </c>
      <c r="K3548" s="30" t="s">
        <v>10</v>
      </c>
      <c r="L3548" s="30" t="s">
        <v>10</v>
      </c>
      <c r="M3548" t="s">
        <v>1991</v>
      </c>
      <c r="N3548" t="s">
        <v>7610</v>
      </c>
      <c r="O3548" t="s">
        <v>123</v>
      </c>
      <c r="P3548" t="s">
        <v>182</v>
      </c>
    </row>
    <row r="3549" spans="1:16" x14ac:dyDescent="0.25">
      <c r="A3549" s="1" t="s">
        <v>7611</v>
      </c>
      <c r="B3549" s="5">
        <v>45800.835744398151</v>
      </c>
      <c r="C3549" t="s">
        <v>144</v>
      </c>
      <c r="D3549" t="s">
        <v>19</v>
      </c>
      <c r="E3549" t="s">
        <v>226</v>
      </c>
      <c r="F3549" t="s">
        <v>20</v>
      </c>
      <c r="G3549" s="4">
        <v>91.98</v>
      </c>
      <c r="H3549" s="4">
        <v>90</v>
      </c>
      <c r="I3549" s="57">
        <v>72.680000000000007</v>
      </c>
      <c r="J3549" s="72">
        <f t="shared" si="305"/>
        <v>17.319999999999993</v>
      </c>
      <c r="K3549" s="30" t="s">
        <v>10</v>
      </c>
      <c r="L3549" s="30" t="s">
        <v>10</v>
      </c>
      <c r="M3549" t="s">
        <v>1991</v>
      </c>
      <c r="N3549" t="s">
        <v>7612</v>
      </c>
      <c r="O3549" t="s">
        <v>132</v>
      </c>
      <c r="P3549" t="s">
        <v>183</v>
      </c>
    </row>
    <row r="3550" spans="1:16" x14ac:dyDescent="0.25">
      <c r="A3550" s="1" t="s">
        <v>7613</v>
      </c>
      <c r="B3550" s="5">
        <v>45800.902083425928</v>
      </c>
      <c r="C3550" t="s">
        <v>211</v>
      </c>
      <c r="D3550" t="s">
        <v>19</v>
      </c>
      <c r="E3550" t="s">
        <v>1946</v>
      </c>
      <c r="F3550" t="s">
        <v>20</v>
      </c>
      <c r="G3550" s="4">
        <v>137.97999999999999</v>
      </c>
      <c r="H3550" s="4">
        <v>137</v>
      </c>
      <c r="I3550" s="57">
        <v>110.63</v>
      </c>
      <c r="J3550" s="72">
        <f t="shared" si="305"/>
        <v>26.370000000000005</v>
      </c>
      <c r="K3550" s="30" t="s">
        <v>10</v>
      </c>
      <c r="L3550" s="30" t="s">
        <v>10</v>
      </c>
      <c r="M3550" t="s">
        <v>1991</v>
      </c>
      <c r="N3550" t="s">
        <v>7614</v>
      </c>
      <c r="O3550" t="s">
        <v>122</v>
      </c>
      <c r="P3550" t="s">
        <v>181</v>
      </c>
    </row>
    <row r="3551" spans="1:16" x14ac:dyDescent="0.25">
      <c r="A3551" s="1" t="s">
        <v>7615</v>
      </c>
      <c r="B3551" s="5">
        <v>45800.876227361114</v>
      </c>
      <c r="C3551" t="s">
        <v>320</v>
      </c>
      <c r="D3551" t="s">
        <v>23</v>
      </c>
      <c r="E3551" t="s">
        <v>139</v>
      </c>
      <c r="F3551" t="s">
        <v>1941</v>
      </c>
      <c r="G3551" s="4">
        <v>95.98</v>
      </c>
      <c r="H3551" s="4">
        <v>84</v>
      </c>
      <c r="I3551" s="57">
        <v>67.83</v>
      </c>
      <c r="J3551" s="72">
        <f t="shared" si="305"/>
        <v>16.170000000000002</v>
      </c>
      <c r="K3551" s="30" t="s">
        <v>10</v>
      </c>
      <c r="L3551" s="30" t="s">
        <v>10</v>
      </c>
      <c r="M3551" t="s">
        <v>1991</v>
      </c>
      <c r="N3551" t="s">
        <v>7616</v>
      </c>
      <c r="O3551" t="s">
        <v>1959</v>
      </c>
      <c r="P3551" t="s">
        <v>183</v>
      </c>
    </row>
    <row r="3552" spans="1:16" x14ac:dyDescent="0.25">
      <c r="A3552" s="1" t="s">
        <v>7617</v>
      </c>
      <c r="B3552" s="5">
        <v>45800.511322511571</v>
      </c>
      <c r="C3552" t="s">
        <v>1285</v>
      </c>
      <c r="D3552" t="s">
        <v>18</v>
      </c>
      <c r="E3552" t="s">
        <v>28</v>
      </c>
      <c r="F3552" t="s">
        <v>136</v>
      </c>
      <c r="G3552" s="4">
        <v>104.88</v>
      </c>
      <c r="H3552" s="31">
        <v>115.9</v>
      </c>
      <c r="I3552" s="31">
        <v>0</v>
      </c>
      <c r="J3552" s="31">
        <v>115.9</v>
      </c>
      <c r="K3552" s="30" t="s">
        <v>2824</v>
      </c>
      <c r="L3552" s="30" t="s">
        <v>17</v>
      </c>
      <c r="M3552" t="s">
        <v>1991</v>
      </c>
      <c r="N3552" t="s">
        <v>7618</v>
      </c>
      <c r="O3552" t="s">
        <v>132</v>
      </c>
      <c r="P3552" t="s">
        <v>183</v>
      </c>
    </row>
    <row r="3553" spans="1:16" x14ac:dyDescent="0.25">
      <c r="A3553" s="1" t="s">
        <v>7619</v>
      </c>
      <c r="B3553" s="5">
        <v>45800.887931273151</v>
      </c>
      <c r="C3553" t="s">
        <v>2172</v>
      </c>
      <c r="D3553" t="s">
        <v>19</v>
      </c>
      <c r="E3553" t="s">
        <v>1946</v>
      </c>
      <c r="F3553" t="s">
        <v>20</v>
      </c>
      <c r="G3553" s="4">
        <v>141.97999999999999</v>
      </c>
      <c r="H3553" s="4">
        <v>143</v>
      </c>
      <c r="I3553" s="57">
        <v>115.47</v>
      </c>
      <c r="J3553" s="72">
        <f t="shared" ref="J3553:J3555" si="306">H3553-I3553</f>
        <v>27.53</v>
      </c>
      <c r="K3553" s="30" t="s">
        <v>10</v>
      </c>
      <c r="L3553" s="30" t="s">
        <v>10</v>
      </c>
      <c r="M3553" t="s">
        <v>1991</v>
      </c>
      <c r="N3553" t="s">
        <v>7620</v>
      </c>
      <c r="O3553" t="s">
        <v>132</v>
      </c>
      <c r="P3553" t="s">
        <v>183</v>
      </c>
    </row>
    <row r="3554" spans="1:16" x14ac:dyDescent="0.25">
      <c r="A3554" s="1" t="s">
        <v>7621</v>
      </c>
      <c r="B3554" s="5">
        <v>45799.886630347224</v>
      </c>
      <c r="C3554" t="s">
        <v>269</v>
      </c>
      <c r="D3554" t="s">
        <v>19</v>
      </c>
      <c r="E3554" t="s">
        <v>33</v>
      </c>
      <c r="F3554" t="s">
        <v>20</v>
      </c>
      <c r="G3554" s="4">
        <v>82.98</v>
      </c>
      <c r="H3554" s="4">
        <v>82</v>
      </c>
      <c r="I3554" s="57">
        <v>66.22</v>
      </c>
      <c r="J3554" s="72">
        <f t="shared" si="306"/>
        <v>15.780000000000001</v>
      </c>
      <c r="K3554" s="30" t="s">
        <v>10</v>
      </c>
      <c r="L3554" s="30" t="s">
        <v>10</v>
      </c>
      <c r="M3554" t="s">
        <v>1991</v>
      </c>
      <c r="N3554" t="s">
        <v>7622</v>
      </c>
      <c r="O3554" t="s">
        <v>1959</v>
      </c>
      <c r="P3554" t="s">
        <v>181</v>
      </c>
    </row>
    <row r="3555" spans="1:16" x14ac:dyDescent="0.25">
      <c r="A3555" s="1" t="s">
        <v>7623</v>
      </c>
      <c r="B3555" s="5">
        <v>45799.821989837961</v>
      </c>
      <c r="C3555" t="s">
        <v>269</v>
      </c>
      <c r="D3555" t="s">
        <v>19</v>
      </c>
      <c r="E3555" t="s">
        <v>1946</v>
      </c>
      <c r="F3555" t="s">
        <v>20</v>
      </c>
      <c r="G3555" s="4">
        <v>220.98</v>
      </c>
      <c r="H3555" s="4">
        <v>200</v>
      </c>
      <c r="I3555" s="57">
        <v>161.5</v>
      </c>
      <c r="J3555" s="72">
        <f t="shared" si="306"/>
        <v>38.5</v>
      </c>
      <c r="K3555" s="30" t="s">
        <v>10</v>
      </c>
      <c r="L3555" s="30" t="s">
        <v>10</v>
      </c>
      <c r="M3555" t="s">
        <v>1991</v>
      </c>
      <c r="N3555" t="s">
        <v>7624</v>
      </c>
      <c r="O3555" t="s">
        <v>122</v>
      </c>
      <c r="P3555" t="s">
        <v>181</v>
      </c>
    </row>
    <row r="3556" spans="1:16" x14ac:dyDescent="0.25">
      <c r="A3556" s="1" t="s">
        <v>7625</v>
      </c>
      <c r="B3556" s="5">
        <v>45800.896126006941</v>
      </c>
      <c r="C3556" t="s">
        <v>282</v>
      </c>
      <c r="D3556" t="s">
        <v>27</v>
      </c>
      <c r="E3556" t="s">
        <v>1939</v>
      </c>
      <c r="F3556" t="s">
        <v>29</v>
      </c>
      <c r="G3556" s="4">
        <v>83.99</v>
      </c>
      <c r="H3556" s="31">
        <v>82.01</v>
      </c>
      <c r="I3556" s="31">
        <v>0</v>
      </c>
      <c r="J3556" s="31">
        <v>82.01</v>
      </c>
      <c r="K3556" s="30" t="s">
        <v>2824</v>
      </c>
      <c r="L3556" s="30" t="s">
        <v>17</v>
      </c>
      <c r="M3556" t="s">
        <v>1991</v>
      </c>
      <c r="N3556" t="s">
        <v>7626</v>
      </c>
      <c r="O3556" t="s">
        <v>131</v>
      </c>
      <c r="P3556" t="s">
        <v>181</v>
      </c>
    </row>
    <row r="3557" spans="1:16" x14ac:dyDescent="0.25">
      <c r="A3557" s="75">
        <v>5251</v>
      </c>
      <c r="B3557" s="76">
        <v>45802.77236920139</v>
      </c>
      <c r="C3557" s="77" t="s">
        <v>113</v>
      </c>
      <c r="D3557" s="77" t="s">
        <v>23</v>
      </c>
      <c r="E3557" s="77" t="s">
        <v>30</v>
      </c>
      <c r="F3557" s="77" t="s">
        <v>116</v>
      </c>
      <c r="G3557" s="31">
        <v>64.989999999999995</v>
      </c>
      <c r="H3557" s="31">
        <v>64</v>
      </c>
      <c r="I3557" s="31">
        <v>0</v>
      </c>
      <c r="J3557" s="31">
        <v>64</v>
      </c>
      <c r="K3557" s="78" t="s">
        <v>1000</v>
      </c>
      <c r="L3557" s="78" t="s">
        <v>2825</v>
      </c>
      <c r="M3557" s="77" t="s">
        <v>1991</v>
      </c>
      <c r="N3557" s="77" t="s">
        <v>7627</v>
      </c>
      <c r="O3557" s="77" t="s">
        <v>122</v>
      </c>
      <c r="P3557" t="str">
        <f>VLOOKUP(C3557,[3]REGIONAIS!H:K,4,FALSE)</f>
        <v>BREINER PENA</v>
      </c>
    </row>
    <row r="3558" spans="1:16" x14ac:dyDescent="0.25">
      <c r="A3558" s="1" t="s">
        <v>7628</v>
      </c>
      <c r="B3558" s="5">
        <v>45800.840120185188</v>
      </c>
      <c r="C3558" t="s">
        <v>176</v>
      </c>
      <c r="D3558" t="s">
        <v>23</v>
      </c>
      <c r="E3558" t="s">
        <v>24</v>
      </c>
      <c r="F3558" t="s">
        <v>20</v>
      </c>
      <c r="G3558" s="4">
        <v>116.79</v>
      </c>
      <c r="H3558" s="4">
        <v>115.8</v>
      </c>
      <c r="I3558" s="57">
        <v>93.51</v>
      </c>
      <c r="J3558" s="72">
        <f t="shared" ref="J3558:J3564" si="307">H3558-I3558</f>
        <v>22.289999999999992</v>
      </c>
      <c r="K3558" s="30" t="s">
        <v>10</v>
      </c>
      <c r="L3558" s="30" t="s">
        <v>10</v>
      </c>
      <c r="M3558" t="s">
        <v>1991</v>
      </c>
      <c r="N3558" t="s">
        <v>7629</v>
      </c>
      <c r="O3558" t="s">
        <v>132</v>
      </c>
      <c r="P3558" t="s">
        <v>179</v>
      </c>
    </row>
    <row r="3559" spans="1:16" x14ac:dyDescent="0.25">
      <c r="A3559" s="1" t="s">
        <v>7630</v>
      </c>
      <c r="B3559" s="5">
        <v>45800.580816712965</v>
      </c>
      <c r="C3559" t="s">
        <v>172</v>
      </c>
      <c r="D3559" t="s">
        <v>19</v>
      </c>
      <c r="E3559" t="s">
        <v>41</v>
      </c>
      <c r="F3559" t="s">
        <v>20</v>
      </c>
      <c r="G3559" s="4">
        <v>79.98</v>
      </c>
      <c r="H3559" s="4">
        <v>82</v>
      </c>
      <c r="I3559" s="57">
        <v>66.22</v>
      </c>
      <c r="J3559" s="72">
        <f t="shared" si="307"/>
        <v>15.780000000000001</v>
      </c>
      <c r="K3559" s="30" t="s">
        <v>10</v>
      </c>
      <c r="L3559" s="30" t="s">
        <v>10</v>
      </c>
      <c r="M3559" t="s">
        <v>1991</v>
      </c>
      <c r="N3559" t="s">
        <v>7631</v>
      </c>
      <c r="O3559" t="s">
        <v>122</v>
      </c>
      <c r="P3559" t="s">
        <v>179</v>
      </c>
    </row>
    <row r="3560" spans="1:16" x14ac:dyDescent="0.25">
      <c r="A3560" s="1" t="s">
        <v>7632</v>
      </c>
      <c r="B3560" s="5">
        <v>45799.907887743058</v>
      </c>
      <c r="C3560" t="s">
        <v>172</v>
      </c>
      <c r="D3560" t="s">
        <v>23</v>
      </c>
      <c r="E3560" t="s">
        <v>24</v>
      </c>
      <c r="F3560" t="s">
        <v>20</v>
      </c>
      <c r="G3560" s="4">
        <v>35.979999999999997</v>
      </c>
      <c r="H3560" s="4">
        <v>31</v>
      </c>
      <c r="I3560" s="57">
        <v>25.03</v>
      </c>
      <c r="J3560" s="72">
        <f t="shared" si="307"/>
        <v>5.9699999999999989</v>
      </c>
      <c r="K3560" s="30" t="s">
        <v>10</v>
      </c>
      <c r="L3560" s="30" t="s">
        <v>10</v>
      </c>
      <c r="M3560" t="s">
        <v>1991</v>
      </c>
      <c r="N3560" t="s">
        <v>7633</v>
      </c>
      <c r="O3560" t="s">
        <v>122</v>
      </c>
      <c r="P3560" t="s">
        <v>179</v>
      </c>
    </row>
    <row r="3561" spans="1:16" x14ac:dyDescent="0.25">
      <c r="A3561" s="1" t="s">
        <v>6962</v>
      </c>
      <c r="B3561" s="5">
        <v>45800.498270613425</v>
      </c>
      <c r="C3561" t="s">
        <v>304</v>
      </c>
      <c r="D3561" t="s">
        <v>23</v>
      </c>
      <c r="E3561" t="s">
        <v>24</v>
      </c>
      <c r="F3561" t="s">
        <v>20</v>
      </c>
      <c r="G3561" s="4">
        <v>74.989999999999995</v>
      </c>
      <c r="H3561" s="4">
        <v>74</v>
      </c>
      <c r="I3561" s="57">
        <v>59.76</v>
      </c>
      <c r="J3561" s="72">
        <f t="shared" si="307"/>
        <v>14.240000000000002</v>
      </c>
      <c r="K3561" s="30" t="s">
        <v>10</v>
      </c>
      <c r="L3561" s="30" t="s">
        <v>10</v>
      </c>
      <c r="M3561" t="s">
        <v>1991</v>
      </c>
      <c r="N3561" t="s">
        <v>7634</v>
      </c>
      <c r="O3561" t="s">
        <v>123</v>
      </c>
      <c r="P3561" t="s">
        <v>183</v>
      </c>
    </row>
    <row r="3562" spans="1:16" x14ac:dyDescent="0.25">
      <c r="A3562" s="1" t="s">
        <v>7635</v>
      </c>
      <c r="B3562" s="5">
        <v>45800.779265405094</v>
      </c>
      <c r="C3562" t="s">
        <v>246</v>
      </c>
      <c r="D3562" t="s">
        <v>23</v>
      </c>
      <c r="E3562" t="s">
        <v>24</v>
      </c>
      <c r="F3562" t="s">
        <v>20</v>
      </c>
      <c r="G3562" s="4">
        <v>277.99</v>
      </c>
      <c r="H3562" s="4">
        <v>277</v>
      </c>
      <c r="I3562" s="57">
        <v>223.68</v>
      </c>
      <c r="J3562" s="72">
        <f t="shared" si="307"/>
        <v>53.319999999999993</v>
      </c>
      <c r="K3562" s="30" t="s">
        <v>10</v>
      </c>
      <c r="L3562" s="30" t="s">
        <v>10</v>
      </c>
      <c r="M3562" t="s">
        <v>1991</v>
      </c>
      <c r="N3562" t="s">
        <v>7636</v>
      </c>
      <c r="O3562" t="s">
        <v>124</v>
      </c>
      <c r="P3562" t="s">
        <v>182</v>
      </c>
    </row>
    <row r="3563" spans="1:16" x14ac:dyDescent="0.25">
      <c r="A3563" s="1">
        <v>8863</v>
      </c>
      <c r="B3563" s="5">
        <v>45802.857457662038</v>
      </c>
      <c r="C3563" t="s">
        <v>309</v>
      </c>
      <c r="D3563" t="s">
        <v>19</v>
      </c>
      <c r="E3563" t="s">
        <v>129</v>
      </c>
      <c r="F3563" t="s">
        <v>116</v>
      </c>
      <c r="G3563" s="4">
        <v>142.99</v>
      </c>
      <c r="H3563" s="4">
        <v>140</v>
      </c>
      <c r="I3563" s="57">
        <v>113.05</v>
      </c>
      <c r="J3563" s="72">
        <f t="shared" si="307"/>
        <v>26.950000000000003</v>
      </c>
      <c r="K3563" s="30" t="s">
        <v>10</v>
      </c>
      <c r="L3563" s="30" t="s">
        <v>10</v>
      </c>
      <c r="M3563" t="s">
        <v>1991</v>
      </c>
      <c r="N3563" t="s">
        <v>7637</v>
      </c>
      <c r="O3563" t="s">
        <v>123</v>
      </c>
      <c r="P3563" t="str">
        <f>VLOOKUP(C3563,[3]REGIONAIS!H:K,4,FALSE)</f>
        <v>KLEBER RIQUELME</v>
      </c>
    </row>
    <row r="3564" spans="1:16" x14ac:dyDescent="0.25">
      <c r="A3564" s="1" t="s">
        <v>7638</v>
      </c>
      <c r="B3564" s="5">
        <v>45800.778599178244</v>
      </c>
      <c r="C3564" t="s">
        <v>246</v>
      </c>
      <c r="D3564" t="s">
        <v>23</v>
      </c>
      <c r="E3564" t="s">
        <v>24</v>
      </c>
      <c r="F3564" t="s">
        <v>20</v>
      </c>
      <c r="G3564" s="4">
        <v>167.98</v>
      </c>
      <c r="H3564" s="4">
        <v>168</v>
      </c>
      <c r="I3564" s="57">
        <v>135.66</v>
      </c>
      <c r="J3564" s="72">
        <f t="shared" si="307"/>
        <v>32.340000000000003</v>
      </c>
      <c r="K3564" s="30" t="s">
        <v>10</v>
      </c>
      <c r="L3564" s="30" t="s">
        <v>10</v>
      </c>
      <c r="M3564" t="s">
        <v>1991</v>
      </c>
      <c r="N3564" t="s">
        <v>7639</v>
      </c>
      <c r="O3564" t="s">
        <v>132</v>
      </c>
      <c r="P3564" t="s">
        <v>182</v>
      </c>
    </row>
    <row r="3565" spans="1:16" x14ac:dyDescent="0.25">
      <c r="A3565" s="1" t="s">
        <v>7640</v>
      </c>
      <c r="B3565" s="5">
        <v>45800.845936192127</v>
      </c>
      <c r="C3565" t="s">
        <v>989</v>
      </c>
      <c r="D3565" t="s">
        <v>18</v>
      </c>
      <c r="E3565" t="s">
        <v>1939</v>
      </c>
      <c r="F3565" t="s">
        <v>1940</v>
      </c>
      <c r="G3565" s="4">
        <v>354.38</v>
      </c>
      <c r="H3565" s="31">
        <v>352.4</v>
      </c>
      <c r="I3565" s="31">
        <v>0</v>
      </c>
      <c r="J3565" s="31">
        <v>352.4</v>
      </c>
      <c r="K3565" s="30" t="s">
        <v>2824</v>
      </c>
      <c r="L3565" s="30" t="s">
        <v>17</v>
      </c>
      <c r="M3565" t="s">
        <v>1991</v>
      </c>
      <c r="N3565" t="s">
        <v>7641</v>
      </c>
      <c r="O3565" t="s">
        <v>132</v>
      </c>
      <c r="P3565" t="s">
        <v>180</v>
      </c>
    </row>
    <row r="3566" spans="1:16" x14ac:dyDescent="0.25">
      <c r="A3566" s="1" t="s">
        <v>7642</v>
      </c>
      <c r="B3566" s="5">
        <v>45800.765659560187</v>
      </c>
      <c r="C3566" t="s">
        <v>246</v>
      </c>
      <c r="D3566" t="s">
        <v>23</v>
      </c>
      <c r="E3566" t="s">
        <v>24</v>
      </c>
      <c r="F3566" t="s">
        <v>20</v>
      </c>
      <c r="G3566" s="4">
        <v>149.97999999999999</v>
      </c>
      <c r="H3566" s="4">
        <v>139</v>
      </c>
      <c r="I3566" s="57">
        <v>112.24</v>
      </c>
      <c r="J3566" s="72">
        <f t="shared" ref="J3566:J3567" si="308">H3566-I3566</f>
        <v>26.760000000000005</v>
      </c>
      <c r="K3566" s="30" t="s">
        <v>10</v>
      </c>
      <c r="L3566" s="30" t="s">
        <v>10</v>
      </c>
      <c r="M3566" t="s">
        <v>1991</v>
      </c>
      <c r="N3566" t="s">
        <v>7643</v>
      </c>
      <c r="O3566" t="s">
        <v>131</v>
      </c>
      <c r="P3566" t="s">
        <v>182</v>
      </c>
    </row>
    <row r="3567" spans="1:16" x14ac:dyDescent="0.25">
      <c r="A3567" s="1" t="s">
        <v>7644</v>
      </c>
      <c r="B3567" s="5">
        <v>45800.787847662039</v>
      </c>
      <c r="C3567" t="s">
        <v>166</v>
      </c>
      <c r="D3567" t="s">
        <v>19</v>
      </c>
      <c r="E3567" t="s">
        <v>1946</v>
      </c>
      <c r="F3567" t="s">
        <v>20</v>
      </c>
      <c r="G3567" s="4">
        <v>112.98</v>
      </c>
      <c r="H3567" s="4">
        <v>114</v>
      </c>
      <c r="I3567" s="57">
        <v>92.06</v>
      </c>
      <c r="J3567" s="72">
        <f t="shared" si="308"/>
        <v>21.939999999999998</v>
      </c>
      <c r="K3567" s="30" t="s">
        <v>10</v>
      </c>
      <c r="L3567" s="30" t="s">
        <v>10</v>
      </c>
      <c r="M3567" t="s">
        <v>1991</v>
      </c>
      <c r="N3567" t="s">
        <v>7645</v>
      </c>
      <c r="O3567" t="s">
        <v>131</v>
      </c>
      <c r="P3567" t="s">
        <v>181</v>
      </c>
    </row>
    <row r="3568" spans="1:16" x14ac:dyDescent="0.25">
      <c r="A3568" s="1" t="s">
        <v>7646</v>
      </c>
      <c r="B3568" s="5">
        <v>45800.501373657411</v>
      </c>
      <c r="C3568" t="s">
        <v>197</v>
      </c>
      <c r="D3568" t="s">
        <v>18</v>
      </c>
      <c r="E3568" t="s">
        <v>28</v>
      </c>
      <c r="F3568" t="s">
        <v>136</v>
      </c>
      <c r="G3568" s="4">
        <v>41.68</v>
      </c>
      <c r="H3568" s="31">
        <v>35.6</v>
      </c>
      <c r="I3568" s="31">
        <v>0</v>
      </c>
      <c r="J3568" s="31">
        <v>35.6</v>
      </c>
      <c r="K3568" s="30" t="s">
        <v>2824</v>
      </c>
      <c r="L3568" s="30" t="s">
        <v>17</v>
      </c>
      <c r="M3568" t="s">
        <v>1991</v>
      </c>
      <c r="N3568" t="s">
        <v>7647</v>
      </c>
      <c r="O3568" t="s">
        <v>2684</v>
      </c>
      <c r="P3568" t="s">
        <v>183</v>
      </c>
    </row>
    <row r="3569" spans="1:16" x14ac:dyDescent="0.25">
      <c r="A3569" s="1" t="s">
        <v>7648</v>
      </c>
      <c r="B3569" s="5">
        <v>45800.908236724536</v>
      </c>
      <c r="C3569" t="s">
        <v>301</v>
      </c>
      <c r="D3569" t="s">
        <v>19</v>
      </c>
      <c r="E3569" t="s">
        <v>41</v>
      </c>
      <c r="F3569" t="s">
        <v>20</v>
      </c>
      <c r="G3569" s="4">
        <v>162.97999999999999</v>
      </c>
      <c r="H3569" s="4">
        <v>147</v>
      </c>
      <c r="I3569" s="57">
        <v>118.7</v>
      </c>
      <c r="J3569" s="72">
        <f t="shared" ref="J3569:J3581" si="309">H3569-I3569</f>
        <v>28.299999999999997</v>
      </c>
      <c r="K3569" s="30" t="s">
        <v>10</v>
      </c>
      <c r="L3569" s="30" t="s">
        <v>10</v>
      </c>
      <c r="M3569" t="s">
        <v>1991</v>
      </c>
      <c r="N3569" t="s">
        <v>7649</v>
      </c>
      <c r="O3569" t="s">
        <v>123</v>
      </c>
      <c r="P3569" t="s">
        <v>181</v>
      </c>
    </row>
    <row r="3570" spans="1:16" x14ac:dyDescent="0.25">
      <c r="A3570" s="1" t="s">
        <v>7650</v>
      </c>
      <c r="B3570" s="5">
        <v>45800.892243831018</v>
      </c>
      <c r="C3570" t="s">
        <v>301</v>
      </c>
      <c r="D3570" t="s">
        <v>19</v>
      </c>
      <c r="E3570" t="s">
        <v>33</v>
      </c>
      <c r="F3570" t="s">
        <v>20</v>
      </c>
      <c r="G3570" s="4">
        <v>258.98</v>
      </c>
      <c r="H3570" s="4">
        <v>246</v>
      </c>
      <c r="I3570" s="57">
        <v>198.64</v>
      </c>
      <c r="J3570" s="72">
        <f t="shared" si="309"/>
        <v>47.360000000000014</v>
      </c>
      <c r="K3570" s="30" t="s">
        <v>10</v>
      </c>
      <c r="L3570" s="30" t="s">
        <v>10</v>
      </c>
      <c r="M3570" t="s">
        <v>1991</v>
      </c>
      <c r="N3570" t="s">
        <v>7651</v>
      </c>
      <c r="O3570" t="s">
        <v>132</v>
      </c>
      <c r="P3570" t="s">
        <v>181</v>
      </c>
    </row>
    <row r="3571" spans="1:16" x14ac:dyDescent="0.25">
      <c r="A3571" s="1" t="s">
        <v>7652</v>
      </c>
      <c r="B3571" s="5">
        <v>45800.901644571757</v>
      </c>
      <c r="C3571" t="s">
        <v>227</v>
      </c>
      <c r="D3571" t="s">
        <v>19</v>
      </c>
      <c r="E3571" t="s">
        <v>33</v>
      </c>
      <c r="F3571" t="s">
        <v>20</v>
      </c>
      <c r="G3571" s="4">
        <v>90.98</v>
      </c>
      <c r="H3571" s="4">
        <v>74</v>
      </c>
      <c r="I3571" s="57">
        <v>59.76</v>
      </c>
      <c r="J3571" s="72">
        <f t="shared" si="309"/>
        <v>14.240000000000002</v>
      </c>
      <c r="K3571" s="30" t="s">
        <v>10</v>
      </c>
      <c r="L3571" s="30" t="s">
        <v>10</v>
      </c>
      <c r="M3571" t="s">
        <v>1991</v>
      </c>
      <c r="N3571" t="s">
        <v>7653</v>
      </c>
      <c r="O3571" t="s">
        <v>123</v>
      </c>
      <c r="P3571" t="s">
        <v>182</v>
      </c>
    </row>
    <row r="3572" spans="1:16" x14ac:dyDescent="0.25">
      <c r="A3572" s="1" t="s">
        <v>7654</v>
      </c>
      <c r="B3572" s="5">
        <v>45799.84927298611</v>
      </c>
      <c r="C3572" t="s">
        <v>203</v>
      </c>
      <c r="D3572" t="s">
        <v>23</v>
      </c>
      <c r="E3572" t="s">
        <v>24</v>
      </c>
      <c r="F3572" t="s">
        <v>20</v>
      </c>
      <c r="G3572" s="4">
        <v>167.98</v>
      </c>
      <c r="H3572" s="4">
        <v>165</v>
      </c>
      <c r="I3572" s="57">
        <v>129.19999999999999</v>
      </c>
      <c r="J3572" s="72">
        <f t="shared" si="309"/>
        <v>35.800000000000011</v>
      </c>
      <c r="K3572" s="30" t="s">
        <v>10</v>
      </c>
      <c r="L3572" s="30" t="s">
        <v>10</v>
      </c>
      <c r="M3572" t="s">
        <v>1991</v>
      </c>
      <c r="N3572" t="s">
        <v>7655</v>
      </c>
      <c r="O3572" t="s">
        <v>1957</v>
      </c>
      <c r="P3572" t="s">
        <v>180</v>
      </c>
    </row>
    <row r="3573" spans="1:16" x14ac:dyDescent="0.25">
      <c r="A3573" s="1" t="s">
        <v>7656</v>
      </c>
      <c r="B3573" s="5">
        <v>45799.528749166668</v>
      </c>
      <c r="C3573" t="s">
        <v>171</v>
      </c>
      <c r="D3573" t="s">
        <v>19</v>
      </c>
      <c r="E3573" t="s">
        <v>226</v>
      </c>
      <c r="F3573" t="s">
        <v>20</v>
      </c>
      <c r="G3573" s="4">
        <v>104.98</v>
      </c>
      <c r="H3573" s="4">
        <v>92</v>
      </c>
      <c r="I3573" s="57">
        <v>74.290000000000006</v>
      </c>
      <c r="J3573" s="72">
        <f t="shared" si="309"/>
        <v>17.709999999999994</v>
      </c>
      <c r="K3573" s="30" t="s">
        <v>10</v>
      </c>
      <c r="L3573" s="30" t="s">
        <v>10</v>
      </c>
      <c r="M3573" t="s">
        <v>1991</v>
      </c>
      <c r="N3573" t="s">
        <v>7657</v>
      </c>
      <c r="O3573" t="s">
        <v>2228</v>
      </c>
      <c r="P3573" t="s">
        <v>182</v>
      </c>
    </row>
    <row r="3574" spans="1:16" x14ac:dyDescent="0.25">
      <c r="A3574" s="1" t="s">
        <v>7658</v>
      </c>
      <c r="B3574" s="5">
        <v>45800.877392835646</v>
      </c>
      <c r="C3574" t="s">
        <v>146</v>
      </c>
      <c r="D3574" t="s">
        <v>19</v>
      </c>
      <c r="E3574" t="s">
        <v>226</v>
      </c>
      <c r="F3574" t="s">
        <v>20</v>
      </c>
      <c r="G3574" s="4">
        <v>125.99</v>
      </c>
      <c r="H3574" s="4">
        <v>127</v>
      </c>
      <c r="I3574" s="57">
        <v>102.55</v>
      </c>
      <c r="J3574" s="72">
        <f t="shared" si="309"/>
        <v>24.450000000000003</v>
      </c>
      <c r="K3574" s="30" t="s">
        <v>10</v>
      </c>
      <c r="L3574" s="30" t="s">
        <v>10</v>
      </c>
      <c r="M3574" t="s">
        <v>1991</v>
      </c>
      <c r="N3574" t="s">
        <v>7659</v>
      </c>
      <c r="O3574" t="s">
        <v>2228</v>
      </c>
      <c r="P3574" t="s">
        <v>179</v>
      </c>
    </row>
    <row r="3575" spans="1:16" x14ac:dyDescent="0.25">
      <c r="A3575" s="1" t="s">
        <v>2043</v>
      </c>
      <c r="B3575" s="5">
        <v>45800.862912048608</v>
      </c>
      <c r="C3575" t="s">
        <v>146</v>
      </c>
      <c r="D3575" t="s">
        <v>23</v>
      </c>
      <c r="E3575" t="s">
        <v>24</v>
      </c>
      <c r="F3575" t="s">
        <v>20</v>
      </c>
      <c r="G3575" s="4">
        <v>169.98</v>
      </c>
      <c r="H3575" s="4">
        <v>162</v>
      </c>
      <c r="I3575" s="57">
        <v>130.82</v>
      </c>
      <c r="J3575" s="72">
        <f t="shared" si="309"/>
        <v>31.180000000000007</v>
      </c>
      <c r="K3575" s="30" t="s">
        <v>10</v>
      </c>
      <c r="L3575" s="30" t="s">
        <v>10</v>
      </c>
      <c r="M3575" t="s">
        <v>1991</v>
      </c>
      <c r="N3575" t="s">
        <v>7660</v>
      </c>
      <c r="O3575" t="s">
        <v>122</v>
      </c>
      <c r="P3575" t="s">
        <v>179</v>
      </c>
    </row>
    <row r="3576" spans="1:16" x14ac:dyDescent="0.25">
      <c r="A3576" s="1" t="s">
        <v>6325</v>
      </c>
      <c r="B3576" s="5">
        <v>45800.796054016202</v>
      </c>
      <c r="C3576" t="s">
        <v>146</v>
      </c>
      <c r="D3576" t="s">
        <v>19</v>
      </c>
      <c r="E3576" t="s">
        <v>1946</v>
      </c>
      <c r="F3576" t="s">
        <v>20</v>
      </c>
      <c r="G3576" s="4">
        <v>148.97999999999999</v>
      </c>
      <c r="H3576" s="4">
        <v>141</v>
      </c>
      <c r="I3576" s="57">
        <v>113.86</v>
      </c>
      <c r="J3576" s="72">
        <f t="shared" si="309"/>
        <v>27.14</v>
      </c>
      <c r="K3576" s="30" t="s">
        <v>10</v>
      </c>
      <c r="L3576" s="30" t="s">
        <v>10</v>
      </c>
      <c r="M3576" t="s">
        <v>1991</v>
      </c>
      <c r="N3576" t="s">
        <v>7661</v>
      </c>
      <c r="O3576" t="s">
        <v>1992</v>
      </c>
      <c r="P3576" t="s">
        <v>179</v>
      </c>
    </row>
    <row r="3577" spans="1:16" x14ac:dyDescent="0.25">
      <c r="A3577" s="1" t="s">
        <v>7662</v>
      </c>
      <c r="B3577" s="5">
        <v>45800.848099224539</v>
      </c>
      <c r="C3577" t="s">
        <v>193</v>
      </c>
      <c r="D3577" t="s">
        <v>19</v>
      </c>
      <c r="E3577" t="s">
        <v>33</v>
      </c>
      <c r="F3577" t="s">
        <v>20</v>
      </c>
      <c r="G3577" s="4">
        <v>49.98</v>
      </c>
      <c r="H3577" s="4">
        <v>48</v>
      </c>
      <c r="I3577" s="57">
        <v>34.72</v>
      </c>
      <c r="J3577" s="72">
        <f t="shared" si="309"/>
        <v>13.280000000000001</v>
      </c>
      <c r="K3577" s="30" t="s">
        <v>10</v>
      </c>
      <c r="L3577" s="30" t="s">
        <v>10</v>
      </c>
      <c r="M3577" t="s">
        <v>1991</v>
      </c>
      <c r="N3577" t="s">
        <v>7663</v>
      </c>
      <c r="O3577" t="s">
        <v>1960</v>
      </c>
      <c r="P3577" t="s">
        <v>183</v>
      </c>
    </row>
    <row r="3578" spans="1:16" x14ac:dyDescent="0.25">
      <c r="A3578" s="1">
        <v>9559</v>
      </c>
      <c r="B3578" s="5">
        <v>45801.908714016201</v>
      </c>
      <c r="C3578" t="s">
        <v>194</v>
      </c>
      <c r="D3578" t="s">
        <v>23</v>
      </c>
      <c r="E3578" t="s">
        <v>30</v>
      </c>
      <c r="F3578" t="s">
        <v>116</v>
      </c>
      <c r="G3578" s="4">
        <v>127.99</v>
      </c>
      <c r="H3578" s="4">
        <v>127</v>
      </c>
      <c r="I3578" s="57">
        <v>102.55</v>
      </c>
      <c r="J3578" s="72">
        <f t="shared" si="309"/>
        <v>24.450000000000003</v>
      </c>
      <c r="K3578" s="30" t="s">
        <v>10</v>
      </c>
      <c r="L3578" s="30" t="s">
        <v>10</v>
      </c>
      <c r="M3578" t="s">
        <v>1991</v>
      </c>
      <c r="N3578" t="s">
        <v>7664</v>
      </c>
      <c r="O3578" t="s">
        <v>123</v>
      </c>
      <c r="P3578" t="str">
        <f>VLOOKUP(C3578,[3]REGIONAIS!H:K,4,FALSE)</f>
        <v>BREINER PENA</v>
      </c>
    </row>
    <row r="3579" spans="1:16" x14ac:dyDescent="0.25">
      <c r="A3579" s="1" t="s">
        <v>7665</v>
      </c>
      <c r="B3579" s="5">
        <v>45800.799193402781</v>
      </c>
      <c r="C3579" t="s">
        <v>163</v>
      </c>
      <c r="D3579" t="s">
        <v>19</v>
      </c>
      <c r="E3579" t="s">
        <v>33</v>
      </c>
      <c r="F3579" t="s">
        <v>20</v>
      </c>
      <c r="G3579" s="4">
        <v>158.99</v>
      </c>
      <c r="H3579" s="4">
        <v>168</v>
      </c>
      <c r="I3579" s="57">
        <v>135.66</v>
      </c>
      <c r="J3579" s="72">
        <f t="shared" si="309"/>
        <v>32.340000000000003</v>
      </c>
      <c r="K3579" s="30" t="s">
        <v>10</v>
      </c>
      <c r="L3579" s="30" t="s">
        <v>10</v>
      </c>
      <c r="M3579" t="s">
        <v>1991</v>
      </c>
      <c r="N3579" t="s">
        <v>7666</v>
      </c>
      <c r="O3579" t="s">
        <v>131</v>
      </c>
      <c r="P3579" t="s">
        <v>183</v>
      </c>
    </row>
    <row r="3580" spans="1:16" x14ac:dyDescent="0.25">
      <c r="A3580" s="1" t="s">
        <v>7667</v>
      </c>
      <c r="B3580" s="5">
        <v>45800.682870104167</v>
      </c>
      <c r="C3580" t="s">
        <v>163</v>
      </c>
      <c r="D3580" t="s">
        <v>23</v>
      </c>
      <c r="E3580" t="s">
        <v>24</v>
      </c>
      <c r="F3580" t="s">
        <v>20</v>
      </c>
      <c r="G3580" s="4">
        <v>51.95</v>
      </c>
      <c r="H3580" s="4">
        <v>53</v>
      </c>
      <c r="I3580" s="57">
        <v>34.72</v>
      </c>
      <c r="J3580" s="72">
        <f t="shared" si="309"/>
        <v>18.28</v>
      </c>
      <c r="K3580" s="30" t="s">
        <v>10</v>
      </c>
      <c r="L3580" s="30" t="s">
        <v>10</v>
      </c>
      <c r="M3580" t="s">
        <v>1991</v>
      </c>
      <c r="N3580" t="s">
        <v>7668</v>
      </c>
      <c r="O3580" t="s">
        <v>131</v>
      </c>
      <c r="P3580" t="s">
        <v>183</v>
      </c>
    </row>
    <row r="3581" spans="1:16" x14ac:dyDescent="0.25">
      <c r="A3581" s="1">
        <v>4098</v>
      </c>
      <c r="B3581" s="5">
        <v>45802.827100995368</v>
      </c>
      <c r="C3581" t="s">
        <v>1935</v>
      </c>
      <c r="D3581" t="s">
        <v>23</v>
      </c>
      <c r="E3581" t="s">
        <v>30</v>
      </c>
      <c r="F3581" t="s">
        <v>116</v>
      </c>
      <c r="G3581" s="4">
        <v>72.98</v>
      </c>
      <c r="H3581" s="4">
        <v>65</v>
      </c>
      <c r="I3581" s="57">
        <v>52.49</v>
      </c>
      <c r="J3581" s="72">
        <f t="shared" si="309"/>
        <v>12.509999999999998</v>
      </c>
      <c r="K3581" s="30" t="s">
        <v>10</v>
      </c>
      <c r="L3581" s="30" t="s">
        <v>10</v>
      </c>
      <c r="M3581" t="s">
        <v>1991</v>
      </c>
      <c r="N3581" t="s">
        <v>7669</v>
      </c>
      <c r="O3581" t="s">
        <v>122</v>
      </c>
      <c r="P3581" t="str">
        <f>VLOOKUP(C3581,[3]REGIONAIS!H:K,4,FALSE)</f>
        <v>ANDRE TREVISANI</v>
      </c>
    </row>
    <row r="3582" spans="1:16" x14ac:dyDescent="0.25">
      <c r="A3582" s="1" t="s">
        <v>7670</v>
      </c>
      <c r="B3582" s="5">
        <v>45799.888980138887</v>
      </c>
      <c r="C3582" t="s">
        <v>1458</v>
      </c>
      <c r="D3582" t="s">
        <v>27</v>
      </c>
      <c r="E3582" t="s">
        <v>28</v>
      </c>
      <c r="F3582" t="s">
        <v>136</v>
      </c>
      <c r="G3582" s="4">
        <v>423.98</v>
      </c>
      <c r="H3582" s="31">
        <v>400</v>
      </c>
      <c r="I3582" s="31">
        <v>0</v>
      </c>
      <c r="J3582" s="31">
        <v>400</v>
      </c>
      <c r="K3582" s="30" t="s">
        <v>2824</v>
      </c>
      <c r="L3582" s="30" t="s">
        <v>17</v>
      </c>
      <c r="M3582" t="s">
        <v>1991</v>
      </c>
      <c r="N3582" t="s">
        <v>7671</v>
      </c>
      <c r="O3582" t="s">
        <v>1957</v>
      </c>
      <c r="P3582" t="s">
        <v>181</v>
      </c>
    </row>
    <row r="3583" spans="1:16" x14ac:dyDescent="0.25">
      <c r="A3583" s="1" t="s">
        <v>7672</v>
      </c>
      <c r="B3583" s="5">
        <v>45800.679804085645</v>
      </c>
      <c r="C3583" t="s">
        <v>163</v>
      </c>
      <c r="D3583" t="s">
        <v>23</v>
      </c>
      <c r="E3583" t="s">
        <v>26</v>
      </c>
      <c r="F3583" t="s">
        <v>20</v>
      </c>
      <c r="G3583" s="4">
        <v>11.99</v>
      </c>
      <c r="H3583" s="4">
        <v>19</v>
      </c>
      <c r="I3583" s="57">
        <v>8.8800000000000008</v>
      </c>
      <c r="J3583" s="72">
        <f t="shared" ref="J3583:J3589" si="310">H3583-I3583</f>
        <v>10.119999999999999</v>
      </c>
      <c r="K3583" s="30" t="s">
        <v>10</v>
      </c>
      <c r="L3583" s="30" t="s">
        <v>10</v>
      </c>
      <c r="M3583" t="s">
        <v>1991</v>
      </c>
      <c r="N3583" t="s">
        <v>7673</v>
      </c>
      <c r="O3583" t="s">
        <v>132</v>
      </c>
      <c r="P3583" t="s">
        <v>183</v>
      </c>
    </row>
    <row r="3584" spans="1:16" x14ac:dyDescent="0.25">
      <c r="A3584" s="1" t="s">
        <v>7674</v>
      </c>
      <c r="B3584" s="5">
        <v>45800.591202858799</v>
      </c>
      <c r="C3584" t="s">
        <v>275</v>
      </c>
      <c r="D3584" t="s">
        <v>23</v>
      </c>
      <c r="E3584" t="s">
        <v>31</v>
      </c>
      <c r="F3584" t="s">
        <v>1941</v>
      </c>
      <c r="G3584" s="4">
        <v>103.98</v>
      </c>
      <c r="H3584" s="4">
        <v>91</v>
      </c>
      <c r="I3584" s="57">
        <v>73.48</v>
      </c>
      <c r="J3584" s="72">
        <f t="shared" si="310"/>
        <v>17.519999999999996</v>
      </c>
      <c r="K3584" s="30" t="s">
        <v>10</v>
      </c>
      <c r="L3584" s="30" t="s">
        <v>10</v>
      </c>
      <c r="M3584" t="s">
        <v>1991</v>
      </c>
      <c r="N3584" t="s">
        <v>7675</v>
      </c>
      <c r="O3584" t="s">
        <v>1960</v>
      </c>
      <c r="P3584" t="s">
        <v>181</v>
      </c>
    </row>
    <row r="3585" spans="1:16" x14ac:dyDescent="0.25">
      <c r="A3585" s="1" t="s">
        <v>3570</v>
      </c>
      <c r="B3585" s="5">
        <v>45800.648553310188</v>
      </c>
      <c r="C3585" t="s">
        <v>150</v>
      </c>
      <c r="D3585" t="s">
        <v>23</v>
      </c>
      <c r="E3585" t="s">
        <v>31</v>
      </c>
      <c r="F3585" t="s">
        <v>1941</v>
      </c>
      <c r="G3585" s="4">
        <v>63.99</v>
      </c>
      <c r="H3585" s="4">
        <v>63</v>
      </c>
      <c r="I3585" s="57">
        <v>50.87</v>
      </c>
      <c r="J3585" s="72">
        <f t="shared" si="310"/>
        <v>12.130000000000003</v>
      </c>
      <c r="K3585" s="30" t="s">
        <v>10</v>
      </c>
      <c r="L3585" s="30" t="s">
        <v>10</v>
      </c>
      <c r="M3585" t="s">
        <v>1991</v>
      </c>
      <c r="N3585" t="s">
        <v>7676</v>
      </c>
      <c r="O3585" t="s">
        <v>122</v>
      </c>
      <c r="P3585" t="s">
        <v>179</v>
      </c>
    </row>
    <row r="3586" spans="1:16" x14ac:dyDescent="0.25">
      <c r="A3586" s="1" t="s">
        <v>7677</v>
      </c>
      <c r="B3586" s="5">
        <v>45800.781732962962</v>
      </c>
      <c r="C3586" t="s">
        <v>285</v>
      </c>
      <c r="D3586" t="s">
        <v>23</v>
      </c>
      <c r="E3586" t="s">
        <v>24</v>
      </c>
      <c r="F3586" t="s">
        <v>20</v>
      </c>
      <c r="G3586" s="4">
        <v>185.99</v>
      </c>
      <c r="H3586" s="4">
        <v>185</v>
      </c>
      <c r="I3586" s="57">
        <v>149.38999999999999</v>
      </c>
      <c r="J3586" s="72">
        <f t="shared" si="310"/>
        <v>35.610000000000014</v>
      </c>
      <c r="K3586" s="30" t="s">
        <v>10</v>
      </c>
      <c r="L3586" s="30" t="s">
        <v>10</v>
      </c>
      <c r="M3586" t="s">
        <v>1991</v>
      </c>
      <c r="N3586" t="s">
        <v>7678</v>
      </c>
      <c r="O3586" t="s">
        <v>2228</v>
      </c>
      <c r="P3586" t="s">
        <v>179</v>
      </c>
    </row>
    <row r="3587" spans="1:16" x14ac:dyDescent="0.25">
      <c r="A3587" s="1" t="s">
        <v>6507</v>
      </c>
      <c r="B3587" s="5">
        <v>45800.889147546295</v>
      </c>
      <c r="C3587" t="s">
        <v>272</v>
      </c>
      <c r="D3587" t="s">
        <v>19</v>
      </c>
      <c r="E3587" t="s">
        <v>1967</v>
      </c>
      <c r="F3587" t="s">
        <v>20</v>
      </c>
      <c r="G3587" s="4">
        <v>127.98</v>
      </c>
      <c r="H3587" s="4">
        <v>116</v>
      </c>
      <c r="I3587" s="57">
        <v>93.67</v>
      </c>
      <c r="J3587" s="72">
        <f t="shared" si="310"/>
        <v>22.33</v>
      </c>
      <c r="K3587" s="30" t="s">
        <v>10</v>
      </c>
      <c r="L3587" s="30" t="s">
        <v>10</v>
      </c>
      <c r="M3587" t="s">
        <v>1991</v>
      </c>
      <c r="N3587" t="s">
        <v>7679</v>
      </c>
      <c r="O3587" t="s">
        <v>122</v>
      </c>
      <c r="P3587" t="s">
        <v>180</v>
      </c>
    </row>
    <row r="3588" spans="1:16" x14ac:dyDescent="0.25">
      <c r="A3588" s="1">
        <v>9125</v>
      </c>
      <c r="B3588" s="5">
        <v>45802.721328946762</v>
      </c>
      <c r="C3588" t="s">
        <v>308</v>
      </c>
      <c r="D3588" t="s">
        <v>23</v>
      </c>
      <c r="E3588" t="s">
        <v>30</v>
      </c>
      <c r="F3588" t="s">
        <v>116</v>
      </c>
      <c r="G3588" s="4">
        <v>60.99</v>
      </c>
      <c r="H3588" s="4">
        <v>58</v>
      </c>
      <c r="I3588" s="57">
        <v>46.84</v>
      </c>
      <c r="J3588" s="72">
        <f t="shared" si="310"/>
        <v>11.159999999999997</v>
      </c>
      <c r="K3588" s="30" t="s">
        <v>10</v>
      </c>
      <c r="L3588" s="30" t="s">
        <v>10</v>
      </c>
      <c r="M3588" t="s">
        <v>1991</v>
      </c>
      <c r="N3588" t="s">
        <v>7680</v>
      </c>
      <c r="O3588" t="s">
        <v>132</v>
      </c>
      <c r="P3588" t="str">
        <f>VLOOKUP(C3588,[3]REGIONAIS!H:K,4,FALSE)</f>
        <v>GRAZIANI BARRETO</v>
      </c>
    </row>
    <row r="3589" spans="1:16" x14ac:dyDescent="0.25">
      <c r="A3589" s="1" t="s">
        <v>5632</v>
      </c>
      <c r="B3589" s="5">
        <v>45800.516246412037</v>
      </c>
      <c r="C3589" t="s">
        <v>272</v>
      </c>
      <c r="D3589" t="s">
        <v>19</v>
      </c>
      <c r="E3589" t="s">
        <v>1967</v>
      </c>
      <c r="F3589" t="s">
        <v>20</v>
      </c>
      <c r="G3589" s="4">
        <v>95.98</v>
      </c>
      <c r="H3589" s="4">
        <v>90</v>
      </c>
      <c r="I3589" s="57">
        <v>72.680000000000007</v>
      </c>
      <c r="J3589" s="72">
        <f t="shared" si="310"/>
        <v>17.319999999999993</v>
      </c>
      <c r="K3589" s="30" t="s">
        <v>10</v>
      </c>
      <c r="L3589" s="30" t="s">
        <v>10</v>
      </c>
      <c r="M3589" t="s">
        <v>1991</v>
      </c>
      <c r="N3589" t="s">
        <v>7681</v>
      </c>
      <c r="O3589" t="s">
        <v>122</v>
      </c>
      <c r="P3589" t="s">
        <v>180</v>
      </c>
    </row>
    <row r="3590" spans="1:16" x14ac:dyDescent="0.25">
      <c r="A3590" s="1" t="s">
        <v>7682</v>
      </c>
      <c r="B3590" s="5">
        <v>45799.845588946759</v>
      </c>
      <c r="C3590" t="s">
        <v>199</v>
      </c>
      <c r="D3590" t="s">
        <v>18</v>
      </c>
      <c r="E3590" t="s">
        <v>1950</v>
      </c>
      <c r="F3590" t="s">
        <v>1951</v>
      </c>
      <c r="G3590" s="4">
        <v>114.98</v>
      </c>
      <c r="H3590" s="31">
        <v>104</v>
      </c>
      <c r="I3590" s="31">
        <v>0</v>
      </c>
      <c r="J3590" s="31">
        <v>104</v>
      </c>
      <c r="K3590" s="30" t="s">
        <v>2824</v>
      </c>
      <c r="L3590" s="30" t="s">
        <v>17</v>
      </c>
      <c r="M3590" t="s">
        <v>1991</v>
      </c>
      <c r="N3590" t="s">
        <v>7683</v>
      </c>
      <c r="O3590" t="s">
        <v>132</v>
      </c>
      <c r="P3590" t="s">
        <v>183</v>
      </c>
    </row>
    <row r="3591" spans="1:16" x14ac:dyDescent="0.25">
      <c r="A3591" s="1" t="s">
        <v>2142</v>
      </c>
      <c r="B3591" s="5">
        <v>45800.556045231482</v>
      </c>
      <c r="C3591" t="s">
        <v>913</v>
      </c>
      <c r="D3591" t="s">
        <v>23</v>
      </c>
      <c r="E3591" t="s">
        <v>24</v>
      </c>
      <c r="F3591" t="s">
        <v>20</v>
      </c>
      <c r="G3591" s="4">
        <v>22.99</v>
      </c>
      <c r="H3591" s="4">
        <v>30</v>
      </c>
      <c r="I3591" s="57">
        <v>17.760000000000002</v>
      </c>
      <c r="J3591" s="72">
        <f t="shared" ref="J3591:J3596" si="311">H3591-I3591</f>
        <v>12.239999999999998</v>
      </c>
      <c r="K3591" s="30" t="s">
        <v>10</v>
      </c>
      <c r="L3591" s="30" t="s">
        <v>10</v>
      </c>
      <c r="M3591" t="s">
        <v>1991</v>
      </c>
      <c r="N3591" t="s">
        <v>7684</v>
      </c>
      <c r="O3591" t="s">
        <v>3641</v>
      </c>
      <c r="P3591" t="s">
        <v>183</v>
      </c>
    </row>
    <row r="3592" spans="1:16" x14ac:dyDescent="0.25">
      <c r="A3592" s="1" t="s">
        <v>7685</v>
      </c>
      <c r="B3592" s="5">
        <v>45799.598475740742</v>
      </c>
      <c r="C3592" t="s">
        <v>913</v>
      </c>
      <c r="D3592" t="s">
        <v>19</v>
      </c>
      <c r="E3592" t="s">
        <v>33</v>
      </c>
      <c r="F3592" t="s">
        <v>20</v>
      </c>
      <c r="G3592" s="4">
        <v>120.99</v>
      </c>
      <c r="H3592" s="4">
        <v>99</v>
      </c>
      <c r="I3592" s="57">
        <v>79.94</v>
      </c>
      <c r="J3592" s="72">
        <f t="shared" si="311"/>
        <v>19.060000000000002</v>
      </c>
      <c r="K3592" s="30" t="s">
        <v>10</v>
      </c>
      <c r="L3592" s="30" t="s">
        <v>10</v>
      </c>
      <c r="M3592" t="s">
        <v>1991</v>
      </c>
      <c r="N3592" t="s">
        <v>7686</v>
      </c>
      <c r="O3592" t="s">
        <v>140</v>
      </c>
      <c r="P3592" t="s">
        <v>183</v>
      </c>
    </row>
    <row r="3593" spans="1:16" x14ac:dyDescent="0.25">
      <c r="A3593" s="1" t="s">
        <v>7687</v>
      </c>
      <c r="B3593" s="5">
        <v>45800.858621273146</v>
      </c>
      <c r="C3593" t="s">
        <v>206</v>
      </c>
      <c r="D3593" t="s">
        <v>23</v>
      </c>
      <c r="E3593" t="s">
        <v>24</v>
      </c>
      <c r="F3593" t="s">
        <v>20</v>
      </c>
      <c r="G3593" s="4">
        <v>108.98</v>
      </c>
      <c r="H3593" s="4">
        <v>99</v>
      </c>
      <c r="I3593" s="57">
        <v>79.94</v>
      </c>
      <c r="J3593" s="72">
        <f t="shared" si="311"/>
        <v>19.060000000000002</v>
      </c>
      <c r="K3593" s="30" t="s">
        <v>10</v>
      </c>
      <c r="L3593" s="30" t="s">
        <v>10</v>
      </c>
      <c r="M3593" t="s">
        <v>1991</v>
      </c>
      <c r="N3593" t="s">
        <v>7688</v>
      </c>
      <c r="O3593" t="s">
        <v>132</v>
      </c>
      <c r="P3593" t="s">
        <v>183</v>
      </c>
    </row>
    <row r="3594" spans="1:16" x14ac:dyDescent="0.25">
      <c r="A3594" s="1">
        <v>5784</v>
      </c>
      <c r="B3594" s="5">
        <v>45800.854067893517</v>
      </c>
      <c r="C3594" t="s">
        <v>143</v>
      </c>
      <c r="D3594" t="s">
        <v>23</v>
      </c>
      <c r="E3594" t="s">
        <v>30</v>
      </c>
      <c r="F3594" t="s">
        <v>116</v>
      </c>
      <c r="G3594" s="4">
        <v>27.24</v>
      </c>
      <c r="H3594" s="4">
        <v>35</v>
      </c>
      <c r="I3594" s="57">
        <v>28.26</v>
      </c>
      <c r="J3594" s="72">
        <f t="shared" si="311"/>
        <v>6.7399999999999984</v>
      </c>
      <c r="K3594" s="30" t="s">
        <v>10</v>
      </c>
      <c r="L3594" s="30" t="s">
        <v>10</v>
      </c>
      <c r="M3594" t="s">
        <v>1991</v>
      </c>
      <c r="N3594" t="s">
        <v>7689</v>
      </c>
      <c r="O3594" t="s">
        <v>123</v>
      </c>
      <c r="P3594" t="s">
        <v>183</v>
      </c>
    </row>
    <row r="3595" spans="1:16" x14ac:dyDescent="0.25">
      <c r="A3595" s="1" t="s">
        <v>7690</v>
      </c>
      <c r="B3595" s="5">
        <v>45800.866531747684</v>
      </c>
      <c r="C3595" t="s">
        <v>198</v>
      </c>
      <c r="D3595" t="s">
        <v>23</v>
      </c>
      <c r="E3595" t="s">
        <v>24</v>
      </c>
      <c r="F3595" t="s">
        <v>20</v>
      </c>
      <c r="G3595" s="4">
        <v>143.99</v>
      </c>
      <c r="H3595" s="4">
        <v>143</v>
      </c>
      <c r="I3595" s="57">
        <v>115.47</v>
      </c>
      <c r="J3595" s="72">
        <f t="shared" si="311"/>
        <v>27.53</v>
      </c>
      <c r="K3595" s="30" t="s">
        <v>10</v>
      </c>
      <c r="L3595" s="30" t="s">
        <v>10</v>
      </c>
      <c r="M3595" t="s">
        <v>1991</v>
      </c>
      <c r="N3595" t="s">
        <v>7691</v>
      </c>
      <c r="O3595" t="s">
        <v>1957</v>
      </c>
      <c r="P3595" t="s">
        <v>183</v>
      </c>
    </row>
    <row r="3596" spans="1:16" x14ac:dyDescent="0.25">
      <c r="A3596" s="1" t="s">
        <v>7692</v>
      </c>
      <c r="B3596" s="5">
        <v>45800.889915173611</v>
      </c>
      <c r="C3596" t="s">
        <v>233</v>
      </c>
      <c r="D3596" t="s">
        <v>23</v>
      </c>
      <c r="E3596" t="s">
        <v>30</v>
      </c>
      <c r="F3596" t="s">
        <v>1941</v>
      </c>
      <c r="G3596" s="4">
        <v>74.989999999999995</v>
      </c>
      <c r="H3596" s="4">
        <v>74</v>
      </c>
      <c r="I3596" s="57">
        <v>59.76</v>
      </c>
      <c r="J3596" s="72">
        <f t="shared" si="311"/>
        <v>14.240000000000002</v>
      </c>
      <c r="K3596" s="30" t="s">
        <v>10</v>
      </c>
      <c r="L3596" s="30" t="s">
        <v>10</v>
      </c>
      <c r="M3596" t="s">
        <v>1991</v>
      </c>
      <c r="N3596" t="s">
        <v>7693</v>
      </c>
      <c r="O3596" t="s">
        <v>131</v>
      </c>
      <c r="P3596" t="s">
        <v>179</v>
      </c>
    </row>
    <row r="3597" spans="1:16" x14ac:dyDescent="0.25">
      <c r="A3597" s="75">
        <v>2841</v>
      </c>
      <c r="B3597" s="76">
        <v>45801.906553854169</v>
      </c>
      <c r="C3597" s="77" t="s">
        <v>143</v>
      </c>
      <c r="D3597" s="77" t="s">
        <v>19</v>
      </c>
      <c r="E3597" s="77" t="s">
        <v>129</v>
      </c>
      <c r="F3597" s="77" t="s">
        <v>116</v>
      </c>
      <c r="G3597" s="31">
        <v>86.98</v>
      </c>
      <c r="H3597" s="31">
        <v>77</v>
      </c>
      <c r="I3597" s="31">
        <v>0</v>
      </c>
      <c r="J3597" s="31">
        <v>77</v>
      </c>
      <c r="K3597" s="78" t="s">
        <v>1000</v>
      </c>
      <c r="L3597" s="78" t="s">
        <v>2825</v>
      </c>
      <c r="M3597" s="77" t="s">
        <v>1991</v>
      </c>
      <c r="N3597" s="77" t="s">
        <v>7694</v>
      </c>
      <c r="O3597" s="77" t="s">
        <v>1959</v>
      </c>
      <c r="P3597" t="str">
        <f>VLOOKUP(C3597,[3]REGIONAIS!H:K,4,FALSE)</f>
        <v>GRAZIANI BARRETO</v>
      </c>
    </row>
    <row r="3598" spans="1:16" x14ac:dyDescent="0.25">
      <c r="A3598" s="1" t="s">
        <v>7695</v>
      </c>
      <c r="B3598" s="5">
        <v>45800.889586481484</v>
      </c>
      <c r="C3598" t="s">
        <v>233</v>
      </c>
      <c r="D3598" t="s">
        <v>19</v>
      </c>
      <c r="E3598" t="s">
        <v>1946</v>
      </c>
      <c r="F3598" t="s">
        <v>20</v>
      </c>
      <c r="G3598" s="4">
        <v>109.98</v>
      </c>
      <c r="H3598" s="4">
        <v>112</v>
      </c>
      <c r="I3598" s="57">
        <v>90.44</v>
      </c>
      <c r="J3598" s="72">
        <f>H3598-I3598</f>
        <v>21.560000000000002</v>
      </c>
      <c r="K3598" s="30" t="s">
        <v>10</v>
      </c>
      <c r="L3598" s="30" t="s">
        <v>10</v>
      </c>
      <c r="M3598" t="s">
        <v>1991</v>
      </c>
      <c r="N3598" t="s">
        <v>7696</v>
      </c>
      <c r="O3598" t="s">
        <v>1957</v>
      </c>
      <c r="P3598" t="s">
        <v>179</v>
      </c>
    </row>
    <row r="3599" spans="1:16" x14ac:dyDescent="0.25">
      <c r="A3599" s="75">
        <v>1059</v>
      </c>
      <c r="B3599" s="76">
        <v>45801.893231458336</v>
      </c>
      <c r="C3599" s="77" t="s">
        <v>143</v>
      </c>
      <c r="D3599" s="77" t="s">
        <v>19</v>
      </c>
      <c r="E3599" s="77" t="s">
        <v>129</v>
      </c>
      <c r="F3599" s="77" t="s">
        <v>116</v>
      </c>
      <c r="G3599" s="31">
        <v>74.98</v>
      </c>
      <c r="H3599" s="31">
        <v>65</v>
      </c>
      <c r="I3599" s="31">
        <v>0</v>
      </c>
      <c r="J3599" s="31">
        <v>65</v>
      </c>
      <c r="K3599" s="78" t="s">
        <v>1000</v>
      </c>
      <c r="L3599" s="78" t="s">
        <v>2825</v>
      </c>
      <c r="M3599" s="77" t="s">
        <v>1991</v>
      </c>
      <c r="N3599" s="77" t="s">
        <v>7697</v>
      </c>
      <c r="O3599" s="77" t="s">
        <v>132</v>
      </c>
      <c r="P3599" t="str">
        <f>VLOOKUP(C3599,[3]REGIONAIS!H:K,4,FALSE)</f>
        <v>GRAZIANI BARRETO</v>
      </c>
    </row>
    <row r="3600" spans="1:16" x14ac:dyDescent="0.25">
      <c r="A3600" s="1" t="s">
        <v>7698</v>
      </c>
      <c r="B3600" s="5">
        <v>45800.825785520836</v>
      </c>
      <c r="C3600" t="s">
        <v>951</v>
      </c>
      <c r="D3600" t="s">
        <v>18</v>
      </c>
      <c r="E3600" t="s">
        <v>28</v>
      </c>
      <c r="F3600" t="s">
        <v>136</v>
      </c>
      <c r="G3600" s="4">
        <v>208.98</v>
      </c>
      <c r="H3600" s="31">
        <v>200</v>
      </c>
      <c r="I3600" s="31">
        <v>0</v>
      </c>
      <c r="J3600" s="31">
        <v>200</v>
      </c>
      <c r="K3600" s="30" t="s">
        <v>2824</v>
      </c>
      <c r="L3600" s="30" t="s">
        <v>17</v>
      </c>
      <c r="M3600" t="s">
        <v>1991</v>
      </c>
      <c r="N3600" t="s">
        <v>7699</v>
      </c>
      <c r="O3600" t="s">
        <v>122</v>
      </c>
      <c r="P3600" t="s">
        <v>183</v>
      </c>
    </row>
    <row r="3601" spans="1:16" x14ac:dyDescent="0.25">
      <c r="A3601" s="1" t="s">
        <v>7700</v>
      </c>
      <c r="B3601" s="5">
        <v>45800.768906527781</v>
      </c>
      <c r="C3601" t="s">
        <v>228</v>
      </c>
      <c r="D3601" t="s">
        <v>18</v>
      </c>
      <c r="E3601" t="s">
        <v>28</v>
      </c>
      <c r="F3601" t="s">
        <v>136</v>
      </c>
      <c r="G3601" s="4">
        <v>58.98</v>
      </c>
      <c r="H3601" s="31">
        <v>52</v>
      </c>
      <c r="I3601" s="31">
        <v>0</v>
      </c>
      <c r="J3601" s="31">
        <v>52</v>
      </c>
      <c r="K3601" s="30" t="s">
        <v>2824</v>
      </c>
      <c r="L3601" s="30" t="s">
        <v>17</v>
      </c>
      <c r="M3601" t="s">
        <v>1991</v>
      </c>
      <c r="N3601" t="s">
        <v>7701</v>
      </c>
      <c r="O3601" t="s">
        <v>131</v>
      </c>
      <c r="P3601" t="s">
        <v>183</v>
      </c>
    </row>
    <row r="3602" spans="1:16" x14ac:dyDescent="0.25">
      <c r="A3602" s="1" t="s">
        <v>7702</v>
      </c>
      <c r="B3602" s="5">
        <v>45799.591440983793</v>
      </c>
      <c r="C3602" t="s">
        <v>205</v>
      </c>
      <c r="D3602" t="s">
        <v>19</v>
      </c>
      <c r="E3602" t="s">
        <v>33</v>
      </c>
      <c r="F3602" t="s">
        <v>20</v>
      </c>
      <c r="G3602" s="4">
        <v>83.98</v>
      </c>
      <c r="H3602" s="4">
        <v>77</v>
      </c>
      <c r="I3602" s="57">
        <v>62.18</v>
      </c>
      <c r="J3602" s="72">
        <f t="shared" ref="J3602:J3603" si="312">H3602-I3602</f>
        <v>14.82</v>
      </c>
      <c r="K3602" s="30" t="s">
        <v>10</v>
      </c>
      <c r="L3602" s="30" t="s">
        <v>10</v>
      </c>
      <c r="M3602" t="s">
        <v>1991</v>
      </c>
      <c r="N3602" t="s">
        <v>7703</v>
      </c>
      <c r="O3602" t="s">
        <v>122</v>
      </c>
      <c r="P3602" t="s">
        <v>182</v>
      </c>
    </row>
    <row r="3603" spans="1:16" x14ac:dyDescent="0.25">
      <c r="A3603" s="1" t="s">
        <v>7704</v>
      </c>
      <c r="B3603" s="5">
        <v>45800.753185567133</v>
      </c>
      <c r="C3603" t="s">
        <v>925</v>
      </c>
      <c r="D3603" t="s">
        <v>23</v>
      </c>
      <c r="E3603" t="s">
        <v>31</v>
      </c>
      <c r="F3603" t="s">
        <v>1941</v>
      </c>
      <c r="G3603" s="4">
        <v>83.99</v>
      </c>
      <c r="H3603" s="4">
        <v>83</v>
      </c>
      <c r="I3603" s="57">
        <v>67.02</v>
      </c>
      <c r="J3603" s="72">
        <f t="shared" si="312"/>
        <v>15.980000000000004</v>
      </c>
      <c r="K3603" s="30" t="s">
        <v>10</v>
      </c>
      <c r="L3603" s="30" t="s">
        <v>10</v>
      </c>
      <c r="M3603" t="s">
        <v>1991</v>
      </c>
      <c r="N3603" t="s">
        <v>7705</v>
      </c>
      <c r="O3603" t="s">
        <v>132</v>
      </c>
      <c r="P3603" t="s">
        <v>182</v>
      </c>
    </row>
    <row r="3604" spans="1:16" x14ac:dyDescent="0.25">
      <c r="A3604" s="75">
        <v>6377</v>
      </c>
      <c r="B3604" s="76">
        <v>45801.93241804398</v>
      </c>
      <c r="C3604" s="77" t="s">
        <v>141</v>
      </c>
      <c r="D3604" s="77" t="s">
        <v>23</v>
      </c>
      <c r="E3604" s="77" t="s">
        <v>31</v>
      </c>
      <c r="F3604" s="77" t="s">
        <v>116</v>
      </c>
      <c r="G3604" s="31">
        <v>75.989999999999995</v>
      </c>
      <c r="H3604" s="31">
        <v>85</v>
      </c>
      <c r="I3604" s="31">
        <v>0</v>
      </c>
      <c r="J3604" s="31">
        <v>85</v>
      </c>
      <c r="K3604" s="78" t="s">
        <v>1000</v>
      </c>
      <c r="L3604" s="78" t="s">
        <v>2825</v>
      </c>
      <c r="M3604" s="77" t="s">
        <v>1991</v>
      </c>
      <c r="N3604" s="77" t="s">
        <v>7706</v>
      </c>
      <c r="O3604" s="77" t="s">
        <v>123</v>
      </c>
      <c r="P3604" t="str">
        <f>VLOOKUP(C3604,[3]REGIONAIS!H:K,4,FALSE)</f>
        <v>GRAZIANI BARRETO</v>
      </c>
    </row>
    <row r="3605" spans="1:16" x14ac:dyDescent="0.25">
      <c r="A3605" s="1">
        <v>3021</v>
      </c>
      <c r="B3605" s="5">
        <v>45801.884575277778</v>
      </c>
      <c r="C3605" t="s">
        <v>141</v>
      </c>
      <c r="D3605" t="s">
        <v>23</v>
      </c>
      <c r="E3605" t="s">
        <v>31</v>
      </c>
      <c r="F3605" t="s">
        <v>116</v>
      </c>
      <c r="G3605" s="4">
        <v>36.229999999999997</v>
      </c>
      <c r="H3605" s="4">
        <v>35</v>
      </c>
      <c r="I3605" s="57">
        <v>28.26</v>
      </c>
      <c r="J3605" s="72">
        <f t="shared" ref="J3605:J3606" si="313">H3605-I3605</f>
        <v>6.7399999999999984</v>
      </c>
      <c r="K3605" s="30" t="s">
        <v>10</v>
      </c>
      <c r="L3605" s="30" t="s">
        <v>10</v>
      </c>
      <c r="M3605" t="s">
        <v>1991</v>
      </c>
      <c r="N3605" t="s">
        <v>7707</v>
      </c>
      <c r="O3605" t="s">
        <v>131</v>
      </c>
      <c r="P3605" t="str">
        <f>VLOOKUP(C3605,[3]REGIONAIS!H:K,4,FALSE)</f>
        <v>GRAZIANI BARRETO</v>
      </c>
    </row>
    <row r="3606" spans="1:16" x14ac:dyDescent="0.25">
      <c r="A3606" s="1" t="s">
        <v>7708</v>
      </c>
      <c r="B3606" s="5">
        <v>45800.900800844909</v>
      </c>
      <c r="C3606" t="s">
        <v>1980</v>
      </c>
      <c r="D3606" t="s">
        <v>23</v>
      </c>
      <c r="E3606" t="s">
        <v>24</v>
      </c>
      <c r="F3606" t="s">
        <v>20</v>
      </c>
      <c r="G3606" s="4">
        <v>93.98</v>
      </c>
      <c r="H3606" s="4">
        <v>86</v>
      </c>
      <c r="I3606" s="57">
        <v>69.44</v>
      </c>
      <c r="J3606" s="72">
        <f t="shared" si="313"/>
        <v>16.560000000000002</v>
      </c>
      <c r="K3606" s="30" t="s">
        <v>10</v>
      </c>
      <c r="L3606" s="30" t="s">
        <v>10</v>
      </c>
      <c r="M3606" t="s">
        <v>1991</v>
      </c>
      <c r="N3606" t="s">
        <v>7709</v>
      </c>
      <c r="O3606" t="s">
        <v>122</v>
      </c>
      <c r="P3606" t="s">
        <v>179</v>
      </c>
    </row>
    <row r="3607" spans="1:16" x14ac:dyDescent="0.25">
      <c r="A3607" s="1" t="s">
        <v>7710</v>
      </c>
      <c r="B3607" s="5">
        <v>45800.487781365744</v>
      </c>
      <c r="C3607" t="s">
        <v>200</v>
      </c>
      <c r="D3607" t="s">
        <v>1926</v>
      </c>
      <c r="E3607" t="s">
        <v>1927</v>
      </c>
      <c r="F3607" t="s">
        <v>1928</v>
      </c>
      <c r="G3607" s="4">
        <v>167.99</v>
      </c>
      <c r="H3607" s="31">
        <v>177</v>
      </c>
      <c r="I3607" s="31">
        <v>0</v>
      </c>
      <c r="J3607" s="31">
        <v>177</v>
      </c>
      <c r="K3607" s="30" t="s">
        <v>2824</v>
      </c>
      <c r="L3607" s="30" t="s">
        <v>17</v>
      </c>
      <c r="M3607" t="s">
        <v>1991</v>
      </c>
      <c r="N3607" t="s">
        <v>7711</v>
      </c>
      <c r="O3607" t="s">
        <v>1929</v>
      </c>
      <c r="P3607" t="s">
        <v>182</v>
      </c>
    </row>
    <row r="3608" spans="1:16" x14ac:dyDescent="0.25">
      <c r="A3608" s="1" t="s">
        <v>7712</v>
      </c>
      <c r="B3608" s="5">
        <v>45800.49322019676</v>
      </c>
      <c r="C3608" t="s">
        <v>321</v>
      </c>
      <c r="D3608" t="s">
        <v>18</v>
      </c>
      <c r="E3608" t="s">
        <v>28</v>
      </c>
      <c r="F3608" t="s">
        <v>136</v>
      </c>
      <c r="G3608" s="4">
        <v>32.979999999999997</v>
      </c>
      <c r="H3608" s="31">
        <v>30</v>
      </c>
      <c r="I3608" s="31">
        <v>0</v>
      </c>
      <c r="J3608" s="31">
        <v>30</v>
      </c>
      <c r="K3608" s="30" t="s">
        <v>2824</v>
      </c>
      <c r="L3608" s="30" t="s">
        <v>17</v>
      </c>
      <c r="M3608" t="s">
        <v>1991</v>
      </c>
      <c r="N3608" t="s">
        <v>7713</v>
      </c>
      <c r="O3608" t="s">
        <v>1960</v>
      </c>
      <c r="P3608" t="s">
        <v>179</v>
      </c>
    </row>
    <row r="3609" spans="1:16" x14ac:dyDescent="0.25">
      <c r="A3609" s="1" t="s">
        <v>7714</v>
      </c>
      <c r="B3609" s="5">
        <v>45800.549080462966</v>
      </c>
      <c r="C3609" t="s">
        <v>167</v>
      </c>
      <c r="D3609" t="s">
        <v>23</v>
      </c>
      <c r="E3609" t="s">
        <v>26</v>
      </c>
      <c r="F3609" t="s">
        <v>20</v>
      </c>
      <c r="G3609" s="4">
        <v>170.99</v>
      </c>
      <c r="H3609" s="4">
        <v>180</v>
      </c>
      <c r="I3609" s="57">
        <v>145.35</v>
      </c>
      <c r="J3609" s="72">
        <f>H3609-I3609</f>
        <v>34.650000000000006</v>
      </c>
      <c r="K3609" s="30" t="s">
        <v>10</v>
      </c>
      <c r="L3609" s="30" t="s">
        <v>10</v>
      </c>
      <c r="M3609" t="s">
        <v>1991</v>
      </c>
      <c r="N3609" t="s">
        <v>7715</v>
      </c>
      <c r="O3609" t="s">
        <v>132</v>
      </c>
      <c r="P3609" t="s">
        <v>182</v>
      </c>
    </row>
    <row r="3610" spans="1:16" x14ac:dyDescent="0.25">
      <c r="A3610" s="1" t="s">
        <v>7716</v>
      </c>
      <c r="B3610" s="5">
        <v>45800.847184641207</v>
      </c>
      <c r="C3610" t="s">
        <v>995</v>
      </c>
      <c r="D3610" t="s">
        <v>18</v>
      </c>
      <c r="E3610" t="s">
        <v>28</v>
      </c>
      <c r="F3610" t="s">
        <v>136</v>
      </c>
      <c r="G3610" s="4">
        <v>33.590000000000003</v>
      </c>
      <c r="H3610" s="31">
        <v>42.6</v>
      </c>
      <c r="I3610" s="31">
        <v>0</v>
      </c>
      <c r="J3610" s="31">
        <v>42.6</v>
      </c>
      <c r="K3610" s="30" t="s">
        <v>2824</v>
      </c>
      <c r="L3610" s="30" t="s">
        <v>17</v>
      </c>
      <c r="M3610" t="s">
        <v>1991</v>
      </c>
      <c r="N3610" t="s">
        <v>7717</v>
      </c>
      <c r="O3610" t="s">
        <v>1983</v>
      </c>
      <c r="P3610" t="s">
        <v>183</v>
      </c>
    </row>
    <row r="3611" spans="1:16" x14ac:dyDescent="0.25">
      <c r="A3611" s="1" t="s">
        <v>5939</v>
      </c>
      <c r="B3611" s="5">
        <v>45800.711091724537</v>
      </c>
      <c r="C3611" t="s">
        <v>276</v>
      </c>
      <c r="D3611" t="s">
        <v>19</v>
      </c>
      <c r="E3611" t="s">
        <v>39</v>
      </c>
      <c r="F3611" t="s">
        <v>20</v>
      </c>
      <c r="G3611" s="4">
        <v>258.58</v>
      </c>
      <c r="H3611" s="4">
        <v>247.6</v>
      </c>
      <c r="I3611" s="57">
        <v>199.93</v>
      </c>
      <c r="J3611" s="72">
        <f t="shared" ref="J3611:J3618" si="314">H3611-I3611</f>
        <v>47.669999999999987</v>
      </c>
      <c r="K3611" s="30" t="s">
        <v>10</v>
      </c>
      <c r="L3611" s="30" t="s">
        <v>10</v>
      </c>
      <c r="M3611" t="s">
        <v>1991</v>
      </c>
      <c r="N3611" t="s">
        <v>7718</v>
      </c>
      <c r="O3611" t="s">
        <v>1959</v>
      </c>
      <c r="P3611" t="s">
        <v>183</v>
      </c>
    </row>
    <row r="3612" spans="1:16" x14ac:dyDescent="0.25">
      <c r="A3612" s="1" t="s">
        <v>7719</v>
      </c>
      <c r="B3612" s="5">
        <v>45800.906230717592</v>
      </c>
      <c r="C3612" t="s">
        <v>1948</v>
      </c>
      <c r="D3612" t="s">
        <v>23</v>
      </c>
      <c r="E3612" t="s">
        <v>24</v>
      </c>
      <c r="F3612" t="s">
        <v>20</v>
      </c>
      <c r="G3612" s="4">
        <v>122.98</v>
      </c>
      <c r="H3612" s="4">
        <v>117</v>
      </c>
      <c r="I3612" s="57">
        <v>94.48</v>
      </c>
      <c r="J3612" s="72">
        <f t="shared" si="314"/>
        <v>22.519999999999996</v>
      </c>
      <c r="K3612" s="30" t="s">
        <v>10</v>
      </c>
      <c r="L3612" s="30" t="s">
        <v>10</v>
      </c>
      <c r="M3612" t="s">
        <v>1991</v>
      </c>
      <c r="N3612" t="s">
        <v>7720</v>
      </c>
      <c r="O3612" t="s">
        <v>131</v>
      </c>
      <c r="P3612" t="s">
        <v>179</v>
      </c>
    </row>
    <row r="3613" spans="1:16" x14ac:dyDescent="0.25">
      <c r="A3613" s="1" t="s">
        <v>6618</v>
      </c>
      <c r="B3613" s="5">
        <v>45800.903191226855</v>
      </c>
      <c r="C3613" t="s">
        <v>1948</v>
      </c>
      <c r="D3613" t="s">
        <v>23</v>
      </c>
      <c r="E3613" t="s">
        <v>24</v>
      </c>
      <c r="F3613" t="s">
        <v>20</v>
      </c>
      <c r="G3613" s="4">
        <v>76.989999999999995</v>
      </c>
      <c r="H3613" s="4">
        <v>76</v>
      </c>
      <c r="I3613" s="57">
        <v>67.37</v>
      </c>
      <c r="J3613" s="72">
        <f t="shared" si="314"/>
        <v>8.6299999999999955</v>
      </c>
      <c r="K3613" s="30" t="s">
        <v>10</v>
      </c>
      <c r="L3613" s="30" t="s">
        <v>10</v>
      </c>
      <c r="M3613" t="s">
        <v>1991</v>
      </c>
      <c r="N3613" t="s">
        <v>7721</v>
      </c>
      <c r="O3613" t="s">
        <v>122</v>
      </c>
      <c r="P3613" t="s">
        <v>179</v>
      </c>
    </row>
    <row r="3614" spans="1:16" x14ac:dyDescent="0.25">
      <c r="A3614" s="1" t="s">
        <v>7722</v>
      </c>
      <c r="B3614" s="5">
        <v>45799.787602511577</v>
      </c>
      <c r="C3614" t="s">
        <v>1948</v>
      </c>
      <c r="D3614" t="s">
        <v>23</v>
      </c>
      <c r="E3614" t="s">
        <v>24</v>
      </c>
      <c r="F3614" t="s">
        <v>20</v>
      </c>
      <c r="G3614" s="4">
        <v>150.99</v>
      </c>
      <c r="H3614" s="4">
        <v>138</v>
      </c>
      <c r="I3614" s="57">
        <v>111.44</v>
      </c>
      <c r="J3614" s="72">
        <f t="shared" si="314"/>
        <v>26.560000000000002</v>
      </c>
      <c r="K3614" s="30" t="s">
        <v>10</v>
      </c>
      <c r="L3614" s="30" t="s">
        <v>10</v>
      </c>
      <c r="M3614" t="s">
        <v>1991</v>
      </c>
      <c r="N3614" t="s">
        <v>7723</v>
      </c>
      <c r="O3614" t="s">
        <v>132</v>
      </c>
      <c r="P3614" t="s">
        <v>179</v>
      </c>
    </row>
    <row r="3615" spans="1:16" x14ac:dyDescent="0.25">
      <c r="A3615" s="1" t="s">
        <v>7724</v>
      </c>
      <c r="B3615" s="5">
        <v>45800.944671469908</v>
      </c>
      <c r="C3615" t="s">
        <v>942</v>
      </c>
      <c r="D3615" t="s">
        <v>19</v>
      </c>
      <c r="E3615" t="s">
        <v>41</v>
      </c>
      <c r="F3615" t="s">
        <v>20</v>
      </c>
      <c r="G3615" s="4">
        <v>88.98</v>
      </c>
      <c r="H3615" s="4">
        <v>75</v>
      </c>
      <c r="I3615" s="57">
        <v>60.56</v>
      </c>
      <c r="J3615" s="72">
        <f t="shared" si="314"/>
        <v>14.439999999999998</v>
      </c>
      <c r="K3615" s="30" t="s">
        <v>10</v>
      </c>
      <c r="L3615" s="30" t="s">
        <v>10</v>
      </c>
      <c r="M3615" t="s">
        <v>1991</v>
      </c>
      <c r="N3615" t="s">
        <v>7725</v>
      </c>
      <c r="O3615" t="s">
        <v>122</v>
      </c>
      <c r="P3615" t="s">
        <v>182</v>
      </c>
    </row>
    <row r="3616" spans="1:16" x14ac:dyDescent="0.25">
      <c r="A3616" s="1">
        <v>961</v>
      </c>
      <c r="B3616" s="5">
        <v>45802.738089479164</v>
      </c>
      <c r="C3616" t="s">
        <v>216</v>
      </c>
      <c r="D3616" t="s">
        <v>23</v>
      </c>
      <c r="E3616" t="s">
        <v>30</v>
      </c>
      <c r="F3616" t="s">
        <v>116</v>
      </c>
      <c r="G3616" s="4">
        <v>119.99</v>
      </c>
      <c r="H3616" s="4">
        <v>129</v>
      </c>
      <c r="I3616" s="57">
        <v>100.13</v>
      </c>
      <c r="J3616" s="72">
        <f t="shared" si="314"/>
        <v>28.870000000000005</v>
      </c>
      <c r="K3616" s="30" t="s">
        <v>10</v>
      </c>
      <c r="L3616" s="30" t="s">
        <v>10</v>
      </c>
      <c r="M3616" t="s">
        <v>1991</v>
      </c>
      <c r="N3616" t="s">
        <v>7726</v>
      </c>
      <c r="O3616" t="s">
        <v>1957</v>
      </c>
      <c r="P3616" t="str">
        <f>VLOOKUP(C3616,[3]REGIONAIS!H:K,4,FALSE)</f>
        <v>BREINER PENA</v>
      </c>
    </row>
    <row r="3617" spans="1:16" x14ac:dyDescent="0.25">
      <c r="A3617" s="1">
        <v>6872</v>
      </c>
      <c r="B3617" s="5">
        <v>45802.800936956017</v>
      </c>
      <c r="C3617" t="s">
        <v>158</v>
      </c>
      <c r="D3617" t="s">
        <v>23</v>
      </c>
      <c r="E3617" t="s">
        <v>30</v>
      </c>
      <c r="F3617" t="s">
        <v>116</v>
      </c>
      <c r="G3617" s="4">
        <v>369.98</v>
      </c>
      <c r="H3617" s="4">
        <v>351</v>
      </c>
      <c r="I3617" s="57">
        <v>283.43</v>
      </c>
      <c r="J3617" s="72">
        <f t="shared" si="314"/>
        <v>67.569999999999993</v>
      </c>
      <c r="K3617" s="30" t="s">
        <v>10</v>
      </c>
      <c r="L3617" s="30" t="s">
        <v>10</v>
      </c>
      <c r="M3617" t="s">
        <v>1991</v>
      </c>
      <c r="N3617" t="s">
        <v>7727</v>
      </c>
      <c r="O3617" t="s">
        <v>131</v>
      </c>
      <c r="P3617" t="str">
        <f>VLOOKUP(C3617,[3]REGIONAIS!H:K,4,FALSE)</f>
        <v>BREINER PENA</v>
      </c>
    </row>
    <row r="3618" spans="1:16" x14ac:dyDescent="0.25">
      <c r="A3618" s="1" t="s">
        <v>6340</v>
      </c>
      <c r="B3618" s="5">
        <v>45800.766732557873</v>
      </c>
      <c r="C3618" t="s">
        <v>165</v>
      </c>
      <c r="D3618" t="s">
        <v>19</v>
      </c>
      <c r="E3618" t="s">
        <v>1946</v>
      </c>
      <c r="F3618" t="s">
        <v>20</v>
      </c>
      <c r="G3618" s="4">
        <v>383.99</v>
      </c>
      <c r="H3618" s="4">
        <v>380</v>
      </c>
      <c r="I3618" s="57">
        <v>306.85000000000002</v>
      </c>
      <c r="J3618" s="72">
        <f t="shared" si="314"/>
        <v>73.149999999999977</v>
      </c>
      <c r="K3618" s="30" t="s">
        <v>10</v>
      </c>
      <c r="L3618" s="30" t="s">
        <v>10</v>
      </c>
      <c r="M3618" t="s">
        <v>1991</v>
      </c>
      <c r="N3618" t="s">
        <v>7728</v>
      </c>
      <c r="O3618" t="s">
        <v>131</v>
      </c>
      <c r="P3618" t="s">
        <v>182</v>
      </c>
    </row>
    <row r="3619" spans="1:16" x14ac:dyDescent="0.25">
      <c r="A3619" s="1" t="s">
        <v>7729</v>
      </c>
      <c r="B3619" s="5">
        <v>45800.49123457176</v>
      </c>
      <c r="C3619" t="s">
        <v>1974</v>
      </c>
      <c r="D3619" t="s">
        <v>1926</v>
      </c>
      <c r="E3619" t="s">
        <v>1927</v>
      </c>
      <c r="F3619" t="s">
        <v>1928</v>
      </c>
      <c r="G3619" s="4">
        <v>24.24</v>
      </c>
      <c r="H3619" s="31">
        <v>31</v>
      </c>
      <c r="I3619" s="31">
        <v>0</v>
      </c>
      <c r="J3619" s="31">
        <v>31</v>
      </c>
      <c r="K3619" s="30" t="s">
        <v>2824</v>
      </c>
      <c r="L3619" s="30" t="s">
        <v>17</v>
      </c>
      <c r="M3619" t="s">
        <v>1991</v>
      </c>
      <c r="N3619" t="s">
        <v>7730</v>
      </c>
      <c r="O3619" t="s">
        <v>1929</v>
      </c>
      <c r="P3619" t="s">
        <v>182</v>
      </c>
    </row>
    <row r="3620" spans="1:16" x14ac:dyDescent="0.25">
      <c r="A3620" s="1" t="s">
        <v>6630</v>
      </c>
      <c r="B3620" s="5">
        <v>45800.761944930557</v>
      </c>
      <c r="C3620" t="s">
        <v>165</v>
      </c>
      <c r="D3620" t="s">
        <v>19</v>
      </c>
      <c r="E3620" t="s">
        <v>33</v>
      </c>
      <c r="F3620" t="s">
        <v>20</v>
      </c>
      <c r="G3620" s="4">
        <v>69.98</v>
      </c>
      <c r="H3620" s="4">
        <v>75</v>
      </c>
      <c r="I3620" s="57">
        <v>60.56</v>
      </c>
      <c r="J3620" s="72">
        <f>H3620-I3620</f>
        <v>14.439999999999998</v>
      </c>
      <c r="K3620" s="30" t="s">
        <v>10</v>
      </c>
      <c r="L3620" s="30" t="s">
        <v>10</v>
      </c>
      <c r="M3620" t="s">
        <v>1991</v>
      </c>
      <c r="N3620" t="s">
        <v>7731</v>
      </c>
      <c r="O3620" t="s">
        <v>1976</v>
      </c>
      <c r="P3620" t="s">
        <v>182</v>
      </c>
    </row>
    <row r="3621" spans="1:16" x14ac:dyDescent="0.25">
      <c r="A3621" s="75">
        <v>7488</v>
      </c>
      <c r="B3621" s="76">
        <v>45799.926547835646</v>
      </c>
      <c r="C3621" s="77" t="s">
        <v>294</v>
      </c>
      <c r="D3621" s="77" t="s">
        <v>19</v>
      </c>
      <c r="E3621" s="77" t="s">
        <v>129</v>
      </c>
      <c r="F3621" s="77" t="s">
        <v>116</v>
      </c>
      <c r="G3621" s="31">
        <v>161.99</v>
      </c>
      <c r="H3621" s="31">
        <v>161</v>
      </c>
      <c r="I3621" s="80">
        <v>0</v>
      </c>
      <c r="J3621" s="73">
        <v>161</v>
      </c>
      <c r="K3621" s="78" t="s">
        <v>1000</v>
      </c>
      <c r="L3621" s="78" t="s">
        <v>2825</v>
      </c>
      <c r="M3621" s="77" t="s">
        <v>1991</v>
      </c>
      <c r="N3621" s="77" t="s">
        <v>7732</v>
      </c>
      <c r="O3621" s="77" t="s">
        <v>122</v>
      </c>
      <c r="P3621" t="s">
        <v>181</v>
      </c>
    </row>
    <row r="3622" spans="1:16" x14ac:dyDescent="0.25">
      <c r="A3622" s="1" t="s">
        <v>7733</v>
      </c>
      <c r="B3622" s="5">
        <v>45800.615244363427</v>
      </c>
      <c r="C3622" t="s">
        <v>190</v>
      </c>
      <c r="D3622" t="s">
        <v>19</v>
      </c>
      <c r="E3622" t="s">
        <v>33</v>
      </c>
      <c r="F3622" t="s">
        <v>20</v>
      </c>
      <c r="G3622" s="4">
        <v>101.98</v>
      </c>
      <c r="H3622" s="4">
        <v>93</v>
      </c>
      <c r="I3622" s="57">
        <v>75.099999999999994</v>
      </c>
      <c r="J3622" s="72">
        <f t="shared" ref="J3622:J3627" si="315">H3622-I3622</f>
        <v>17.900000000000006</v>
      </c>
      <c r="K3622" s="30" t="s">
        <v>10</v>
      </c>
      <c r="L3622" s="30" t="s">
        <v>10</v>
      </c>
      <c r="M3622" t="s">
        <v>1991</v>
      </c>
      <c r="N3622" t="s">
        <v>7734</v>
      </c>
      <c r="O3622" t="s">
        <v>131</v>
      </c>
      <c r="P3622" t="s">
        <v>179</v>
      </c>
    </row>
    <row r="3623" spans="1:16" x14ac:dyDescent="0.25">
      <c r="A3623" s="1" t="s">
        <v>7735</v>
      </c>
      <c r="B3623" s="5">
        <v>45800.883716608798</v>
      </c>
      <c r="C3623" t="s">
        <v>168</v>
      </c>
      <c r="D3623" t="s">
        <v>19</v>
      </c>
      <c r="E3623" t="s">
        <v>41</v>
      </c>
      <c r="F3623" t="s">
        <v>20</v>
      </c>
      <c r="G3623" s="4">
        <v>81.99</v>
      </c>
      <c r="H3623" s="4">
        <v>75</v>
      </c>
      <c r="I3623" s="57">
        <v>60.56</v>
      </c>
      <c r="J3623" s="72">
        <f t="shared" si="315"/>
        <v>14.439999999999998</v>
      </c>
      <c r="K3623" s="30" t="s">
        <v>10</v>
      </c>
      <c r="L3623" s="30" t="s">
        <v>10</v>
      </c>
      <c r="M3623" t="s">
        <v>1991</v>
      </c>
      <c r="N3623" t="s">
        <v>7736</v>
      </c>
      <c r="O3623" t="s">
        <v>124</v>
      </c>
      <c r="P3623" t="s">
        <v>182</v>
      </c>
    </row>
    <row r="3624" spans="1:16" x14ac:dyDescent="0.25">
      <c r="A3624" s="1" t="s">
        <v>7737</v>
      </c>
      <c r="B3624" s="5">
        <v>45800.757142511575</v>
      </c>
      <c r="C3624" t="s">
        <v>168</v>
      </c>
      <c r="D3624" t="s">
        <v>23</v>
      </c>
      <c r="E3624" t="s">
        <v>26</v>
      </c>
      <c r="F3624" t="s">
        <v>20</v>
      </c>
      <c r="G3624" s="4">
        <v>90.98</v>
      </c>
      <c r="H3624" s="4">
        <v>85</v>
      </c>
      <c r="I3624" s="57">
        <v>59.65</v>
      </c>
      <c r="J3624" s="72">
        <f t="shared" si="315"/>
        <v>25.35</v>
      </c>
      <c r="K3624" s="30" t="s">
        <v>10</v>
      </c>
      <c r="L3624" s="30" t="s">
        <v>10</v>
      </c>
      <c r="M3624" t="s">
        <v>1991</v>
      </c>
      <c r="N3624" t="s">
        <v>7738</v>
      </c>
      <c r="O3624" t="s">
        <v>132</v>
      </c>
      <c r="P3624" t="s">
        <v>182</v>
      </c>
    </row>
    <row r="3625" spans="1:16" x14ac:dyDescent="0.25">
      <c r="A3625" s="1" t="s">
        <v>7739</v>
      </c>
      <c r="B3625" s="5">
        <v>45799.905750810183</v>
      </c>
      <c r="C3625" t="s">
        <v>168</v>
      </c>
      <c r="D3625" t="s">
        <v>23</v>
      </c>
      <c r="E3625" t="s">
        <v>24</v>
      </c>
      <c r="F3625" t="s">
        <v>20</v>
      </c>
      <c r="G3625" s="4">
        <v>187.98</v>
      </c>
      <c r="H3625" s="4">
        <v>179</v>
      </c>
      <c r="I3625" s="57">
        <v>144.54</v>
      </c>
      <c r="J3625" s="72">
        <f t="shared" si="315"/>
        <v>34.460000000000008</v>
      </c>
      <c r="K3625" s="30" t="s">
        <v>10</v>
      </c>
      <c r="L3625" s="30" t="s">
        <v>10</v>
      </c>
      <c r="M3625" t="s">
        <v>1991</v>
      </c>
      <c r="N3625" t="s">
        <v>7740</v>
      </c>
      <c r="O3625" t="s">
        <v>1957</v>
      </c>
      <c r="P3625" t="s">
        <v>182</v>
      </c>
    </row>
    <row r="3626" spans="1:16" x14ac:dyDescent="0.25">
      <c r="A3626" s="1" t="s">
        <v>7741</v>
      </c>
      <c r="B3626" s="5">
        <v>45800.868678101855</v>
      </c>
      <c r="C3626" t="s">
        <v>5572</v>
      </c>
      <c r="D3626" t="s">
        <v>19</v>
      </c>
      <c r="E3626" t="s">
        <v>41</v>
      </c>
      <c r="F3626" t="s">
        <v>20</v>
      </c>
      <c r="G3626" s="4">
        <v>67.989999999999995</v>
      </c>
      <c r="H3626" s="4">
        <v>67</v>
      </c>
      <c r="I3626" s="57">
        <v>54.1</v>
      </c>
      <c r="J3626" s="72">
        <f t="shared" si="315"/>
        <v>12.899999999999999</v>
      </c>
      <c r="K3626" s="30" t="s">
        <v>10</v>
      </c>
      <c r="L3626" s="30" t="s">
        <v>10</v>
      </c>
      <c r="M3626" t="s">
        <v>1991</v>
      </c>
      <c r="N3626" t="s">
        <v>7742</v>
      </c>
      <c r="O3626" t="s">
        <v>140</v>
      </c>
      <c r="P3626" t="s">
        <v>182</v>
      </c>
    </row>
    <row r="3627" spans="1:16" x14ac:dyDescent="0.25">
      <c r="A3627" s="1" t="s">
        <v>5571</v>
      </c>
      <c r="B3627" s="5">
        <v>45800.79151077546</v>
      </c>
      <c r="C3627" t="s">
        <v>4605</v>
      </c>
      <c r="D3627" t="s">
        <v>153</v>
      </c>
      <c r="E3627" t="s">
        <v>24</v>
      </c>
      <c r="F3627" t="s">
        <v>20</v>
      </c>
      <c r="G3627" s="4">
        <v>140.58000000000001</v>
      </c>
      <c r="H3627" s="4">
        <v>124.6</v>
      </c>
      <c r="I3627" s="57">
        <v>100.61</v>
      </c>
      <c r="J3627" s="72">
        <f t="shared" si="315"/>
        <v>23.989999999999995</v>
      </c>
      <c r="K3627" s="30" t="s">
        <v>10</v>
      </c>
      <c r="L3627" s="30" t="s">
        <v>10</v>
      </c>
      <c r="M3627" t="s">
        <v>1991</v>
      </c>
      <c r="N3627" t="s">
        <v>7743</v>
      </c>
      <c r="O3627" t="s">
        <v>132</v>
      </c>
      <c r="P3627" t="s">
        <v>179</v>
      </c>
    </row>
    <row r="3628" spans="1:16" x14ac:dyDescent="0.25">
      <c r="A3628" s="1" t="s">
        <v>7744</v>
      </c>
      <c r="B3628" s="5">
        <v>45799.662511122682</v>
      </c>
      <c r="C3628" t="s">
        <v>1330</v>
      </c>
      <c r="D3628" t="s">
        <v>18</v>
      </c>
      <c r="E3628" t="s">
        <v>28</v>
      </c>
      <c r="F3628" t="s">
        <v>136</v>
      </c>
      <c r="G3628" s="4">
        <v>15.39</v>
      </c>
      <c r="H3628" s="31">
        <v>29.4</v>
      </c>
      <c r="I3628" s="31">
        <v>0</v>
      </c>
      <c r="J3628" s="31">
        <v>29.4</v>
      </c>
      <c r="K3628" s="30" t="s">
        <v>2824</v>
      </c>
      <c r="L3628" s="30" t="s">
        <v>17</v>
      </c>
      <c r="M3628" t="s">
        <v>1991</v>
      </c>
      <c r="N3628" t="s">
        <v>7745</v>
      </c>
      <c r="O3628" t="s">
        <v>122</v>
      </c>
      <c r="P3628" t="s">
        <v>182</v>
      </c>
    </row>
    <row r="3629" spans="1:16" x14ac:dyDescent="0.25">
      <c r="A3629" s="1" t="s">
        <v>6428</v>
      </c>
      <c r="B3629" s="5">
        <v>45799.925971168981</v>
      </c>
      <c r="C3629" t="s">
        <v>1966</v>
      </c>
      <c r="D3629" t="s">
        <v>19</v>
      </c>
      <c r="E3629" t="s">
        <v>39</v>
      </c>
      <c r="F3629" t="s">
        <v>20</v>
      </c>
      <c r="G3629" s="4">
        <v>91.78</v>
      </c>
      <c r="H3629" s="4">
        <v>94.8</v>
      </c>
      <c r="I3629" s="57">
        <v>76.56</v>
      </c>
      <c r="J3629" s="72">
        <f t="shared" ref="J3629:J3633" si="316">H3629-I3629</f>
        <v>18.239999999999995</v>
      </c>
      <c r="K3629" s="30" t="s">
        <v>10</v>
      </c>
      <c r="L3629" s="30" t="s">
        <v>10</v>
      </c>
      <c r="M3629" t="s">
        <v>1991</v>
      </c>
      <c r="N3629" t="s">
        <v>7746</v>
      </c>
      <c r="O3629" t="s">
        <v>1936</v>
      </c>
      <c r="P3629" t="s">
        <v>179</v>
      </c>
    </row>
    <row r="3630" spans="1:16" x14ac:dyDescent="0.25">
      <c r="A3630" s="1" t="s">
        <v>6099</v>
      </c>
      <c r="B3630" s="5">
        <v>45799.861713101855</v>
      </c>
      <c r="C3630" t="s">
        <v>1966</v>
      </c>
      <c r="D3630" t="s">
        <v>19</v>
      </c>
      <c r="E3630" t="s">
        <v>33</v>
      </c>
      <c r="F3630" t="s">
        <v>20</v>
      </c>
      <c r="G3630" s="4">
        <v>86.58</v>
      </c>
      <c r="H3630" s="4">
        <v>87.6</v>
      </c>
      <c r="I3630" s="57">
        <v>70.73</v>
      </c>
      <c r="J3630" s="72">
        <f t="shared" si="316"/>
        <v>16.86999999999999</v>
      </c>
      <c r="K3630" s="30" t="s">
        <v>10</v>
      </c>
      <c r="L3630" s="30" t="s">
        <v>10</v>
      </c>
      <c r="M3630" t="s">
        <v>1991</v>
      </c>
      <c r="N3630" t="s">
        <v>7747</v>
      </c>
      <c r="O3630" t="s">
        <v>131</v>
      </c>
      <c r="P3630" t="s">
        <v>179</v>
      </c>
    </row>
    <row r="3631" spans="1:16" x14ac:dyDescent="0.25">
      <c r="A3631" s="1" t="s">
        <v>7748</v>
      </c>
      <c r="B3631" s="5">
        <v>45800.665588217591</v>
      </c>
      <c r="C3631" t="s">
        <v>1982</v>
      </c>
      <c r="D3631" t="s">
        <v>19</v>
      </c>
      <c r="E3631" t="s">
        <v>33</v>
      </c>
      <c r="F3631" t="s">
        <v>20</v>
      </c>
      <c r="G3631" s="4">
        <v>37.39</v>
      </c>
      <c r="H3631" s="4">
        <v>46.4</v>
      </c>
      <c r="I3631" s="57">
        <v>37.47</v>
      </c>
      <c r="J3631" s="72">
        <f t="shared" si="316"/>
        <v>8.93</v>
      </c>
      <c r="K3631" s="30" t="s">
        <v>10</v>
      </c>
      <c r="L3631" s="30" t="s">
        <v>10</v>
      </c>
      <c r="M3631" t="s">
        <v>1991</v>
      </c>
      <c r="N3631" t="s">
        <v>7749</v>
      </c>
      <c r="O3631" t="s">
        <v>131</v>
      </c>
      <c r="P3631" t="s">
        <v>181</v>
      </c>
    </row>
    <row r="3632" spans="1:16" x14ac:dyDescent="0.25">
      <c r="A3632" s="1" t="s">
        <v>7750</v>
      </c>
      <c r="B3632" s="5">
        <v>45800.893870775464</v>
      </c>
      <c r="C3632" t="s">
        <v>5170</v>
      </c>
      <c r="D3632" t="s">
        <v>19</v>
      </c>
      <c r="E3632" t="s">
        <v>226</v>
      </c>
      <c r="F3632" t="s">
        <v>20</v>
      </c>
      <c r="G3632" s="4">
        <v>263.38</v>
      </c>
      <c r="H3632" s="4">
        <v>264.39999999999998</v>
      </c>
      <c r="I3632" s="57">
        <v>213.51</v>
      </c>
      <c r="J3632" s="72">
        <f t="shared" si="316"/>
        <v>50.889999999999986</v>
      </c>
      <c r="K3632" s="30" t="s">
        <v>10</v>
      </c>
      <c r="L3632" s="30" t="s">
        <v>10</v>
      </c>
      <c r="M3632" t="s">
        <v>1991</v>
      </c>
      <c r="N3632" t="s">
        <v>7751</v>
      </c>
      <c r="O3632" t="s">
        <v>131</v>
      </c>
      <c r="P3632" t="s">
        <v>179</v>
      </c>
    </row>
    <row r="3633" spans="1:16" x14ac:dyDescent="0.25">
      <c r="A3633" s="1" t="s">
        <v>3306</v>
      </c>
      <c r="B3633" s="5">
        <v>45800.891044571756</v>
      </c>
      <c r="C3633" t="s">
        <v>5170</v>
      </c>
      <c r="D3633" t="s">
        <v>23</v>
      </c>
      <c r="E3633" t="s">
        <v>24</v>
      </c>
      <c r="F3633" t="s">
        <v>20</v>
      </c>
      <c r="G3633" s="4">
        <v>168.58</v>
      </c>
      <c r="H3633" s="4">
        <v>171.6</v>
      </c>
      <c r="I3633" s="57">
        <v>138.57</v>
      </c>
      <c r="J3633" s="72">
        <f t="shared" si="316"/>
        <v>33.03</v>
      </c>
      <c r="K3633" s="30" t="s">
        <v>10</v>
      </c>
      <c r="L3633" s="30" t="s">
        <v>10</v>
      </c>
      <c r="M3633" t="s">
        <v>1991</v>
      </c>
      <c r="N3633" t="s">
        <v>7752</v>
      </c>
      <c r="O3633" t="s">
        <v>132</v>
      </c>
      <c r="P3633" t="s">
        <v>179</v>
      </c>
    </row>
    <row r="3634" spans="1:16" x14ac:dyDescent="0.25">
      <c r="A3634" s="1" t="s">
        <v>7753</v>
      </c>
      <c r="B3634" s="5">
        <v>45799.475108402781</v>
      </c>
      <c r="C3634" t="s">
        <v>174</v>
      </c>
      <c r="D3634" t="s">
        <v>18</v>
      </c>
      <c r="E3634" t="s">
        <v>28</v>
      </c>
      <c r="F3634" t="s">
        <v>136</v>
      </c>
      <c r="G3634" s="4">
        <v>667.01</v>
      </c>
      <c r="H3634" s="31">
        <v>676.02</v>
      </c>
      <c r="I3634" s="31">
        <v>0</v>
      </c>
      <c r="J3634" s="31">
        <v>676.02</v>
      </c>
      <c r="K3634" s="30" t="s">
        <v>2824</v>
      </c>
      <c r="L3634" s="30" t="s">
        <v>17</v>
      </c>
      <c r="M3634" t="s">
        <v>1991</v>
      </c>
      <c r="N3634" t="s">
        <v>7754</v>
      </c>
      <c r="O3634" t="s">
        <v>131</v>
      </c>
      <c r="P3634" t="s">
        <v>180</v>
      </c>
    </row>
    <row r="3635" spans="1:16" x14ac:dyDescent="0.25">
      <c r="A3635" s="1">
        <v>6390</v>
      </c>
      <c r="B3635" s="5">
        <v>45802.833929479166</v>
      </c>
      <c r="C3635" t="s">
        <v>1566</v>
      </c>
      <c r="D3635" t="s">
        <v>23</v>
      </c>
      <c r="E3635" t="s">
        <v>24</v>
      </c>
      <c r="F3635" t="s">
        <v>20</v>
      </c>
      <c r="G3635" s="4">
        <v>35.79</v>
      </c>
      <c r="H3635" s="4">
        <v>34.799999999999997</v>
      </c>
      <c r="I3635" s="57">
        <v>25.61</v>
      </c>
      <c r="J3635" s="72">
        <f t="shared" ref="J3635:J3649" si="317">H3635-I3635</f>
        <v>9.1899999999999977</v>
      </c>
      <c r="K3635" s="30" t="s">
        <v>10</v>
      </c>
      <c r="L3635" s="30" t="s">
        <v>10</v>
      </c>
      <c r="M3635" t="s">
        <v>1991</v>
      </c>
      <c r="N3635" t="s">
        <v>7755</v>
      </c>
      <c r="O3635" t="s">
        <v>131</v>
      </c>
      <c r="P3635" t="str">
        <f>VLOOKUP(C3635,[3]REGIONAIS!H:K,4,FALSE)</f>
        <v>GRAZIANI BARRETO</v>
      </c>
    </row>
    <row r="3636" spans="1:16" x14ac:dyDescent="0.25">
      <c r="A3636" s="1">
        <v>6047</v>
      </c>
      <c r="B3636" s="5">
        <v>45802.702462847221</v>
      </c>
      <c r="C3636" t="s">
        <v>1570</v>
      </c>
      <c r="D3636" t="s">
        <v>23</v>
      </c>
      <c r="E3636" t="s">
        <v>24</v>
      </c>
      <c r="F3636" t="s">
        <v>20</v>
      </c>
      <c r="G3636" s="4">
        <v>17.79</v>
      </c>
      <c r="H3636" s="4">
        <v>16.8</v>
      </c>
      <c r="I3636" s="57">
        <v>10.08</v>
      </c>
      <c r="J3636" s="72">
        <f t="shared" si="317"/>
        <v>6.7200000000000006</v>
      </c>
      <c r="K3636" s="30" t="s">
        <v>10</v>
      </c>
      <c r="L3636" s="30" t="s">
        <v>10</v>
      </c>
      <c r="M3636" t="s">
        <v>1991</v>
      </c>
      <c r="N3636" t="s">
        <v>7756</v>
      </c>
      <c r="O3636" t="s">
        <v>124</v>
      </c>
      <c r="P3636" t="str">
        <f>VLOOKUP(C3636,[3]REGIONAIS!H:K,4,FALSE)</f>
        <v>GRAZIANI BARRETO</v>
      </c>
    </row>
    <row r="3637" spans="1:16" x14ac:dyDescent="0.25">
      <c r="A3637" s="1">
        <v>1383</v>
      </c>
      <c r="B3637" s="5">
        <v>45802.815044629628</v>
      </c>
      <c r="C3637" t="s">
        <v>995</v>
      </c>
      <c r="D3637" t="s">
        <v>19</v>
      </c>
      <c r="E3637" t="s">
        <v>130</v>
      </c>
      <c r="F3637" t="s">
        <v>20</v>
      </c>
      <c r="G3637" s="4">
        <v>0.99</v>
      </c>
      <c r="H3637" s="4">
        <v>12</v>
      </c>
      <c r="I3637" s="57">
        <v>4.7</v>
      </c>
      <c r="J3637" s="72">
        <f t="shared" si="317"/>
        <v>7.3</v>
      </c>
      <c r="K3637" s="30" t="s">
        <v>10</v>
      </c>
      <c r="L3637" s="30" t="s">
        <v>10</v>
      </c>
      <c r="M3637" t="s">
        <v>1991</v>
      </c>
      <c r="N3637" t="s">
        <v>7757</v>
      </c>
      <c r="O3637" t="s">
        <v>122</v>
      </c>
      <c r="P3637" t="str">
        <f>VLOOKUP(C3637,[3]REGIONAIS!H:K,4,FALSE)</f>
        <v>GRAZIANI BARRETO</v>
      </c>
    </row>
    <row r="3638" spans="1:16" x14ac:dyDescent="0.25">
      <c r="A3638" s="1">
        <v>6937</v>
      </c>
      <c r="B3638" s="5">
        <v>45802.739906006944</v>
      </c>
      <c r="C3638" t="s">
        <v>286</v>
      </c>
      <c r="D3638" t="s">
        <v>19</v>
      </c>
      <c r="E3638" t="s">
        <v>41</v>
      </c>
      <c r="F3638" t="s">
        <v>20</v>
      </c>
      <c r="G3638" s="4">
        <v>30.58</v>
      </c>
      <c r="H3638" s="4">
        <v>39.450000000000003</v>
      </c>
      <c r="I3638" s="57">
        <v>29.08</v>
      </c>
      <c r="J3638" s="72">
        <f t="shared" si="317"/>
        <v>10.370000000000005</v>
      </c>
      <c r="K3638" s="30" t="s">
        <v>10</v>
      </c>
      <c r="L3638" s="30" t="s">
        <v>10</v>
      </c>
      <c r="M3638" t="s">
        <v>1991</v>
      </c>
      <c r="N3638" t="s">
        <v>7758</v>
      </c>
      <c r="O3638" t="s">
        <v>156</v>
      </c>
      <c r="P3638" t="str">
        <f>VLOOKUP(C3638,[3]REGIONAIS!H:K,4,FALSE)</f>
        <v>KLEBER RIQUELME</v>
      </c>
    </row>
    <row r="3639" spans="1:16" x14ac:dyDescent="0.25">
      <c r="A3639" s="1" t="s">
        <v>7759</v>
      </c>
      <c r="B3639" s="5">
        <v>45801.798844780089</v>
      </c>
      <c r="C3639" t="s">
        <v>5572</v>
      </c>
      <c r="D3639" t="s">
        <v>19</v>
      </c>
      <c r="E3639" t="s">
        <v>1946</v>
      </c>
      <c r="F3639" t="s">
        <v>1940</v>
      </c>
      <c r="G3639" s="4">
        <v>162.79</v>
      </c>
      <c r="H3639" s="4">
        <v>148.80000000000001</v>
      </c>
      <c r="I3639" s="57">
        <v>124.62</v>
      </c>
      <c r="J3639" s="72">
        <f t="shared" si="317"/>
        <v>24.180000000000007</v>
      </c>
      <c r="K3639" s="30" t="s">
        <v>10</v>
      </c>
      <c r="L3639" s="30" t="s">
        <v>10</v>
      </c>
      <c r="M3639" t="s">
        <v>1991</v>
      </c>
      <c r="N3639" t="s">
        <v>7760</v>
      </c>
      <c r="O3639" t="s">
        <v>1958</v>
      </c>
      <c r="P3639" t="str">
        <f>VLOOKUP(C3639,[3]REGIONAIS!H:K,4,FALSE)</f>
        <v>KLEBER RIQUELME</v>
      </c>
    </row>
    <row r="3640" spans="1:16" x14ac:dyDescent="0.25">
      <c r="A3640" s="1">
        <v>1524</v>
      </c>
      <c r="B3640" s="5">
        <v>45801.931352916668</v>
      </c>
      <c r="C3640" t="s">
        <v>286</v>
      </c>
      <c r="D3640" t="s">
        <v>19</v>
      </c>
      <c r="E3640" t="s">
        <v>41</v>
      </c>
      <c r="F3640" t="s">
        <v>20</v>
      </c>
      <c r="G3640" s="4">
        <v>59.24</v>
      </c>
      <c r="H3640" s="4">
        <v>68.25</v>
      </c>
      <c r="I3640" s="57">
        <v>55.11</v>
      </c>
      <c r="J3640" s="72">
        <f t="shared" si="317"/>
        <v>13.14</v>
      </c>
      <c r="K3640" s="30" t="s">
        <v>10</v>
      </c>
      <c r="L3640" s="30" t="s">
        <v>10</v>
      </c>
      <c r="M3640" t="s">
        <v>1991</v>
      </c>
      <c r="N3640" t="s">
        <v>7761</v>
      </c>
      <c r="O3640" t="s">
        <v>132</v>
      </c>
      <c r="P3640" t="str">
        <f>VLOOKUP(C3640,[3]REGIONAIS!H:K,4,FALSE)</f>
        <v>KLEBER RIQUELME</v>
      </c>
    </row>
    <row r="3641" spans="1:16" x14ac:dyDescent="0.25">
      <c r="A3641" s="1">
        <v>5753</v>
      </c>
      <c r="B3641" s="5">
        <v>45802.900602662034</v>
      </c>
      <c r="C3641" t="s">
        <v>2996</v>
      </c>
      <c r="D3641" t="s">
        <v>23</v>
      </c>
      <c r="E3641" t="s">
        <v>24</v>
      </c>
      <c r="F3641" t="s">
        <v>20</v>
      </c>
      <c r="G3641" s="4">
        <v>41.78</v>
      </c>
      <c r="H3641" s="4">
        <v>46.8</v>
      </c>
      <c r="I3641" s="57">
        <v>37.799999999999997</v>
      </c>
      <c r="J3641" s="72">
        <f t="shared" si="317"/>
        <v>9</v>
      </c>
      <c r="K3641" s="30" t="s">
        <v>10</v>
      </c>
      <c r="L3641" s="30" t="s">
        <v>10</v>
      </c>
      <c r="M3641" t="s">
        <v>1991</v>
      </c>
      <c r="N3641" t="s">
        <v>7762</v>
      </c>
      <c r="O3641" t="s">
        <v>132</v>
      </c>
      <c r="P3641" t="str">
        <f>VLOOKUP(C3641,[3]REGIONAIS!H:K,4,FALSE)</f>
        <v>GRAZIANI BARRETO</v>
      </c>
    </row>
    <row r="3642" spans="1:16" x14ac:dyDescent="0.25">
      <c r="A3642" s="1">
        <v>1855</v>
      </c>
      <c r="B3642" s="5">
        <v>45799.89181040509</v>
      </c>
      <c r="C3642" t="s">
        <v>264</v>
      </c>
      <c r="D3642" t="s">
        <v>19</v>
      </c>
      <c r="E3642" t="s">
        <v>129</v>
      </c>
      <c r="F3642" t="s">
        <v>116</v>
      </c>
      <c r="G3642" s="4">
        <v>252.99</v>
      </c>
      <c r="H3642" s="4">
        <v>241</v>
      </c>
      <c r="I3642" s="57">
        <v>194.61</v>
      </c>
      <c r="J3642" s="72">
        <f t="shared" si="317"/>
        <v>46.389999999999986</v>
      </c>
      <c r="K3642" s="30" t="s">
        <v>10</v>
      </c>
      <c r="L3642" s="30" t="s">
        <v>10</v>
      </c>
      <c r="M3642" t="s">
        <v>1991</v>
      </c>
      <c r="N3642" t="s">
        <v>7763</v>
      </c>
      <c r="O3642" t="s">
        <v>1959</v>
      </c>
      <c r="P3642" t="s">
        <v>180</v>
      </c>
    </row>
    <row r="3643" spans="1:16" x14ac:dyDescent="0.25">
      <c r="A3643" s="1">
        <v>5230</v>
      </c>
      <c r="B3643" s="5">
        <v>45801.873839803244</v>
      </c>
      <c r="C3643" t="s">
        <v>2996</v>
      </c>
      <c r="D3643" t="s">
        <v>23</v>
      </c>
      <c r="E3643" t="s">
        <v>24</v>
      </c>
      <c r="F3643" t="s">
        <v>20</v>
      </c>
      <c r="G3643" s="4">
        <v>57.98</v>
      </c>
      <c r="H3643" s="4">
        <v>51</v>
      </c>
      <c r="I3643" s="57">
        <v>41.18</v>
      </c>
      <c r="J3643" s="72">
        <f t="shared" si="317"/>
        <v>9.82</v>
      </c>
      <c r="K3643" s="30" t="s">
        <v>10</v>
      </c>
      <c r="L3643" s="30" t="s">
        <v>10</v>
      </c>
      <c r="M3643" t="s">
        <v>1991</v>
      </c>
      <c r="N3643" t="s">
        <v>7764</v>
      </c>
      <c r="O3643" t="s">
        <v>132</v>
      </c>
      <c r="P3643" t="str">
        <f>VLOOKUP(C3643,[3]REGIONAIS!H:K,4,FALSE)</f>
        <v>GRAZIANI BARRETO</v>
      </c>
    </row>
    <row r="3644" spans="1:16" x14ac:dyDescent="0.25">
      <c r="A3644" s="1">
        <v>5728</v>
      </c>
      <c r="B3644" s="5">
        <v>45802.885368055555</v>
      </c>
      <c r="C3644" t="s">
        <v>202</v>
      </c>
      <c r="D3644" t="s">
        <v>19</v>
      </c>
      <c r="E3644" t="s">
        <v>2859</v>
      </c>
      <c r="F3644" t="s">
        <v>20</v>
      </c>
      <c r="G3644" s="4">
        <v>136.58000000000001</v>
      </c>
      <c r="H3644" s="4">
        <v>135.6</v>
      </c>
      <c r="I3644" s="57">
        <v>109.49</v>
      </c>
      <c r="J3644" s="72">
        <f t="shared" si="317"/>
        <v>26.11</v>
      </c>
      <c r="K3644" s="30" t="s">
        <v>10</v>
      </c>
      <c r="L3644" s="30" t="s">
        <v>10</v>
      </c>
      <c r="M3644" t="s">
        <v>1991</v>
      </c>
      <c r="N3644" t="s">
        <v>7765</v>
      </c>
      <c r="O3644" t="s">
        <v>132</v>
      </c>
      <c r="P3644" t="str">
        <f>VLOOKUP(C3644,[3]REGIONAIS!H:K,4,FALSE)</f>
        <v>KLEBER RIQUELME</v>
      </c>
    </row>
    <row r="3645" spans="1:16" x14ac:dyDescent="0.25">
      <c r="A3645" s="1">
        <v>1583</v>
      </c>
      <c r="B3645" s="5">
        <v>45801.845925486108</v>
      </c>
      <c r="C3645" t="s">
        <v>21</v>
      </c>
      <c r="D3645" t="s">
        <v>23</v>
      </c>
      <c r="E3645" t="s">
        <v>24</v>
      </c>
      <c r="F3645" t="s">
        <v>20</v>
      </c>
      <c r="G3645" s="4">
        <v>121.84</v>
      </c>
      <c r="H3645" s="4">
        <v>113.85</v>
      </c>
      <c r="I3645" s="57">
        <v>91.93</v>
      </c>
      <c r="J3645" s="72">
        <f t="shared" si="317"/>
        <v>21.919999999999987</v>
      </c>
      <c r="K3645" s="30" t="s">
        <v>10</v>
      </c>
      <c r="L3645" s="30" t="s">
        <v>10</v>
      </c>
      <c r="M3645" t="s">
        <v>1991</v>
      </c>
      <c r="N3645" t="s">
        <v>7766</v>
      </c>
      <c r="O3645" t="s">
        <v>131</v>
      </c>
      <c r="P3645" t="str">
        <f>VLOOKUP(C3645,[3]REGIONAIS!H:K,4,FALSE)</f>
        <v>KLEBER RIQUELME</v>
      </c>
    </row>
    <row r="3646" spans="1:16" x14ac:dyDescent="0.25">
      <c r="A3646" s="1">
        <v>1594</v>
      </c>
      <c r="B3646" s="5">
        <v>45801.654097650462</v>
      </c>
      <c r="C3646" t="s">
        <v>162</v>
      </c>
      <c r="D3646" t="s">
        <v>23</v>
      </c>
      <c r="E3646" t="s">
        <v>24</v>
      </c>
      <c r="F3646" t="s">
        <v>20</v>
      </c>
      <c r="G3646" s="4">
        <v>66.63</v>
      </c>
      <c r="H3646" s="4">
        <v>67.650000000000006</v>
      </c>
      <c r="I3646" s="57">
        <v>54.63</v>
      </c>
      <c r="J3646" s="72">
        <f t="shared" si="317"/>
        <v>13.020000000000003</v>
      </c>
      <c r="K3646" s="30" t="s">
        <v>10</v>
      </c>
      <c r="L3646" s="30" t="s">
        <v>10</v>
      </c>
      <c r="M3646" t="s">
        <v>1991</v>
      </c>
      <c r="N3646" t="s">
        <v>7767</v>
      </c>
      <c r="O3646" t="s">
        <v>123</v>
      </c>
      <c r="P3646" t="str">
        <f>VLOOKUP(C3646,[3]REGIONAIS!H:K,4,FALSE)</f>
        <v>GUSTAVO DIREITO</v>
      </c>
    </row>
    <row r="3647" spans="1:16" x14ac:dyDescent="0.25">
      <c r="A3647" s="1">
        <v>23</v>
      </c>
      <c r="B3647" s="5">
        <v>45801.748080671299</v>
      </c>
      <c r="C3647" t="s">
        <v>197</v>
      </c>
      <c r="D3647" t="s">
        <v>19</v>
      </c>
      <c r="E3647" t="s">
        <v>33</v>
      </c>
      <c r="F3647" t="s">
        <v>20</v>
      </c>
      <c r="G3647" s="4">
        <v>53.78</v>
      </c>
      <c r="H3647" s="4">
        <v>46.8</v>
      </c>
      <c r="I3647" s="57">
        <v>37.799999999999997</v>
      </c>
      <c r="J3647" s="72">
        <f t="shared" si="317"/>
        <v>9</v>
      </c>
      <c r="K3647" s="30" t="s">
        <v>10</v>
      </c>
      <c r="L3647" s="30" t="s">
        <v>10</v>
      </c>
      <c r="M3647" t="s">
        <v>1991</v>
      </c>
      <c r="N3647" t="s">
        <v>7768</v>
      </c>
      <c r="O3647" t="s">
        <v>122</v>
      </c>
      <c r="P3647" t="str">
        <f>VLOOKUP(C3647,[3]REGIONAIS!H:K,4,FALSE)</f>
        <v>GRAZIANI BARRETO</v>
      </c>
    </row>
    <row r="3648" spans="1:16" x14ac:dyDescent="0.25">
      <c r="A3648" s="1">
        <v>3726</v>
      </c>
      <c r="B3648" s="5">
        <v>45801.891271678243</v>
      </c>
      <c r="C3648" t="s">
        <v>138</v>
      </c>
      <c r="D3648" t="s">
        <v>23</v>
      </c>
      <c r="E3648" t="s">
        <v>24</v>
      </c>
      <c r="F3648" t="s">
        <v>20</v>
      </c>
      <c r="G3648" s="4">
        <v>96.58</v>
      </c>
      <c r="H3648" s="4">
        <v>87.6</v>
      </c>
      <c r="I3648" s="57">
        <v>70.73</v>
      </c>
      <c r="J3648" s="72">
        <f t="shared" si="317"/>
        <v>16.86999999999999</v>
      </c>
      <c r="K3648" s="30" t="s">
        <v>10</v>
      </c>
      <c r="L3648" s="30" t="s">
        <v>10</v>
      </c>
      <c r="M3648" t="s">
        <v>1991</v>
      </c>
      <c r="N3648" t="s">
        <v>7769</v>
      </c>
      <c r="O3648" t="s">
        <v>132</v>
      </c>
      <c r="P3648" t="str">
        <f>VLOOKUP(C3648,[3]REGIONAIS!H:K,4,FALSE)</f>
        <v>GRAZIANI BARRETO</v>
      </c>
    </row>
    <row r="3649" spans="1:16" x14ac:dyDescent="0.25">
      <c r="A3649" s="1">
        <v>5997</v>
      </c>
      <c r="B3649" s="5">
        <v>45801.848802986111</v>
      </c>
      <c r="C3649" t="s">
        <v>138</v>
      </c>
      <c r="D3649" t="s">
        <v>23</v>
      </c>
      <c r="E3649" t="s">
        <v>24</v>
      </c>
      <c r="F3649" t="s">
        <v>20</v>
      </c>
      <c r="G3649" s="4">
        <v>48.38</v>
      </c>
      <c r="H3649" s="4">
        <v>26.4</v>
      </c>
      <c r="I3649" s="57">
        <v>22.14</v>
      </c>
      <c r="J3649" s="72">
        <f t="shared" si="317"/>
        <v>4.259999999999998</v>
      </c>
      <c r="K3649" s="30" t="s">
        <v>10</v>
      </c>
      <c r="L3649" s="30" t="s">
        <v>10</v>
      </c>
      <c r="M3649" t="s">
        <v>1991</v>
      </c>
      <c r="N3649" t="s">
        <v>7770</v>
      </c>
      <c r="O3649" t="s">
        <v>1961</v>
      </c>
      <c r="P3649" t="str">
        <f>VLOOKUP(C3649,[3]REGIONAIS!H:K,4,FALSE)</f>
        <v>GRAZIANI BARRETO</v>
      </c>
    </row>
    <row r="3650" spans="1:16" x14ac:dyDescent="0.25">
      <c r="A3650" s="75">
        <v>7101</v>
      </c>
      <c r="B3650" s="76">
        <v>45800.883702627318</v>
      </c>
      <c r="C3650" s="77" t="s">
        <v>264</v>
      </c>
      <c r="D3650" s="77" t="s">
        <v>19</v>
      </c>
      <c r="E3650" s="77" t="s">
        <v>129</v>
      </c>
      <c r="F3650" s="77" t="s">
        <v>116</v>
      </c>
      <c r="G3650" s="31">
        <v>152.99</v>
      </c>
      <c r="H3650" s="31">
        <v>148</v>
      </c>
      <c r="I3650" s="31">
        <v>0</v>
      </c>
      <c r="J3650" s="31">
        <v>148</v>
      </c>
      <c r="K3650" s="78" t="s">
        <v>1000</v>
      </c>
      <c r="L3650" s="78" t="s">
        <v>2825</v>
      </c>
      <c r="M3650" s="77" t="s">
        <v>1991</v>
      </c>
      <c r="N3650" s="77" t="s">
        <v>7771</v>
      </c>
      <c r="O3650" s="77" t="s">
        <v>131</v>
      </c>
      <c r="P3650" t="s">
        <v>180</v>
      </c>
    </row>
    <row r="3651" spans="1:16" x14ac:dyDescent="0.25">
      <c r="A3651" s="1">
        <v>2707</v>
      </c>
      <c r="B3651" s="5">
        <v>45802.837341805556</v>
      </c>
      <c r="C3651" t="s">
        <v>256</v>
      </c>
      <c r="D3651" t="s">
        <v>23</v>
      </c>
      <c r="E3651" t="s">
        <v>24</v>
      </c>
      <c r="F3651" t="s">
        <v>20</v>
      </c>
      <c r="G3651" s="4">
        <v>34.18</v>
      </c>
      <c r="H3651" s="4">
        <v>33.6</v>
      </c>
      <c r="I3651" s="57">
        <v>27.13</v>
      </c>
      <c r="J3651" s="72">
        <f t="shared" ref="J3651:J3654" si="318">H3651-I3651</f>
        <v>6.4700000000000024</v>
      </c>
      <c r="K3651" s="30" t="s">
        <v>10</v>
      </c>
      <c r="L3651" s="30" t="s">
        <v>10</v>
      </c>
      <c r="M3651" t="s">
        <v>1991</v>
      </c>
      <c r="N3651" t="s">
        <v>7772</v>
      </c>
      <c r="O3651" t="s">
        <v>122</v>
      </c>
      <c r="P3651" t="str">
        <f>VLOOKUP(C3651,[3]REGIONAIS!H:K,4,FALSE)</f>
        <v>BREINER PENA</v>
      </c>
    </row>
    <row r="3652" spans="1:16" x14ac:dyDescent="0.25">
      <c r="A3652" s="1">
        <v>8590</v>
      </c>
      <c r="B3652" s="5">
        <v>45801.830405046298</v>
      </c>
      <c r="C3652" t="s">
        <v>151</v>
      </c>
      <c r="D3652" t="s">
        <v>19</v>
      </c>
      <c r="E3652" t="s">
        <v>33</v>
      </c>
      <c r="F3652" t="s">
        <v>20</v>
      </c>
      <c r="G3652" s="4">
        <v>61.78</v>
      </c>
      <c r="H3652" s="4">
        <v>52.8</v>
      </c>
      <c r="I3652" s="57">
        <v>42.64</v>
      </c>
      <c r="J3652" s="72">
        <f t="shared" si="318"/>
        <v>10.159999999999997</v>
      </c>
      <c r="K3652" s="30" t="s">
        <v>10</v>
      </c>
      <c r="L3652" s="30" t="s">
        <v>10</v>
      </c>
      <c r="M3652" t="s">
        <v>1991</v>
      </c>
      <c r="N3652" t="s">
        <v>7773</v>
      </c>
      <c r="O3652" t="s">
        <v>122</v>
      </c>
      <c r="P3652" t="str">
        <f>VLOOKUP(C3652,[3]REGIONAIS!H:K,4,FALSE)</f>
        <v>BREINER PENA</v>
      </c>
    </row>
    <row r="3653" spans="1:16" x14ac:dyDescent="0.25">
      <c r="A3653" s="1">
        <v>3742</v>
      </c>
      <c r="B3653" s="5">
        <v>45801.829336539355</v>
      </c>
      <c r="C3653" t="s">
        <v>302</v>
      </c>
      <c r="D3653" t="s">
        <v>19</v>
      </c>
      <c r="E3653" t="s">
        <v>33</v>
      </c>
      <c r="F3653" t="s">
        <v>20</v>
      </c>
      <c r="G3653" s="4">
        <v>56.78</v>
      </c>
      <c r="H3653" s="4">
        <v>43.8</v>
      </c>
      <c r="I3653" s="57">
        <v>35.369999999999997</v>
      </c>
      <c r="J3653" s="72">
        <f t="shared" si="318"/>
        <v>8.43</v>
      </c>
      <c r="K3653" s="30" t="s">
        <v>10</v>
      </c>
      <c r="L3653" s="30" t="s">
        <v>10</v>
      </c>
      <c r="M3653" t="s">
        <v>1991</v>
      </c>
      <c r="N3653" t="s">
        <v>7774</v>
      </c>
      <c r="O3653" t="s">
        <v>132</v>
      </c>
      <c r="P3653" t="str">
        <f>VLOOKUP(C3653,[3]REGIONAIS!H:K,4,FALSE)</f>
        <v>BREINER PENA</v>
      </c>
    </row>
    <row r="3654" spans="1:16" x14ac:dyDescent="0.25">
      <c r="A3654" s="1">
        <v>2292</v>
      </c>
      <c r="B3654" s="5">
        <v>45801.888333275463</v>
      </c>
      <c r="C3654" t="s">
        <v>264</v>
      </c>
      <c r="D3654" t="s">
        <v>19</v>
      </c>
      <c r="E3654" t="s">
        <v>129</v>
      </c>
      <c r="F3654" t="s">
        <v>116</v>
      </c>
      <c r="G3654" s="4">
        <v>65.98</v>
      </c>
      <c r="H3654" s="4">
        <v>60</v>
      </c>
      <c r="I3654" s="57">
        <v>48.45</v>
      </c>
      <c r="J3654" s="72">
        <f t="shared" si="318"/>
        <v>11.549999999999997</v>
      </c>
      <c r="K3654" s="30" t="s">
        <v>10</v>
      </c>
      <c r="L3654" s="30" t="s">
        <v>10</v>
      </c>
      <c r="M3654" t="s">
        <v>1991</v>
      </c>
      <c r="N3654" t="s">
        <v>7775</v>
      </c>
      <c r="O3654" t="s">
        <v>122</v>
      </c>
      <c r="P3654" t="str">
        <f>VLOOKUP(C3654,[3]REGIONAIS!H:K,4,FALSE)</f>
        <v>ANDRE TREVISANI</v>
      </c>
    </row>
    <row r="3655" spans="1:16" x14ac:dyDescent="0.25">
      <c r="A3655" s="75">
        <v>428</v>
      </c>
      <c r="B3655" s="76">
        <v>45800.900673645832</v>
      </c>
      <c r="C3655" s="77" t="s">
        <v>1974</v>
      </c>
      <c r="D3655" s="77" t="s">
        <v>23</v>
      </c>
      <c r="E3655" s="77" t="s">
        <v>30</v>
      </c>
      <c r="F3655" s="77" t="s">
        <v>116</v>
      </c>
      <c r="G3655" s="31">
        <v>69.98</v>
      </c>
      <c r="H3655" s="31">
        <v>62</v>
      </c>
      <c r="I3655" s="31">
        <v>0</v>
      </c>
      <c r="J3655" s="31">
        <v>62</v>
      </c>
      <c r="K3655" s="78" t="s">
        <v>1000</v>
      </c>
      <c r="L3655" s="78" t="s">
        <v>2825</v>
      </c>
      <c r="M3655" s="77" t="s">
        <v>1991</v>
      </c>
      <c r="N3655" s="77" t="s">
        <v>7776</v>
      </c>
      <c r="O3655" s="77" t="s">
        <v>2228</v>
      </c>
      <c r="P3655" t="s">
        <v>182</v>
      </c>
    </row>
    <row r="3656" spans="1:16" x14ac:dyDescent="0.25">
      <c r="A3656" s="1">
        <v>6404</v>
      </c>
      <c r="B3656" s="5">
        <v>45802.80570355324</v>
      </c>
      <c r="C3656" t="s">
        <v>305</v>
      </c>
      <c r="D3656" t="s">
        <v>23</v>
      </c>
      <c r="E3656" t="s">
        <v>30</v>
      </c>
      <c r="F3656" t="s">
        <v>116</v>
      </c>
      <c r="G3656" s="4">
        <v>145.99</v>
      </c>
      <c r="H3656" s="4">
        <v>155</v>
      </c>
      <c r="I3656" s="57">
        <v>125.16</v>
      </c>
      <c r="J3656" s="72">
        <f t="shared" ref="J3656:J3671" si="319">H3656-I3656</f>
        <v>29.840000000000003</v>
      </c>
      <c r="K3656" s="30" t="s">
        <v>10</v>
      </c>
      <c r="L3656" s="30" t="s">
        <v>10</v>
      </c>
      <c r="M3656" t="s">
        <v>1991</v>
      </c>
      <c r="N3656" t="s">
        <v>7777</v>
      </c>
      <c r="O3656" t="s">
        <v>123</v>
      </c>
      <c r="P3656" t="str">
        <f>VLOOKUP(C3656,[3]REGIONAIS!H:K,4,FALSE)</f>
        <v>KLEBER RIQUELME</v>
      </c>
    </row>
    <row r="3657" spans="1:16" x14ac:dyDescent="0.25">
      <c r="A3657" s="1">
        <v>5566</v>
      </c>
      <c r="B3657" s="5">
        <v>45801.7437421875</v>
      </c>
      <c r="C3657" t="s">
        <v>195</v>
      </c>
      <c r="D3657" t="s">
        <v>23</v>
      </c>
      <c r="E3657" t="s">
        <v>24</v>
      </c>
      <c r="F3657" t="s">
        <v>20</v>
      </c>
      <c r="G3657" s="4">
        <v>65.239999999999995</v>
      </c>
      <c r="H3657" s="4">
        <v>74.25</v>
      </c>
      <c r="I3657" s="57">
        <v>57.46</v>
      </c>
      <c r="J3657" s="72">
        <f t="shared" si="319"/>
        <v>16.79</v>
      </c>
      <c r="K3657" s="30" t="s">
        <v>10</v>
      </c>
      <c r="L3657" s="30" t="s">
        <v>10</v>
      </c>
      <c r="M3657" t="s">
        <v>1991</v>
      </c>
      <c r="N3657" t="s">
        <v>7778</v>
      </c>
      <c r="O3657" t="s">
        <v>131</v>
      </c>
      <c r="P3657" t="str">
        <f>VLOOKUP(C3657,[3]REGIONAIS!H:K,4,FALSE)</f>
        <v>KLEBER RIQUELME</v>
      </c>
    </row>
    <row r="3658" spans="1:16" x14ac:dyDescent="0.25">
      <c r="A3658" s="1">
        <v>4838</v>
      </c>
      <c r="B3658" s="5">
        <v>45801.741876435182</v>
      </c>
      <c r="C3658" t="s">
        <v>195</v>
      </c>
      <c r="D3658" t="s">
        <v>23</v>
      </c>
      <c r="E3658" t="s">
        <v>24</v>
      </c>
      <c r="F3658" t="s">
        <v>20</v>
      </c>
      <c r="G3658" s="4">
        <v>44.23</v>
      </c>
      <c r="H3658" s="4">
        <v>38.25</v>
      </c>
      <c r="I3658" s="57">
        <v>30.88</v>
      </c>
      <c r="J3658" s="72">
        <f t="shared" si="319"/>
        <v>7.370000000000001</v>
      </c>
      <c r="K3658" s="30" t="s">
        <v>10</v>
      </c>
      <c r="L3658" s="30" t="s">
        <v>10</v>
      </c>
      <c r="M3658" t="s">
        <v>1991</v>
      </c>
      <c r="N3658" t="s">
        <v>7779</v>
      </c>
      <c r="O3658" t="s">
        <v>131</v>
      </c>
      <c r="P3658" t="str">
        <f>VLOOKUP(C3658,[3]REGIONAIS!H:K,4,FALSE)</f>
        <v>KLEBER RIQUELME</v>
      </c>
    </row>
    <row r="3659" spans="1:16" x14ac:dyDescent="0.25">
      <c r="A3659" s="1">
        <v>5880</v>
      </c>
      <c r="B3659" s="5">
        <v>45802.659125289349</v>
      </c>
      <c r="C3659" t="s">
        <v>279</v>
      </c>
      <c r="D3659" t="s">
        <v>19</v>
      </c>
      <c r="E3659" t="s">
        <v>33</v>
      </c>
      <c r="F3659" t="s">
        <v>20</v>
      </c>
      <c r="G3659" s="4">
        <v>28.89</v>
      </c>
      <c r="H3659" s="4">
        <v>37.200000000000003</v>
      </c>
      <c r="I3659" s="57">
        <v>30.04</v>
      </c>
      <c r="J3659" s="72">
        <f t="shared" si="319"/>
        <v>7.1600000000000037</v>
      </c>
      <c r="K3659" s="30" t="s">
        <v>10</v>
      </c>
      <c r="L3659" s="30" t="s">
        <v>10</v>
      </c>
      <c r="M3659" t="s">
        <v>1991</v>
      </c>
      <c r="N3659" t="s">
        <v>7780</v>
      </c>
      <c r="O3659" t="s">
        <v>131</v>
      </c>
      <c r="P3659" t="str">
        <f>VLOOKUP(C3659,[3]REGIONAIS!H:K,4,FALSE)</f>
        <v>BREINER PENA</v>
      </c>
    </row>
    <row r="3660" spans="1:16" x14ac:dyDescent="0.25">
      <c r="A3660" s="1">
        <v>5246</v>
      </c>
      <c r="B3660" s="5">
        <v>45801.8697225</v>
      </c>
      <c r="C3660" t="s">
        <v>279</v>
      </c>
      <c r="D3660" t="s">
        <v>19</v>
      </c>
      <c r="E3660" t="s">
        <v>33</v>
      </c>
      <c r="F3660" t="s">
        <v>20</v>
      </c>
      <c r="G3660" s="4">
        <v>64.59</v>
      </c>
      <c r="H3660" s="4">
        <v>63.6</v>
      </c>
      <c r="I3660" s="57">
        <v>51.35</v>
      </c>
      <c r="J3660" s="72">
        <f t="shared" si="319"/>
        <v>12.25</v>
      </c>
      <c r="K3660" s="30" t="s">
        <v>10</v>
      </c>
      <c r="L3660" s="30" t="s">
        <v>10</v>
      </c>
      <c r="M3660" t="s">
        <v>1991</v>
      </c>
      <c r="N3660" t="s">
        <v>7781</v>
      </c>
      <c r="O3660" t="s">
        <v>132</v>
      </c>
      <c r="P3660" t="str">
        <f>VLOOKUP(C3660,[3]REGIONAIS!H:K,4,FALSE)</f>
        <v>BREINER PENA</v>
      </c>
    </row>
    <row r="3661" spans="1:16" x14ac:dyDescent="0.25">
      <c r="A3661" s="1">
        <v>4239</v>
      </c>
      <c r="B3661" s="5">
        <v>45799.832653634257</v>
      </c>
      <c r="C3661" t="s">
        <v>259</v>
      </c>
      <c r="D3661" t="s">
        <v>23</v>
      </c>
      <c r="E3661" t="s">
        <v>31</v>
      </c>
      <c r="F3661" t="s">
        <v>116</v>
      </c>
      <c r="G3661" s="4">
        <v>125.98</v>
      </c>
      <c r="H3661" s="4">
        <v>122</v>
      </c>
      <c r="I3661" s="57">
        <v>98.52</v>
      </c>
      <c r="J3661" s="72">
        <f t="shared" si="319"/>
        <v>23.480000000000004</v>
      </c>
      <c r="K3661" s="30" t="s">
        <v>10</v>
      </c>
      <c r="L3661" s="30" t="s">
        <v>10</v>
      </c>
      <c r="M3661" t="s">
        <v>1991</v>
      </c>
      <c r="N3661" t="s">
        <v>7782</v>
      </c>
      <c r="O3661" t="s">
        <v>1983</v>
      </c>
      <c r="P3661" t="s">
        <v>182</v>
      </c>
    </row>
    <row r="3662" spans="1:16" x14ac:dyDescent="0.25">
      <c r="A3662" s="1">
        <v>8361</v>
      </c>
      <c r="B3662" s="5">
        <v>45801.837918634257</v>
      </c>
      <c r="C3662" t="s">
        <v>279</v>
      </c>
      <c r="D3662" t="s">
        <v>19</v>
      </c>
      <c r="E3662" t="s">
        <v>226</v>
      </c>
      <c r="F3662" t="s">
        <v>20</v>
      </c>
      <c r="G3662" s="4">
        <v>191.18</v>
      </c>
      <c r="H3662" s="4">
        <v>169.2</v>
      </c>
      <c r="I3662" s="57">
        <v>136.62</v>
      </c>
      <c r="J3662" s="72">
        <f t="shared" si="319"/>
        <v>32.579999999999984</v>
      </c>
      <c r="K3662" s="30" t="s">
        <v>10</v>
      </c>
      <c r="L3662" s="30" t="s">
        <v>10</v>
      </c>
      <c r="M3662" t="s">
        <v>1991</v>
      </c>
      <c r="N3662" t="s">
        <v>7783</v>
      </c>
      <c r="O3662" t="s">
        <v>122</v>
      </c>
      <c r="P3662" t="str">
        <f>VLOOKUP(C3662,[3]REGIONAIS!H:K,4,FALSE)</f>
        <v>BREINER PENA</v>
      </c>
    </row>
    <row r="3663" spans="1:16" x14ac:dyDescent="0.25">
      <c r="A3663" s="1">
        <v>6928</v>
      </c>
      <c r="B3663" s="5">
        <v>45802.933855428244</v>
      </c>
      <c r="C3663" t="s">
        <v>287</v>
      </c>
      <c r="D3663" t="s">
        <v>19</v>
      </c>
      <c r="E3663" t="s">
        <v>129</v>
      </c>
      <c r="F3663" t="s">
        <v>116</v>
      </c>
      <c r="G3663" s="4">
        <v>93.98</v>
      </c>
      <c r="H3663" s="4">
        <v>70</v>
      </c>
      <c r="I3663" s="57">
        <v>56.52</v>
      </c>
      <c r="J3663" s="72">
        <f t="shared" si="319"/>
        <v>13.479999999999997</v>
      </c>
      <c r="K3663" s="30" t="s">
        <v>10</v>
      </c>
      <c r="L3663" s="30" t="s">
        <v>10</v>
      </c>
      <c r="M3663" t="s">
        <v>1991</v>
      </c>
      <c r="N3663" t="s">
        <v>7784</v>
      </c>
      <c r="O3663" t="s">
        <v>1959</v>
      </c>
      <c r="P3663" t="str">
        <f>VLOOKUP(C3663,[3]REGIONAIS!H:K,4,FALSE)</f>
        <v>GUSTAVO DIREITO</v>
      </c>
    </row>
    <row r="3664" spans="1:16" x14ac:dyDescent="0.25">
      <c r="A3664" s="1">
        <v>681</v>
      </c>
      <c r="B3664" s="5">
        <v>45802.900363009256</v>
      </c>
      <c r="C3664" t="s">
        <v>282</v>
      </c>
      <c r="D3664" t="s">
        <v>23</v>
      </c>
      <c r="E3664" t="s">
        <v>31</v>
      </c>
      <c r="F3664" t="s">
        <v>116</v>
      </c>
      <c r="G3664" s="4">
        <v>80.98</v>
      </c>
      <c r="H3664" s="4">
        <v>74</v>
      </c>
      <c r="I3664" s="57">
        <v>62.01</v>
      </c>
      <c r="J3664" s="72">
        <f t="shared" si="319"/>
        <v>11.990000000000002</v>
      </c>
      <c r="K3664" s="30" t="s">
        <v>10</v>
      </c>
      <c r="L3664" s="30" t="s">
        <v>10</v>
      </c>
      <c r="M3664" t="s">
        <v>1991</v>
      </c>
      <c r="N3664" t="s">
        <v>7785</v>
      </c>
      <c r="O3664" t="s">
        <v>156</v>
      </c>
      <c r="P3664" t="str">
        <f>VLOOKUP(C3664,[3]REGIONAIS!H:K,4,FALSE)</f>
        <v>BREINER PENA</v>
      </c>
    </row>
    <row r="3665" spans="1:16" x14ac:dyDescent="0.25">
      <c r="A3665" s="1">
        <v>2282</v>
      </c>
      <c r="B3665" s="5">
        <v>45802.83289085648</v>
      </c>
      <c r="C3665" t="s">
        <v>2520</v>
      </c>
      <c r="D3665" t="s">
        <v>27</v>
      </c>
      <c r="E3665" t="s">
        <v>1945</v>
      </c>
      <c r="F3665" t="s">
        <v>20</v>
      </c>
      <c r="G3665" s="4">
        <v>69.430000000000007</v>
      </c>
      <c r="H3665" s="4">
        <v>51.45</v>
      </c>
      <c r="I3665" s="57">
        <v>41.55</v>
      </c>
      <c r="J3665" s="72">
        <f t="shared" si="319"/>
        <v>9.9000000000000057</v>
      </c>
      <c r="K3665" s="30" t="s">
        <v>10</v>
      </c>
      <c r="L3665" s="30" t="s">
        <v>10</v>
      </c>
      <c r="M3665" t="s">
        <v>1991</v>
      </c>
      <c r="N3665" t="s">
        <v>7786</v>
      </c>
      <c r="O3665" t="s">
        <v>131</v>
      </c>
      <c r="P3665" t="str">
        <f>VLOOKUP(C3665,[3]REGIONAIS!H:K,4,FALSE)</f>
        <v>ANDRE TREVISANI</v>
      </c>
    </row>
    <row r="3666" spans="1:16" x14ac:dyDescent="0.25">
      <c r="A3666" s="1">
        <v>3819</v>
      </c>
      <c r="B3666" s="5">
        <v>45801.782171006947</v>
      </c>
      <c r="C3666" t="s">
        <v>2520</v>
      </c>
      <c r="D3666" t="s">
        <v>19</v>
      </c>
      <c r="E3666" t="s">
        <v>33</v>
      </c>
      <c r="F3666" t="s">
        <v>20</v>
      </c>
      <c r="G3666" s="4">
        <v>41.03</v>
      </c>
      <c r="H3666" s="4">
        <v>31.05</v>
      </c>
      <c r="I3666" s="57">
        <v>25.07</v>
      </c>
      <c r="J3666" s="72">
        <f t="shared" si="319"/>
        <v>5.98</v>
      </c>
      <c r="K3666" s="30" t="s">
        <v>10</v>
      </c>
      <c r="L3666" s="30" t="s">
        <v>10</v>
      </c>
      <c r="M3666" t="s">
        <v>1991</v>
      </c>
      <c r="N3666" t="s">
        <v>7787</v>
      </c>
      <c r="O3666" t="s">
        <v>140</v>
      </c>
      <c r="P3666" t="str">
        <f>VLOOKUP(C3666,[3]REGIONAIS!H:K,4,FALSE)</f>
        <v>ANDRE TREVISANI</v>
      </c>
    </row>
    <row r="3667" spans="1:16" x14ac:dyDescent="0.25">
      <c r="A3667" s="1">
        <v>4600</v>
      </c>
      <c r="B3667" s="5">
        <v>45802.540048148148</v>
      </c>
      <c r="C3667" t="s">
        <v>675</v>
      </c>
      <c r="D3667" t="s">
        <v>19</v>
      </c>
      <c r="E3667" t="s">
        <v>41</v>
      </c>
      <c r="F3667" t="s">
        <v>20</v>
      </c>
      <c r="G3667" s="4">
        <v>78.84</v>
      </c>
      <c r="H3667" s="4">
        <v>77.849999999999994</v>
      </c>
      <c r="I3667" s="57">
        <v>62.86</v>
      </c>
      <c r="J3667" s="72">
        <f t="shared" si="319"/>
        <v>14.989999999999995</v>
      </c>
      <c r="K3667" s="30" t="s">
        <v>10</v>
      </c>
      <c r="L3667" s="30" t="s">
        <v>10</v>
      </c>
      <c r="M3667" t="s">
        <v>1991</v>
      </c>
      <c r="N3667" t="s">
        <v>7788</v>
      </c>
      <c r="O3667" t="s">
        <v>132</v>
      </c>
      <c r="P3667" t="str">
        <f>VLOOKUP(C3667,[3]REGIONAIS!H:K,4,FALSE)</f>
        <v>ANDRE TREVISANI</v>
      </c>
    </row>
    <row r="3668" spans="1:16" x14ac:dyDescent="0.25">
      <c r="A3668" s="1">
        <v>3528</v>
      </c>
      <c r="B3668" s="5">
        <v>45802.764596412038</v>
      </c>
      <c r="C3668" t="s">
        <v>191</v>
      </c>
      <c r="D3668" t="s">
        <v>23</v>
      </c>
      <c r="E3668" t="s">
        <v>26</v>
      </c>
      <c r="F3668" t="s">
        <v>20</v>
      </c>
      <c r="G3668" s="4">
        <v>110.83</v>
      </c>
      <c r="H3668" s="4">
        <v>113.85</v>
      </c>
      <c r="I3668" s="57">
        <v>91.93</v>
      </c>
      <c r="J3668" s="72">
        <f t="shared" si="319"/>
        <v>21.919999999999987</v>
      </c>
      <c r="K3668" s="30" t="s">
        <v>10</v>
      </c>
      <c r="L3668" s="30" t="s">
        <v>10</v>
      </c>
      <c r="M3668" t="s">
        <v>1991</v>
      </c>
      <c r="N3668" t="s">
        <v>7789</v>
      </c>
      <c r="O3668" t="s">
        <v>132</v>
      </c>
      <c r="P3668" t="str">
        <f>VLOOKUP(C3668,[3]REGIONAIS!H:K,4,FALSE)</f>
        <v>GRAZIANI BARRETO</v>
      </c>
    </row>
    <row r="3669" spans="1:16" x14ac:dyDescent="0.25">
      <c r="A3669" s="1">
        <v>1389</v>
      </c>
      <c r="B3669" s="5">
        <v>45802.778551886571</v>
      </c>
      <c r="C3669" t="s">
        <v>164</v>
      </c>
      <c r="D3669" t="s">
        <v>23</v>
      </c>
      <c r="E3669" t="s">
        <v>24</v>
      </c>
      <c r="F3669" t="s">
        <v>20</v>
      </c>
      <c r="G3669" s="4">
        <v>80.98</v>
      </c>
      <c r="H3669" s="4">
        <v>78</v>
      </c>
      <c r="I3669" s="57">
        <v>62.98</v>
      </c>
      <c r="J3669" s="72">
        <f t="shared" si="319"/>
        <v>15.020000000000003</v>
      </c>
      <c r="K3669" s="30" t="s">
        <v>10</v>
      </c>
      <c r="L3669" s="30" t="s">
        <v>10</v>
      </c>
      <c r="M3669" t="s">
        <v>1991</v>
      </c>
      <c r="N3669" t="s">
        <v>7790</v>
      </c>
      <c r="O3669" t="s">
        <v>131</v>
      </c>
      <c r="P3669" t="str">
        <f>VLOOKUP(C3669,[3]REGIONAIS!H:K,4,FALSE)</f>
        <v>KLEBER RIQUELME</v>
      </c>
    </row>
    <row r="3670" spans="1:16" x14ac:dyDescent="0.25">
      <c r="A3670" s="1">
        <v>9164</v>
      </c>
      <c r="B3670" s="5">
        <v>45802.77720715278</v>
      </c>
      <c r="C3670" t="s">
        <v>164</v>
      </c>
      <c r="D3670" t="s">
        <v>23</v>
      </c>
      <c r="E3670" t="s">
        <v>24</v>
      </c>
      <c r="F3670" t="s">
        <v>20</v>
      </c>
      <c r="G3670" s="4">
        <v>97.18</v>
      </c>
      <c r="H3670" s="4">
        <v>97.2</v>
      </c>
      <c r="I3670" s="57">
        <v>78.48</v>
      </c>
      <c r="J3670" s="72">
        <f t="shared" si="319"/>
        <v>18.72</v>
      </c>
      <c r="K3670" s="30" t="s">
        <v>10</v>
      </c>
      <c r="L3670" s="30" t="s">
        <v>10</v>
      </c>
      <c r="M3670" t="s">
        <v>1991</v>
      </c>
      <c r="N3670" t="s">
        <v>7791</v>
      </c>
      <c r="O3670" t="s">
        <v>1957</v>
      </c>
      <c r="P3670" t="str">
        <f>VLOOKUP(C3670,[3]REGIONAIS!H:K,4,FALSE)</f>
        <v>KLEBER RIQUELME</v>
      </c>
    </row>
    <row r="3671" spans="1:16" x14ac:dyDescent="0.25">
      <c r="A3671" s="1">
        <v>5988</v>
      </c>
      <c r="B3671" s="5">
        <v>45802.760337569445</v>
      </c>
      <c r="C3671" t="s">
        <v>164</v>
      </c>
      <c r="D3671" t="s">
        <v>19</v>
      </c>
      <c r="E3671" t="s">
        <v>39</v>
      </c>
      <c r="F3671" t="s">
        <v>20</v>
      </c>
      <c r="G3671" s="4">
        <v>156.99</v>
      </c>
      <c r="H3671" s="4">
        <v>156</v>
      </c>
      <c r="I3671" s="57">
        <v>125.97</v>
      </c>
      <c r="J3671" s="72">
        <f t="shared" si="319"/>
        <v>30.03</v>
      </c>
      <c r="K3671" s="30" t="s">
        <v>10</v>
      </c>
      <c r="L3671" s="30" t="s">
        <v>10</v>
      </c>
      <c r="M3671" t="s">
        <v>1991</v>
      </c>
      <c r="N3671" t="s">
        <v>7792</v>
      </c>
      <c r="O3671" t="s">
        <v>131</v>
      </c>
      <c r="P3671" t="str">
        <f>VLOOKUP(C3671,[3]REGIONAIS!H:K,4,FALSE)</f>
        <v>KLEBER RIQUELME</v>
      </c>
    </row>
    <row r="3672" spans="1:16" x14ac:dyDescent="0.25">
      <c r="A3672" s="75">
        <v>3625</v>
      </c>
      <c r="B3672" s="76">
        <v>45802.536891296295</v>
      </c>
      <c r="C3672" s="77" t="s">
        <v>757</v>
      </c>
      <c r="D3672" s="77" t="s">
        <v>23</v>
      </c>
      <c r="E3672" s="77" t="s">
        <v>30</v>
      </c>
      <c r="F3672" s="77" t="s">
        <v>116</v>
      </c>
      <c r="G3672" s="31">
        <v>108.98</v>
      </c>
      <c r="H3672" s="31">
        <v>91</v>
      </c>
      <c r="I3672" s="31">
        <v>0</v>
      </c>
      <c r="J3672" s="73">
        <v>91</v>
      </c>
      <c r="K3672" s="78" t="s">
        <v>1000</v>
      </c>
      <c r="L3672" s="78" t="s">
        <v>2825</v>
      </c>
      <c r="M3672" s="77" t="s">
        <v>1991</v>
      </c>
      <c r="N3672" s="77" t="s">
        <v>7793</v>
      </c>
      <c r="O3672" s="77" t="s">
        <v>140</v>
      </c>
      <c r="P3672" t="str">
        <f>VLOOKUP(C3672,[3]REGIONAIS!H:K,4,FALSE)</f>
        <v>KLEBER RIQUELME</v>
      </c>
    </row>
    <row r="3673" spans="1:16" x14ac:dyDescent="0.25">
      <c r="A3673" s="1">
        <v>4490</v>
      </c>
      <c r="B3673" s="5">
        <v>45802.75811707176</v>
      </c>
      <c r="C3673" t="s">
        <v>164</v>
      </c>
      <c r="D3673" t="s">
        <v>19</v>
      </c>
      <c r="E3673" t="s">
        <v>39</v>
      </c>
      <c r="F3673" t="s">
        <v>20</v>
      </c>
      <c r="G3673" s="4">
        <v>148.03</v>
      </c>
      <c r="H3673" s="4">
        <v>133.05000000000001</v>
      </c>
      <c r="I3673" s="57">
        <v>107.44</v>
      </c>
      <c r="J3673" s="72">
        <f t="shared" ref="J3673:J3687" si="320">H3673-I3673</f>
        <v>25.610000000000014</v>
      </c>
      <c r="K3673" s="30" t="s">
        <v>10</v>
      </c>
      <c r="L3673" s="30" t="s">
        <v>10</v>
      </c>
      <c r="M3673" t="s">
        <v>1991</v>
      </c>
      <c r="N3673" t="s">
        <v>7794</v>
      </c>
      <c r="O3673" t="s">
        <v>122</v>
      </c>
      <c r="P3673" t="str">
        <f>VLOOKUP(C3673,[3]REGIONAIS!H:K,4,FALSE)</f>
        <v>KLEBER RIQUELME</v>
      </c>
    </row>
    <row r="3674" spans="1:16" x14ac:dyDescent="0.25">
      <c r="A3674" s="1">
        <v>4467</v>
      </c>
      <c r="B3674" s="5">
        <v>45802.720597777778</v>
      </c>
      <c r="C3674" t="s">
        <v>164</v>
      </c>
      <c r="D3674" t="s">
        <v>23</v>
      </c>
      <c r="E3674" t="s">
        <v>24</v>
      </c>
      <c r="F3674" t="s">
        <v>20</v>
      </c>
      <c r="G3674" s="4">
        <v>78.39</v>
      </c>
      <c r="H3674" s="4">
        <v>77.400000000000006</v>
      </c>
      <c r="I3674" s="57">
        <v>58.51</v>
      </c>
      <c r="J3674" s="72">
        <f t="shared" si="320"/>
        <v>18.890000000000008</v>
      </c>
      <c r="K3674" s="30" t="s">
        <v>10</v>
      </c>
      <c r="L3674" s="30" t="s">
        <v>10</v>
      </c>
      <c r="M3674" t="s">
        <v>1991</v>
      </c>
      <c r="N3674" t="s">
        <v>7795</v>
      </c>
      <c r="O3674" t="s">
        <v>122</v>
      </c>
      <c r="P3674" t="str">
        <f>VLOOKUP(C3674,[3]REGIONAIS!H:K,4,FALSE)</f>
        <v>KLEBER RIQUELME</v>
      </c>
    </row>
    <row r="3675" spans="1:16" x14ac:dyDescent="0.25">
      <c r="A3675" s="1">
        <v>8188</v>
      </c>
      <c r="B3675" s="5">
        <v>45802.718863692127</v>
      </c>
      <c r="C3675" t="s">
        <v>164</v>
      </c>
      <c r="D3675" t="s">
        <v>23</v>
      </c>
      <c r="E3675" t="s">
        <v>24</v>
      </c>
      <c r="F3675" t="s">
        <v>20</v>
      </c>
      <c r="G3675" s="4">
        <v>37.79</v>
      </c>
      <c r="H3675" s="4">
        <v>46.8</v>
      </c>
      <c r="I3675" s="57">
        <v>33.81</v>
      </c>
      <c r="J3675" s="72">
        <f t="shared" si="320"/>
        <v>12.989999999999995</v>
      </c>
      <c r="K3675" s="30" t="s">
        <v>10</v>
      </c>
      <c r="L3675" s="30" t="s">
        <v>10</v>
      </c>
      <c r="M3675" t="s">
        <v>1991</v>
      </c>
      <c r="N3675" t="s">
        <v>7796</v>
      </c>
      <c r="O3675" t="s">
        <v>2228</v>
      </c>
      <c r="P3675" t="str">
        <f>VLOOKUP(C3675,[3]REGIONAIS!H:K,4,FALSE)</f>
        <v>KLEBER RIQUELME</v>
      </c>
    </row>
    <row r="3676" spans="1:16" x14ac:dyDescent="0.25">
      <c r="A3676" s="1">
        <v>2377</v>
      </c>
      <c r="B3676" s="5">
        <v>45801.942161377316</v>
      </c>
      <c r="C3676" t="s">
        <v>164</v>
      </c>
      <c r="D3676" t="s">
        <v>19</v>
      </c>
      <c r="E3676" t="s">
        <v>1967</v>
      </c>
      <c r="F3676" t="s">
        <v>20</v>
      </c>
      <c r="G3676" s="4">
        <v>113.58</v>
      </c>
      <c r="H3676" s="4">
        <v>111.6</v>
      </c>
      <c r="I3676" s="57">
        <v>90.11</v>
      </c>
      <c r="J3676" s="72">
        <f t="shared" si="320"/>
        <v>21.489999999999995</v>
      </c>
      <c r="K3676" s="30" t="s">
        <v>10</v>
      </c>
      <c r="L3676" s="30" t="s">
        <v>10</v>
      </c>
      <c r="M3676" t="s">
        <v>1991</v>
      </c>
      <c r="N3676" t="s">
        <v>7797</v>
      </c>
      <c r="O3676" t="s">
        <v>132</v>
      </c>
      <c r="P3676" t="str">
        <f>VLOOKUP(C3676,[3]REGIONAIS!H:K,4,FALSE)</f>
        <v>KLEBER RIQUELME</v>
      </c>
    </row>
    <row r="3677" spans="1:16" x14ac:dyDescent="0.25">
      <c r="A3677" s="1">
        <v>8163</v>
      </c>
      <c r="B3677" s="5">
        <v>45801.867632673609</v>
      </c>
      <c r="C3677" t="s">
        <v>164</v>
      </c>
      <c r="D3677" t="s">
        <v>19</v>
      </c>
      <c r="E3677" t="s">
        <v>226</v>
      </c>
      <c r="F3677" t="s">
        <v>20</v>
      </c>
      <c r="G3677" s="4">
        <v>91.24</v>
      </c>
      <c r="H3677" s="4">
        <v>97.25</v>
      </c>
      <c r="I3677" s="57">
        <v>78.53</v>
      </c>
      <c r="J3677" s="72">
        <f t="shared" si="320"/>
        <v>18.72</v>
      </c>
      <c r="K3677" s="30" t="s">
        <v>10</v>
      </c>
      <c r="L3677" s="30" t="s">
        <v>10</v>
      </c>
      <c r="M3677" t="s">
        <v>1991</v>
      </c>
      <c r="N3677" t="s">
        <v>7798</v>
      </c>
      <c r="O3677" t="s">
        <v>122</v>
      </c>
      <c r="P3677" t="str">
        <f>VLOOKUP(C3677,[3]REGIONAIS!H:K,4,FALSE)</f>
        <v>KLEBER RIQUELME</v>
      </c>
    </row>
    <row r="3678" spans="1:16" x14ac:dyDescent="0.25">
      <c r="A3678" s="1">
        <v>7987</v>
      </c>
      <c r="B3678" s="5">
        <v>45802.859179861109</v>
      </c>
      <c r="C3678" t="s">
        <v>317</v>
      </c>
      <c r="D3678" t="s">
        <v>19</v>
      </c>
      <c r="E3678" t="s">
        <v>33</v>
      </c>
      <c r="F3678" t="s">
        <v>20</v>
      </c>
      <c r="G3678" s="4">
        <v>121.68</v>
      </c>
      <c r="H3678" s="4">
        <v>95.7</v>
      </c>
      <c r="I3678" s="57">
        <v>77.28</v>
      </c>
      <c r="J3678" s="72">
        <f t="shared" si="320"/>
        <v>18.420000000000002</v>
      </c>
      <c r="K3678" s="30" t="s">
        <v>10</v>
      </c>
      <c r="L3678" s="30" t="s">
        <v>10</v>
      </c>
      <c r="M3678" t="s">
        <v>1991</v>
      </c>
      <c r="N3678" t="s">
        <v>7799</v>
      </c>
      <c r="O3678" t="s">
        <v>124</v>
      </c>
      <c r="P3678" t="str">
        <f>VLOOKUP(C3678,[3]REGIONAIS!H:K,4,FALSE)</f>
        <v>GRAZIANI BARRETO</v>
      </c>
    </row>
    <row r="3679" spans="1:16" x14ac:dyDescent="0.25">
      <c r="A3679" s="1">
        <v>3101</v>
      </c>
      <c r="B3679" s="5">
        <v>45802.52230423611</v>
      </c>
      <c r="C3679" t="s">
        <v>157</v>
      </c>
      <c r="D3679" t="s">
        <v>19</v>
      </c>
      <c r="E3679" t="s">
        <v>33</v>
      </c>
      <c r="F3679" t="s">
        <v>20</v>
      </c>
      <c r="G3679" s="4">
        <v>41.98</v>
      </c>
      <c r="H3679" s="4">
        <v>36</v>
      </c>
      <c r="I3679" s="57">
        <v>29.07</v>
      </c>
      <c r="J3679" s="72">
        <f t="shared" si="320"/>
        <v>6.93</v>
      </c>
      <c r="K3679" s="30" t="s">
        <v>10</v>
      </c>
      <c r="L3679" s="30" t="s">
        <v>10</v>
      </c>
      <c r="M3679" t="s">
        <v>1991</v>
      </c>
      <c r="N3679" t="s">
        <v>7800</v>
      </c>
      <c r="O3679" t="s">
        <v>1959</v>
      </c>
      <c r="P3679" t="str">
        <f>VLOOKUP(C3679,[3]REGIONAIS!H:K,4,FALSE)</f>
        <v>ANDRE TREVISANI</v>
      </c>
    </row>
    <row r="3680" spans="1:16" x14ac:dyDescent="0.25">
      <c r="A3680" s="1">
        <v>4810</v>
      </c>
      <c r="B3680" s="5">
        <v>45802.503944872682</v>
      </c>
      <c r="C3680" t="s">
        <v>157</v>
      </c>
      <c r="D3680" t="s">
        <v>23</v>
      </c>
      <c r="E3680" t="s">
        <v>24</v>
      </c>
      <c r="F3680" t="s">
        <v>20</v>
      </c>
      <c r="G3680" s="4">
        <v>34.79</v>
      </c>
      <c r="H3680" s="4">
        <v>43.8</v>
      </c>
      <c r="I3680" s="57">
        <v>32.869999999999997</v>
      </c>
      <c r="J3680" s="72">
        <f t="shared" si="320"/>
        <v>10.93</v>
      </c>
      <c r="K3680" s="30" t="s">
        <v>10</v>
      </c>
      <c r="L3680" s="30" t="s">
        <v>10</v>
      </c>
      <c r="M3680" t="s">
        <v>1991</v>
      </c>
      <c r="N3680" t="s">
        <v>7801</v>
      </c>
      <c r="O3680" t="s">
        <v>1930</v>
      </c>
      <c r="P3680" t="str">
        <f>VLOOKUP(C3680,[3]REGIONAIS!H:K,4,FALSE)</f>
        <v>ANDRE TREVISANI</v>
      </c>
    </row>
    <row r="3681" spans="1:16" x14ac:dyDescent="0.25">
      <c r="A3681" s="1">
        <v>3158</v>
      </c>
      <c r="B3681" s="5">
        <v>45802.791576087962</v>
      </c>
      <c r="C3681" t="s">
        <v>152</v>
      </c>
      <c r="D3681" t="s">
        <v>23</v>
      </c>
      <c r="E3681" t="s">
        <v>24</v>
      </c>
      <c r="F3681" t="s">
        <v>20</v>
      </c>
      <c r="G3681" s="4">
        <v>110.79</v>
      </c>
      <c r="H3681" s="4">
        <v>109.8</v>
      </c>
      <c r="I3681" s="57">
        <v>88.67</v>
      </c>
      <c r="J3681" s="72">
        <f t="shared" si="320"/>
        <v>21.129999999999995</v>
      </c>
      <c r="K3681" s="30" t="s">
        <v>10</v>
      </c>
      <c r="L3681" s="30" t="s">
        <v>10</v>
      </c>
      <c r="M3681" t="s">
        <v>1991</v>
      </c>
      <c r="N3681" t="s">
        <v>7802</v>
      </c>
      <c r="O3681" t="s">
        <v>132</v>
      </c>
      <c r="P3681" t="str">
        <f>VLOOKUP(C3681,[3]REGIONAIS!H:K,4,FALSE)</f>
        <v>GUSTAVO DIREITO</v>
      </c>
    </row>
    <row r="3682" spans="1:16" x14ac:dyDescent="0.25">
      <c r="A3682" s="1">
        <v>9300</v>
      </c>
      <c r="B3682" s="5">
        <v>45802.734016886578</v>
      </c>
      <c r="C3682" t="s">
        <v>152</v>
      </c>
      <c r="D3682" t="s">
        <v>23</v>
      </c>
      <c r="E3682" t="s">
        <v>26</v>
      </c>
      <c r="F3682" t="s">
        <v>20</v>
      </c>
      <c r="G3682" s="4">
        <v>51.39</v>
      </c>
      <c r="H3682" s="4">
        <v>50.4</v>
      </c>
      <c r="I3682" s="57">
        <v>38.21</v>
      </c>
      <c r="J3682" s="72">
        <f t="shared" si="320"/>
        <v>12.189999999999998</v>
      </c>
      <c r="K3682" s="30" t="s">
        <v>10</v>
      </c>
      <c r="L3682" s="30" t="s">
        <v>10</v>
      </c>
      <c r="M3682" t="s">
        <v>1991</v>
      </c>
      <c r="N3682" t="s">
        <v>7803</v>
      </c>
      <c r="O3682" t="s">
        <v>1960</v>
      </c>
      <c r="P3682" t="str">
        <f>VLOOKUP(C3682,[3]REGIONAIS!H:K,4,FALSE)</f>
        <v>GUSTAVO DIREITO</v>
      </c>
    </row>
    <row r="3683" spans="1:16" x14ac:dyDescent="0.25">
      <c r="A3683" s="1">
        <v>6175</v>
      </c>
      <c r="B3683" s="5">
        <v>45801.90497703704</v>
      </c>
      <c r="C3683" t="s">
        <v>261</v>
      </c>
      <c r="D3683" t="s">
        <v>23</v>
      </c>
      <c r="E3683" t="s">
        <v>24</v>
      </c>
      <c r="F3683" t="s">
        <v>20</v>
      </c>
      <c r="G3683" s="4">
        <v>118.59</v>
      </c>
      <c r="H3683" s="4">
        <v>117.6</v>
      </c>
      <c r="I3683" s="57">
        <v>94.96</v>
      </c>
      <c r="J3683" s="72">
        <f t="shared" si="320"/>
        <v>22.64</v>
      </c>
      <c r="K3683" s="30" t="s">
        <v>10</v>
      </c>
      <c r="L3683" s="30" t="s">
        <v>10</v>
      </c>
      <c r="M3683" t="s">
        <v>1991</v>
      </c>
      <c r="N3683" t="s">
        <v>7804</v>
      </c>
      <c r="O3683" t="s">
        <v>124</v>
      </c>
      <c r="P3683" t="str">
        <f>VLOOKUP(C3683,[3]REGIONAIS!H:K,4,FALSE)</f>
        <v>GRAZIANI BARRETO</v>
      </c>
    </row>
    <row r="3684" spans="1:16" x14ac:dyDescent="0.25">
      <c r="A3684" s="1">
        <v>4093</v>
      </c>
      <c r="B3684" s="5">
        <v>45801.81571008102</v>
      </c>
      <c r="C3684" t="s">
        <v>296</v>
      </c>
      <c r="D3684" t="s">
        <v>23</v>
      </c>
      <c r="E3684" t="s">
        <v>24</v>
      </c>
      <c r="F3684" t="s">
        <v>20</v>
      </c>
      <c r="G3684" s="4">
        <v>69.58</v>
      </c>
      <c r="H3684" s="4">
        <v>57.6</v>
      </c>
      <c r="I3684" s="57">
        <v>46.51</v>
      </c>
      <c r="J3684" s="72">
        <f t="shared" si="320"/>
        <v>11.090000000000003</v>
      </c>
      <c r="K3684" s="30" t="s">
        <v>10</v>
      </c>
      <c r="L3684" s="30" t="s">
        <v>10</v>
      </c>
      <c r="M3684" t="s">
        <v>1991</v>
      </c>
      <c r="N3684" t="s">
        <v>7805</v>
      </c>
      <c r="O3684" t="s">
        <v>131</v>
      </c>
      <c r="P3684" t="str">
        <f>VLOOKUP(C3684,[3]REGIONAIS!H:K,4,FALSE)</f>
        <v>GUSTAVO DIREITO</v>
      </c>
    </row>
    <row r="3685" spans="1:16" x14ac:dyDescent="0.25">
      <c r="A3685" s="1">
        <v>8740</v>
      </c>
      <c r="B3685" s="5">
        <v>45802.576639652776</v>
      </c>
      <c r="C3685" t="s">
        <v>64</v>
      </c>
      <c r="D3685" t="s">
        <v>19</v>
      </c>
      <c r="E3685" t="s">
        <v>41</v>
      </c>
      <c r="F3685" t="s">
        <v>20</v>
      </c>
      <c r="G3685" s="4">
        <v>50.99</v>
      </c>
      <c r="H3685" s="4">
        <v>60</v>
      </c>
      <c r="I3685" s="57">
        <v>44.46</v>
      </c>
      <c r="J3685" s="72">
        <f t="shared" si="320"/>
        <v>15.54</v>
      </c>
      <c r="K3685" s="30" t="s">
        <v>10</v>
      </c>
      <c r="L3685" s="30" t="s">
        <v>10</v>
      </c>
      <c r="M3685" t="s">
        <v>1991</v>
      </c>
      <c r="N3685" t="s">
        <v>7806</v>
      </c>
      <c r="O3685" t="s">
        <v>131</v>
      </c>
      <c r="P3685" t="str">
        <f>VLOOKUP(C3685,[3]REGIONAIS!H:K,4,FALSE)</f>
        <v>GUSTAVO DIREITO</v>
      </c>
    </row>
    <row r="3686" spans="1:16" x14ac:dyDescent="0.25">
      <c r="A3686" s="1">
        <v>2475</v>
      </c>
      <c r="B3686" s="5">
        <v>45802.869394953705</v>
      </c>
      <c r="C3686" t="s">
        <v>187</v>
      </c>
      <c r="D3686" t="s">
        <v>153</v>
      </c>
      <c r="E3686" t="s">
        <v>24</v>
      </c>
      <c r="F3686" t="s">
        <v>20</v>
      </c>
      <c r="G3686" s="4">
        <v>61.99</v>
      </c>
      <c r="H3686" s="4">
        <v>60</v>
      </c>
      <c r="I3686" s="57">
        <v>48.45</v>
      </c>
      <c r="J3686" s="72">
        <f t="shared" si="320"/>
        <v>11.549999999999997</v>
      </c>
      <c r="K3686" s="30" t="s">
        <v>10</v>
      </c>
      <c r="L3686" s="30" t="s">
        <v>10</v>
      </c>
      <c r="M3686" t="s">
        <v>1991</v>
      </c>
      <c r="N3686" t="s">
        <v>7807</v>
      </c>
      <c r="O3686" t="s">
        <v>123</v>
      </c>
      <c r="P3686" t="str">
        <f>VLOOKUP(C3686,[3]REGIONAIS!H:K,4,FALSE)</f>
        <v>BREINER PENA</v>
      </c>
    </row>
    <row r="3687" spans="1:16" x14ac:dyDescent="0.25">
      <c r="A3687" s="1">
        <v>4105</v>
      </c>
      <c r="B3687" s="5">
        <v>45802.83388888889</v>
      </c>
      <c r="C3687" t="s">
        <v>187</v>
      </c>
      <c r="D3687" t="s">
        <v>23</v>
      </c>
      <c r="E3687" t="s">
        <v>24</v>
      </c>
      <c r="F3687" t="s">
        <v>20</v>
      </c>
      <c r="G3687" s="4">
        <v>82.63</v>
      </c>
      <c r="H3687" s="4">
        <v>64.650000000000006</v>
      </c>
      <c r="I3687" s="57">
        <v>48.45</v>
      </c>
      <c r="J3687" s="72">
        <f t="shared" si="320"/>
        <v>16.200000000000003</v>
      </c>
      <c r="K3687" s="30" t="s">
        <v>10</v>
      </c>
      <c r="L3687" s="30" t="s">
        <v>10</v>
      </c>
      <c r="M3687" t="s">
        <v>1991</v>
      </c>
      <c r="N3687" t="s">
        <v>7808</v>
      </c>
      <c r="O3687" t="s">
        <v>122</v>
      </c>
      <c r="P3687" t="str">
        <f>VLOOKUP(C3687,[3]REGIONAIS!H:K,4,FALSE)</f>
        <v>BREINER PENA</v>
      </c>
    </row>
    <row r="3688" spans="1:16" x14ac:dyDescent="0.25">
      <c r="A3688" s="75">
        <v>422</v>
      </c>
      <c r="B3688" s="76">
        <v>45799.875902118052</v>
      </c>
      <c r="C3688" s="77" t="s">
        <v>34</v>
      </c>
      <c r="D3688" s="77" t="s">
        <v>23</v>
      </c>
      <c r="E3688" s="77" t="s">
        <v>30</v>
      </c>
      <c r="F3688" s="77" t="s">
        <v>116</v>
      </c>
      <c r="G3688" s="31">
        <v>149.97999999999999</v>
      </c>
      <c r="H3688" s="31">
        <v>147</v>
      </c>
      <c r="I3688" s="31">
        <v>0</v>
      </c>
      <c r="J3688" s="73">
        <v>147</v>
      </c>
      <c r="K3688" s="78" t="s">
        <v>1000</v>
      </c>
      <c r="L3688" s="78" t="s">
        <v>2825</v>
      </c>
      <c r="M3688" s="77" t="s">
        <v>1991</v>
      </c>
      <c r="N3688" s="77" t="s">
        <v>7809</v>
      </c>
      <c r="O3688" s="77" t="s">
        <v>132</v>
      </c>
      <c r="P3688" t="s">
        <v>182</v>
      </c>
    </row>
    <row r="3689" spans="1:16" x14ac:dyDescent="0.25">
      <c r="A3689" s="1">
        <v>5957</v>
      </c>
      <c r="B3689" s="5">
        <v>45800.737123136576</v>
      </c>
      <c r="C3689" t="s">
        <v>211</v>
      </c>
      <c r="D3689" t="s">
        <v>23</v>
      </c>
      <c r="E3689" t="s">
        <v>31</v>
      </c>
      <c r="F3689" t="s">
        <v>116</v>
      </c>
      <c r="G3689" s="4">
        <v>89.98</v>
      </c>
      <c r="H3689" s="4">
        <v>74</v>
      </c>
      <c r="I3689" s="57">
        <v>59.76</v>
      </c>
      <c r="J3689" s="72">
        <f t="shared" ref="J3689:J3691" si="321">H3689-I3689</f>
        <v>14.240000000000002</v>
      </c>
      <c r="K3689" s="30" t="s">
        <v>10</v>
      </c>
      <c r="L3689" s="30" t="s">
        <v>10</v>
      </c>
      <c r="M3689" t="s">
        <v>1991</v>
      </c>
      <c r="N3689" t="s">
        <v>7810</v>
      </c>
      <c r="O3689" t="s">
        <v>2228</v>
      </c>
      <c r="P3689" t="s">
        <v>181</v>
      </c>
    </row>
    <row r="3690" spans="1:16" x14ac:dyDescent="0.25">
      <c r="A3690" s="1">
        <v>1049</v>
      </c>
      <c r="B3690" s="5">
        <v>45802.896077418984</v>
      </c>
      <c r="C3690" t="s">
        <v>211</v>
      </c>
      <c r="D3690" t="s">
        <v>19</v>
      </c>
      <c r="E3690" t="s">
        <v>129</v>
      </c>
      <c r="F3690" t="s">
        <v>116</v>
      </c>
      <c r="G3690" s="4">
        <v>145.97999999999999</v>
      </c>
      <c r="H3690" s="4">
        <v>135</v>
      </c>
      <c r="I3690" s="57">
        <v>109.01</v>
      </c>
      <c r="J3690" s="72">
        <f t="shared" si="321"/>
        <v>25.989999999999995</v>
      </c>
      <c r="K3690" s="30" t="s">
        <v>10</v>
      </c>
      <c r="L3690" s="30" t="s">
        <v>10</v>
      </c>
      <c r="M3690" t="s">
        <v>1991</v>
      </c>
      <c r="N3690" t="s">
        <v>7811</v>
      </c>
      <c r="O3690" t="s">
        <v>122</v>
      </c>
      <c r="P3690" t="str">
        <f>VLOOKUP(C3690,[3]REGIONAIS!H:K,4,FALSE)</f>
        <v>BREINER PENA</v>
      </c>
    </row>
    <row r="3691" spans="1:16" x14ac:dyDescent="0.25">
      <c r="A3691" s="1">
        <v>4362</v>
      </c>
      <c r="B3691" s="5">
        <v>45799.817245578706</v>
      </c>
      <c r="C3691" t="s">
        <v>255</v>
      </c>
      <c r="D3691" t="s">
        <v>23</v>
      </c>
      <c r="E3691" t="s">
        <v>30</v>
      </c>
      <c r="F3691" t="s">
        <v>116</v>
      </c>
      <c r="G3691" s="4">
        <v>150.97999999999999</v>
      </c>
      <c r="H3691" s="4">
        <v>148</v>
      </c>
      <c r="I3691" s="57">
        <v>119.51</v>
      </c>
      <c r="J3691" s="72">
        <f t="shared" si="321"/>
        <v>28.489999999999995</v>
      </c>
      <c r="K3691" s="30" t="s">
        <v>10</v>
      </c>
      <c r="L3691" s="30" t="s">
        <v>10</v>
      </c>
      <c r="M3691" t="s">
        <v>1991</v>
      </c>
      <c r="N3691" t="s">
        <v>7812</v>
      </c>
      <c r="O3691" t="s">
        <v>132</v>
      </c>
      <c r="P3691" t="s">
        <v>183</v>
      </c>
    </row>
    <row r="3692" spans="1:16" x14ac:dyDescent="0.25">
      <c r="A3692" s="75">
        <v>377</v>
      </c>
      <c r="B3692" s="76">
        <v>45802.905278680555</v>
      </c>
      <c r="C3692" s="77" t="s">
        <v>255</v>
      </c>
      <c r="D3692" s="77" t="s">
        <v>19</v>
      </c>
      <c r="E3692" s="77" t="s">
        <v>129</v>
      </c>
      <c r="F3692" s="77" t="s">
        <v>116</v>
      </c>
      <c r="G3692" s="31">
        <v>66.989999999999995</v>
      </c>
      <c r="H3692" s="31">
        <v>66</v>
      </c>
      <c r="I3692" s="31">
        <v>0</v>
      </c>
      <c r="J3692" s="31">
        <v>66</v>
      </c>
      <c r="K3692" s="78" t="s">
        <v>1000</v>
      </c>
      <c r="L3692" s="78" t="s">
        <v>2825</v>
      </c>
      <c r="M3692" s="77" t="s">
        <v>1991</v>
      </c>
      <c r="N3692" s="77" t="s">
        <v>7813</v>
      </c>
      <c r="O3692" s="77" t="s">
        <v>131</v>
      </c>
      <c r="P3692" t="str">
        <f>VLOOKUP(C3692,[3]REGIONAIS!H:K,4,FALSE)</f>
        <v>GRAZIANI BARRETO</v>
      </c>
    </row>
    <row r="3693" spans="1:16" x14ac:dyDescent="0.25">
      <c r="A3693" s="1">
        <v>1341</v>
      </c>
      <c r="B3693" s="5">
        <v>45802.816011527779</v>
      </c>
      <c r="C3693" t="s">
        <v>290</v>
      </c>
      <c r="D3693" t="s">
        <v>19</v>
      </c>
      <c r="E3693" t="s">
        <v>41</v>
      </c>
      <c r="F3693" t="s">
        <v>20</v>
      </c>
      <c r="G3693" s="4">
        <v>50.83</v>
      </c>
      <c r="H3693" s="4">
        <v>41.85</v>
      </c>
      <c r="I3693" s="57">
        <v>33.79</v>
      </c>
      <c r="J3693" s="72">
        <f>H3693-I3693</f>
        <v>8.0600000000000023</v>
      </c>
      <c r="K3693" s="30" t="s">
        <v>10</v>
      </c>
      <c r="L3693" s="30" t="s">
        <v>10</v>
      </c>
      <c r="M3693" t="s">
        <v>1991</v>
      </c>
      <c r="N3693" t="s">
        <v>7814</v>
      </c>
      <c r="O3693" t="s">
        <v>124</v>
      </c>
      <c r="P3693" t="str">
        <f>VLOOKUP(C3693,[3]REGIONAIS!H:K,4,FALSE)</f>
        <v>GUSTAVO DIREITO</v>
      </c>
    </row>
    <row r="3694" spans="1:16" x14ac:dyDescent="0.25">
      <c r="A3694" s="75">
        <v>903</v>
      </c>
      <c r="B3694" s="76">
        <v>45802.90211703704</v>
      </c>
      <c r="C3694" s="77" t="s">
        <v>255</v>
      </c>
      <c r="D3694" s="77" t="s">
        <v>19</v>
      </c>
      <c r="E3694" s="77" t="s">
        <v>129</v>
      </c>
      <c r="F3694" s="77" t="s">
        <v>116</v>
      </c>
      <c r="G3694" s="31">
        <v>84.98</v>
      </c>
      <c r="H3694" s="31">
        <v>74</v>
      </c>
      <c r="I3694" s="31">
        <v>0</v>
      </c>
      <c r="J3694" s="31">
        <v>74</v>
      </c>
      <c r="K3694" s="78" t="s">
        <v>1000</v>
      </c>
      <c r="L3694" s="78" t="s">
        <v>2825</v>
      </c>
      <c r="M3694" s="77" t="s">
        <v>1991</v>
      </c>
      <c r="N3694" s="77" t="s">
        <v>7815</v>
      </c>
      <c r="O3694" s="77" t="s">
        <v>132</v>
      </c>
      <c r="P3694" t="str">
        <f>VLOOKUP(C3694,[3]REGIONAIS!H:K,4,FALSE)</f>
        <v>GRAZIANI BARRETO</v>
      </c>
    </row>
    <row r="3695" spans="1:16" x14ac:dyDescent="0.25">
      <c r="A3695" s="1">
        <v>6535</v>
      </c>
      <c r="B3695" s="5">
        <v>45801.645049444443</v>
      </c>
      <c r="C3695" t="s">
        <v>313</v>
      </c>
      <c r="D3695" t="s">
        <v>19</v>
      </c>
      <c r="E3695" t="s">
        <v>33</v>
      </c>
      <c r="F3695" t="s">
        <v>20</v>
      </c>
      <c r="G3695" s="4">
        <v>44.99</v>
      </c>
      <c r="H3695" s="4">
        <v>54</v>
      </c>
      <c r="I3695" s="57">
        <v>36.58</v>
      </c>
      <c r="J3695" s="72">
        <f t="shared" ref="J3695:J3697" si="322">H3695-I3695</f>
        <v>17.420000000000002</v>
      </c>
      <c r="K3695" s="30" t="s">
        <v>10</v>
      </c>
      <c r="L3695" s="30" t="s">
        <v>10</v>
      </c>
      <c r="M3695" t="s">
        <v>1991</v>
      </c>
      <c r="N3695" t="s">
        <v>7816</v>
      </c>
      <c r="O3695" t="s">
        <v>132</v>
      </c>
      <c r="P3695" t="str">
        <f>VLOOKUP(C3695,[3]REGIONAIS!H:K,4,FALSE)</f>
        <v>GUSTAVO DIREITO</v>
      </c>
    </row>
    <row r="3696" spans="1:16" x14ac:dyDescent="0.25">
      <c r="A3696" s="1">
        <v>8908</v>
      </c>
      <c r="B3696" s="5">
        <v>45801.61601622685</v>
      </c>
      <c r="C3696" t="s">
        <v>48</v>
      </c>
      <c r="D3696" t="s">
        <v>19</v>
      </c>
      <c r="E3696" t="s">
        <v>1967</v>
      </c>
      <c r="F3696" t="s">
        <v>20</v>
      </c>
      <c r="G3696" s="4">
        <v>27.58</v>
      </c>
      <c r="H3696" s="4">
        <v>28.8</v>
      </c>
      <c r="I3696" s="57">
        <v>23.26</v>
      </c>
      <c r="J3696" s="72">
        <f t="shared" si="322"/>
        <v>5.5399999999999991</v>
      </c>
      <c r="K3696" s="30" t="s">
        <v>10</v>
      </c>
      <c r="L3696" s="30" t="s">
        <v>10</v>
      </c>
      <c r="M3696" t="s">
        <v>1991</v>
      </c>
      <c r="N3696" t="s">
        <v>7817</v>
      </c>
      <c r="O3696" t="s">
        <v>132</v>
      </c>
      <c r="P3696" t="str">
        <f>VLOOKUP(C3696,[3]REGIONAIS!H:K,4,FALSE)</f>
        <v>ANDRE TREVISANI</v>
      </c>
    </row>
    <row r="3697" spans="1:16" x14ac:dyDescent="0.25">
      <c r="A3697" s="1">
        <v>2856</v>
      </c>
      <c r="B3697" s="5">
        <v>45801.873165011573</v>
      </c>
      <c r="C3697" t="s">
        <v>189</v>
      </c>
      <c r="D3697" t="s">
        <v>27</v>
      </c>
      <c r="E3697" t="s">
        <v>1945</v>
      </c>
      <c r="F3697" t="s">
        <v>20</v>
      </c>
      <c r="G3697" s="4">
        <v>148.47999999999999</v>
      </c>
      <c r="H3697" s="4">
        <v>134.5</v>
      </c>
      <c r="I3697" s="57">
        <v>108.6</v>
      </c>
      <c r="J3697" s="72">
        <f t="shared" si="322"/>
        <v>25.900000000000006</v>
      </c>
      <c r="K3697" s="30" t="s">
        <v>10</v>
      </c>
      <c r="L3697" s="30" t="s">
        <v>10</v>
      </c>
      <c r="M3697" t="s">
        <v>1991</v>
      </c>
      <c r="N3697" t="s">
        <v>7818</v>
      </c>
      <c r="O3697" t="s">
        <v>122</v>
      </c>
      <c r="P3697" t="str">
        <f>VLOOKUP(C3697,[3]REGIONAIS!H:K,4,FALSE)</f>
        <v>GUSTAVO DIREITO</v>
      </c>
    </row>
    <row r="3698" spans="1:16" x14ac:dyDescent="0.25">
      <c r="A3698" s="1" t="s">
        <v>7819</v>
      </c>
      <c r="B3698" s="5">
        <v>45802.85924878472</v>
      </c>
      <c r="C3698" t="s">
        <v>1838</v>
      </c>
      <c r="D3698" t="s">
        <v>18</v>
      </c>
      <c r="E3698" t="s">
        <v>1939</v>
      </c>
      <c r="F3698" t="s">
        <v>29</v>
      </c>
      <c r="G3698" s="4">
        <v>31.99</v>
      </c>
      <c r="H3698" s="31">
        <v>41</v>
      </c>
      <c r="I3698" s="31">
        <v>0</v>
      </c>
      <c r="J3698" s="31">
        <v>41</v>
      </c>
      <c r="K3698" s="30" t="s">
        <v>2824</v>
      </c>
      <c r="L3698" s="30" t="s">
        <v>17</v>
      </c>
      <c r="M3698" t="s">
        <v>1991</v>
      </c>
      <c r="N3698" t="s">
        <v>7820</v>
      </c>
      <c r="O3698" t="s">
        <v>2431</v>
      </c>
      <c r="P3698" t="str">
        <f>VLOOKUP(C3698,[3]REGIONAIS!H:K,4,FALSE)</f>
        <v>ANDRE TREVISANI</v>
      </c>
    </row>
    <row r="3699" spans="1:16" x14ac:dyDescent="0.25">
      <c r="A3699" s="75">
        <v>7136</v>
      </c>
      <c r="B3699" s="76">
        <v>45800.579615960647</v>
      </c>
      <c r="C3699" s="77" t="s">
        <v>225</v>
      </c>
      <c r="D3699" s="77" t="s">
        <v>19</v>
      </c>
      <c r="E3699" s="77" t="s">
        <v>42</v>
      </c>
      <c r="F3699" s="77" t="s">
        <v>116</v>
      </c>
      <c r="G3699" s="31">
        <v>587.38</v>
      </c>
      <c r="H3699" s="31">
        <v>569.4</v>
      </c>
      <c r="I3699" s="31">
        <v>0</v>
      </c>
      <c r="J3699" s="31">
        <v>569.4</v>
      </c>
      <c r="K3699" s="78" t="s">
        <v>1000</v>
      </c>
      <c r="L3699" s="78" t="s">
        <v>2825</v>
      </c>
      <c r="M3699" s="77" t="s">
        <v>1991</v>
      </c>
      <c r="N3699" s="77" t="s">
        <v>7821</v>
      </c>
      <c r="O3699" s="77" t="s">
        <v>122</v>
      </c>
      <c r="P3699" t="s">
        <v>183</v>
      </c>
    </row>
    <row r="3700" spans="1:16" x14ac:dyDescent="0.25">
      <c r="A3700" s="75">
        <v>8331</v>
      </c>
      <c r="B3700" s="76">
        <v>45802.865238124999</v>
      </c>
      <c r="C3700" s="77" t="s">
        <v>225</v>
      </c>
      <c r="D3700" s="77" t="s">
        <v>19</v>
      </c>
      <c r="E3700" s="77" t="s">
        <v>129</v>
      </c>
      <c r="F3700" s="77" t="s">
        <v>116</v>
      </c>
      <c r="G3700" s="31">
        <v>153.97999999999999</v>
      </c>
      <c r="H3700" s="31">
        <v>147</v>
      </c>
      <c r="I3700" s="31">
        <v>0</v>
      </c>
      <c r="J3700" s="31">
        <v>147</v>
      </c>
      <c r="K3700" s="78" t="s">
        <v>1000</v>
      </c>
      <c r="L3700" s="78" t="s">
        <v>2825</v>
      </c>
      <c r="M3700" s="77" t="s">
        <v>1991</v>
      </c>
      <c r="N3700" s="77" t="s">
        <v>7822</v>
      </c>
      <c r="O3700" s="77" t="s">
        <v>1962</v>
      </c>
      <c r="P3700" t="str">
        <f>VLOOKUP(C3700,[3]REGIONAIS!H:K,4,FALSE)</f>
        <v>GRAZIANI BARRETO</v>
      </c>
    </row>
    <row r="3701" spans="1:16" x14ac:dyDescent="0.25">
      <c r="A3701" s="1">
        <v>1944</v>
      </c>
      <c r="B3701" s="5">
        <v>45802.507806898146</v>
      </c>
      <c r="C3701" t="s">
        <v>214</v>
      </c>
      <c r="D3701" t="s">
        <v>23</v>
      </c>
      <c r="E3701" t="s">
        <v>24</v>
      </c>
      <c r="F3701" t="s">
        <v>20</v>
      </c>
      <c r="G3701" s="4">
        <v>68.989999999999995</v>
      </c>
      <c r="H3701" s="4">
        <v>78</v>
      </c>
      <c r="I3701" s="57">
        <v>58.99</v>
      </c>
      <c r="J3701" s="72">
        <f t="shared" ref="J3701:J3703" si="323">H3701-I3701</f>
        <v>19.009999999999998</v>
      </c>
      <c r="K3701" s="30" t="s">
        <v>10</v>
      </c>
      <c r="L3701" s="30" t="s">
        <v>10</v>
      </c>
      <c r="M3701" t="s">
        <v>1991</v>
      </c>
      <c r="N3701" t="s">
        <v>7823</v>
      </c>
      <c r="O3701" t="s">
        <v>132</v>
      </c>
      <c r="P3701" t="str">
        <f>VLOOKUP(C3701,[3]REGIONAIS!H:K,4,FALSE)</f>
        <v>GUSTAVO DIREITO</v>
      </c>
    </row>
    <row r="3702" spans="1:16" x14ac:dyDescent="0.25">
      <c r="A3702" s="1">
        <v>7611</v>
      </c>
      <c r="B3702" s="5">
        <v>45801.785366249998</v>
      </c>
      <c r="C3702" t="s">
        <v>214</v>
      </c>
      <c r="D3702" t="s">
        <v>19</v>
      </c>
      <c r="E3702" t="s">
        <v>41</v>
      </c>
      <c r="F3702" t="s">
        <v>20</v>
      </c>
      <c r="G3702" s="4">
        <v>90.99</v>
      </c>
      <c r="H3702" s="4">
        <v>90</v>
      </c>
      <c r="I3702" s="57">
        <v>72.680000000000007</v>
      </c>
      <c r="J3702" s="72">
        <f t="shared" si="323"/>
        <v>17.319999999999993</v>
      </c>
      <c r="K3702" s="30" t="s">
        <v>10</v>
      </c>
      <c r="L3702" s="30" t="s">
        <v>10</v>
      </c>
      <c r="M3702" t="s">
        <v>1991</v>
      </c>
      <c r="N3702" t="s">
        <v>7824</v>
      </c>
      <c r="O3702" t="s">
        <v>123</v>
      </c>
      <c r="P3702" t="str">
        <f>VLOOKUP(C3702,[3]REGIONAIS!H:K,4,FALSE)</f>
        <v>GUSTAVO DIREITO</v>
      </c>
    </row>
    <row r="3703" spans="1:16" x14ac:dyDescent="0.25">
      <c r="A3703" s="1">
        <v>7082</v>
      </c>
      <c r="B3703" s="5">
        <v>45801.839822719907</v>
      </c>
      <c r="C3703" t="s">
        <v>154</v>
      </c>
      <c r="D3703" t="s">
        <v>23</v>
      </c>
      <c r="E3703" t="s">
        <v>24</v>
      </c>
      <c r="F3703" t="s">
        <v>20</v>
      </c>
      <c r="G3703" s="4">
        <v>56.78</v>
      </c>
      <c r="H3703" s="4">
        <v>52.8</v>
      </c>
      <c r="I3703" s="57">
        <v>44.25</v>
      </c>
      <c r="J3703" s="72">
        <f t="shared" si="323"/>
        <v>8.5499999999999972</v>
      </c>
      <c r="K3703" s="30" t="s">
        <v>10</v>
      </c>
      <c r="L3703" s="30" t="s">
        <v>10</v>
      </c>
      <c r="M3703" t="s">
        <v>1991</v>
      </c>
      <c r="N3703" t="s">
        <v>7825</v>
      </c>
      <c r="O3703" t="s">
        <v>156</v>
      </c>
      <c r="P3703" t="str">
        <f>VLOOKUP(C3703,[3]REGIONAIS!H:K,4,FALSE)</f>
        <v>BREINER PENA</v>
      </c>
    </row>
    <row r="3704" spans="1:16" x14ac:dyDescent="0.25">
      <c r="A3704" s="75">
        <v>9490</v>
      </c>
      <c r="B3704" s="76">
        <v>45799.880965266202</v>
      </c>
      <c r="C3704" s="77" t="s">
        <v>320</v>
      </c>
      <c r="D3704" s="77" t="s">
        <v>23</v>
      </c>
      <c r="E3704" s="77" t="s">
        <v>30</v>
      </c>
      <c r="F3704" s="77" t="s">
        <v>116</v>
      </c>
      <c r="G3704" s="31">
        <v>54.98</v>
      </c>
      <c r="H3704" s="31">
        <v>39</v>
      </c>
      <c r="I3704" s="80">
        <v>0</v>
      </c>
      <c r="J3704" s="73">
        <v>39</v>
      </c>
      <c r="K3704" s="78" t="s">
        <v>1000</v>
      </c>
      <c r="L3704" s="78" t="s">
        <v>2825</v>
      </c>
      <c r="M3704" s="77" t="s">
        <v>1991</v>
      </c>
      <c r="N3704" s="77" t="s">
        <v>7826</v>
      </c>
      <c r="O3704" s="77" t="s">
        <v>131</v>
      </c>
      <c r="P3704" t="s">
        <v>183</v>
      </c>
    </row>
    <row r="3705" spans="1:16" x14ac:dyDescent="0.25">
      <c r="A3705" s="1" t="s">
        <v>7827</v>
      </c>
      <c r="B3705" s="5">
        <v>45801.470560046298</v>
      </c>
      <c r="C3705" t="s">
        <v>1942</v>
      </c>
      <c r="D3705" t="s">
        <v>18</v>
      </c>
      <c r="E3705" t="s">
        <v>1939</v>
      </c>
      <c r="F3705" t="s">
        <v>29</v>
      </c>
      <c r="G3705" s="4">
        <v>65.98</v>
      </c>
      <c r="H3705" s="31">
        <v>54</v>
      </c>
      <c r="I3705" s="31">
        <v>0</v>
      </c>
      <c r="J3705" s="31">
        <v>54</v>
      </c>
      <c r="K3705" s="30" t="s">
        <v>2824</v>
      </c>
      <c r="L3705" s="30" t="s">
        <v>17</v>
      </c>
      <c r="M3705" t="s">
        <v>1991</v>
      </c>
      <c r="N3705" t="s">
        <v>7828</v>
      </c>
      <c r="O3705" t="s">
        <v>122</v>
      </c>
      <c r="P3705" t="str">
        <f>VLOOKUP(C3705,[3]REGIONAIS!H:K,4,FALSE)</f>
        <v>KLEBER RIQUELME</v>
      </c>
    </row>
    <row r="3706" spans="1:16" x14ac:dyDescent="0.25">
      <c r="A3706" s="1">
        <v>2030</v>
      </c>
      <c r="B3706" s="5">
        <v>45801.839651064816</v>
      </c>
      <c r="C3706" t="s">
        <v>154</v>
      </c>
      <c r="D3706" t="s">
        <v>23</v>
      </c>
      <c r="E3706" t="s">
        <v>24</v>
      </c>
      <c r="F3706" t="s">
        <v>20</v>
      </c>
      <c r="G3706" s="4">
        <v>41.28</v>
      </c>
      <c r="H3706" s="4">
        <v>40.299999999999997</v>
      </c>
      <c r="I3706" s="57">
        <v>33.78</v>
      </c>
      <c r="J3706" s="72">
        <f t="shared" ref="J3706:J3710" si="324">H3706-I3706</f>
        <v>6.519999999999996</v>
      </c>
      <c r="K3706" s="30" t="s">
        <v>10</v>
      </c>
      <c r="L3706" s="30" t="s">
        <v>10</v>
      </c>
      <c r="M3706" t="s">
        <v>1991</v>
      </c>
      <c r="N3706" t="s">
        <v>7829</v>
      </c>
      <c r="O3706" t="s">
        <v>1955</v>
      </c>
      <c r="P3706" t="str">
        <f>VLOOKUP(C3706,[3]REGIONAIS!H:K,4,FALSE)</f>
        <v>BREINER PENA</v>
      </c>
    </row>
    <row r="3707" spans="1:16" x14ac:dyDescent="0.25">
      <c r="A3707" s="1">
        <v>9097</v>
      </c>
      <c r="B3707" s="5">
        <v>45802.900087187503</v>
      </c>
      <c r="C3707" t="s">
        <v>1952</v>
      </c>
      <c r="D3707" t="s">
        <v>19</v>
      </c>
      <c r="E3707" t="s">
        <v>41</v>
      </c>
      <c r="F3707" t="s">
        <v>20</v>
      </c>
      <c r="G3707" s="4">
        <v>70.430000000000007</v>
      </c>
      <c r="H3707" s="4">
        <v>48.45</v>
      </c>
      <c r="I3707" s="57">
        <v>39.130000000000003</v>
      </c>
      <c r="J3707" s="72">
        <f t="shared" si="324"/>
        <v>9.32</v>
      </c>
      <c r="K3707" s="30" t="s">
        <v>10</v>
      </c>
      <c r="L3707" s="30" t="s">
        <v>10</v>
      </c>
      <c r="M3707" t="s">
        <v>1991</v>
      </c>
      <c r="N3707" t="s">
        <v>7830</v>
      </c>
      <c r="O3707" t="s">
        <v>122</v>
      </c>
      <c r="P3707" t="str">
        <f>VLOOKUP(C3707,[3]REGIONAIS!H:K,4,FALSE)</f>
        <v>KLEBER RIQUELME</v>
      </c>
    </row>
    <row r="3708" spans="1:16" x14ac:dyDescent="0.25">
      <c r="A3708" s="1">
        <v>8382</v>
      </c>
      <c r="B3708" s="5">
        <v>45802.61743539352</v>
      </c>
      <c r="C3708" t="s">
        <v>270</v>
      </c>
      <c r="D3708" t="s">
        <v>19</v>
      </c>
      <c r="E3708" t="s">
        <v>39</v>
      </c>
      <c r="F3708" t="s">
        <v>20</v>
      </c>
      <c r="G3708" s="4">
        <v>24.39</v>
      </c>
      <c r="H3708" s="4">
        <v>31.2</v>
      </c>
      <c r="I3708" s="57">
        <v>25.19</v>
      </c>
      <c r="J3708" s="72">
        <f t="shared" si="324"/>
        <v>6.009999999999998</v>
      </c>
      <c r="K3708" s="30" t="s">
        <v>10</v>
      </c>
      <c r="L3708" s="30" t="s">
        <v>10</v>
      </c>
      <c r="M3708" t="s">
        <v>1991</v>
      </c>
      <c r="N3708" t="s">
        <v>7831</v>
      </c>
      <c r="O3708" t="s">
        <v>123</v>
      </c>
      <c r="P3708" t="str">
        <f>VLOOKUP(C3708,[3]REGIONAIS!H:K,4,FALSE)</f>
        <v>ANDRE TREVISANI</v>
      </c>
    </row>
    <row r="3709" spans="1:16" x14ac:dyDescent="0.25">
      <c r="A3709" s="1">
        <v>753</v>
      </c>
      <c r="B3709" s="5">
        <v>45802.932034074074</v>
      </c>
      <c r="C3709" t="s">
        <v>321</v>
      </c>
      <c r="D3709" t="s">
        <v>23</v>
      </c>
      <c r="E3709" t="s">
        <v>24</v>
      </c>
      <c r="F3709" t="s">
        <v>20</v>
      </c>
      <c r="G3709" s="4">
        <v>72.03</v>
      </c>
      <c r="H3709" s="4">
        <v>61.05</v>
      </c>
      <c r="I3709" s="57">
        <v>49.3</v>
      </c>
      <c r="J3709" s="72">
        <f t="shared" si="324"/>
        <v>11.75</v>
      </c>
      <c r="K3709" s="30" t="s">
        <v>10</v>
      </c>
      <c r="L3709" s="30" t="s">
        <v>10</v>
      </c>
      <c r="M3709" t="s">
        <v>1991</v>
      </c>
      <c r="N3709" t="s">
        <v>7832</v>
      </c>
      <c r="O3709" t="s">
        <v>122</v>
      </c>
      <c r="P3709" t="str">
        <f>VLOOKUP(C3709,[3]REGIONAIS!H:K,4,FALSE)</f>
        <v>GUSTAVO DIREITO</v>
      </c>
    </row>
    <row r="3710" spans="1:16" x14ac:dyDescent="0.25">
      <c r="A3710" s="1">
        <v>8103</v>
      </c>
      <c r="B3710" s="5">
        <v>45801.89987108796</v>
      </c>
      <c r="C3710" t="s">
        <v>96</v>
      </c>
      <c r="D3710" t="s">
        <v>19</v>
      </c>
      <c r="E3710" t="s">
        <v>226</v>
      </c>
      <c r="F3710" t="s">
        <v>20</v>
      </c>
      <c r="G3710" s="4">
        <v>54.99</v>
      </c>
      <c r="H3710" s="4">
        <v>54</v>
      </c>
      <c r="I3710" s="57">
        <v>43.6</v>
      </c>
      <c r="J3710" s="72">
        <f t="shared" si="324"/>
        <v>10.399999999999999</v>
      </c>
      <c r="K3710" s="30" t="s">
        <v>10</v>
      </c>
      <c r="L3710" s="30" t="s">
        <v>10</v>
      </c>
      <c r="M3710" t="s">
        <v>1991</v>
      </c>
      <c r="N3710" t="s">
        <v>7833</v>
      </c>
      <c r="O3710" t="s">
        <v>131</v>
      </c>
      <c r="P3710" t="str">
        <f>VLOOKUP(C3710,[3]REGIONAIS!H:K,4,FALSE)</f>
        <v>BREINER PENA</v>
      </c>
    </row>
    <row r="3711" spans="1:16" x14ac:dyDescent="0.25">
      <c r="A3711" s="75">
        <v>5018</v>
      </c>
      <c r="B3711" s="76">
        <v>45802.879794780092</v>
      </c>
      <c r="C3711" s="77" t="s">
        <v>320</v>
      </c>
      <c r="D3711" s="77" t="s">
        <v>23</v>
      </c>
      <c r="E3711" s="77" t="s">
        <v>31</v>
      </c>
      <c r="F3711" s="77" t="s">
        <v>116</v>
      </c>
      <c r="G3711" s="31">
        <v>70.98</v>
      </c>
      <c r="H3711" s="31">
        <v>74</v>
      </c>
      <c r="I3711" s="31">
        <v>0</v>
      </c>
      <c r="J3711" s="31">
        <v>74</v>
      </c>
      <c r="K3711" s="78" t="s">
        <v>1000</v>
      </c>
      <c r="L3711" s="78" t="s">
        <v>2825</v>
      </c>
      <c r="M3711" s="77" t="s">
        <v>1991</v>
      </c>
      <c r="N3711" s="77" t="s">
        <v>7834</v>
      </c>
      <c r="O3711" s="77" t="s">
        <v>132</v>
      </c>
      <c r="P3711" t="str">
        <f>VLOOKUP(C3711,[3]REGIONAIS!H:K,4,FALSE)</f>
        <v>GRAZIANI BARRETO</v>
      </c>
    </row>
    <row r="3712" spans="1:16" x14ac:dyDescent="0.25">
      <c r="A3712" s="1" t="s">
        <v>4840</v>
      </c>
      <c r="B3712" s="5">
        <v>45802.49219384259</v>
      </c>
      <c r="C3712" t="s">
        <v>1980</v>
      </c>
      <c r="D3712" t="s">
        <v>18</v>
      </c>
      <c r="E3712" t="s">
        <v>28</v>
      </c>
      <c r="F3712" t="s">
        <v>136</v>
      </c>
      <c r="G3712" s="4">
        <v>185.98</v>
      </c>
      <c r="H3712" s="31">
        <v>180</v>
      </c>
      <c r="I3712" s="31">
        <v>0</v>
      </c>
      <c r="J3712" s="31">
        <v>180</v>
      </c>
      <c r="K3712" s="30" t="s">
        <v>2824</v>
      </c>
      <c r="L3712" s="30" t="s">
        <v>17</v>
      </c>
      <c r="M3712" t="s">
        <v>1991</v>
      </c>
      <c r="N3712" t="s">
        <v>7835</v>
      </c>
      <c r="O3712" t="s">
        <v>1956</v>
      </c>
      <c r="P3712" t="str">
        <f>VLOOKUP(C3712,[3]REGIONAIS!H:K,4,FALSE)</f>
        <v>GUSTAVO DIREITO</v>
      </c>
    </row>
    <row r="3713" spans="1:16" x14ac:dyDescent="0.25">
      <c r="A3713" s="75">
        <v>9037</v>
      </c>
      <c r="B3713" s="76">
        <v>45800.776945173609</v>
      </c>
      <c r="C3713" s="77" t="s">
        <v>147</v>
      </c>
      <c r="D3713" s="77" t="s">
        <v>23</v>
      </c>
      <c r="E3713" s="77" t="s">
        <v>31</v>
      </c>
      <c r="F3713" s="77" t="s">
        <v>116</v>
      </c>
      <c r="G3713" s="31">
        <v>76.98</v>
      </c>
      <c r="H3713" s="31">
        <v>74</v>
      </c>
      <c r="I3713" s="31">
        <v>0</v>
      </c>
      <c r="J3713" s="31">
        <v>74</v>
      </c>
      <c r="K3713" s="78" t="s">
        <v>1000</v>
      </c>
      <c r="L3713" s="78" t="s">
        <v>2825</v>
      </c>
      <c r="M3713" s="77" t="s">
        <v>1991</v>
      </c>
      <c r="N3713" s="77" t="s">
        <v>7836</v>
      </c>
      <c r="O3713" s="77" t="s">
        <v>123</v>
      </c>
      <c r="P3713" t="s">
        <v>183</v>
      </c>
    </row>
    <row r="3714" spans="1:16" x14ac:dyDescent="0.25">
      <c r="A3714" s="1">
        <v>7327</v>
      </c>
      <c r="B3714" s="5">
        <v>45802.864479456017</v>
      </c>
      <c r="C3714" t="s">
        <v>3879</v>
      </c>
      <c r="D3714" t="s">
        <v>19</v>
      </c>
      <c r="E3714" t="s">
        <v>41</v>
      </c>
      <c r="F3714" t="s">
        <v>20</v>
      </c>
      <c r="G3714" s="4">
        <v>99.38</v>
      </c>
      <c r="H3714" s="4">
        <v>90.4</v>
      </c>
      <c r="I3714" s="57">
        <v>72</v>
      </c>
      <c r="J3714" s="72">
        <f t="shared" ref="J3714:J3716" si="325">H3714-I3714</f>
        <v>18.400000000000006</v>
      </c>
      <c r="K3714" s="30" t="s">
        <v>10</v>
      </c>
      <c r="L3714" s="30" t="s">
        <v>10</v>
      </c>
      <c r="M3714" t="s">
        <v>1991</v>
      </c>
      <c r="N3714" t="s">
        <v>7837</v>
      </c>
      <c r="O3714" t="s">
        <v>132</v>
      </c>
      <c r="P3714" t="str">
        <f>VLOOKUP(C3714,[3]REGIONAIS!H:K,4,FALSE)</f>
        <v>ANDRE TREVISANI</v>
      </c>
    </row>
    <row r="3715" spans="1:16" x14ac:dyDescent="0.25">
      <c r="A3715" s="1">
        <v>4085</v>
      </c>
      <c r="B3715" s="5">
        <v>45801.90586770833</v>
      </c>
      <c r="C3715" t="s">
        <v>1984</v>
      </c>
      <c r="D3715" t="s">
        <v>19</v>
      </c>
      <c r="E3715" t="s">
        <v>39</v>
      </c>
      <c r="F3715" t="s">
        <v>20</v>
      </c>
      <c r="G3715" s="4">
        <v>54.98</v>
      </c>
      <c r="H3715" s="4">
        <v>50</v>
      </c>
      <c r="I3715" s="57">
        <v>40.380000000000003</v>
      </c>
      <c r="J3715" s="72">
        <f t="shared" si="325"/>
        <v>9.6199999999999974</v>
      </c>
      <c r="K3715" s="30" t="s">
        <v>10</v>
      </c>
      <c r="L3715" s="30" t="s">
        <v>10</v>
      </c>
      <c r="M3715" t="s">
        <v>1991</v>
      </c>
      <c r="N3715" t="s">
        <v>7838</v>
      </c>
      <c r="O3715" t="s">
        <v>140</v>
      </c>
      <c r="P3715" t="str">
        <f>VLOOKUP(C3715,[3]REGIONAIS!H:K,4,FALSE)</f>
        <v>KLEBER RIQUELME</v>
      </c>
    </row>
    <row r="3716" spans="1:16" x14ac:dyDescent="0.25">
      <c r="A3716" s="1">
        <v>1766</v>
      </c>
      <c r="B3716" s="5">
        <v>45801.903592025461</v>
      </c>
      <c r="C3716" t="s">
        <v>1984</v>
      </c>
      <c r="D3716" t="s">
        <v>19</v>
      </c>
      <c r="E3716" t="s">
        <v>39</v>
      </c>
      <c r="F3716" t="s">
        <v>20</v>
      </c>
      <c r="G3716" s="4">
        <v>48.18</v>
      </c>
      <c r="H3716" s="4">
        <v>31.2</v>
      </c>
      <c r="I3716" s="57">
        <v>26.16</v>
      </c>
      <c r="J3716" s="72">
        <f t="shared" si="325"/>
        <v>5.0399999999999991</v>
      </c>
      <c r="K3716" s="30" t="s">
        <v>10</v>
      </c>
      <c r="L3716" s="30" t="s">
        <v>10</v>
      </c>
      <c r="M3716" t="s">
        <v>1991</v>
      </c>
      <c r="N3716" t="s">
        <v>7839</v>
      </c>
      <c r="O3716" t="s">
        <v>156</v>
      </c>
      <c r="P3716" t="str">
        <f>VLOOKUP(C3716,[3]REGIONAIS!H:K,4,FALSE)</f>
        <v>KLEBER RIQUELME</v>
      </c>
    </row>
    <row r="3717" spans="1:16" x14ac:dyDescent="0.25">
      <c r="A3717" s="1" t="s">
        <v>7840</v>
      </c>
      <c r="B3717" s="5">
        <v>45802.861213414355</v>
      </c>
      <c r="C3717" t="s">
        <v>4198</v>
      </c>
      <c r="D3717" t="s">
        <v>27</v>
      </c>
      <c r="E3717" t="s">
        <v>1939</v>
      </c>
      <c r="F3717" t="s">
        <v>29</v>
      </c>
      <c r="G3717" s="4">
        <v>98.78</v>
      </c>
      <c r="H3717" s="31">
        <v>89.8</v>
      </c>
      <c r="I3717" s="31">
        <v>0</v>
      </c>
      <c r="J3717" s="31">
        <v>89.8</v>
      </c>
      <c r="K3717" s="30" t="s">
        <v>2824</v>
      </c>
      <c r="L3717" s="30" t="s">
        <v>17</v>
      </c>
      <c r="M3717" t="s">
        <v>1991</v>
      </c>
      <c r="N3717" t="s">
        <v>7841</v>
      </c>
      <c r="O3717" t="s">
        <v>123</v>
      </c>
      <c r="P3717" t="str">
        <f>VLOOKUP(C3717,[3]REGIONAIS!H:K,4,FALSE)</f>
        <v>ANDRE TREVISANI</v>
      </c>
    </row>
    <row r="3718" spans="1:16" x14ac:dyDescent="0.25">
      <c r="A3718" s="1">
        <v>1505</v>
      </c>
      <c r="B3718" s="5">
        <v>45802.843348425929</v>
      </c>
      <c r="C3718" t="s">
        <v>902</v>
      </c>
      <c r="D3718" t="s">
        <v>23</v>
      </c>
      <c r="E3718" t="s">
        <v>30</v>
      </c>
      <c r="F3718" t="s">
        <v>116</v>
      </c>
      <c r="G3718" s="4">
        <v>44.99</v>
      </c>
      <c r="H3718" s="4">
        <v>54</v>
      </c>
      <c r="I3718" s="57">
        <v>43.6</v>
      </c>
      <c r="J3718" s="72">
        <f t="shared" ref="J3718:J3724" si="326">H3718-I3718</f>
        <v>10.399999999999999</v>
      </c>
      <c r="K3718" s="30" t="s">
        <v>10</v>
      </c>
      <c r="L3718" s="30" t="s">
        <v>10</v>
      </c>
      <c r="M3718" t="s">
        <v>1991</v>
      </c>
      <c r="N3718" t="s">
        <v>7842</v>
      </c>
      <c r="O3718" t="s">
        <v>124</v>
      </c>
      <c r="P3718" t="str">
        <f>VLOOKUP(C3718,[3]REGIONAIS!H:K,4,FALSE)</f>
        <v>GUSTAVO DIREITO</v>
      </c>
    </row>
    <row r="3719" spans="1:16" x14ac:dyDescent="0.25">
      <c r="A3719" s="1">
        <v>2329</v>
      </c>
      <c r="B3719" s="5">
        <v>45802.906340462963</v>
      </c>
      <c r="C3719" t="s">
        <v>902</v>
      </c>
      <c r="D3719" t="s">
        <v>19</v>
      </c>
      <c r="E3719" t="s">
        <v>33</v>
      </c>
      <c r="F3719" t="s">
        <v>20</v>
      </c>
      <c r="G3719" s="4">
        <v>97.98</v>
      </c>
      <c r="H3719" s="4">
        <v>96</v>
      </c>
      <c r="I3719" s="57">
        <v>77.52</v>
      </c>
      <c r="J3719" s="72">
        <f t="shared" si="326"/>
        <v>18.480000000000004</v>
      </c>
      <c r="K3719" s="30" t="s">
        <v>10</v>
      </c>
      <c r="L3719" s="30" t="s">
        <v>10</v>
      </c>
      <c r="M3719" t="s">
        <v>1991</v>
      </c>
      <c r="N3719" t="s">
        <v>7843</v>
      </c>
      <c r="O3719" t="s">
        <v>122</v>
      </c>
      <c r="P3719" t="str">
        <f>VLOOKUP(C3719,[3]REGIONAIS!H:K,4,FALSE)</f>
        <v>GUSTAVO DIREITO</v>
      </c>
    </row>
    <row r="3720" spans="1:16" x14ac:dyDescent="0.25">
      <c r="A3720" s="1">
        <v>8709</v>
      </c>
      <c r="B3720" s="5">
        <v>45801.876550057874</v>
      </c>
      <c r="C3720" t="s">
        <v>902</v>
      </c>
      <c r="D3720" t="s">
        <v>23</v>
      </c>
      <c r="E3720" t="s">
        <v>24</v>
      </c>
      <c r="F3720" t="s">
        <v>20</v>
      </c>
      <c r="G3720" s="4">
        <v>154.99</v>
      </c>
      <c r="H3720" s="4">
        <v>150</v>
      </c>
      <c r="I3720" s="57">
        <v>121.12</v>
      </c>
      <c r="J3720" s="72">
        <f t="shared" si="326"/>
        <v>28.879999999999995</v>
      </c>
      <c r="K3720" s="30" t="s">
        <v>10</v>
      </c>
      <c r="L3720" s="30" t="s">
        <v>10</v>
      </c>
      <c r="M3720" t="s">
        <v>1991</v>
      </c>
      <c r="N3720" t="s">
        <v>7844</v>
      </c>
      <c r="O3720" t="s">
        <v>131</v>
      </c>
      <c r="P3720" t="str">
        <f>VLOOKUP(C3720,[3]REGIONAIS!H:K,4,FALSE)</f>
        <v>GUSTAVO DIREITO</v>
      </c>
    </row>
    <row r="3721" spans="1:16" x14ac:dyDescent="0.25">
      <c r="A3721" s="1">
        <v>5066</v>
      </c>
      <c r="B3721" s="5">
        <v>45801.829755324077</v>
      </c>
      <c r="C3721" t="s">
        <v>1931</v>
      </c>
      <c r="D3721" t="s">
        <v>19</v>
      </c>
      <c r="E3721" t="s">
        <v>226</v>
      </c>
      <c r="F3721" t="s">
        <v>20</v>
      </c>
      <c r="G3721" s="4">
        <v>74.78</v>
      </c>
      <c r="H3721" s="4">
        <v>58.8</v>
      </c>
      <c r="I3721" s="57">
        <v>47.48</v>
      </c>
      <c r="J3721" s="72">
        <f t="shared" si="326"/>
        <v>11.32</v>
      </c>
      <c r="K3721" s="30" t="s">
        <v>10</v>
      </c>
      <c r="L3721" s="30" t="s">
        <v>10</v>
      </c>
      <c r="M3721" t="s">
        <v>1991</v>
      </c>
      <c r="N3721" t="s">
        <v>7845</v>
      </c>
      <c r="O3721" t="s">
        <v>132</v>
      </c>
      <c r="P3721" t="str">
        <f>VLOOKUP(C3721,[3]REGIONAIS!H:K,4,FALSE)</f>
        <v>ANDRE TREVISANI</v>
      </c>
    </row>
    <row r="3722" spans="1:16" x14ac:dyDescent="0.25">
      <c r="A3722" s="1">
        <v>5170</v>
      </c>
      <c r="B3722" s="5">
        <v>45800.881156747688</v>
      </c>
      <c r="C3722" t="s">
        <v>219</v>
      </c>
      <c r="D3722" t="s">
        <v>23</v>
      </c>
      <c r="E3722" t="s">
        <v>30</v>
      </c>
      <c r="F3722" t="s">
        <v>116</v>
      </c>
      <c r="G3722" s="4">
        <v>126.99</v>
      </c>
      <c r="H3722" s="4">
        <v>126</v>
      </c>
      <c r="I3722" s="57">
        <v>101.74</v>
      </c>
      <c r="J3722" s="72">
        <f t="shared" si="326"/>
        <v>24.260000000000005</v>
      </c>
      <c r="K3722" s="30" t="s">
        <v>10</v>
      </c>
      <c r="L3722" s="30" t="s">
        <v>10</v>
      </c>
      <c r="M3722" t="s">
        <v>1991</v>
      </c>
      <c r="N3722" t="s">
        <v>7846</v>
      </c>
      <c r="O3722" t="s">
        <v>123</v>
      </c>
      <c r="P3722" t="s">
        <v>180</v>
      </c>
    </row>
    <row r="3723" spans="1:16" x14ac:dyDescent="0.25">
      <c r="A3723" s="1">
        <v>7498</v>
      </c>
      <c r="B3723" s="5">
        <v>45801.768343136573</v>
      </c>
      <c r="C3723" t="s">
        <v>1931</v>
      </c>
      <c r="D3723" t="s">
        <v>19</v>
      </c>
      <c r="E3723" t="s">
        <v>2859</v>
      </c>
      <c r="F3723" t="s">
        <v>20</v>
      </c>
      <c r="G3723" s="4">
        <v>90.18</v>
      </c>
      <c r="H3723" s="4">
        <v>93.2</v>
      </c>
      <c r="I3723" s="57">
        <v>75.260000000000005</v>
      </c>
      <c r="J3723" s="72">
        <f t="shared" si="326"/>
        <v>17.939999999999998</v>
      </c>
      <c r="K3723" s="30" t="s">
        <v>10</v>
      </c>
      <c r="L3723" s="30" t="s">
        <v>10</v>
      </c>
      <c r="M3723" t="s">
        <v>1991</v>
      </c>
      <c r="N3723" t="s">
        <v>7847</v>
      </c>
      <c r="O3723" t="s">
        <v>2679</v>
      </c>
      <c r="P3723" t="str">
        <f>VLOOKUP(C3723,[3]REGIONAIS!H:K,4,FALSE)</f>
        <v>ANDRE TREVISANI</v>
      </c>
    </row>
    <row r="3724" spans="1:16" x14ac:dyDescent="0.25">
      <c r="A3724" s="1">
        <v>3854</v>
      </c>
      <c r="B3724" s="5">
        <v>45801.620961655091</v>
      </c>
      <c r="C3724" t="s">
        <v>219</v>
      </c>
      <c r="D3724" t="s">
        <v>19</v>
      </c>
      <c r="E3724" t="s">
        <v>130</v>
      </c>
      <c r="F3724" t="s">
        <v>20</v>
      </c>
      <c r="G3724" s="4">
        <v>72.989999999999995</v>
      </c>
      <c r="H3724" s="4">
        <v>82</v>
      </c>
      <c r="I3724" s="57">
        <v>66.22</v>
      </c>
      <c r="J3724" s="72">
        <f t="shared" si="326"/>
        <v>15.780000000000001</v>
      </c>
      <c r="K3724" s="30" t="s">
        <v>10</v>
      </c>
      <c r="L3724" s="30" t="s">
        <v>10</v>
      </c>
      <c r="M3724" t="s">
        <v>1991</v>
      </c>
      <c r="N3724" t="s">
        <v>7848</v>
      </c>
      <c r="O3724" t="s">
        <v>1956</v>
      </c>
      <c r="P3724" t="str">
        <f>VLOOKUP(C3724,[3]REGIONAIS!H:K,4,FALSE)</f>
        <v>ANDRE TREVISANI</v>
      </c>
    </row>
    <row r="3725" spans="1:16" x14ac:dyDescent="0.25">
      <c r="A3725" s="1" t="s">
        <v>7849</v>
      </c>
      <c r="B3725" s="5">
        <v>45802.655685057871</v>
      </c>
      <c r="C3725" t="s">
        <v>1306</v>
      </c>
      <c r="D3725" t="s">
        <v>18</v>
      </c>
      <c r="E3725" t="s">
        <v>28</v>
      </c>
      <c r="F3725" t="s">
        <v>136</v>
      </c>
      <c r="G3725" s="4">
        <v>25.49</v>
      </c>
      <c r="H3725" s="31">
        <v>24.5</v>
      </c>
      <c r="I3725" s="31">
        <v>0</v>
      </c>
      <c r="J3725" s="31">
        <v>24.5</v>
      </c>
      <c r="K3725" s="30" t="s">
        <v>2824</v>
      </c>
      <c r="L3725" s="30" t="s">
        <v>17</v>
      </c>
      <c r="M3725" t="s">
        <v>1991</v>
      </c>
      <c r="N3725" t="s">
        <v>7850</v>
      </c>
      <c r="O3725" t="s">
        <v>122</v>
      </c>
      <c r="P3725" t="str">
        <f>VLOOKUP(C3725,[3]REGIONAIS!H:K,4,FALSE)</f>
        <v>BREINER PENA</v>
      </c>
    </row>
    <row r="3726" spans="1:16" x14ac:dyDescent="0.25">
      <c r="A3726" s="1">
        <v>1738</v>
      </c>
      <c r="B3726" s="5">
        <v>45801.870890659724</v>
      </c>
      <c r="C3726" t="s">
        <v>188</v>
      </c>
      <c r="D3726" t="s">
        <v>23</v>
      </c>
      <c r="E3726" t="s">
        <v>24</v>
      </c>
      <c r="F3726" t="s">
        <v>20</v>
      </c>
      <c r="G3726" s="4">
        <v>164.78</v>
      </c>
      <c r="H3726" s="4">
        <v>147.80000000000001</v>
      </c>
      <c r="I3726" s="57">
        <v>119.35</v>
      </c>
      <c r="J3726" s="72">
        <f t="shared" ref="J3726:J3727" si="327">H3726-I3726</f>
        <v>28.450000000000017</v>
      </c>
      <c r="K3726" s="30" t="s">
        <v>10</v>
      </c>
      <c r="L3726" s="30" t="s">
        <v>10</v>
      </c>
      <c r="M3726" t="s">
        <v>1991</v>
      </c>
      <c r="N3726" t="s">
        <v>7851</v>
      </c>
      <c r="O3726" t="s">
        <v>140</v>
      </c>
      <c r="P3726" t="str">
        <f>VLOOKUP(C3726,[3]REGIONAIS!H:K,4,FALSE)</f>
        <v>GUSTAVO DIREITO</v>
      </c>
    </row>
    <row r="3727" spans="1:16" x14ac:dyDescent="0.25">
      <c r="A3727" s="1">
        <v>2906</v>
      </c>
      <c r="B3727" s="5">
        <v>45801.845000787034</v>
      </c>
      <c r="C3727" t="s">
        <v>1490</v>
      </c>
      <c r="D3727" t="s">
        <v>23</v>
      </c>
      <c r="E3727" t="s">
        <v>24</v>
      </c>
      <c r="F3727" t="s">
        <v>20</v>
      </c>
      <c r="G3727" s="4">
        <v>61.98</v>
      </c>
      <c r="H3727" s="4">
        <v>57</v>
      </c>
      <c r="I3727" s="57">
        <v>41.99</v>
      </c>
      <c r="J3727" s="72">
        <f t="shared" si="327"/>
        <v>15.009999999999998</v>
      </c>
      <c r="K3727" s="30" t="s">
        <v>10</v>
      </c>
      <c r="L3727" s="30" t="s">
        <v>10</v>
      </c>
      <c r="M3727" t="s">
        <v>1991</v>
      </c>
      <c r="N3727" t="s">
        <v>7852</v>
      </c>
      <c r="O3727" t="s">
        <v>2679</v>
      </c>
      <c r="P3727" t="str">
        <f>VLOOKUP(C3727,[3]REGIONAIS!H:K,4,FALSE)</f>
        <v>KLEBER RIQUELME</v>
      </c>
    </row>
    <row r="3728" spans="1:16" x14ac:dyDescent="0.25">
      <c r="A3728" s="1" t="s">
        <v>7853</v>
      </c>
      <c r="B3728" s="5">
        <v>45801.580253310189</v>
      </c>
      <c r="C3728" t="s">
        <v>1491</v>
      </c>
      <c r="D3728" t="s">
        <v>27</v>
      </c>
      <c r="E3728" t="s">
        <v>28</v>
      </c>
      <c r="F3728" t="s">
        <v>136</v>
      </c>
      <c r="G3728" s="4">
        <v>54.18</v>
      </c>
      <c r="H3728" s="31">
        <v>39.200000000000003</v>
      </c>
      <c r="I3728" s="31">
        <v>0</v>
      </c>
      <c r="J3728" s="31">
        <v>39.200000000000003</v>
      </c>
      <c r="K3728" s="30" t="s">
        <v>2824</v>
      </c>
      <c r="L3728" s="30" t="s">
        <v>17</v>
      </c>
      <c r="M3728" t="s">
        <v>1991</v>
      </c>
      <c r="N3728" t="s">
        <v>7854</v>
      </c>
      <c r="O3728" t="s">
        <v>1955</v>
      </c>
      <c r="P3728" t="str">
        <f>VLOOKUP(C3728,[3]REGIONAIS!H:K,4,FALSE)</f>
        <v>GRAZIANI BARRETO</v>
      </c>
    </row>
    <row r="3729" spans="1:16" x14ac:dyDescent="0.25">
      <c r="A3729" s="1">
        <v>800</v>
      </c>
      <c r="B3729" s="5">
        <v>45801.865895810188</v>
      </c>
      <c r="C3729" t="s">
        <v>254</v>
      </c>
      <c r="D3729" t="s">
        <v>23</v>
      </c>
      <c r="E3729" t="s">
        <v>26</v>
      </c>
      <c r="F3729" t="s">
        <v>20</v>
      </c>
      <c r="G3729" s="4">
        <v>145.97999999999999</v>
      </c>
      <c r="H3729" s="4">
        <v>148</v>
      </c>
      <c r="I3729" s="57">
        <v>119.51</v>
      </c>
      <c r="J3729" s="72">
        <f>H3729-I3729</f>
        <v>28.489999999999995</v>
      </c>
      <c r="K3729" s="30" t="s">
        <v>10</v>
      </c>
      <c r="L3729" s="30" t="s">
        <v>10</v>
      </c>
      <c r="M3729" t="s">
        <v>1991</v>
      </c>
      <c r="N3729" t="s">
        <v>7855</v>
      </c>
      <c r="O3729" t="s">
        <v>132</v>
      </c>
      <c r="P3729" t="str">
        <f>VLOOKUP(C3729,[3]REGIONAIS!H:K,4,FALSE)</f>
        <v>GUSTAVO DIREITO</v>
      </c>
    </row>
    <row r="3730" spans="1:16" x14ac:dyDescent="0.25">
      <c r="A3730" s="75">
        <v>2750</v>
      </c>
      <c r="B3730" s="76">
        <v>45800.91658060185</v>
      </c>
      <c r="C3730" s="77" t="s">
        <v>269</v>
      </c>
      <c r="D3730" s="77" t="s">
        <v>19</v>
      </c>
      <c r="E3730" s="77" t="s">
        <v>129</v>
      </c>
      <c r="F3730" s="77" t="s">
        <v>116</v>
      </c>
      <c r="G3730" s="31">
        <v>105.98</v>
      </c>
      <c r="H3730" s="31">
        <v>99</v>
      </c>
      <c r="I3730" s="31">
        <v>0</v>
      </c>
      <c r="J3730" s="31">
        <v>99</v>
      </c>
      <c r="K3730" s="78" t="s">
        <v>1000</v>
      </c>
      <c r="L3730" s="78" t="s">
        <v>2825</v>
      </c>
      <c r="M3730" s="77" t="s">
        <v>1991</v>
      </c>
      <c r="N3730" s="77" t="s">
        <v>7856</v>
      </c>
      <c r="O3730" s="77" t="s">
        <v>1961</v>
      </c>
      <c r="P3730" t="s">
        <v>181</v>
      </c>
    </row>
    <row r="3731" spans="1:16" x14ac:dyDescent="0.25">
      <c r="A3731" s="1">
        <v>1881</v>
      </c>
      <c r="B3731" s="5">
        <v>45802.613780208332</v>
      </c>
      <c r="C3731" t="s">
        <v>269</v>
      </c>
      <c r="D3731" t="s">
        <v>23</v>
      </c>
      <c r="E3731" t="s">
        <v>30</v>
      </c>
      <c r="F3731" t="s">
        <v>116</v>
      </c>
      <c r="G3731" s="4">
        <v>104.99</v>
      </c>
      <c r="H3731" s="4">
        <v>104</v>
      </c>
      <c r="I3731" s="57">
        <v>83.98</v>
      </c>
      <c r="J3731" s="72">
        <f t="shared" ref="J3731:J3732" si="328">H3731-I3731</f>
        <v>20.019999999999996</v>
      </c>
      <c r="K3731" s="30" t="s">
        <v>10</v>
      </c>
      <c r="L3731" s="30" t="s">
        <v>10</v>
      </c>
      <c r="M3731" t="s">
        <v>1991</v>
      </c>
      <c r="N3731" t="s">
        <v>7857</v>
      </c>
      <c r="O3731" t="s">
        <v>122</v>
      </c>
      <c r="P3731" t="str">
        <f>VLOOKUP(C3731,[3]REGIONAIS!H:K,4,FALSE)</f>
        <v>BREINER PENA</v>
      </c>
    </row>
    <row r="3732" spans="1:16" x14ac:dyDescent="0.25">
      <c r="A3732" s="1">
        <v>3792</v>
      </c>
      <c r="B3732" s="5">
        <v>45801.837537384257</v>
      </c>
      <c r="C3732" t="s">
        <v>254</v>
      </c>
      <c r="D3732" t="s">
        <v>19</v>
      </c>
      <c r="E3732" t="s">
        <v>41</v>
      </c>
      <c r="F3732" t="s">
        <v>20</v>
      </c>
      <c r="G3732" s="4">
        <v>584.98</v>
      </c>
      <c r="H3732" s="4">
        <v>570</v>
      </c>
      <c r="I3732" s="57">
        <v>460.28</v>
      </c>
      <c r="J3732" s="72">
        <f t="shared" si="328"/>
        <v>109.72000000000003</v>
      </c>
      <c r="K3732" s="30" t="s">
        <v>10</v>
      </c>
      <c r="L3732" s="30" t="s">
        <v>10</v>
      </c>
      <c r="M3732" t="s">
        <v>1991</v>
      </c>
      <c r="N3732" t="s">
        <v>7858</v>
      </c>
      <c r="O3732" t="s">
        <v>132</v>
      </c>
      <c r="P3732" t="str">
        <f>VLOOKUP(C3732,[3]REGIONAIS!H:K,4,FALSE)</f>
        <v>GUSTAVO DIREITO</v>
      </c>
    </row>
    <row r="3733" spans="1:16" x14ac:dyDescent="0.25">
      <c r="A3733" s="1" t="s">
        <v>7859</v>
      </c>
      <c r="B3733" s="5">
        <v>45801.540712881942</v>
      </c>
      <c r="C3733" t="s">
        <v>1496</v>
      </c>
      <c r="D3733" t="s">
        <v>18</v>
      </c>
      <c r="E3733" t="s">
        <v>1975</v>
      </c>
      <c r="F3733" t="s">
        <v>29</v>
      </c>
      <c r="G3733" s="4">
        <v>71.989999999999995</v>
      </c>
      <c r="H3733" s="31">
        <v>71</v>
      </c>
      <c r="I3733" s="31">
        <v>0</v>
      </c>
      <c r="J3733" s="31">
        <v>71</v>
      </c>
      <c r="K3733" s="30" t="s">
        <v>2824</v>
      </c>
      <c r="L3733" s="30" t="s">
        <v>17</v>
      </c>
      <c r="M3733" t="s">
        <v>1991</v>
      </c>
      <c r="N3733" t="s">
        <v>7860</v>
      </c>
      <c r="O3733" t="s">
        <v>2228</v>
      </c>
      <c r="P3733" t="str">
        <f>VLOOKUP(C3733,[3]REGIONAIS!H:K,4,FALSE)</f>
        <v>ANDRE TREVISANI</v>
      </c>
    </row>
    <row r="3734" spans="1:16" x14ac:dyDescent="0.25">
      <c r="A3734" s="1">
        <v>419</v>
      </c>
      <c r="B3734" s="5">
        <v>45802.751969097226</v>
      </c>
      <c r="C3734" t="s">
        <v>2505</v>
      </c>
      <c r="D3734" t="s">
        <v>19</v>
      </c>
      <c r="E3734" t="s">
        <v>41</v>
      </c>
      <c r="F3734" t="s">
        <v>20</v>
      </c>
      <c r="G3734" s="4">
        <v>106.99</v>
      </c>
      <c r="H3734" s="4">
        <v>106</v>
      </c>
      <c r="I3734" s="57">
        <v>85.6</v>
      </c>
      <c r="J3734" s="72">
        <f t="shared" ref="J3734:J3739" si="329">H3734-I3734</f>
        <v>20.400000000000006</v>
      </c>
      <c r="K3734" s="30" t="s">
        <v>10</v>
      </c>
      <c r="L3734" s="30" t="s">
        <v>10</v>
      </c>
      <c r="M3734" t="s">
        <v>1991</v>
      </c>
      <c r="N3734" t="s">
        <v>7861</v>
      </c>
      <c r="O3734" t="s">
        <v>123</v>
      </c>
      <c r="P3734" t="str">
        <f>VLOOKUP(C3734,[3]REGIONAIS!H:K,4,FALSE)</f>
        <v>GRAZIANI BARRETO</v>
      </c>
    </row>
    <row r="3735" spans="1:16" x14ac:dyDescent="0.25">
      <c r="A3735" s="1">
        <v>5701</v>
      </c>
      <c r="B3735" s="5">
        <v>45802.90342091435</v>
      </c>
      <c r="C3735" t="s">
        <v>376</v>
      </c>
      <c r="D3735" t="s">
        <v>19</v>
      </c>
      <c r="E3735" t="s">
        <v>1946</v>
      </c>
      <c r="F3735" t="s">
        <v>20</v>
      </c>
      <c r="G3735" s="4">
        <v>241.98</v>
      </c>
      <c r="H3735" s="4">
        <v>235</v>
      </c>
      <c r="I3735" s="57">
        <v>189.76</v>
      </c>
      <c r="J3735" s="72">
        <f t="shared" si="329"/>
        <v>45.240000000000009</v>
      </c>
      <c r="K3735" s="30" t="s">
        <v>10</v>
      </c>
      <c r="L3735" s="30" t="s">
        <v>10</v>
      </c>
      <c r="M3735" t="s">
        <v>1991</v>
      </c>
      <c r="N3735" t="s">
        <v>7862</v>
      </c>
      <c r="O3735" t="s">
        <v>131</v>
      </c>
      <c r="P3735" t="str">
        <f>VLOOKUP(C3735,[3]REGIONAIS!H:K,4,FALSE)</f>
        <v>ANDRE TREVISANI</v>
      </c>
    </row>
    <row r="3736" spans="1:16" x14ac:dyDescent="0.25">
      <c r="A3736" s="1">
        <v>4993</v>
      </c>
      <c r="B3736" s="5">
        <v>45802.55468465278</v>
      </c>
      <c r="C3736" t="s">
        <v>376</v>
      </c>
      <c r="D3736" t="s">
        <v>19</v>
      </c>
      <c r="E3736" t="s">
        <v>41</v>
      </c>
      <c r="F3736" t="s">
        <v>20</v>
      </c>
      <c r="G3736" s="4">
        <v>249.99</v>
      </c>
      <c r="H3736" s="4">
        <v>249</v>
      </c>
      <c r="I3736" s="57">
        <v>198.08</v>
      </c>
      <c r="J3736" s="72">
        <f t="shared" si="329"/>
        <v>50.919999999999987</v>
      </c>
      <c r="K3736" s="30" t="s">
        <v>10</v>
      </c>
      <c r="L3736" s="30" t="s">
        <v>10</v>
      </c>
      <c r="M3736" t="s">
        <v>1991</v>
      </c>
      <c r="N3736" t="s">
        <v>7863</v>
      </c>
      <c r="O3736" t="s">
        <v>122</v>
      </c>
      <c r="P3736" t="str">
        <f>VLOOKUP(C3736,[3]REGIONAIS!H:K,4,FALSE)</f>
        <v>ANDRE TREVISANI</v>
      </c>
    </row>
    <row r="3737" spans="1:16" x14ac:dyDescent="0.25">
      <c r="A3737" s="1">
        <v>6228</v>
      </c>
      <c r="B3737" s="5">
        <v>45801.927076192129</v>
      </c>
      <c r="C3737" t="s">
        <v>281</v>
      </c>
      <c r="D3737" t="s">
        <v>19</v>
      </c>
      <c r="E3737" t="s">
        <v>1953</v>
      </c>
      <c r="F3737" t="s">
        <v>20</v>
      </c>
      <c r="G3737" s="4">
        <v>62.99</v>
      </c>
      <c r="H3737" s="4">
        <v>62</v>
      </c>
      <c r="I3737" s="57">
        <v>50.06</v>
      </c>
      <c r="J3737" s="72">
        <f t="shared" si="329"/>
        <v>11.939999999999998</v>
      </c>
      <c r="K3737" s="30" t="s">
        <v>10</v>
      </c>
      <c r="L3737" s="30" t="s">
        <v>10</v>
      </c>
      <c r="M3737" t="s">
        <v>1991</v>
      </c>
      <c r="N3737" t="s">
        <v>7864</v>
      </c>
      <c r="O3737" t="s">
        <v>122</v>
      </c>
      <c r="P3737" t="str">
        <f>VLOOKUP(C3737,[3]REGIONAIS!H:K,4,FALSE)</f>
        <v>GUSTAVO DIREITO</v>
      </c>
    </row>
    <row r="3738" spans="1:16" x14ac:dyDescent="0.25">
      <c r="A3738" s="1">
        <v>5218</v>
      </c>
      <c r="B3738" s="5">
        <v>45801.645749108793</v>
      </c>
      <c r="C3738" t="s">
        <v>281</v>
      </c>
      <c r="D3738" t="s">
        <v>19</v>
      </c>
      <c r="E3738" t="s">
        <v>39</v>
      </c>
      <c r="F3738" t="s">
        <v>20</v>
      </c>
      <c r="G3738" s="4">
        <v>272.98</v>
      </c>
      <c r="H3738" s="4">
        <v>266</v>
      </c>
      <c r="I3738" s="57">
        <v>214.8</v>
      </c>
      <c r="J3738" s="72">
        <f t="shared" si="329"/>
        <v>51.199999999999989</v>
      </c>
      <c r="K3738" s="30" t="s">
        <v>10</v>
      </c>
      <c r="L3738" s="30" t="s">
        <v>10</v>
      </c>
      <c r="M3738" t="s">
        <v>1991</v>
      </c>
      <c r="N3738" t="s">
        <v>7865</v>
      </c>
      <c r="O3738" t="s">
        <v>1938</v>
      </c>
      <c r="P3738" t="str">
        <f>VLOOKUP(C3738,[3]REGIONAIS!H:K,4,FALSE)</f>
        <v>GUSTAVO DIREITO</v>
      </c>
    </row>
    <row r="3739" spans="1:16" x14ac:dyDescent="0.25">
      <c r="A3739" s="1">
        <v>9739</v>
      </c>
      <c r="B3739" s="5">
        <v>45802.513118622686</v>
      </c>
      <c r="C3739" t="s">
        <v>224</v>
      </c>
      <c r="D3739" t="s">
        <v>19</v>
      </c>
      <c r="E3739" t="s">
        <v>226</v>
      </c>
      <c r="F3739" t="s">
        <v>20</v>
      </c>
      <c r="G3739" s="4">
        <v>281.98</v>
      </c>
      <c r="H3739" s="4">
        <v>284</v>
      </c>
      <c r="I3739" s="57">
        <v>229.33</v>
      </c>
      <c r="J3739" s="72">
        <f t="shared" si="329"/>
        <v>54.669999999999987</v>
      </c>
      <c r="K3739" s="30" t="s">
        <v>10</v>
      </c>
      <c r="L3739" s="30" t="s">
        <v>10</v>
      </c>
      <c r="M3739" t="s">
        <v>1991</v>
      </c>
      <c r="N3739" t="s">
        <v>7866</v>
      </c>
      <c r="O3739" t="s">
        <v>132</v>
      </c>
      <c r="P3739" t="str">
        <f>VLOOKUP(C3739,[3]REGIONAIS!H:K,4,FALSE)</f>
        <v>ANDRE TREVISANI</v>
      </c>
    </row>
    <row r="3740" spans="1:16" x14ac:dyDescent="0.25">
      <c r="A3740" s="1" t="s">
        <v>7867</v>
      </c>
      <c r="B3740" s="5">
        <v>45802.876671365739</v>
      </c>
      <c r="C3740" t="s">
        <v>2996</v>
      </c>
      <c r="D3740" t="s">
        <v>18</v>
      </c>
      <c r="E3740" t="s">
        <v>42</v>
      </c>
      <c r="F3740" t="s">
        <v>29</v>
      </c>
      <c r="G3740" s="4">
        <v>107.79</v>
      </c>
      <c r="H3740" s="31">
        <v>106.8</v>
      </c>
      <c r="I3740" s="31">
        <v>0</v>
      </c>
      <c r="J3740" s="31">
        <v>106.8</v>
      </c>
      <c r="K3740" s="30" t="s">
        <v>2824</v>
      </c>
      <c r="L3740" s="30" t="s">
        <v>17</v>
      </c>
      <c r="M3740" t="s">
        <v>1991</v>
      </c>
      <c r="N3740" t="s">
        <v>7868</v>
      </c>
      <c r="O3740" t="s">
        <v>132</v>
      </c>
      <c r="P3740" t="str">
        <f>VLOOKUP(C3740,[3]REGIONAIS!H:K,4,FALSE)</f>
        <v>GRAZIANI BARRETO</v>
      </c>
    </row>
    <row r="3741" spans="1:16" x14ac:dyDescent="0.25">
      <c r="A3741" s="1">
        <v>7464</v>
      </c>
      <c r="B3741" s="5">
        <v>45801.781525682869</v>
      </c>
      <c r="C3741" t="s">
        <v>297</v>
      </c>
      <c r="D3741" t="s">
        <v>23</v>
      </c>
      <c r="E3741" t="s">
        <v>30</v>
      </c>
      <c r="F3741" t="s">
        <v>116</v>
      </c>
      <c r="G3741" s="4">
        <v>30.24</v>
      </c>
      <c r="H3741" s="4">
        <v>39</v>
      </c>
      <c r="I3741" s="57">
        <v>31.49</v>
      </c>
      <c r="J3741" s="72">
        <f t="shared" ref="J3741:J3750" si="330">H3741-I3741</f>
        <v>7.5100000000000016</v>
      </c>
      <c r="K3741" s="30" t="s">
        <v>10</v>
      </c>
      <c r="L3741" s="30" t="s">
        <v>10</v>
      </c>
      <c r="M3741" t="s">
        <v>1991</v>
      </c>
      <c r="N3741" t="s">
        <v>7869</v>
      </c>
      <c r="O3741" t="s">
        <v>132</v>
      </c>
      <c r="P3741" t="str">
        <f>VLOOKUP(C3741,[3]REGIONAIS!H:K,4,FALSE)</f>
        <v>ANDRE TREVISANI</v>
      </c>
    </row>
    <row r="3742" spans="1:16" x14ac:dyDescent="0.25">
      <c r="A3742" s="1">
        <v>3184</v>
      </c>
      <c r="B3742" s="5">
        <v>45801.699973576389</v>
      </c>
      <c r="C3742" t="s">
        <v>395</v>
      </c>
      <c r="D3742" t="s">
        <v>19</v>
      </c>
      <c r="E3742" t="s">
        <v>33</v>
      </c>
      <c r="F3742" t="s">
        <v>20</v>
      </c>
      <c r="G3742" s="4">
        <v>121.98</v>
      </c>
      <c r="H3742" s="4">
        <v>114</v>
      </c>
      <c r="I3742" s="57">
        <v>88.02</v>
      </c>
      <c r="J3742" s="72">
        <f t="shared" si="330"/>
        <v>25.980000000000004</v>
      </c>
      <c r="K3742" s="30" t="s">
        <v>10</v>
      </c>
      <c r="L3742" s="30" t="s">
        <v>10</v>
      </c>
      <c r="M3742" t="s">
        <v>1991</v>
      </c>
      <c r="N3742" t="s">
        <v>7870</v>
      </c>
      <c r="O3742" t="s">
        <v>131</v>
      </c>
      <c r="P3742" t="str">
        <f>VLOOKUP(C3742,[3]REGIONAIS!H:K,4,FALSE)</f>
        <v>BREINER PENA</v>
      </c>
    </row>
    <row r="3743" spans="1:16" x14ac:dyDescent="0.25">
      <c r="A3743" s="1">
        <v>4200</v>
      </c>
      <c r="B3743" s="5">
        <v>45800.772605601851</v>
      </c>
      <c r="C3743" t="s">
        <v>304</v>
      </c>
      <c r="D3743" t="s">
        <v>23</v>
      </c>
      <c r="E3743" t="s">
        <v>139</v>
      </c>
      <c r="F3743" t="s">
        <v>116</v>
      </c>
      <c r="G3743" s="4">
        <v>59.98</v>
      </c>
      <c r="H3743" s="4">
        <v>60</v>
      </c>
      <c r="I3743" s="57">
        <v>48.45</v>
      </c>
      <c r="J3743" s="72">
        <f t="shared" si="330"/>
        <v>11.549999999999997</v>
      </c>
      <c r="K3743" s="30" t="s">
        <v>10</v>
      </c>
      <c r="L3743" s="30" t="s">
        <v>10</v>
      </c>
      <c r="M3743" t="s">
        <v>1991</v>
      </c>
      <c r="N3743" t="s">
        <v>7871</v>
      </c>
      <c r="O3743" t="s">
        <v>131</v>
      </c>
      <c r="P3743" t="s">
        <v>183</v>
      </c>
    </row>
    <row r="3744" spans="1:16" x14ac:dyDescent="0.25">
      <c r="A3744" s="1">
        <v>8826</v>
      </c>
      <c r="B3744" s="5">
        <v>45801.843768865743</v>
      </c>
      <c r="C3744" t="s">
        <v>308</v>
      </c>
      <c r="D3744" t="s">
        <v>23</v>
      </c>
      <c r="E3744" t="s">
        <v>31</v>
      </c>
      <c r="F3744" t="s">
        <v>1941</v>
      </c>
      <c r="G3744" s="4">
        <v>66.989999999999995</v>
      </c>
      <c r="H3744" s="4">
        <v>66</v>
      </c>
      <c r="I3744" s="57">
        <v>53.3</v>
      </c>
      <c r="J3744" s="72">
        <f t="shared" si="330"/>
        <v>12.700000000000003</v>
      </c>
      <c r="K3744" s="30" t="s">
        <v>10</v>
      </c>
      <c r="L3744" s="30" t="s">
        <v>10</v>
      </c>
      <c r="M3744" t="s">
        <v>1991</v>
      </c>
      <c r="N3744" t="s">
        <v>7872</v>
      </c>
      <c r="O3744" t="s">
        <v>123</v>
      </c>
      <c r="P3744" t="str">
        <f>VLOOKUP(C3744,[3]REGIONAIS!H:K,4,FALSE)</f>
        <v>GRAZIANI BARRETO</v>
      </c>
    </row>
    <row r="3745" spans="1:16" x14ac:dyDescent="0.25">
      <c r="A3745" s="1">
        <v>8746</v>
      </c>
      <c r="B3745" s="5">
        <v>45801.760453935189</v>
      </c>
      <c r="C3745" t="s">
        <v>308</v>
      </c>
      <c r="D3745" t="s">
        <v>19</v>
      </c>
      <c r="E3745" t="s">
        <v>1946</v>
      </c>
      <c r="F3745" t="s">
        <v>20</v>
      </c>
      <c r="G3745" s="4">
        <v>169.98</v>
      </c>
      <c r="H3745" s="4">
        <v>148</v>
      </c>
      <c r="I3745" s="57">
        <v>119.51</v>
      </c>
      <c r="J3745" s="72">
        <f t="shared" si="330"/>
        <v>28.489999999999995</v>
      </c>
      <c r="K3745" s="30" t="s">
        <v>10</v>
      </c>
      <c r="L3745" s="30" t="s">
        <v>10</v>
      </c>
      <c r="M3745" t="s">
        <v>1991</v>
      </c>
      <c r="N3745" t="s">
        <v>7873</v>
      </c>
      <c r="O3745" t="s">
        <v>122</v>
      </c>
      <c r="P3745" t="str">
        <f>VLOOKUP(C3745,[3]REGIONAIS!H:K,4,FALSE)</f>
        <v>GRAZIANI BARRETO</v>
      </c>
    </row>
    <row r="3746" spans="1:16" x14ac:dyDescent="0.25">
      <c r="A3746" s="1">
        <v>3453</v>
      </c>
      <c r="B3746" s="5">
        <v>45802.870345763891</v>
      </c>
      <c r="C3746" t="s">
        <v>143</v>
      </c>
      <c r="D3746" t="s">
        <v>19</v>
      </c>
      <c r="E3746" t="s">
        <v>33</v>
      </c>
      <c r="F3746" t="s">
        <v>20</v>
      </c>
      <c r="G3746" s="4">
        <v>38.99</v>
      </c>
      <c r="H3746" s="4">
        <v>48</v>
      </c>
      <c r="I3746" s="57">
        <v>38.76</v>
      </c>
      <c r="J3746" s="72">
        <f t="shared" si="330"/>
        <v>9.240000000000002</v>
      </c>
      <c r="K3746" s="30" t="s">
        <v>10</v>
      </c>
      <c r="L3746" s="30" t="s">
        <v>10</v>
      </c>
      <c r="M3746" t="s">
        <v>1991</v>
      </c>
      <c r="N3746" t="s">
        <v>7874</v>
      </c>
      <c r="O3746" t="s">
        <v>131</v>
      </c>
      <c r="P3746" t="str">
        <f>VLOOKUP(C3746,[3]REGIONAIS!H:K,4,FALSE)</f>
        <v>GRAZIANI BARRETO</v>
      </c>
    </row>
    <row r="3747" spans="1:16" x14ac:dyDescent="0.25">
      <c r="A3747" s="1">
        <v>2732</v>
      </c>
      <c r="B3747" s="5">
        <v>45802.887105358794</v>
      </c>
      <c r="C3747" t="s">
        <v>141</v>
      </c>
      <c r="D3747" t="s">
        <v>23</v>
      </c>
      <c r="E3747" t="s">
        <v>24</v>
      </c>
      <c r="F3747" t="s">
        <v>20</v>
      </c>
      <c r="G3747" s="4">
        <v>155.97999999999999</v>
      </c>
      <c r="H3747" s="4">
        <v>149</v>
      </c>
      <c r="I3747" s="57">
        <v>120.32</v>
      </c>
      <c r="J3747" s="72">
        <f t="shared" si="330"/>
        <v>28.680000000000007</v>
      </c>
      <c r="K3747" s="30" t="s">
        <v>10</v>
      </c>
      <c r="L3747" s="30" t="s">
        <v>10</v>
      </c>
      <c r="M3747" t="s">
        <v>1991</v>
      </c>
      <c r="N3747" t="s">
        <v>7875</v>
      </c>
      <c r="O3747" t="s">
        <v>131</v>
      </c>
      <c r="P3747" t="str">
        <f>VLOOKUP(C3747,[3]REGIONAIS!H:K,4,FALSE)</f>
        <v>GRAZIANI BARRETO</v>
      </c>
    </row>
    <row r="3748" spans="1:16" x14ac:dyDescent="0.25">
      <c r="A3748" s="1">
        <v>6552</v>
      </c>
      <c r="B3748" s="5">
        <v>45802.846878715274</v>
      </c>
      <c r="C3748" t="s">
        <v>141</v>
      </c>
      <c r="D3748" t="s">
        <v>19</v>
      </c>
      <c r="E3748" t="s">
        <v>41</v>
      </c>
      <c r="F3748" t="s">
        <v>20</v>
      </c>
      <c r="G3748" s="4">
        <v>156.97999999999999</v>
      </c>
      <c r="H3748" s="4">
        <v>150</v>
      </c>
      <c r="I3748" s="57">
        <v>121.12</v>
      </c>
      <c r="J3748" s="72">
        <f t="shared" si="330"/>
        <v>28.879999999999995</v>
      </c>
      <c r="K3748" s="30" t="s">
        <v>10</v>
      </c>
      <c r="L3748" s="30" t="s">
        <v>10</v>
      </c>
      <c r="M3748" t="s">
        <v>1991</v>
      </c>
      <c r="N3748" t="s">
        <v>7876</v>
      </c>
      <c r="O3748" t="s">
        <v>122</v>
      </c>
      <c r="P3748" t="str">
        <f>VLOOKUP(C3748,[3]REGIONAIS!H:K,4,FALSE)</f>
        <v>GRAZIANI BARRETO</v>
      </c>
    </row>
    <row r="3749" spans="1:16" x14ac:dyDescent="0.25">
      <c r="A3749" s="1">
        <v>7353</v>
      </c>
      <c r="B3749" s="5">
        <v>45802.795144432872</v>
      </c>
      <c r="C3749" t="s">
        <v>141</v>
      </c>
      <c r="D3749" t="s">
        <v>19</v>
      </c>
      <c r="E3749" t="s">
        <v>1946</v>
      </c>
      <c r="F3749" t="s">
        <v>20</v>
      </c>
      <c r="G3749" s="4">
        <v>206.98</v>
      </c>
      <c r="H3749" s="4">
        <v>199</v>
      </c>
      <c r="I3749" s="57">
        <v>160.69</v>
      </c>
      <c r="J3749" s="72">
        <f t="shared" si="330"/>
        <v>38.31</v>
      </c>
      <c r="K3749" s="30" t="s">
        <v>10</v>
      </c>
      <c r="L3749" s="30" t="s">
        <v>10</v>
      </c>
      <c r="M3749" t="s">
        <v>1991</v>
      </c>
      <c r="N3749" t="s">
        <v>7877</v>
      </c>
      <c r="O3749" t="s">
        <v>122</v>
      </c>
      <c r="P3749" t="str">
        <f>VLOOKUP(C3749,[3]REGIONAIS!H:K,4,FALSE)</f>
        <v>GRAZIANI BARRETO</v>
      </c>
    </row>
    <row r="3750" spans="1:16" x14ac:dyDescent="0.25">
      <c r="A3750" s="1">
        <v>3323</v>
      </c>
      <c r="B3750" s="5">
        <v>45801.94209704861</v>
      </c>
      <c r="C3750" t="s">
        <v>141</v>
      </c>
      <c r="D3750" t="s">
        <v>23</v>
      </c>
      <c r="E3750" t="s">
        <v>24</v>
      </c>
      <c r="F3750" t="s">
        <v>20</v>
      </c>
      <c r="G3750" s="4">
        <v>99.98</v>
      </c>
      <c r="H3750" s="4">
        <v>92</v>
      </c>
      <c r="I3750" s="57">
        <v>74.290000000000006</v>
      </c>
      <c r="J3750" s="72">
        <f t="shared" si="330"/>
        <v>17.709999999999994</v>
      </c>
      <c r="K3750" s="30" t="s">
        <v>10</v>
      </c>
      <c r="L3750" s="30" t="s">
        <v>10</v>
      </c>
      <c r="M3750" t="s">
        <v>1991</v>
      </c>
      <c r="N3750" t="s">
        <v>7878</v>
      </c>
      <c r="O3750" t="s">
        <v>131</v>
      </c>
      <c r="P3750" t="str">
        <f>VLOOKUP(C3750,[3]REGIONAIS!H:K,4,FALSE)</f>
        <v>GRAZIANI BARRETO</v>
      </c>
    </row>
    <row r="3751" spans="1:16" x14ac:dyDescent="0.25">
      <c r="A3751" s="1" t="s">
        <v>7879</v>
      </c>
      <c r="B3751" s="5">
        <v>45801.885708414353</v>
      </c>
      <c r="C3751" t="s">
        <v>248</v>
      </c>
      <c r="D3751" t="s">
        <v>18</v>
      </c>
      <c r="E3751" t="s">
        <v>2105</v>
      </c>
      <c r="F3751" t="s">
        <v>29</v>
      </c>
      <c r="G3751" s="4">
        <v>20.79</v>
      </c>
      <c r="H3751" s="31">
        <v>26.4</v>
      </c>
      <c r="I3751" s="31">
        <v>0</v>
      </c>
      <c r="J3751" s="31">
        <v>26.4</v>
      </c>
      <c r="K3751" s="30" t="s">
        <v>2824</v>
      </c>
      <c r="L3751" s="30" t="s">
        <v>17</v>
      </c>
      <c r="M3751" t="s">
        <v>1991</v>
      </c>
      <c r="N3751" t="s">
        <v>7880</v>
      </c>
      <c r="O3751" t="s">
        <v>132</v>
      </c>
      <c r="P3751" t="str">
        <f>VLOOKUP(C3751,[3]REGIONAIS!H:K,4,FALSE)</f>
        <v>GRAZIANI BARRETO</v>
      </c>
    </row>
    <row r="3752" spans="1:16" x14ac:dyDescent="0.25">
      <c r="A3752" s="1" t="s">
        <v>3561</v>
      </c>
      <c r="B3752" s="5">
        <v>45801.847817164351</v>
      </c>
      <c r="C3752" t="s">
        <v>248</v>
      </c>
      <c r="D3752" t="s">
        <v>18</v>
      </c>
      <c r="E3752" t="s">
        <v>2105</v>
      </c>
      <c r="F3752" t="s">
        <v>29</v>
      </c>
      <c r="G3752" s="4">
        <v>31.68</v>
      </c>
      <c r="H3752" s="31">
        <v>27.6</v>
      </c>
      <c r="I3752" s="31">
        <v>0</v>
      </c>
      <c r="J3752" s="31">
        <v>27.6</v>
      </c>
      <c r="K3752" s="30" t="s">
        <v>2824</v>
      </c>
      <c r="L3752" s="30" t="s">
        <v>17</v>
      </c>
      <c r="M3752" t="s">
        <v>1991</v>
      </c>
      <c r="N3752" t="s">
        <v>7881</v>
      </c>
      <c r="O3752" t="s">
        <v>123</v>
      </c>
      <c r="P3752" t="str">
        <f>VLOOKUP(C3752,[3]REGIONAIS!H:K,4,FALSE)</f>
        <v>GRAZIANI BARRETO</v>
      </c>
    </row>
    <row r="3753" spans="1:16" x14ac:dyDescent="0.25">
      <c r="A3753" s="1">
        <v>3885</v>
      </c>
      <c r="B3753" s="5">
        <v>45800.834266215279</v>
      </c>
      <c r="C3753" t="s">
        <v>166</v>
      </c>
      <c r="D3753" t="s">
        <v>23</v>
      </c>
      <c r="E3753" t="s">
        <v>30</v>
      </c>
      <c r="F3753" t="s">
        <v>116</v>
      </c>
      <c r="G3753" s="4">
        <v>241.98</v>
      </c>
      <c r="H3753" s="4">
        <v>223</v>
      </c>
      <c r="I3753" s="57">
        <v>180.07</v>
      </c>
      <c r="J3753" s="72">
        <f>H3753-I3753</f>
        <v>42.930000000000007</v>
      </c>
      <c r="K3753" s="30" t="s">
        <v>10</v>
      </c>
      <c r="L3753" s="30" t="s">
        <v>10</v>
      </c>
      <c r="M3753" t="s">
        <v>1991</v>
      </c>
      <c r="N3753" t="s">
        <v>7882</v>
      </c>
      <c r="O3753" t="s">
        <v>122</v>
      </c>
      <c r="P3753" t="s">
        <v>181</v>
      </c>
    </row>
    <row r="3754" spans="1:16" x14ac:dyDescent="0.25">
      <c r="A3754" s="75">
        <v>8358</v>
      </c>
      <c r="B3754" s="76">
        <v>45799.831685370373</v>
      </c>
      <c r="C3754" s="77" t="s">
        <v>318</v>
      </c>
      <c r="D3754" s="77" t="s">
        <v>23</v>
      </c>
      <c r="E3754" s="77" t="s">
        <v>30</v>
      </c>
      <c r="F3754" s="77" t="s">
        <v>116</v>
      </c>
      <c r="G3754" s="31">
        <v>85.98</v>
      </c>
      <c r="H3754" s="31">
        <v>74</v>
      </c>
      <c r="I3754" s="31">
        <v>0</v>
      </c>
      <c r="J3754" s="73">
        <v>74</v>
      </c>
      <c r="K3754" s="78" t="s">
        <v>1000</v>
      </c>
      <c r="L3754" s="78" t="s">
        <v>2825</v>
      </c>
      <c r="M3754" s="77" t="s">
        <v>1991</v>
      </c>
      <c r="N3754" s="77" t="s">
        <v>7883</v>
      </c>
      <c r="O3754" s="77" t="s">
        <v>132</v>
      </c>
      <c r="P3754" t="s">
        <v>182</v>
      </c>
    </row>
    <row r="3755" spans="1:16" x14ac:dyDescent="0.25">
      <c r="A3755" s="1">
        <v>9829</v>
      </c>
      <c r="B3755" s="5">
        <v>45801.874009629631</v>
      </c>
      <c r="C3755" t="s">
        <v>141</v>
      </c>
      <c r="D3755" t="s">
        <v>23</v>
      </c>
      <c r="E3755" t="s">
        <v>24</v>
      </c>
      <c r="F3755" t="s">
        <v>20</v>
      </c>
      <c r="G3755" s="4">
        <v>79.989999999999995</v>
      </c>
      <c r="H3755" s="4">
        <v>79</v>
      </c>
      <c r="I3755" s="57">
        <v>63.79</v>
      </c>
      <c r="J3755" s="72">
        <f t="shared" ref="J3755:J3756" si="331">H3755-I3755</f>
        <v>15.21</v>
      </c>
      <c r="K3755" s="30" t="s">
        <v>10</v>
      </c>
      <c r="L3755" s="30" t="s">
        <v>10</v>
      </c>
      <c r="M3755" t="s">
        <v>1991</v>
      </c>
      <c r="N3755" t="s">
        <v>7884</v>
      </c>
      <c r="O3755" t="s">
        <v>132</v>
      </c>
      <c r="P3755" t="str">
        <f>VLOOKUP(C3755,[3]REGIONAIS!H:K,4,FALSE)</f>
        <v>GRAZIANI BARRETO</v>
      </c>
    </row>
    <row r="3756" spans="1:16" x14ac:dyDescent="0.25">
      <c r="A3756" s="1">
        <v>6527</v>
      </c>
      <c r="B3756" s="5">
        <v>45802.515221099537</v>
      </c>
      <c r="C3756" t="s">
        <v>460</v>
      </c>
      <c r="D3756" t="s">
        <v>19</v>
      </c>
      <c r="E3756" t="s">
        <v>41</v>
      </c>
      <c r="F3756" t="s">
        <v>20</v>
      </c>
      <c r="G3756" s="4">
        <v>74.989999999999995</v>
      </c>
      <c r="H3756" s="4">
        <v>84</v>
      </c>
      <c r="I3756" s="57">
        <v>63.79</v>
      </c>
      <c r="J3756" s="72">
        <f t="shared" si="331"/>
        <v>20.21</v>
      </c>
      <c r="K3756" s="30" t="s">
        <v>10</v>
      </c>
      <c r="L3756" s="30" t="s">
        <v>10</v>
      </c>
      <c r="M3756" t="s">
        <v>1991</v>
      </c>
      <c r="N3756" t="s">
        <v>7885</v>
      </c>
      <c r="O3756" t="s">
        <v>1936</v>
      </c>
      <c r="P3756" t="str">
        <f>VLOOKUP(C3756,[3]REGIONAIS!H:K,4,FALSE)</f>
        <v>ANDRE TREVISANI</v>
      </c>
    </row>
    <row r="3757" spans="1:16" x14ac:dyDescent="0.25">
      <c r="A3757" s="1" t="s">
        <v>7886</v>
      </c>
      <c r="B3757" s="5">
        <v>45801.893056423614</v>
      </c>
      <c r="C3757" t="s">
        <v>1447</v>
      </c>
      <c r="D3757" t="s">
        <v>18</v>
      </c>
      <c r="E3757" t="s">
        <v>28</v>
      </c>
      <c r="F3757" t="s">
        <v>136</v>
      </c>
      <c r="G3757" s="4">
        <v>76.98</v>
      </c>
      <c r="H3757" s="31">
        <v>74</v>
      </c>
      <c r="I3757" s="31">
        <v>0</v>
      </c>
      <c r="J3757" s="31">
        <v>74</v>
      </c>
      <c r="K3757" s="30" t="s">
        <v>2824</v>
      </c>
      <c r="L3757" s="30" t="s">
        <v>17</v>
      </c>
      <c r="M3757" t="s">
        <v>1991</v>
      </c>
      <c r="N3757" t="s">
        <v>7887</v>
      </c>
      <c r="O3757" t="s">
        <v>124</v>
      </c>
      <c r="P3757" t="str">
        <f>VLOOKUP(C3757,[3]REGIONAIS!H:K,4,FALSE)</f>
        <v>ANDRE TREVISANI</v>
      </c>
    </row>
    <row r="3758" spans="1:16" x14ac:dyDescent="0.25">
      <c r="A3758" s="1" t="s">
        <v>7888</v>
      </c>
      <c r="B3758" s="5">
        <v>45802.786736967595</v>
      </c>
      <c r="C3758" t="s">
        <v>1347</v>
      </c>
      <c r="D3758" t="s">
        <v>18</v>
      </c>
      <c r="E3758" t="s">
        <v>28</v>
      </c>
      <c r="F3758" t="s">
        <v>136</v>
      </c>
      <c r="G3758" s="4">
        <v>56.99</v>
      </c>
      <c r="H3758" s="31">
        <v>56</v>
      </c>
      <c r="I3758" s="31">
        <v>0</v>
      </c>
      <c r="J3758" s="31">
        <v>56</v>
      </c>
      <c r="K3758" s="30" t="s">
        <v>2824</v>
      </c>
      <c r="L3758" s="30" t="s">
        <v>17</v>
      </c>
      <c r="M3758" t="s">
        <v>1991</v>
      </c>
      <c r="N3758" t="s">
        <v>7889</v>
      </c>
      <c r="O3758" t="s">
        <v>124</v>
      </c>
      <c r="P3758" t="str">
        <f>VLOOKUP(C3758,[3]REGIONAIS!H:K,4,FALSE)</f>
        <v>BREINER PENA</v>
      </c>
    </row>
    <row r="3759" spans="1:16" x14ac:dyDescent="0.25">
      <c r="A3759" s="1">
        <v>5070</v>
      </c>
      <c r="B3759" s="5">
        <v>45801.699430011577</v>
      </c>
      <c r="C3759" t="s">
        <v>216</v>
      </c>
      <c r="D3759" t="s">
        <v>19</v>
      </c>
      <c r="E3759" t="s">
        <v>226</v>
      </c>
      <c r="F3759" t="s">
        <v>20</v>
      </c>
      <c r="G3759" s="4">
        <v>64.989999999999995</v>
      </c>
      <c r="H3759" s="4">
        <v>64</v>
      </c>
      <c r="I3759" s="57">
        <v>51.68</v>
      </c>
      <c r="J3759" s="72">
        <f t="shared" ref="J3759:J3761" si="332">H3759-I3759</f>
        <v>12.32</v>
      </c>
      <c r="K3759" s="30" t="s">
        <v>10</v>
      </c>
      <c r="L3759" s="30" t="s">
        <v>10</v>
      </c>
      <c r="M3759" t="s">
        <v>1991</v>
      </c>
      <c r="N3759" t="s">
        <v>7890</v>
      </c>
      <c r="O3759" t="s">
        <v>1957</v>
      </c>
      <c r="P3759" t="str">
        <f>VLOOKUP(C3759,[3]REGIONAIS!H:K,4,FALSE)</f>
        <v>BREINER PENA</v>
      </c>
    </row>
    <row r="3760" spans="1:16" x14ac:dyDescent="0.25">
      <c r="A3760" s="1">
        <v>9264</v>
      </c>
      <c r="B3760" s="5">
        <v>45800.905559537037</v>
      </c>
      <c r="C3760" t="s">
        <v>227</v>
      </c>
      <c r="D3760" t="s">
        <v>19</v>
      </c>
      <c r="E3760" t="s">
        <v>129</v>
      </c>
      <c r="F3760" t="s">
        <v>116</v>
      </c>
      <c r="G3760" s="4">
        <v>55.98</v>
      </c>
      <c r="H3760" s="4">
        <v>48</v>
      </c>
      <c r="I3760" s="57">
        <v>38.76</v>
      </c>
      <c r="J3760" s="72">
        <f t="shared" si="332"/>
        <v>9.240000000000002</v>
      </c>
      <c r="K3760" s="30" t="s">
        <v>10</v>
      </c>
      <c r="L3760" s="30" t="s">
        <v>10</v>
      </c>
      <c r="M3760" t="s">
        <v>1991</v>
      </c>
      <c r="N3760" t="s">
        <v>7891</v>
      </c>
      <c r="O3760" t="s">
        <v>1983</v>
      </c>
      <c r="P3760" t="s">
        <v>182</v>
      </c>
    </row>
    <row r="3761" spans="1:16" x14ac:dyDescent="0.25">
      <c r="A3761" s="1">
        <v>2106</v>
      </c>
      <c r="B3761" s="5">
        <v>45801.941201516202</v>
      </c>
      <c r="C3761" t="s">
        <v>231</v>
      </c>
      <c r="D3761" t="s">
        <v>23</v>
      </c>
      <c r="E3761" t="s">
        <v>24</v>
      </c>
      <c r="F3761" t="s">
        <v>20</v>
      </c>
      <c r="G3761" s="4">
        <v>71.989999999999995</v>
      </c>
      <c r="H3761" s="4">
        <v>71</v>
      </c>
      <c r="I3761" s="57">
        <v>52.33</v>
      </c>
      <c r="J3761" s="72">
        <f t="shared" si="332"/>
        <v>18.670000000000002</v>
      </c>
      <c r="K3761" s="30" t="s">
        <v>10</v>
      </c>
      <c r="L3761" s="30" t="s">
        <v>10</v>
      </c>
      <c r="M3761" t="s">
        <v>1991</v>
      </c>
      <c r="N3761" t="s">
        <v>7892</v>
      </c>
      <c r="O3761" t="s">
        <v>124</v>
      </c>
      <c r="P3761" t="str">
        <f>VLOOKUP(C3761,[3]REGIONAIS!H:K,4,FALSE)</f>
        <v>ANDRE TREVISANI</v>
      </c>
    </row>
    <row r="3762" spans="1:16" x14ac:dyDescent="0.25">
      <c r="A3762" s="1" t="s">
        <v>7893</v>
      </c>
      <c r="B3762" s="5">
        <v>45801.903556493053</v>
      </c>
      <c r="C3762" t="s">
        <v>278</v>
      </c>
      <c r="D3762" t="s">
        <v>18</v>
      </c>
      <c r="E3762" t="s">
        <v>1939</v>
      </c>
      <c r="F3762" t="s">
        <v>29</v>
      </c>
      <c r="G3762" s="4">
        <v>48.98</v>
      </c>
      <c r="H3762" s="31">
        <v>54</v>
      </c>
      <c r="I3762" s="31">
        <v>0</v>
      </c>
      <c r="J3762" s="31">
        <v>54</v>
      </c>
      <c r="K3762" s="30" t="s">
        <v>2824</v>
      </c>
      <c r="L3762" s="30" t="s">
        <v>17</v>
      </c>
      <c r="M3762" t="s">
        <v>1991</v>
      </c>
      <c r="N3762" t="s">
        <v>7894</v>
      </c>
      <c r="O3762" t="s">
        <v>2470</v>
      </c>
      <c r="P3762" t="str">
        <f>VLOOKUP(C3762,[3]REGIONAIS!H:K,4,FALSE)</f>
        <v>ANDRE TREVISANI</v>
      </c>
    </row>
    <row r="3763" spans="1:16" x14ac:dyDescent="0.25">
      <c r="A3763" s="1">
        <v>9635</v>
      </c>
      <c r="B3763" s="5">
        <v>45801.938847673613</v>
      </c>
      <c r="C3763" t="s">
        <v>231</v>
      </c>
      <c r="D3763" t="s">
        <v>23</v>
      </c>
      <c r="E3763" t="s">
        <v>24</v>
      </c>
      <c r="F3763" t="s">
        <v>20</v>
      </c>
      <c r="G3763" s="4">
        <v>82.98</v>
      </c>
      <c r="H3763" s="4">
        <v>75</v>
      </c>
      <c r="I3763" s="57">
        <v>60.56</v>
      </c>
      <c r="J3763" s="72">
        <f t="shared" ref="J3763:J3776" si="333">H3763-I3763</f>
        <v>14.439999999999998</v>
      </c>
      <c r="K3763" s="30" t="s">
        <v>10</v>
      </c>
      <c r="L3763" s="30" t="s">
        <v>10</v>
      </c>
      <c r="M3763" t="s">
        <v>1991</v>
      </c>
      <c r="N3763" t="s">
        <v>7895</v>
      </c>
      <c r="O3763" t="s">
        <v>122</v>
      </c>
      <c r="P3763" t="str">
        <f>VLOOKUP(C3763,[3]REGIONAIS!H:K,4,FALSE)</f>
        <v>ANDRE TREVISANI</v>
      </c>
    </row>
    <row r="3764" spans="1:16" x14ac:dyDescent="0.25">
      <c r="A3764" s="1">
        <v>6601</v>
      </c>
      <c r="B3764" s="5">
        <v>45802.717623900462</v>
      </c>
      <c r="C3764" t="s">
        <v>227</v>
      </c>
      <c r="D3764" t="s">
        <v>23</v>
      </c>
      <c r="E3764" t="s">
        <v>24</v>
      </c>
      <c r="F3764" t="s">
        <v>20</v>
      </c>
      <c r="G3764" s="4">
        <v>146.97999999999999</v>
      </c>
      <c r="H3764" s="4">
        <v>120</v>
      </c>
      <c r="I3764" s="57">
        <v>96.9</v>
      </c>
      <c r="J3764" s="72">
        <f t="shared" si="333"/>
        <v>23.099999999999994</v>
      </c>
      <c r="K3764" s="30" t="s">
        <v>10</v>
      </c>
      <c r="L3764" s="30" t="s">
        <v>10</v>
      </c>
      <c r="M3764" t="s">
        <v>1991</v>
      </c>
      <c r="N3764" t="s">
        <v>7896</v>
      </c>
      <c r="O3764" t="s">
        <v>122</v>
      </c>
      <c r="P3764" t="str">
        <f>VLOOKUP(C3764,[3]REGIONAIS!H:K,4,FALSE)</f>
        <v>KLEBER RIQUELME</v>
      </c>
    </row>
    <row r="3765" spans="1:16" x14ac:dyDescent="0.25">
      <c r="A3765" s="1">
        <v>3016</v>
      </c>
      <c r="B3765" s="5">
        <v>45801.913249513891</v>
      </c>
      <c r="C3765" t="s">
        <v>231</v>
      </c>
      <c r="D3765" t="s">
        <v>23</v>
      </c>
      <c r="E3765" t="s">
        <v>24</v>
      </c>
      <c r="F3765" t="s">
        <v>20</v>
      </c>
      <c r="G3765" s="4">
        <v>19.98</v>
      </c>
      <c r="H3765" s="4">
        <v>19</v>
      </c>
      <c r="I3765" s="57">
        <v>11.3</v>
      </c>
      <c r="J3765" s="72">
        <f t="shared" si="333"/>
        <v>7.6999999999999993</v>
      </c>
      <c r="K3765" s="30" t="s">
        <v>10</v>
      </c>
      <c r="L3765" s="30" t="s">
        <v>10</v>
      </c>
      <c r="M3765" t="s">
        <v>1991</v>
      </c>
      <c r="N3765" t="s">
        <v>7897</v>
      </c>
      <c r="O3765" t="s">
        <v>122</v>
      </c>
      <c r="P3765" t="str">
        <f>VLOOKUP(C3765,[3]REGIONAIS!H:K,4,FALSE)</f>
        <v>ANDRE TREVISANI</v>
      </c>
    </row>
    <row r="3766" spans="1:16" x14ac:dyDescent="0.25">
      <c r="A3766" s="1">
        <v>5932</v>
      </c>
      <c r="B3766" s="5">
        <v>45801.895426365743</v>
      </c>
      <c r="C3766" t="s">
        <v>310</v>
      </c>
      <c r="D3766" t="s">
        <v>19</v>
      </c>
      <c r="E3766" t="s">
        <v>226</v>
      </c>
      <c r="F3766" t="s">
        <v>20</v>
      </c>
      <c r="G3766" s="4">
        <v>179.98</v>
      </c>
      <c r="H3766" s="4">
        <v>171</v>
      </c>
      <c r="I3766" s="57">
        <v>138.08000000000001</v>
      </c>
      <c r="J3766" s="72">
        <f t="shared" si="333"/>
        <v>32.919999999999987</v>
      </c>
      <c r="K3766" s="30" t="s">
        <v>10</v>
      </c>
      <c r="L3766" s="30" t="s">
        <v>10</v>
      </c>
      <c r="M3766" t="s">
        <v>1991</v>
      </c>
      <c r="N3766" t="s">
        <v>7898</v>
      </c>
      <c r="O3766" t="s">
        <v>132</v>
      </c>
      <c r="P3766" t="str">
        <f>VLOOKUP(C3766,[3]REGIONAIS!H:K,4,FALSE)</f>
        <v>GRAZIANI BARRETO</v>
      </c>
    </row>
    <row r="3767" spans="1:16" x14ac:dyDescent="0.25">
      <c r="A3767" s="1">
        <v>6747</v>
      </c>
      <c r="B3767" s="5">
        <v>45802.755027361112</v>
      </c>
      <c r="C3767" t="s">
        <v>232</v>
      </c>
      <c r="D3767" t="s">
        <v>19</v>
      </c>
      <c r="E3767" t="s">
        <v>39</v>
      </c>
      <c r="F3767" t="s">
        <v>20</v>
      </c>
      <c r="G3767" s="4">
        <v>108.98</v>
      </c>
      <c r="H3767" s="4">
        <v>106</v>
      </c>
      <c r="I3767" s="57">
        <v>85.6</v>
      </c>
      <c r="J3767" s="72">
        <f t="shared" si="333"/>
        <v>20.400000000000006</v>
      </c>
      <c r="K3767" s="30" t="s">
        <v>10</v>
      </c>
      <c r="L3767" s="30" t="s">
        <v>10</v>
      </c>
      <c r="M3767" t="s">
        <v>1991</v>
      </c>
      <c r="N3767" t="s">
        <v>7899</v>
      </c>
      <c r="O3767" t="s">
        <v>2228</v>
      </c>
      <c r="P3767" t="str">
        <f>VLOOKUP(C3767,[3]REGIONAIS!H:K,4,FALSE)</f>
        <v>GRAZIANI BARRETO</v>
      </c>
    </row>
    <row r="3768" spans="1:16" x14ac:dyDescent="0.25">
      <c r="A3768" s="1">
        <v>2105</v>
      </c>
      <c r="B3768" s="5">
        <v>45802.754677222219</v>
      </c>
      <c r="C3768" t="s">
        <v>232</v>
      </c>
      <c r="D3768" t="s">
        <v>19</v>
      </c>
      <c r="E3768" t="s">
        <v>39</v>
      </c>
      <c r="F3768" t="s">
        <v>20</v>
      </c>
      <c r="G3768" s="4">
        <v>78.98</v>
      </c>
      <c r="H3768" s="4">
        <v>76</v>
      </c>
      <c r="I3768" s="57">
        <v>61.37</v>
      </c>
      <c r="J3768" s="72">
        <f t="shared" si="333"/>
        <v>14.630000000000003</v>
      </c>
      <c r="K3768" s="30" t="s">
        <v>10</v>
      </c>
      <c r="L3768" s="30" t="s">
        <v>10</v>
      </c>
      <c r="M3768" t="s">
        <v>1991</v>
      </c>
      <c r="N3768" t="s">
        <v>7900</v>
      </c>
      <c r="O3768" t="s">
        <v>122</v>
      </c>
      <c r="P3768" t="str">
        <f>VLOOKUP(C3768,[3]REGIONAIS!H:K,4,FALSE)</f>
        <v>GRAZIANI BARRETO</v>
      </c>
    </row>
    <row r="3769" spans="1:16" x14ac:dyDescent="0.25">
      <c r="A3769" s="1">
        <v>4596</v>
      </c>
      <c r="B3769" s="5">
        <v>45801.819235925926</v>
      </c>
      <c r="C3769" t="s">
        <v>232</v>
      </c>
      <c r="D3769" t="s">
        <v>19</v>
      </c>
      <c r="E3769" t="s">
        <v>1946</v>
      </c>
      <c r="F3769" t="s">
        <v>20</v>
      </c>
      <c r="G3769" s="4">
        <v>195.98</v>
      </c>
      <c r="H3769" s="4">
        <v>179</v>
      </c>
      <c r="I3769" s="57">
        <v>144.54</v>
      </c>
      <c r="J3769" s="72">
        <f t="shared" si="333"/>
        <v>34.460000000000008</v>
      </c>
      <c r="K3769" s="30" t="s">
        <v>10</v>
      </c>
      <c r="L3769" s="30" t="s">
        <v>10</v>
      </c>
      <c r="M3769" t="s">
        <v>1991</v>
      </c>
      <c r="N3769" t="s">
        <v>7901</v>
      </c>
      <c r="O3769" t="s">
        <v>132</v>
      </c>
      <c r="P3769" t="str">
        <f>VLOOKUP(C3769,[3]REGIONAIS!H:K,4,FALSE)</f>
        <v>GRAZIANI BARRETO</v>
      </c>
    </row>
    <row r="3770" spans="1:16" x14ac:dyDescent="0.25">
      <c r="A3770" s="1">
        <v>2170</v>
      </c>
      <c r="B3770" s="5">
        <v>45801.772145185183</v>
      </c>
      <c r="C3770" t="s">
        <v>227</v>
      </c>
      <c r="D3770" t="s">
        <v>19</v>
      </c>
      <c r="E3770" t="s">
        <v>130</v>
      </c>
      <c r="F3770" t="s">
        <v>20</v>
      </c>
      <c r="G3770" s="4">
        <v>182.98</v>
      </c>
      <c r="H3770" s="4">
        <v>161</v>
      </c>
      <c r="I3770" s="57">
        <v>130.01</v>
      </c>
      <c r="J3770" s="72">
        <f t="shared" si="333"/>
        <v>30.990000000000009</v>
      </c>
      <c r="K3770" s="30" t="s">
        <v>10</v>
      </c>
      <c r="L3770" s="30" t="s">
        <v>10</v>
      </c>
      <c r="M3770" t="s">
        <v>1991</v>
      </c>
      <c r="N3770" t="s">
        <v>7902</v>
      </c>
      <c r="O3770" t="s">
        <v>122</v>
      </c>
      <c r="P3770" t="str">
        <f>VLOOKUP(C3770,[3]REGIONAIS!H:K,4,FALSE)</f>
        <v>KLEBER RIQUELME</v>
      </c>
    </row>
    <row r="3771" spans="1:16" x14ac:dyDescent="0.25">
      <c r="A3771" s="1">
        <v>8962</v>
      </c>
      <c r="B3771" s="5">
        <v>45800.754331990742</v>
      </c>
      <c r="C3771" t="s">
        <v>2543</v>
      </c>
      <c r="D3771" t="s">
        <v>23</v>
      </c>
      <c r="E3771" t="s">
        <v>30</v>
      </c>
      <c r="F3771" t="s">
        <v>116</v>
      </c>
      <c r="G3771" s="4">
        <v>56.98</v>
      </c>
      <c r="H3771" s="4">
        <v>48</v>
      </c>
      <c r="I3771" s="57">
        <v>38.76</v>
      </c>
      <c r="J3771" s="72">
        <f t="shared" si="333"/>
        <v>9.240000000000002</v>
      </c>
      <c r="K3771" s="30" t="s">
        <v>10</v>
      </c>
      <c r="L3771" s="30" t="s">
        <v>10</v>
      </c>
      <c r="M3771" t="s">
        <v>1991</v>
      </c>
      <c r="N3771" t="s">
        <v>7903</v>
      </c>
      <c r="O3771" t="s">
        <v>131</v>
      </c>
      <c r="P3771" t="s">
        <v>181</v>
      </c>
    </row>
    <row r="3772" spans="1:16" x14ac:dyDescent="0.25">
      <c r="A3772" s="1">
        <v>364</v>
      </c>
      <c r="B3772" s="5">
        <v>45801.816134988425</v>
      </c>
      <c r="C3772" t="s">
        <v>2543</v>
      </c>
      <c r="D3772" t="s">
        <v>23</v>
      </c>
      <c r="E3772" t="s">
        <v>30</v>
      </c>
      <c r="F3772" t="s">
        <v>116</v>
      </c>
      <c r="G3772" s="4">
        <v>71.98</v>
      </c>
      <c r="H3772" s="4">
        <v>65</v>
      </c>
      <c r="I3772" s="57">
        <v>38.76</v>
      </c>
      <c r="J3772" s="72">
        <f t="shared" si="333"/>
        <v>26.240000000000002</v>
      </c>
      <c r="K3772" s="30" t="s">
        <v>10</v>
      </c>
      <c r="L3772" s="30" t="s">
        <v>10</v>
      </c>
      <c r="M3772" t="s">
        <v>1991</v>
      </c>
      <c r="N3772" t="s">
        <v>7904</v>
      </c>
      <c r="O3772" t="s">
        <v>122</v>
      </c>
      <c r="P3772" t="str">
        <f>VLOOKUP(C3772,[3]REGIONAIS!H:K,4,FALSE)</f>
        <v>BREINER PENA</v>
      </c>
    </row>
    <row r="3773" spans="1:16" x14ac:dyDescent="0.25">
      <c r="A3773" s="1">
        <v>4449</v>
      </c>
      <c r="B3773" s="5">
        <v>45802.742273912037</v>
      </c>
      <c r="C3773" t="s">
        <v>209</v>
      </c>
      <c r="D3773" t="s">
        <v>19</v>
      </c>
      <c r="E3773" t="s">
        <v>33</v>
      </c>
      <c r="F3773" t="s">
        <v>20</v>
      </c>
      <c r="G3773" s="4">
        <v>77.98</v>
      </c>
      <c r="H3773" s="4">
        <v>67</v>
      </c>
      <c r="I3773" s="57">
        <v>54.1</v>
      </c>
      <c r="J3773" s="72">
        <f t="shared" si="333"/>
        <v>12.899999999999999</v>
      </c>
      <c r="K3773" s="30" t="s">
        <v>10</v>
      </c>
      <c r="L3773" s="30" t="s">
        <v>10</v>
      </c>
      <c r="M3773" t="s">
        <v>1991</v>
      </c>
      <c r="N3773" t="s">
        <v>7905</v>
      </c>
      <c r="O3773" t="s">
        <v>124</v>
      </c>
      <c r="P3773" t="str">
        <f>VLOOKUP(C3773,[3]REGIONAIS!H:K,4,FALSE)</f>
        <v>GUSTAVO DIREITO</v>
      </c>
    </row>
    <row r="3774" spans="1:16" x14ac:dyDescent="0.25">
      <c r="A3774" s="1">
        <v>2292</v>
      </c>
      <c r="B3774" s="5">
        <v>45801.869749814818</v>
      </c>
      <c r="C3774" t="s">
        <v>267</v>
      </c>
      <c r="D3774" t="s">
        <v>23</v>
      </c>
      <c r="E3774" t="s">
        <v>24</v>
      </c>
      <c r="F3774" t="s">
        <v>20</v>
      </c>
      <c r="G3774" s="4">
        <v>193.98</v>
      </c>
      <c r="H3774" s="4">
        <v>184</v>
      </c>
      <c r="I3774" s="57">
        <v>148.58000000000001</v>
      </c>
      <c r="J3774" s="72">
        <f t="shared" si="333"/>
        <v>35.419999999999987</v>
      </c>
      <c r="K3774" s="30" t="s">
        <v>10</v>
      </c>
      <c r="L3774" s="30" t="s">
        <v>10</v>
      </c>
      <c r="M3774" t="s">
        <v>1991</v>
      </c>
      <c r="N3774" t="s">
        <v>7906</v>
      </c>
      <c r="O3774" t="s">
        <v>122</v>
      </c>
      <c r="P3774" t="str">
        <f>VLOOKUP(C3774,[3]REGIONAIS!H:K,4,FALSE)</f>
        <v>GRAZIANI BARRETO</v>
      </c>
    </row>
    <row r="3775" spans="1:16" x14ac:dyDescent="0.25">
      <c r="A3775" s="1">
        <v>5826</v>
      </c>
      <c r="B3775" s="5">
        <v>45801.868957233797</v>
      </c>
      <c r="C3775" t="s">
        <v>267</v>
      </c>
      <c r="D3775" t="s">
        <v>23</v>
      </c>
      <c r="E3775" t="s">
        <v>24</v>
      </c>
      <c r="F3775" t="s">
        <v>20</v>
      </c>
      <c r="G3775" s="4">
        <v>151.97999999999999</v>
      </c>
      <c r="H3775" s="4">
        <v>141</v>
      </c>
      <c r="I3775" s="57">
        <v>101.87</v>
      </c>
      <c r="J3775" s="72">
        <f t="shared" si="333"/>
        <v>39.129999999999995</v>
      </c>
      <c r="K3775" s="30" t="s">
        <v>10</v>
      </c>
      <c r="L3775" s="30" t="s">
        <v>10</v>
      </c>
      <c r="M3775" t="s">
        <v>1991</v>
      </c>
      <c r="N3775" t="s">
        <v>7907</v>
      </c>
      <c r="O3775" t="s">
        <v>131</v>
      </c>
      <c r="P3775" t="str">
        <f>VLOOKUP(C3775,[3]REGIONAIS!H:K,4,FALSE)</f>
        <v>GRAZIANI BARRETO</v>
      </c>
    </row>
    <row r="3776" spans="1:16" x14ac:dyDescent="0.25">
      <c r="A3776" s="1">
        <v>4901</v>
      </c>
      <c r="B3776" s="5">
        <v>45801.865741377318</v>
      </c>
      <c r="C3776" t="s">
        <v>267</v>
      </c>
      <c r="D3776" t="s">
        <v>19</v>
      </c>
      <c r="E3776" t="s">
        <v>39</v>
      </c>
      <c r="F3776" t="s">
        <v>20</v>
      </c>
      <c r="G3776" s="4">
        <v>74.98</v>
      </c>
      <c r="H3776" s="4">
        <v>51</v>
      </c>
      <c r="I3776" s="57">
        <v>41.18</v>
      </c>
      <c r="J3776" s="72">
        <f t="shared" si="333"/>
        <v>9.82</v>
      </c>
      <c r="K3776" s="30" t="s">
        <v>10</v>
      </c>
      <c r="L3776" s="30" t="s">
        <v>10</v>
      </c>
      <c r="M3776" t="s">
        <v>1991</v>
      </c>
      <c r="N3776" t="s">
        <v>7908</v>
      </c>
      <c r="O3776" t="s">
        <v>124</v>
      </c>
      <c r="P3776" t="str">
        <f>VLOOKUP(C3776,[3]REGIONAIS!H:K,4,FALSE)</f>
        <v>GRAZIANI BARRETO</v>
      </c>
    </row>
    <row r="3777" spans="1:16" x14ac:dyDescent="0.25">
      <c r="A3777" s="1" t="s">
        <v>7909</v>
      </c>
      <c r="B3777" s="5">
        <v>45801.493296550929</v>
      </c>
      <c r="C3777" t="s">
        <v>233</v>
      </c>
      <c r="D3777" t="s">
        <v>18</v>
      </c>
      <c r="E3777" t="s">
        <v>28</v>
      </c>
      <c r="F3777" t="s">
        <v>136</v>
      </c>
      <c r="G3777" s="4">
        <v>360.98</v>
      </c>
      <c r="H3777" s="31">
        <v>347</v>
      </c>
      <c r="I3777" s="31">
        <v>0</v>
      </c>
      <c r="J3777" s="31">
        <v>347</v>
      </c>
      <c r="K3777" s="30" t="s">
        <v>2824</v>
      </c>
      <c r="L3777" s="30" t="s">
        <v>17</v>
      </c>
      <c r="M3777" t="s">
        <v>1991</v>
      </c>
      <c r="N3777" t="s">
        <v>7910</v>
      </c>
      <c r="O3777" t="s">
        <v>1959</v>
      </c>
      <c r="P3777" t="str">
        <f>VLOOKUP(C3777,[3]REGIONAIS!H:K,4,FALSE)</f>
        <v>GUSTAVO DIREITO</v>
      </c>
    </row>
    <row r="3778" spans="1:16" x14ac:dyDescent="0.25">
      <c r="A3778" s="75">
        <v>3639</v>
      </c>
      <c r="B3778" s="76">
        <v>45799.907855925929</v>
      </c>
      <c r="C3778" s="77" t="s">
        <v>293</v>
      </c>
      <c r="D3778" s="77" t="s">
        <v>19</v>
      </c>
      <c r="E3778" s="77" t="s">
        <v>129</v>
      </c>
      <c r="F3778" s="77" t="s">
        <v>116</v>
      </c>
      <c r="G3778" s="31">
        <v>44.98</v>
      </c>
      <c r="H3778" s="31">
        <v>48</v>
      </c>
      <c r="I3778" s="80">
        <v>0</v>
      </c>
      <c r="J3778" s="73">
        <v>48</v>
      </c>
      <c r="K3778" s="78" t="s">
        <v>1000</v>
      </c>
      <c r="L3778" s="78" t="s">
        <v>2825</v>
      </c>
      <c r="M3778" s="77" t="s">
        <v>1991</v>
      </c>
      <c r="N3778" s="77" t="s">
        <v>7911</v>
      </c>
      <c r="O3778" s="77" t="s">
        <v>132</v>
      </c>
      <c r="P3778" t="s">
        <v>180</v>
      </c>
    </row>
    <row r="3779" spans="1:16" x14ac:dyDescent="0.25">
      <c r="A3779" s="1">
        <v>9597</v>
      </c>
      <c r="B3779" s="5">
        <v>45802.83850460648</v>
      </c>
      <c r="C3779" t="s">
        <v>83</v>
      </c>
      <c r="D3779" t="s">
        <v>19</v>
      </c>
      <c r="E3779" t="s">
        <v>41</v>
      </c>
      <c r="F3779" t="s">
        <v>20</v>
      </c>
      <c r="G3779" s="4">
        <v>195.98</v>
      </c>
      <c r="H3779" s="4">
        <v>172</v>
      </c>
      <c r="I3779" s="57">
        <v>138.88999999999999</v>
      </c>
      <c r="J3779" s="72">
        <f t="shared" ref="J3779:J3791" si="334">H3779-I3779</f>
        <v>33.110000000000014</v>
      </c>
      <c r="K3779" s="30" t="s">
        <v>10</v>
      </c>
      <c r="L3779" s="30" t="s">
        <v>10</v>
      </c>
      <c r="M3779" t="s">
        <v>1991</v>
      </c>
      <c r="N3779" t="s">
        <v>7912</v>
      </c>
      <c r="O3779" t="s">
        <v>122</v>
      </c>
      <c r="P3779" t="str">
        <f>VLOOKUP(C3779,[3]REGIONAIS!H:K,4,FALSE)</f>
        <v>BREINER PENA</v>
      </c>
    </row>
    <row r="3780" spans="1:16" x14ac:dyDescent="0.25">
      <c r="A3780" s="1">
        <v>1095</v>
      </c>
      <c r="B3780" s="5">
        <v>45802.792276215281</v>
      </c>
      <c r="C3780" t="s">
        <v>83</v>
      </c>
      <c r="D3780" t="s">
        <v>19</v>
      </c>
      <c r="E3780" t="s">
        <v>2527</v>
      </c>
      <c r="F3780" t="s">
        <v>20</v>
      </c>
      <c r="G3780" s="4">
        <v>277.98</v>
      </c>
      <c r="H3780" s="4">
        <v>263</v>
      </c>
      <c r="I3780" s="57">
        <v>204.3</v>
      </c>
      <c r="J3780" s="72">
        <f t="shared" si="334"/>
        <v>58.699999999999989</v>
      </c>
      <c r="K3780" s="30" t="s">
        <v>10</v>
      </c>
      <c r="L3780" s="30" t="s">
        <v>10</v>
      </c>
      <c r="M3780" t="s">
        <v>1991</v>
      </c>
      <c r="N3780" t="s">
        <v>7913</v>
      </c>
      <c r="O3780" t="s">
        <v>1959</v>
      </c>
      <c r="P3780" t="str">
        <f>VLOOKUP(C3780,[3]REGIONAIS!H:K,4,FALSE)</f>
        <v>BREINER PENA</v>
      </c>
    </row>
    <row r="3781" spans="1:16" x14ac:dyDescent="0.25">
      <c r="A3781" s="1">
        <v>5165</v>
      </c>
      <c r="B3781" s="5">
        <v>45801.925744479166</v>
      </c>
      <c r="C3781" t="s">
        <v>83</v>
      </c>
      <c r="D3781" t="s">
        <v>23</v>
      </c>
      <c r="E3781" t="s">
        <v>24</v>
      </c>
      <c r="F3781" t="s">
        <v>20</v>
      </c>
      <c r="G3781" s="4">
        <v>98.98</v>
      </c>
      <c r="H3781" s="4">
        <v>87</v>
      </c>
      <c r="I3781" s="57">
        <v>70.25</v>
      </c>
      <c r="J3781" s="72">
        <f t="shared" si="334"/>
        <v>16.75</v>
      </c>
      <c r="K3781" s="30" t="s">
        <v>10</v>
      </c>
      <c r="L3781" s="30" t="s">
        <v>10</v>
      </c>
      <c r="M3781" t="s">
        <v>1991</v>
      </c>
      <c r="N3781" t="s">
        <v>7914</v>
      </c>
      <c r="O3781" t="s">
        <v>131</v>
      </c>
      <c r="P3781" t="str">
        <f>VLOOKUP(C3781,[3]REGIONAIS!H:K,4,FALSE)</f>
        <v>BREINER PENA</v>
      </c>
    </row>
    <row r="3782" spans="1:16" x14ac:dyDescent="0.25">
      <c r="A3782" s="1">
        <v>599</v>
      </c>
      <c r="B3782" s="5">
        <v>45801.912289108797</v>
      </c>
      <c r="C3782" t="s">
        <v>763</v>
      </c>
      <c r="D3782" t="s">
        <v>19</v>
      </c>
      <c r="E3782" t="s">
        <v>41</v>
      </c>
      <c r="F3782" t="s">
        <v>20</v>
      </c>
      <c r="G3782" s="4">
        <v>286.98</v>
      </c>
      <c r="H3782" s="4">
        <v>265</v>
      </c>
      <c r="I3782" s="57">
        <v>213.99</v>
      </c>
      <c r="J3782" s="72">
        <f t="shared" si="334"/>
        <v>51.009999999999991</v>
      </c>
      <c r="K3782" s="30" t="s">
        <v>10</v>
      </c>
      <c r="L3782" s="30" t="s">
        <v>10</v>
      </c>
      <c r="M3782" t="s">
        <v>1991</v>
      </c>
      <c r="N3782" t="s">
        <v>7915</v>
      </c>
      <c r="O3782" t="s">
        <v>132</v>
      </c>
      <c r="P3782" t="str">
        <f>VLOOKUP(C3782,[3]REGIONAIS!H:K,4,FALSE)</f>
        <v>GRAZIANI BARRETO</v>
      </c>
    </row>
    <row r="3783" spans="1:16" x14ac:dyDescent="0.25">
      <c r="A3783" s="1">
        <v>8789</v>
      </c>
      <c r="B3783" s="5">
        <v>45802.927509884263</v>
      </c>
      <c r="C3783" t="s">
        <v>218</v>
      </c>
      <c r="D3783" t="s">
        <v>19</v>
      </c>
      <c r="E3783" t="s">
        <v>1946</v>
      </c>
      <c r="F3783" t="s">
        <v>20</v>
      </c>
      <c r="G3783" s="4">
        <v>368.98</v>
      </c>
      <c r="H3783" s="4">
        <v>372</v>
      </c>
      <c r="I3783" s="57">
        <v>300.39</v>
      </c>
      <c r="J3783" s="72">
        <f t="shared" si="334"/>
        <v>71.610000000000014</v>
      </c>
      <c r="K3783" s="30" t="s">
        <v>10</v>
      </c>
      <c r="L3783" s="30" t="s">
        <v>10</v>
      </c>
      <c r="M3783" t="s">
        <v>1991</v>
      </c>
      <c r="N3783" t="s">
        <v>7916</v>
      </c>
      <c r="O3783" t="s">
        <v>132</v>
      </c>
      <c r="P3783" t="str">
        <f>VLOOKUP(C3783,[3]REGIONAIS!H:K,4,FALSE)</f>
        <v>GUSTAVO DIREITO</v>
      </c>
    </row>
    <row r="3784" spans="1:16" x14ac:dyDescent="0.25">
      <c r="A3784" s="1">
        <v>3346</v>
      </c>
      <c r="B3784" s="5">
        <v>45802.713569675929</v>
      </c>
      <c r="C3784" t="s">
        <v>287</v>
      </c>
      <c r="D3784" t="s">
        <v>19</v>
      </c>
      <c r="E3784" t="s">
        <v>39</v>
      </c>
      <c r="F3784" t="s">
        <v>20</v>
      </c>
      <c r="G3784" s="4">
        <v>89.98</v>
      </c>
      <c r="H3784" s="4">
        <v>79</v>
      </c>
      <c r="I3784" s="57">
        <v>66.19</v>
      </c>
      <c r="J3784" s="72">
        <f t="shared" si="334"/>
        <v>12.810000000000002</v>
      </c>
      <c r="K3784" s="30" t="s">
        <v>10</v>
      </c>
      <c r="L3784" s="30" t="s">
        <v>10</v>
      </c>
      <c r="M3784" t="s">
        <v>1991</v>
      </c>
      <c r="N3784" t="s">
        <v>7917</v>
      </c>
      <c r="O3784" t="s">
        <v>1958</v>
      </c>
      <c r="P3784" t="str">
        <f>VLOOKUP(C3784,[3]REGIONAIS!H:K,4,FALSE)</f>
        <v>GUSTAVO DIREITO</v>
      </c>
    </row>
    <row r="3785" spans="1:16" x14ac:dyDescent="0.25">
      <c r="A3785" s="1">
        <v>262</v>
      </c>
      <c r="B3785" s="5">
        <v>45801.907295925928</v>
      </c>
      <c r="C3785" t="s">
        <v>287</v>
      </c>
      <c r="D3785" t="s">
        <v>19</v>
      </c>
      <c r="E3785" t="s">
        <v>33</v>
      </c>
      <c r="F3785" t="s">
        <v>20</v>
      </c>
      <c r="G3785" s="4">
        <v>134.97999999999999</v>
      </c>
      <c r="H3785" s="4">
        <v>140</v>
      </c>
      <c r="I3785" s="57">
        <v>113.05</v>
      </c>
      <c r="J3785" s="72">
        <f t="shared" si="334"/>
        <v>26.950000000000003</v>
      </c>
      <c r="K3785" s="30" t="s">
        <v>10</v>
      </c>
      <c r="L3785" s="30" t="s">
        <v>10</v>
      </c>
      <c r="M3785" t="s">
        <v>1991</v>
      </c>
      <c r="N3785" t="s">
        <v>7918</v>
      </c>
      <c r="O3785" t="s">
        <v>1957</v>
      </c>
      <c r="P3785" t="str">
        <f>VLOOKUP(C3785,[3]REGIONAIS!H:K,4,FALSE)</f>
        <v>GUSTAVO DIREITO</v>
      </c>
    </row>
    <row r="3786" spans="1:16" x14ac:dyDescent="0.25">
      <c r="A3786" s="1">
        <v>4440</v>
      </c>
      <c r="B3786" s="5">
        <v>45801.599515949078</v>
      </c>
      <c r="C3786" t="s">
        <v>282</v>
      </c>
      <c r="D3786" t="s">
        <v>23</v>
      </c>
      <c r="E3786" t="s">
        <v>24</v>
      </c>
      <c r="F3786" t="s">
        <v>20</v>
      </c>
      <c r="G3786" s="4">
        <v>56.99</v>
      </c>
      <c r="H3786" s="4">
        <v>48.01</v>
      </c>
      <c r="I3786" s="57">
        <v>38.770000000000003</v>
      </c>
      <c r="J3786" s="72">
        <f t="shared" si="334"/>
        <v>9.2399999999999949</v>
      </c>
      <c r="K3786" s="30" t="s">
        <v>10</v>
      </c>
      <c r="L3786" s="30" t="s">
        <v>10</v>
      </c>
      <c r="M3786" t="s">
        <v>1991</v>
      </c>
      <c r="N3786" t="s">
        <v>7919</v>
      </c>
      <c r="O3786" t="s">
        <v>122</v>
      </c>
      <c r="P3786" t="str">
        <f>VLOOKUP(C3786,[3]REGIONAIS!H:K,4,FALSE)</f>
        <v>BREINER PENA</v>
      </c>
    </row>
    <row r="3787" spans="1:16" x14ac:dyDescent="0.25">
      <c r="A3787" s="1">
        <v>9412</v>
      </c>
      <c r="B3787" s="5">
        <v>45801.753947800928</v>
      </c>
      <c r="C3787" t="s">
        <v>757</v>
      </c>
      <c r="D3787" t="s">
        <v>19</v>
      </c>
      <c r="E3787" t="s">
        <v>33</v>
      </c>
      <c r="F3787" t="s">
        <v>20</v>
      </c>
      <c r="G3787" s="4">
        <v>74.98</v>
      </c>
      <c r="H3787" s="4">
        <v>74</v>
      </c>
      <c r="I3787" s="57">
        <v>58.76</v>
      </c>
      <c r="J3787" s="72">
        <f t="shared" si="334"/>
        <v>15.240000000000002</v>
      </c>
      <c r="K3787" s="30" t="s">
        <v>10</v>
      </c>
      <c r="L3787" s="30" t="s">
        <v>10</v>
      </c>
      <c r="M3787" t="s">
        <v>1991</v>
      </c>
      <c r="N3787" t="s">
        <v>7920</v>
      </c>
      <c r="O3787" t="s">
        <v>1957</v>
      </c>
      <c r="P3787" t="str">
        <f>VLOOKUP(C3787,[3]REGIONAIS!H:K,4,FALSE)</f>
        <v>KLEBER RIQUELME</v>
      </c>
    </row>
    <row r="3788" spans="1:16" x14ac:dyDescent="0.25">
      <c r="A3788" s="1">
        <v>3536</v>
      </c>
      <c r="B3788" s="5">
        <v>45802.889728425929</v>
      </c>
      <c r="C3788" t="s">
        <v>34</v>
      </c>
      <c r="D3788" t="s">
        <v>23</v>
      </c>
      <c r="E3788" t="s">
        <v>139</v>
      </c>
      <c r="F3788" t="s">
        <v>1941</v>
      </c>
      <c r="G3788" s="4">
        <v>110.98</v>
      </c>
      <c r="H3788" s="4">
        <v>100</v>
      </c>
      <c r="I3788" s="57">
        <v>80.75</v>
      </c>
      <c r="J3788" s="72">
        <f t="shared" si="334"/>
        <v>19.25</v>
      </c>
      <c r="K3788" s="30" t="s">
        <v>10</v>
      </c>
      <c r="L3788" s="30" t="s">
        <v>10</v>
      </c>
      <c r="M3788" t="s">
        <v>1991</v>
      </c>
      <c r="N3788" t="s">
        <v>7921</v>
      </c>
      <c r="O3788" t="s">
        <v>131</v>
      </c>
      <c r="P3788" t="str">
        <f>VLOOKUP(C3788,[3]REGIONAIS!H:K,4,FALSE)</f>
        <v>KLEBER RIQUELME</v>
      </c>
    </row>
    <row r="3789" spans="1:16" x14ac:dyDescent="0.25">
      <c r="A3789" s="1">
        <v>1874</v>
      </c>
      <c r="B3789" s="5">
        <v>45801.840124861112</v>
      </c>
      <c r="C3789" t="s">
        <v>144</v>
      </c>
      <c r="D3789" t="s">
        <v>19</v>
      </c>
      <c r="E3789" t="s">
        <v>33</v>
      </c>
      <c r="F3789" t="s">
        <v>20</v>
      </c>
      <c r="G3789" s="4">
        <v>116.98</v>
      </c>
      <c r="H3789" s="4">
        <v>111</v>
      </c>
      <c r="I3789" s="57">
        <v>89.63</v>
      </c>
      <c r="J3789" s="72">
        <f t="shared" si="334"/>
        <v>21.370000000000005</v>
      </c>
      <c r="K3789" s="30" t="s">
        <v>10</v>
      </c>
      <c r="L3789" s="30" t="s">
        <v>10</v>
      </c>
      <c r="M3789" t="s">
        <v>1991</v>
      </c>
      <c r="N3789" t="s">
        <v>7922</v>
      </c>
      <c r="O3789" t="s">
        <v>122</v>
      </c>
      <c r="P3789" t="str">
        <f>VLOOKUP(C3789,[3]REGIONAIS!H:K,4,FALSE)</f>
        <v>GRAZIANI BARRETO</v>
      </c>
    </row>
    <row r="3790" spans="1:16" x14ac:dyDescent="0.25">
      <c r="A3790" s="1">
        <v>1405</v>
      </c>
      <c r="B3790" s="5">
        <v>45801.890060393518</v>
      </c>
      <c r="C3790" t="s">
        <v>316</v>
      </c>
      <c r="D3790" t="s">
        <v>19</v>
      </c>
      <c r="E3790" t="s">
        <v>33</v>
      </c>
      <c r="F3790" t="s">
        <v>20</v>
      </c>
      <c r="G3790" s="4">
        <v>162.99</v>
      </c>
      <c r="H3790" s="4">
        <v>162</v>
      </c>
      <c r="I3790" s="57">
        <v>130.82</v>
      </c>
      <c r="J3790" s="72">
        <f t="shared" si="334"/>
        <v>31.180000000000007</v>
      </c>
      <c r="K3790" s="30" t="s">
        <v>10</v>
      </c>
      <c r="L3790" s="30" t="s">
        <v>10</v>
      </c>
      <c r="M3790" t="s">
        <v>1991</v>
      </c>
      <c r="N3790" t="s">
        <v>7923</v>
      </c>
      <c r="O3790" t="s">
        <v>132</v>
      </c>
      <c r="P3790" t="str">
        <f>VLOOKUP(C3790,[3]REGIONAIS!H:K,4,FALSE)</f>
        <v>GUSTAVO DIREITO</v>
      </c>
    </row>
    <row r="3791" spans="1:16" x14ac:dyDescent="0.25">
      <c r="A3791" s="1">
        <v>3506</v>
      </c>
      <c r="B3791" s="5">
        <v>45799.900688483795</v>
      </c>
      <c r="C3791" t="s">
        <v>293</v>
      </c>
      <c r="D3791" t="s">
        <v>19</v>
      </c>
      <c r="E3791" t="s">
        <v>129</v>
      </c>
      <c r="F3791" t="s">
        <v>116</v>
      </c>
      <c r="G3791" s="4">
        <v>130.97999999999999</v>
      </c>
      <c r="H3791" s="4">
        <v>127</v>
      </c>
      <c r="I3791" s="57">
        <v>102.55</v>
      </c>
      <c r="J3791" s="72">
        <f t="shared" si="334"/>
        <v>24.450000000000003</v>
      </c>
      <c r="K3791" s="30" t="s">
        <v>10</v>
      </c>
      <c r="L3791" s="30" t="s">
        <v>10</v>
      </c>
      <c r="M3791" t="s">
        <v>1991</v>
      </c>
      <c r="N3791" t="s">
        <v>7924</v>
      </c>
      <c r="O3791" t="s">
        <v>132</v>
      </c>
      <c r="P3791" t="s">
        <v>180</v>
      </c>
    </row>
    <row r="3792" spans="1:16" x14ac:dyDescent="0.25">
      <c r="A3792" s="1" t="s">
        <v>7925</v>
      </c>
      <c r="B3792" s="5">
        <v>45802.786481597221</v>
      </c>
      <c r="C3792" t="s">
        <v>1395</v>
      </c>
      <c r="D3792" t="s">
        <v>18</v>
      </c>
      <c r="E3792" t="s">
        <v>28</v>
      </c>
      <c r="F3792" t="s">
        <v>136</v>
      </c>
      <c r="G3792" s="4">
        <v>11.99</v>
      </c>
      <c r="H3792" s="31">
        <v>26</v>
      </c>
      <c r="I3792" s="31">
        <v>0</v>
      </c>
      <c r="J3792" s="31">
        <v>26</v>
      </c>
      <c r="K3792" s="30" t="s">
        <v>2824</v>
      </c>
      <c r="L3792" s="30" t="s">
        <v>17</v>
      </c>
      <c r="M3792" t="s">
        <v>1991</v>
      </c>
      <c r="N3792" t="s">
        <v>7926</v>
      </c>
      <c r="O3792" t="s">
        <v>124</v>
      </c>
      <c r="P3792" t="str">
        <f>VLOOKUP(C3792,[3]REGIONAIS!H:K,4,FALSE)</f>
        <v>GRAZIANI BARRETO</v>
      </c>
    </row>
    <row r="3793" spans="1:16" x14ac:dyDescent="0.25">
      <c r="A3793" s="1">
        <v>1993</v>
      </c>
      <c r="B3793" s="5">
        <v>45801.828462372687</v>
      </c>
      <c r="C3793" t="s">
        <v>316</v>
      </c>
      <c r="D3793" t="s">
        <v>19</v>
      </c>
      <c r="E3793" t="s">
        <v>2527</v>
      </c>
      <c r="F3793" t="s">
        <v>20</v>
      </c>
      <c r="G3793" s="4">
        <v>178.98</v>
      </c>
      <c r="H3793" s="4">
        <v>172</v>
      </c>
      <c r="I3793" s="57">
        <v>138.88999999999999</v>
      </c>
      <c r="J3793" s="72">
        <f t="shared" ref="J3793:J3795" si="335">H3793-I3793</f>
        <v>33.110000000000014</v>
      </c>
      <c r="K3793" s="30" t="s">
        <v>10</v>
      </c>
      <c r="L3793" s="30" t="s">
        <v>10</v>
      </c>
      <c r="M3793" t="s">
        <v>1991</v>
      </c>
      <c r="N3793" t="s">
        <v>7927</v>
      </c>
      <c r="O3793" t="s">
        <v>132</v>
      </c>
      <c r="P3793" t="str">
        <f>VLOOKUP(C3793,[3]REGIONAIS!H:K,4,FALSE)</f>
        <v>GUSTAVO DIREITO</v>
      </c>
    </row>
    <row r="3794" spans="1:16" x14ac:dyDescent="0.25">
      <c r="A3794" s="1">
        <v>2665</v>
      </c>
      <c r="B3794" s="5">
        <v>45802.705997986108</v>
      </c>
      <c r="C3794" t="s">
        <v>854</v>
      </c>
      <c r="D3794" t="s">
        <v>23</v>
      </c>
      <c r="E3794" t="s">
        <v>30</v>
      </c>
      <c r="F3794" t="s">
        <v>1941</v>
      </c>
      <c r="G3794" s="4">
        <v>145.97999999999999</v>
      </c>
      <c r="H3794" s="4">
        <v>140</v>
      </c>
      <c r="I3794" s="57">
        <v>113.05</v>
      </c>
      <c r="J3794" s="72">
        <f t="shared" si="335"/>
        <v>26.950000000000003</v>
      </c>
      <c r="K3794" s="30" t="s">
        <v>10</v>
      </c>
      <c r="L3794" s="30" t="s">
        <v>10</v>
      </c>
      <c r="M3794" t="s">
        <v>1991</v>
      </c>
      <c r="N3794" t="s">
        <v>7928</v>
      </c>
      <c r="O3794" t="s">
        <v>123</v>
      </c>
      <c r="P3794" t="str">
        <f>VLOOKUP(C3794,[3]REGIONAIS!H:K,4,FALSE)</f>
        <v>ANDRE TREVISANI</v>
      </c>
    </row>
    <row r="3795" spans="1:16" x14ac:dyDescent="0.25">
      <c r="A3795" s="1">
        <v>5603</v>
      </c>
      <c r="B3795" s="5">
        <v>45801.858518472225</v>
      </c>
      <c r="C3795" t="s">
        <v>854</v>
      </c>
      <c r="D3795" t="s">
        <v>19</v>
      </c>
      <c r="E3795" t="s">
        <v>33</v>
      </c>
      <c r="F3795" t="s">
        <v>20</v>
      </c>
      <c r="G3795" s="4">
        <v>77.989999999999995</v>
      </c>
      <c r="H3795" s="4">
        <v>69</v>
      </c>
      <c r="I3795" s="57">
        <v>55.72</v>
      </c>
      <c r="J3795" s="72">
        <f t="shared" si="335"/>
        <v>13.280000000000001</v>
      </c>
      <c r="K3795" s="30" t="s">
        <v>10</v>
      </c>
      <c r="L3795" s="30" t="s">
        <v>10</v>
      </c>
      <c r="M3795" t="s">
        <v>1991</v>
      </c>
      <c r="N3795" t="s">
        <v>7929</v>
      </c>
      <c r="O3795" t="s">
        <v>122</v>
      </c>
      <c r="P3795" t="str">
        <f>VLOOKUP(C3795,[3]REGIONAIS!H:K,4,FALSE)</f>
        <v>ANDRE TREVISANI</v>
      </c>
    </row>
    <row r="3796" spans="1:16" x14ac:dyDescent="0.25">
      <c r="A3796" s="1" t="s">
        <v>2111</v>
      </c>
      <c r="B3796" s="5">
        <v>45801.514972743054</v>
      </c>
      <c r="C3796" t="s">
        <v>250</v>
      </c>
      <c r="D3796" t="s">
        <v>18</v>
      </c>
      <c r="E3796" t="s">
        <v>1939</v>
      </c>
      <c r="F3796" t="s">
        <v>29</v>
      </c>
      <c r="G3796" s="4">
        <v>83.99</v>
      </c>
      <c r="H3796" s="31">
        <v>76.010000000000005</v>
      </c>
      <c r="I3796" s="31">
        <v>0</v>
      </c>
      <c r="J3796" s="31">
        <v>76.010000000000005</v>
      </c>
      <c r="K3796" s="30" t="s">
        <v>2824</v>
      </c>
      <c r="L3796" s="30" t="s">
        <v>17</v>
      </c>
      <c r="M3796" t="s">
        <v>1991</v>
      </c>
      <c r="N3796" t="s">
        <v>7930</v>
      </c>
      <c r="O3796" t="s">
        <v>140</v>
      </c>
      <c r="P3796" t="str">
        <f>VLOOKUP(C3796,[3]REGIONAIS!H:K,4,FALSE)</f>
        <v>ANDRE TREVISANI</v>
      </c>
    </row>
    <row r="3797" spans="1:16" x14ac:dyDescent="0.25">
      <c r="A3797" s="75">
        <v>7970</v>
      </c>
      <c r="B3797" s="76">
        <v>45801.898528437501</v>
      </c>
      <c r="C3797" s="77" t="s">
        <v>293</v>
      </c>
      <c r="D3797" s="77" t="s">
        <v>19</v>
      </c>
      <c r="E3797" s="77" t="s">
        <v>129</v>
      </c>
      <c r="F3797" s="77" t="s">
        <v>116</v>
      </c>
      <c r="G3797" s="31">
        <v>151.97999999999999</v>
      </c>
      <c r="H3797" s="31">
        <v>148</v>
      </c>
      <c r="I3797" s="31">
        <v>0</v>
      </c>
      <c r="J3797" s="31">
        <v>148</v>
      </c>
      <c r="K3797" s="78" t="s">
        <v>1000</v>
      </c>
      <c r="L3797" s="78" t="s">
        <v>2825</v>
      </c>
      <c r="M3797" s="77" t="s">
        <v>1991</v>
      </c>
      <c r="N3797" s="77" t="s">
        <v>7931</v>
      </c>
      <c r="O3797" s="77" t="s">
        <v>122</v>
      </c>
      <c r="P3797" t="str">
        <f>VLOOKUP(C3797,[3]REGIONAIS!H:K,4,FALSE)</f>
        <v>ANDRE TREVISANI</v>
      </c>
    </row>
    <row r="3798" spans="1:16" x14ac:dyDescent="0.25">
      <c r="A3798" s="1">
        <v>8317</v>
      </c>
      <c r="B3798" s="5">
        <v>45801.89625539352</v>
      </c>
      <c r="C3798" t="s">
        <v>293</v>
      </c>
      <c r="D3798" t="s">
        <v>19</v>
      </c>
      <c r="E3798" t="s">
        <v>129</v>
      </c>
      <c r="F3798" t="s">
        <v>116</v>
      </c>
      <c r="G3798" s="4">
        <v>115.98</v>
      </c>
      <c r="H3798" s="4">
        <v>118</v>
      </c>
      <c r="I3798" s="57">
        <v>95.28</v>
      </c>
      <c r="J3798" s="72">
        <f t="shared" ref="J3798:J3807" si="336">H3798-I3798</f>
        <v>22.72</v>
      </c>
      <c r="K3798" s="30" t="s">
        <v>10</v>
      </c>
      <c r="L3798" s="30" t="s">
        <v>10</v>
      </c>
      <c r="M3798" t="s">
        <v>1991</v>
      </c>
      <c r="N3798" t="s">
        <v>7932</v>
      </c>
      <c r="O3798" t="s">
        <v>132</v>
      </c>
      <c r="P3798" t="str">
        <f>VLOOKUP(C3798,[3]REGIONAIS!H:K,4,FALSE)</f>
        <v>ANDRE TREVISANI</v>
      </c>
    </row>
    <row r="3799" spans="1:16" x14ac:dyDescent="0.25">
      <c r="A3799" s="1">
        <v>2448</v>
      </c>
      <c r="B3799" s="5">
        <v>45801.723124305558</v>
      </c>
      <c r="C3799" t="s">
        <v>854</v>
      </c>
      <c r="D3799" t="s">
        <v>19</v>
      </c>
      <c r="E3799" t="s">
        <v>41</v>
      </c>
      <c r="F3799" t="s">
        <v>20</v>
      </c>
      <c r="G3799" s="4">
        <v>120.98</v>
      </c>
      <c r="H3799" s="4">
        <v>109</v>
      </c>
      <c r="I3799" s="57">
        <v>88.02</v>
      </c>
      <c r="J3799" s="72">
        <f t="shared" si="336"/>
        <v>20.980000000000004</v>
      </c>
      <c r="K3799" s="30" t="s">
        <v>10</v>
      </c>
      <c r="L3799" s="30" t="s">
        <v>10</v>
      </c>
      <c r="M3799" t="s">
        <v>1991</v>
      </c>
      <c r="N3799" t="s">
        <v>7933</v>
      </c>
      <c r="O3799" t="s">
        <v>131</v>
      </c>
      <c r="P3799" t="str">
        <f>VLOOKUP(C3799,[3]REGIONAIS!H:K,4,FALSE)</f>
        <v>ANDRE TREVISANI</v>
      </c>
    </row>
    <row r="3800" spans="1:16" x14ac:dyDescent="0.25">
      <c r="A3800" s="1">
        <v>60</v>
      </c>
      <c r="B3800" s="5">
        <v>45802.825789710645</v>
      </c>
      <c r="C3800" t="s">
        <v>211</v>
      </c>
      <c r="D3800" t="s">
        <v>19</v>
      </c>
      <c r="E3800" t="s">
        <v>41</v>
      </c>
      <c r="F3800" t="s">
        <v>20</v>
      </c>
      <c r="G3800" s="4">
        <v>177.98</v>
      </c>
      <c r="H3800" s="4">
        <v>163</v>
      </c>
      <c r="I3800" s="57">
        <v>131.62</v>
      </c>
      <c r="J3800" s="72">
        <f t="shared" si="336"/>
        <v>31.379999999999995</v>
      </c>
      <c r="K3800" s="30" t="s">
        <v>10</v>
      </c>
      <c r="L3800" s="30" t="s">
        <v>10</v>
      </c>
      <c r="M3800" t="s">
        <v>1991</v>
      </c>
      <c r="N3800" t="s">
        <v>7934</v>
      </c>
      <c r="O3800" t="s">
        <v>132</v>
      </c>
      <c r="P3800" t="str">
        <f>VLOOKUP(C3800,[3]REGIONAIS!H:K,4,FALSE)</f>
        <v>BREINER PENA</v>
      </c>
    </row>
    <row r="3801" spans="1:16" x14ac:dyDescent="0.25">
      <c r="A3801" s="1">
        <v>2053</v>
      </c>
      <c r="B3801" s="5">
        <v>45801.892128518521</v>
      </c>
      <c r="C3801" t="s">
        <v>225</v>
      </c>
      <c r="D3801" t="s">
        <v>19</v>
      </c>
      <c r="E3801" t="s">
        <v>41</v>
      </c>
      <c r="F3801" t="s">
        <v>20</v>
      </c>
      <c r="G3801" s="4">
        <v>101.98</v>
      </c>
      <c r="H3801" s="4">
        <v>90</v>
      </c>
      <c r="I3801" s="57">
        <v>72.680000000000007</v>
      </c>
      <c r="J3801" s="72">
        <f t="shared" si="336"/>
        <v>17.319999999999993</v>
      </c>
      <c r="K3801" s="30" t="s">
        <v>10</v>
      </c>
      <c r="L3801" s="30" t="s">
        <v>10</v>
      </c>
      <c r="M3801" t="s">
        <v>1991</v>
      </c>
      <c r="N3801" t="s">
        <v>7935</v>
      </c>
      <c r="O3801" t="s">
        <v>122</v>
      </c>
      <c r="P3801" t="str">
        <f>VLOOKUP(C3801,[3]REGIONAIS!H:K,4,FALSE)</f>
        <v>GRAZIANI BARRETO</v>
      </c>
    </row>
    <row r="3802" spans="1:16" x14ac:dyDescent="0.25">
      <c r="A3802" s="1">
        <v>9699</v>
      </c>
      <c r="B3802" s="5">
        <v>45802.931068935184</v>
      </c>
      <c r="C3802" t="s">
        <v>882</v>
      </c>
      <c r="D3802" t="s">
        <v>23</v>
      </c>
      <c r="E3802" t="s">
        <v>24</v>
      </c>
      <c r="F3802" t="s">
        <v>20</v>
      </c>
      <c r="G3802" s="4">
        <v>167.98</v>
      </c>
      <c r="H3802" s="4">
        <v>171</v>
      </c>
      <c r="I3802" s="57">
        <v>138.08000000000001</v>
      </c>
      <c r="J3802" s="72">
        <f t="shared" si="336"/>
        <v>32.919999999999987</v>
      </c>
      <c r="K3802" s="30" t="s">
        <v>10</v>
      </c>
      <c r="L3802" s="30" t="s">
        <v>10</v>
      </c>
      <c r="M3802" t="s">
        <v>1991</v>
      </c>
      <c r="N3802" t="s">
        <v>7936</v>
      </c>
      <c r="O3802" t="s">
        <v>132</v>
      </c>
      <c r="P3802" t="str">
        <f>VLOOKUP(C3802,[3]REGIONAIS!H:K,4,FALSE)</f>
        <v>GUSTAVO DIREITO</v>
      </c>
    </row>
    <row r="3803" spans="1:16" x14ac:dyDescent="0.25">
      <c r="A3803" s="1">
        <v>3990</v>
      </c>
      <c r="B3803" s="5">
        <v>45801.774629733794</v>
      </c>
      <c r="C3803" t="s">
        <v>882</v>
      </c>
      <c r="D3803" t="s">
        <v>19</v>
      </c>
      <c r="E3803" t="s">
        <v>41</v>
      </c>
      <c r="F3803" t="s">
        <v>20</v>
      </c>
      <c r="G3803" s="4">
        <v>83.98</v>
      </c>
      <c r="H3803" s="4">
        <v>75</v>
      </c>
      <c r="I3803" s="57">
        <v>60.56</v>
      </c>
      <c r="J3803" s="72">
        <f t="shared" si="336"/>
        <v>14.439999999999998</v>
      </c>
      <c r="K3803" s="30" t="s">
        <v>10</v>
      </c>
      <c r="L3803" s="30" t="s">
        <v>10</v>
      </c>
      <c r="M3803" t="s">
        <v>1991</v>
      </c>
      <c r="N3803" t="s">
        <v>7937</v>
      </c>
      <c r="O3803" t="s">
        <v>131</v>
      </c>
      <c r="P3803" t="str">
        <f>VLOOKUP(C3803,[3]REGIONAIS!H:K,4,FALSE)</f>
        <v>GUSTAVO DIREITO</v>
      </c>
    </row>
    <row r="3804" spans="1:16" x14ac:dyDescent="0.25">
      <c r="A3804" s="1">
        <v>7927</v>
      </c>
      <c r="B3804" s="5">
        <v>45802.737936168982</v>
      </c>
      <c r="C3804" t="s">
        <v>320</v>
      </c>
      <c r="D3804" t="s">
        <v>19</v>
      </c>
      <c r="E3804" t="s">
        <v>33</v>
      </c>
      <c r="F3804" t="s">
        <v>20</v>
      </c>
      <c r="G3804" s="4">
        <v>43</v>
      </c>
      <c r="H3804" s="4">
        <v>53</v>
      </c>
      <c r="I3804" s="57">
        <v>42.8</v>
      </c>
      <c r="J3804" s="72">
        <f t="shared" si="336"/>
        <v>10.200000000000003</v>
      </c>
      <c r="K3804" s="30" t="s">
        <v>10</v>
      </c>
      <c r="L3804" s="30" t="s">
        <v>10</v>
      </c>
      <c r="M3804" t="s">
        <v>1991</v>
      </c>
      <c r="N3804" t="s">
        <v>7938</v>
      </c>
      <c r="O3804" t="s">
        <v>131</v>
      </c>
      <c r="P3804" t="str">
        <f>VLOOKUP(C3804,[3]REGIONAIS!H:K,4,FALSE)</f>
        <v>GRAZIANI BARRETO</v>
      </c>
    </row>
    <row r="3805" spans="1:16" x14ac:dyDescent="0.25">
      <c r="A3805" s="1">
        <v>3974</v>
      </c>
      <c r="B3805" s="5">
        <v>45802.524535405093</v>
      </c>
      <c r="C3805" t="s">
        <v>320</v>
      </c>
      <c r="D3805" t="s">
        <v>19</v>
      </c>
      <c r="E3805" t="s">
        <v>33</v>
      </c>
      <c r="F3805" t="s">
        <v>20</v>
      </c>
      <c r="G3805" s="4">
        <v>123.98</v>
      </c>
      <c r="H3805" s="4">
        <v>118</v>
      </c>
      <c r="I3805" s="57">
        <v>95.28</v>
      </c>
      <c r="J3805" s="72">
        <f t="shared" si="336"/>
        <v>22.72</v>
      </c>
      <c r="K3805" s="30" t="s">
        <v>10</v>
      </c>
      <c r="L3805" s="30" t="s">
        <v>10</v>
      </c>
      <c r="M3805" t="s">
        <v>1991</v>
      </c>
      <c r="N3805" t="s">
        <v>7939</v>
      </c>
      <c r="O3805" t="s">
        <v>131</v>
      </c>
      <c r="P3805" t="str">
        <f>VLOOKUP(C3805,[3]REGIONAIS!H:K,4,FALSE)</f>
        <v>GRAZIANI BARRETO</v>
      </c>
    </row>
    <row r="3806" spans="1:16" x14ac:dyDescent="0.25">
      <c r="A3806" s="1">
        <v>4239</v>
      </c>
      <c r="B3806" s="5">
        <v>45802.882258854166</v>
      </c>
      <c r="C3806" t="s">
        <v>268</v>
      </c>
      <c r="D3806" t="s">
        <v>23</v>
      </c>
      <c r="E3806" t="s">
        <v>31</v>
      </c>
      <c r="F3806" t="s">
        <v>1941</v>
      </c>
      <c r="G3806" s="4">
        <v>141.97999999999999</v>
      </c>
      <c r="H3806" s="4">
        <v>143</v>
      </c>
      <c r="I3806" s="57">
        <v>115.47</v>
      </c>
      <c r="J3806" s="72">
        <f t="shared" si="336"/>
        <v>27.53</v>
      </c>
      <c r="K3806" s="30" t="s">
        <v>10</v>
      </c>
      <c r="L3806" s="30" t="s">
        <v>10</v>
      </c>
      <c r="M3806" t="s">
        <v>1991</v>
      </c>
      <c r="N3806" t="s">
        <v>7940</v>
      </c>
      <c r="O3806" t="s">
        <v>132</v>
      </c>
      <c r="P3806" t="str">
        <f>VLOOKUP(C3806,[3]REGIONAIS!H:K,4,FALSE)</f>
        <v>GUSTAVO DIREITO</v>
      </c>
    </row>
    <row r="3807" spans="1:16" x14ac:dyDescent="0.25">
      <c r="A3807" s="1">
        <v>3987</v>
      </c>
      <c r="B3807" s="5">
        <v>45801.87224877315</v>
      </c>
      <c r="C3807" t="s">
        <v>354</v>
      </c>
      <c r="D3807" t="s">
        <v>23</v>
      </c>
      <c r="E3807" t="s">
        <v>24</v>
      </c>
      <c r="F3807" t="s">
        <v>20</v>
      </c>
      <c r="G3807" s="4">
        <v>134.97999999999999</v>
      </c>
      <c r="H3807" s="4">
        <v>116</v>
      </c>
      <c r="I3807" s="57">
        <v>93.67</v>
      </c>
      <c r="J3807" s="72">
        <f t="shared" si="336"/>
        <v>22.33</v>
      </c>
      <c r="K3807" s="30" t="s">
        <v>10</v>
      </c>
      <c r="L3807" s="30" t="s">
        <v>10</v>
      </c>
      <c r="M3807" t="s">
        <v>1991</v>
      </c>
      <c r="N3807" t="s">
        <v>7941</v>
      </c>
      <c r="O3807" t="s">
        <v>122</v>
      </c>
      <c r="P3807" t="str">
        <f>VLOOKUP(C3807,[3]REGIONAIS!H:K,4,FALSE)</f>
        <v>GUSTAVO DIREITO</v>
      </c>
    </row>
    <row r="3808" spans="1:16" x14ac:dyDescent="0.25">
      <c r="A3808" s="75">
        <v>9940</v>
      </c>
      <c r="B3808" s="76">
        <v>45802.76269398148</v>
      </c>
      <c r="C3808" s="77" t="s">
        <v>275</v>
      </c>
      <c r="D3808" s="77" t="s">
        <v>23</v>
      </c>
      <c r="E3808" s="77" t="s">
        <v>30</v>
      </c>
      <c r="F3808" s="77" t="s">
        <v>116</v>
      </c>
      <c r="G3808" s="31">
        <v>84.98</v>
      </c>
      <c r="H3808" s="31">
        <v>82</v>
      </c>
      <c r="I3808" s="31">
        <v>0</v>
      </c>
      <c r="J3808" s="31">
        <v>82</v>
      </c>
      <c r="K3808" s="78" t="s">
        <v>1000</v>
      </c>
      <c r="L3808" s="78" t="s">
        <v>2825</v>
      </c>
      <c r="M3808" s="77" t="s">
        <v>1991</v>
      </c>
      <c r="N3808" s="77" t="s">
        <v>7942</v>
      </c>
      <c r="O3808" s="77" t="s">
        <v>124</v>
      </c>
      <c r="P3808" t="str">
        <f>VLOOKUP(C3808,[3]REGIONAIS!H:K,4,FALSE)</f>
        <v>BREINER PENA</v>
      </c>
    </row>
    <row r="3809" spans="1:16" x14ac:dyDescent="0.25">
      <c r="A3809" s="1">
        <v>8326</v>
      </c>
      <c r="B3809" s="5">
        <v>45801.614291828701</v>
      </c>
      <c r="C3809" t="s">
        <v>215</v>
      </c>
      <c r="D3809" t="s">
        <v>23</v>
      </c>
      <c r="E3809" t="s">
        <v>31</v>
      </c>
      <c r="F3809" t="s">
        <v>1941</v>
      </c>
      <c r="G3809" s="4">
        <v>63.98</v>
      </c>
      <c r="H3809" s="4">
        <v>60</v>
      </c>
      <c r="I3809" s="57">
        <v>44.41</v>
      </c>
      <c r="J3809" s="72">
        <f t="shared" ref="J3809:J3810" si="337">H3809-I3809</f>
        <v>15.590000000000003</v>
      </c>
      <c r="K3809" s="30" t="s">
        <v>10</v>
      </c>
      <c r="L3809" s="30" t="s">
        <v>10</v>
      </c>
      <c r="M3809" t="s">
        <v>1991</v>
      </c>
      <c r="N3809" t="s">
        <v>7943</v>
      </c>
      <c r="O3809" t="s">
        <v>131</v>
      </c>
      <c r="P3809" t="str">
        <f>VLOOKUP(C3809,[3]REGIONAIS!H:K,4,FALSE)</f>
        <v>GUSTAVO DIREITO</v>
      </c>
    </row>
    <row r="3810" spans="1:16" x14ac:dyDescent="0.25">
      <c r="A3810" s="1">
        <v>8175</v>
      </c>
      <c r="B3810" s="5">
        <v>45801.817954988423</v>
      </c>
      <c r="C3810" t="s">
        <v>269</v>
      </c>
      <c r="D3810" t="s">
        <v>23</v>
      </c>
      <c r="E3810" t="s">
        <v>24</v>
      </c>
      <c r="F3810" t="s">
        <v>20</v>
      </c>
      <c r="G3810" s="4">
        <v>241.99</v>
      </c>
      <c r="H3810" s="4">
        <v>233</v>
      </c>
      <c r="I3810" s="57">
        <v>188.15</v>
      </c>
      <c r="J3810" s="72">
        <f t="shared" si="337"/>
        <v>44.849999999999994</v>
      </c>
      <c r="K3810" s="30" t="s">
        <v>10</v>
      </c>
      <c r="L3810" s="30" t="s">
        <v>10</v>
      </c>
      <c r="M3810" t="s">
        <v>1991</v>
      </c>
      <c r="N3810" t="s">
        <v>7944</v>
      </c>
      <c r="O3810" t="s">
        <v>131</v>
      </c>
      <c r="P3810" t="str">
        <f>VLOOKUP(C3810,[3]REGIONAIS!H:K,4,FALSE)</f>
        <v>BREINER PENA</v>
      </c>
    </row>
    <row r="3811" spans="1:16" x14ac:dyDescent="0.25">
      <c r="A3811" s="1" t="s">
        <v>2020</v>
      </c>
      <c r="B3811" s="5">
        <v>45802.624660196758</v>
      </c>
      <c r="C3811" t="s">
        <v>235</v>
      </c>
      <c r="D3811" t="s">
        <v>18</v>
      </c>
      <c r="E3811" t="s">
        <v>28</v>
      </c>
      <c r="F3811" t="s">
        <v>136</v>
      </c>
      <c r="G3811" s="4">
        <v>204.98</v>
      </c>
      <c r="H3811" s="31">
        <v>199</v>
      </c>
      <c r="I3811" s="31">
        <v>0</v>
      </c>
      <c r="J3811" s="31">
        <v>199</v>
      </c>
      <c r="K3811" s="30" t="s">
        <v>2824</v>
      </c>
      <c r="L3811" s="30" t="s">
        <v>17</v>
      </c>
      <c r="M3811" t="s">
        <v>1991</v>
      </c>
      <c r="N3811" t="s">
        <v>7945</v>
      </c>
      <c r="O3811" t="s">
        <v>122</v>
      </c>
      <c r="P3811" t="str">
        <f>VLOOKUP(C3811,[3]REGIONAIS!H:K,4,FALSE)</f>
        <v>GRAZIANI BARRETO</v>
      </c>
    </row>
    <row r="3812" spans="1:16" x14ac:dyDescent="0.25">
      <c r="A3812" s="1">
        <v>7416</v>
      </c>
      <c r="B3812" s="5">
        <v>45801.776933773152</v>
      </c>
      <c r="C3812" t="s">
        <v>269</v>
      </c>
      <c r="D3812" t="s">
        <v>23</v>
      </c>
      <c r="E3812" t="s">
        <v>31</v>
      </c>
      <c r="F3812" t="s">
        <v>1941</v>
      </c>
      <c r="G3812" s="4">
        <v>71.98</v>
      </c>
      <c r="H3812" s="4">
        <v>66</v>
      </c>
      <c r="I3812" s="57">
        <v>53.3</v>
      </c>
      <c r="J3812" s="72">
        <f>H3812-I3812</f>
        <v>12.700000000000003</v>
      </c>
      <c r="K3812" s="30" t="s">
        <v>10</v>
      </c>
      <c r="L3812" s="30" t="s">
        <v>10</v>
      </c>
      <c r="M3812" t="s">
        <v>1991</v>
      </c>
      <c r="N3812" t="s">
        <v>7946</v>
      </c>
      <c r="O3812" t="s">
        <v>132</v>
      </c>
      <c r="P3812" t="str">
        <f>VLOOKUP(C3812,[3]REGIONAIS!H:K,4,FALSE)</f>
        <v>BREINER PENA</v>
      </c>
    </row>
    <row r="3813" spans="1:16" x14ac:dyDescent="0.25">
      <c r="A3813" s="1" t="s">
        <v>7947</v>
      </c>
      <c r="B3813" s="5">
        <v>45802.909214803243</v>
      </c>
      <c r="C3813" t="s">
        <v>3541</v>
      </c>
      <c r="D3813" t="s">
        <v>18</v>
      </c>
      <c r="E3813" t="s">
        <v>28</v>
      </c>
      <c r="F3813" t="s">
        <v>136</v>
      </c>
      <c r="G3813" s="4">
        <v>43.18</v>
      </c>
      <c r="H3813" s="31">
        <v>45.2</v>
      </c>
      <c r="I3813" s="31">
        <v>0</v>
      </c>
      <c r="J3813" s="31">
        <v>45.2</v>
      </c>
      <c r="K3813" s="30" t="s">
        <v>2824</v>
      </c>
      <c r="L3813" s="30" t="s">
        <v>17</v>
      </c>
      <c r="M3813" t="s">
        <v>1991</v>
      </c>
      <c r="N3813" t="s">
        <v>7948</v>
      </c>
      <c r="O3813" t="s">
        <v>1936</v>
      </c>
      <c r="P3813" t="str">
        <f>VLOOKUP(C3813,[3]REGIONAIS!H:K,4,FALSE)</f>
        <v>BREINER PENA</v>
      </c>
    </row>
    <row r="3814" spans="1:16" x14ac:dyDescent="0.25">
      <c r="A3814" s="75">
        <v>7545</v>
      </c>
      <c r="B3814" s="76">
        <v>45802.615769155091</v>
      </c>
      <c r="C3814" s="77" t="s">
        <v>275</v>
      </c>
      <c r="D3814" s="77" t="s">
        <v>23</v>
      </c>
      <c r="E3814" s="77" t="s">
        <v>30</v>
      </c>
      <c r="F3814" s="77" t="s">
        <v>116</v>
      </c>
      <c r="G3814" s="31">
        <v>158.97999999999999</v>
      </c>
      <c r="H3814" s="31">
        <v>148</v>
      </c>
      <c r="I3814" s="31">
        <v>0</v>
      </c>
      <c r="J3814" s="31">
        <v>148</v>
      </c>
      <c r="K3814" s="78" t="s">
        <v>1000</v>
      </c>
      <c r="L3814" s="78" t="s">
        <v>2825</v>
      </c>
      <c r="M3814" s="77" t="s">
        <v>1991</v>
      </c>
      <c r="N3814" s="77" t="s">
        <v>7949</v>
      </c>
      <c r="O3814" s="77" t="s">
        <v>122</v>
      </c>
      <c r="P3814" t="str">
        <f>VLOOKUP(C3814,[3]REGIONAIS!H:K,4,FALSE)</f>
        <v>BREINER PENA</v>
      </c>
    </row>
    <row r="3815" spans="1:16" x14ac:dyDescent="0.25">
      <c r="A3815" s="1">
        <v>7276</v>
      </c>
      <c r="B3815" s="5">
        <v>45801.620677928244</v>
      </c>
      <c r="C3815" t="s">
        <v>269</v>
      </c>
      <c r="D3815" t="s">
        <v>19</v>
      </c>
      <c r="E3815" t="s">
        <v>130</v>
      </c>
      <c r="F3815" t="s">
        <v>20</v>
      </c>
      <c r="G3815" s="4">
        <v>78.98</v>
      </c>
      <c r="H3815" s="4">
        <v>61</v>
      </c>
      <c r="I3815" s="57">
        <v>49.26</v>
      </c>
      <c r="J3815" s="72">
        <f>H3815-I3815</f>
        <v>11.740000000000002</v>
      </c>
      <c r="K3815" s="30" t="s">
        <v>10</v>
      </c>
      <c r="L3815" s="30" t="s">
        <v>10</v>
      </c>
      <c r="M3815" t="s">
        <v>1991</v>
      </c>
      <c r="N3815" t="s">
        <v>7950</v>
      </c>
      <c r="O3815" t="s">
        <v>131</v>
      </c>
      <c r="P3815" t="str">
        <f>VLOOKUP(C3815,[3]REGIONAIS!H:K,4,FALSE)</f>
        <v>BREINER PENA</v>
      </c>
    </row>
    <row r="3816" spans="1:16" x14ac:dyDescent="0.25">
      <c r="A3816" s="1" t="s">
        <v>3453</v>
      </c>
      <c r="B3816" s="5">
        <v>45801.716812326391</v>
      </c>
      <c r="C3816" t="s">
        <v>282</v>
      </c>
      <c r="D3816" t="s">
        <v>27</v>
      </c>
      <c r="E3816" t="s">
        <v>42</v>
      </c>
      <c r="F3816" t="s">
        <v>29</v>
      </c>
      <c r="G3816" s="4">
        <v>191.98</v>
      </c>
      <c r="H3816" s="31">
        <v>168</v>
      </c>
      <c r="I3816" s="31">
        <v>0</v>
      </c>
      <c r="J3816" s="31">
        <v>168</v>
      </c>
      <c r="K3816" s="30" t="s">
        <v>2824</v>
      </c>
      <c r="L3816" s="30" t="s">
        <v>17</v>
      </c>
      <c r="M3816" t="s">
        <v>1991</v>
      </c>
      <c r="N3816" t="s">
        <v>7951</v>
      </c>
      <c r="O3816" t="s">
        <v>122</v>
      </c>
      <c r="P3816" t="str">
        <f>VLOOKUP(C3816,[3]REGIONAIS!H:K,4,FALSE)</f>
        <v>BREINER PENA</v>
      </c>
    </row>
    <row r="3817" spans="1:16" x14ac:dyDescent="0.25">
      <c r="A3817" s="1">
        <v>7575</v>
      </c>
      <c r="B3817" s="5">
        <v>45802.714661469909</v>
      </c>
      <c r="C3817" t="s">
        <v>176</v>
      </c>
      <c r="D3817" t="s">
        <v>23</v>
      </c>
      <c r="E3817" t="s">
        <v>24</v>
      </c>
      <c r="F3817" t="s">
        <v>20</v>
      </c>
      <c r="G3817" s="4">
        <v>181.98</v>
      </c>
      <c r="H3817" s="4">
        <v>182</v>
      </c>
      <c r="I3817" s="57">
        <v>142.93</v>
      </c>
      <c r="J3817" s="72">
        <f t="shared" ref="J3817:J3826" si="338">H3817-I3817</f>
        <v>39.069999999999993</v>
      </c>
      <c r="K3817" s="30" t="s">
        <v>10</v>
      </c>
      <c r="L3817" s="30" t="s">
        <v>10</v>
      </c>
      <c r="M3817" t="s">
        <v>1991</v>
      </c>
      <c r="N3817" t="s">
        <v>7952</v>
      </c>
      <c r="O3817" t="s">
        <v>122</v>
      </c>
      <c r="P3817" t="str">
        <f>VLOOKUP(C3817,[3]REGIONAIS!H:K,4,FALSE)</f>
        <v>GUSTAVO DIREITO</v>
      </c>
    </row>
    <row r="3818" spans="1:16" x14ac:dyDescent="0.25">
      <c r="A3818" s="1">
        <v>4645</v>
      </c>
      <c r="B3818" s="5">
        <v>45800.89335082176</v>
      </c>
      <c r="C3818" t="s">
        <v>272</v>
      </c>
      <c r="D3818" t="s">
        <v>23</v>
      </c>
      <c r="E3818" t="s">
        <v>31</v>
      </c>
      <c r="F3818" t="s">
        <v>116</v>
      </c>
      <c r="G3818" s="4">
        <v>150.97999999999999</v>
      </c>
      <c r="H3818" s="4">
        <v>148</v>
      </c>
      <c r="I3818" s="57">
        <v>119.51</v>
      </c>
      <c r="J3818" s="72">
        <f t="shared" si="338"/>
        <v>28.489999999999995</v>
      </c>
      <c r="K3818" s="30" t="s">
        <v>10</v>
      </c>
      <c r="L3818" s="30" t="s">
        <v>10</v>
      </c>
      <c r="M3818" t="s">
        <v>1991</v>
      </c>
      <c r="N3818" t="s">
        <v>7953</v>
      </c>
      <c r="O3818" t="s">
        <v>124</v>
      </c>
      <c r="P3818" t="s">
        <v>180</v>
      </c>
    </row>
    <row r="3819" spans="1:16" x14ac:dyDescent="0.25">
      <c r="A3819" s="1">
        <v>5120</v>
      </c>
      <c r="B3819" s="5">
        <v>45802.779958807871</v>
      </c>
      <c r="C3819" t="s">
        <v>246</v>
      </c>
      <c r="D3819" t="s">
        <v>23</v>
      </c>
      <c r="E3819" t="s">
        <v>26</v>
      </c>
      <c r="F3819" t="s">
        <v>20</v>
      </c>
      <c r="G3819" s="4">
        <v>60.98</v>
      </c>
      <c r="H3819" s="4">
        <v>52</v>
      </c>
      <c r="I3819" s="57">
        <v>41.99</v>
      </c>
      <c r="J3819" s="72">
        <f t="shared" si="338"/>
        <v>10.009999999999998</v>
      </c>
      <c r="K3819" s="30" t="s">
        <v>10</v>
      </c>
      <c r="L3819" s="30" t="s">
        <v>10</v>
      </c>
      <c r="M3819" t="s">
        <v>1991</v>
      </c>
      <c r="N3819" t="s">
        <v>7954</v>
      </c>
      <c r="O3819" t="s">
        <v>132</v>
      </c>
      <c r="P3819" t="str">
        <f>VLOOKUP(C3819,[3]REGIONAIS!H:K,4,FALSE)</f>
        <v>KLEBER RIQUELME</v>
      </c>
    </row>
    <row r="3820" spans="1:16" x14ac:dyDescent="0.25">
      <c r="A3820" s="1">
        <v>9526</v>
      </c>
      <c r="B3820" s="5">
        <v>45802.902252164349</v>
      </c>
      <c r="C3820" t="s">
        <v>1973</v>
      </c>
      <c r="D3820" t="s">
        <v>23</v>
      </c>
      <c r="E3820" t="s">
        <v>24</v>
      </c>
      <c r="F3820" t="s">
        <v>20</v>
      </c>
      <c r="G3820" s="4">
        <v>53.99</v>
      </c>
      <c r="H3820" s="4">
        <v>60</v>
      </c>
      <c r="I3820" s="57">
        <v>48.45</v>
      </c>
      <c r="J3820" s="72">
        <f t="shared" si="338"/>
        <v>11.549999999999997</v>
      </c>
      <c r="K3820" s="30" t="s">
        <v>10</v>
      </c>
      <c r="L3820" s="30" t="s">
        <v>10</v>
      </c>
      <c r="M3820" t="s">
        <v>1991</v>
      </c>
      <c r="N3820" t="s">
        <v>7955</v>
      </c>
      <c r="O3820" t="s">
        <v>1936</v>
      </c>
      <c r="P3820" t="str">
        <f>VLOOKUP(C3820,[3]REGIONAIS!H:K,4,FALSE)</f>
        <v>GUSTAVO DIREITO</v>
      </c>
    </row>
    <row r="3821" spans="1:16" x14ac:dyDescent="0.25">
      <c r="A3821" s="1">
        <v>7793</v>
      </c>
      <c r="B3821" s="5">
        <v>45802.8228303125</v>
      </c>
      <c r="C3821" t="s">
        <v>2543</v>
      </c>
      <c r="D3821" t="s">
        <v>19</v>
      </c>
      <c r="E3821" t="s">
        <v>33</v>
      </c>
      <c r="F3821" t="s">
        <v>20</v>
      </c>
      <c r="G3821" s="4">
        <v>133.97999999999999</v>
      </c>
      <c r="H3821" s="4">
        <v>119</v>
      </c>
      <c r="I3821" s="57">
        <v>96.09</v>
      </c>
      <c r="J3821" s="72">
        <f t="shared" si="338"/>
        <v>22.909999999999997</v>
      </c>
      <c r="K3821" s="30" t="s">
        <v>10</v>
      </c>
      <c r="L3821" s="30" t="s">
        <v>10</v>
      </c>
      <c r="M3821" t="s">
        <v>1991</v>
      </c>
      <c r="N3821" t="s">
        <v>7956</v>
      </c>
      <c r="O3821" t="s">
        <v>132</v>
      </c>
      <c r="P3821" t="str">
        <f>VLOOKUP(C3821,[3]REGIONAIS!H:K,4,FALSE)</f>
        <v>BREINER PENA</v>
      </c>
    </row>
    <row r="3822" spans="1:16" x14ac:dyDescent="0.25">
      <c r="A3822" s="1">
        <v>7601</v>
      </c>
      <c r="B3822" s="5">
        <v>45802.533440127314</v>
      </c>
      <c r="C3822" t="s">
        <v>867</v>
      </c>
      <c r="D3822" t="s">
        <v>19</v>
      </c>
      <c r="E3822" t="s">
        <v>33</v>
      </c>
      <c r="F3822" t="s">
        <v>20</v>
      </c>
      <c r="G3822" s="4">
        <v>116.99</v>
      </c>
      <c r="H3822" s="4">
        <v>116</v>
      </c>
      <c r="I3822" s="57">
        <v>88.68</v>
      </c>
      <c r="J3822" s="72">
        <f t="shared" si="338"/>
        <v>27.319999999999993</v>
      </c>
      <c r="K3822" s="30" t="s">
        <v>10</v>
      </c>
      <c r="L3822" s="30" t="s">
        <v>10</v>
      </c>
      <c r="M3822" t="s">
        <v>1991</v>
      </c>
      <c r="N3822" t="s">
        <v>7957</v>
      </c>
      <c r="O3822" t="s">
        <v>122</v>
      </c>
      <c r="P3822" t="str">
        <f>VLOOKUP(C3822,[3]REGIONAIS!H:K,4,FALSE)</f>
        <v>BREINER PENA</v>
      </c>
    </row>
    <row r="3823" spans="1:16" x14ac:dyDescent="0.25">
      <c r="A3823" s="1">
        <v>7716</v>
      </c>
      <c r="B3823" s="5">
        <v>45802.796367430557</v>
      </c>
      <c r="C3823" t="s">
        <v>910</v>
      </c>
      <c r="D3823" t="s">
        <v>19</v>
      </c>
      <c r="E3823" t="s">
        <v>130</v>
      </c>
      <c r="F3823" t="s">
        <v>20</v>
      </c>
      <c r="G3823" s="4">
        <v>127.99</v>
      </c>
      <c r="H3823" s="4">
        <v>108</v>
      </c>
      <c r="I3823" s="57">
        <v>87.21</v>
      </c>
      <c r="J3823" s="72">
        <f t="shared" si="338"/>
        <v>20.790000000000006</v>
      </c>
      <c r="K3823" s="30" t="s">
        <v>10</v>
      </c>
      <c r="L3823" s="30" t="s">
        <v>10</v>
      </c>
      <c r="M3823" t="s">
        <v>1991</v>
      </c>
      <c r="N3823" t="s">
        <v>7958</v>
      </c>
      <c r="O3823" t="s">
        <v>131</v>
      </c>
      <c r="P3823" t="str">
        <f>VLOOKUP(C3823,[3]REGIONAIS!H:K,4,FALSE)</f>
        <v>BREINER PENA</v>
      </c>
    </row>
    <row r="3824" spans="1:16" x14ac:dyDescent="0.25">
      <c r="A3824" s="1">
        <v>5540</v>
      </c>
      <c r="B3824" s="5">
        <v>45802.81584797454</v>
      </c>
      <c r="C3824" t="s">
        <v>146</v>
      </c>
      <c r="D3824" t="s">
        <v>19</v>
      </c>
      <c r="E3824" t="s">
        <v>41</v>
      </c>
      <c r="F3824" t="s">
        <v>20</v>
      </c>
      <c r="G3824" s="4">
        <v>156.97999999999999</v>
      </c>
      <c r="H3824" s="4">
        <v>148</v>
      </c>
      <c r="I3824" s="57">
        <v>119.51</v>
      </c>
      <c r="J3824" s="72">
        <f t="shared" si="338"/>
        <v>28.489999999999995</v>
      </c>
      <c r="K3824" s="30" t="s">
        <v>10</v>
      </c>
      <c r="L3824" s="30" t="s">
        <v>10</v>
      </c>
      <c r="M3824" t="s">
        <v>1991</v>
      </c>
      <c r="N3824" t="s">
        <v>7959</v>
      </c>
      <c r="O3824" t="s">
        <v>132</v>
      </c>
      <c r="P3824" t="str">
        <f>VLOOKUP(C3824,[3]REGIONAIS!H:K,4,FALSE)</f>
        <v>GUSTAVO DIREITO</v>
      </c>
    </row>
    <row r="3825" spans="1:16" x14ac:dyDescent="0.25">
      <c r="A3825" s="1">
        <v>3640</v>
      </c>
      <c r="B3825" s="5">
        <v>45802.905539490741</v>
      </c>
      <c r="C3825" t="s">
        <v>760</v>
      </c>
      <c r="D3825" t="s">
        <v>19</v>
      </c>
      <c r="E3825" t="s">
        <v>39</v>
      </c>
      <c r="F3825" t="s">
        <v>20</v>
      </c>
      <c r="G3825" s="4">
        <v>323.98</v>
      </c>
      <c r="H3825" s="4">
        <v>319</v>
      </c>
      <c r="I3825" s="57">
        <v>257.58999999999997</v>
      </c>
      <c r="J3825" s="72">
        <f t="shared" si="338"/>
        <v>61.410000000000025</v>
      </c>
      <c r="K3825" s="30" t="s">
        <v>10</v>
      </c>
      <c r="L3825" s="30" t="s">
        <v>10</v>
      </c>
      <c r="M3825" t="s">
        <v>1991</v>
      </c>
      <c r="N3825" t="s">
        <v>7960</v>
      </c>
      <c r="O3825" t="s">
        <v>122</v>
      </c>
      <c r="P3825" t="str">
        <f>VLOOKUP(C3825,[3]REGIONAIS!H:K,4,FALSE)</f>
        <v>GUSTAVO DIREITO</v>
      </c>
    </row>
    <row r="3826" spans="1:16" x14ac:dyDescent="0.25">
      <c r="A3826" s="1">
        <v>4821</v>
      </c>
      <c r="B3826" s="5">
        <v>45801.795866666667</v>
      </c>
      <c r="C3826" t="s">
        <v>417</v>
      </c>
      <c r="D3826" t="s">
        <v>19</v>
      </c>
      <c r="E3826" t="s">
        <v>41</v>
      </c>
      <c r="F3826" t="s">
        <v>20</v>
      </c>
      <c r="G3826" s="4">
        <v>476.74</v>
      </c>
      <c r="H3826" s="4">
        <v>467</v>
      </c>
      <c r="I3826" s="57">
        <v>377.1</v>
      </c>
      <c r="J3826" s="72">
        <f t="shared" si="338"/>
        <v>89.899999999999977</v>
      </c>
      <c r="K3826" s="30" t="s">
        <v>10</v>
      </c>
      <c r="L3826" s="30" t="s">
        <v>10</v>
      </c>
      <c r="M3826" t="s">
        <v>1991</v>
      </c>
      <c r="N3826" t="s">
        <v>7961</v>
      </c>
      <c r="O3826" t="s">
        <v>132</v>
      </c>
      <c r="P3826" t="str">
        <f>VLOOKUP(C3826,[3]REGIONAIS!H:K,4,FALSE)</f>
        <v>BREINER PENA</v>
      </c>
    </row>
    <row r="3827" spans="1:16" x14ac:dyDescent="0.25">
      <c r="A3827" s="1" t="s">
        <v>7962</v>
      </c>
      <c r="B3827" s="5">
        <v>45802.578577754626</v>
      </c>
      <c r="C3827" t="s">
        <v>49</v>
      </c>
      <c r="D3827" t="s">
        <v>27</v>
      </c>
      <c r="E3827" t="s">
        <v>28</v>
      </c>
      <c r="F3827" t="s">
        <v>136</v>
      </c>
      <c r="G3827" s="4">
        <v>50.99</v>
      </c>
      <c r="H3827" s="31">
        <v>60</v>
      </c>
      <c r="I3827" s="31">
        <v>0</v>
      </c>
      <c r="J3827" s="31">
        <v>60</v>
      </c>
      <c r="K3827" s="30" t="s">
        <v>2824</v>
      </c>
      <c r="L3827" s="30" t="s">
        <v>17</v>
      </c>
      <c r="M3827" t="s">
        <v>1991</v>
      </c>
      <c r="N3827" t="s">
        <v>7963</v>
      </c>
      <c r="O3827" t="s">
        <v>1959</v>
      </c>
      <c r="P3827" t="str">
        <f>VLOOKUP(C3827,[3]REGIONAIS!H:K,4,FALSE)</f>
        <v>GUSTAVO DIREITO</v>
      </c>
    </row>
    <row r="3828" spans="1:16" x14ac:dyDescent="0.25">
      <c r="A3828" s="75">
        <v>2786</v>
      </c>
      <c r="B3828" s="76">
        <v>45800.902294814812</v>
      </c>
      <c r="C3828" s="77" t="s">
        <v>169</v>
      </c>
      <c r="D3828" s="77" t="s">
        <v>19</v>
      </c>
      <c r="E3828" s="77" t="s">
        <v>129</v>
      </c>
      <c r="F3828" s="77" t="s">
        <v>116</v>
      </c>
      <c r="G3828" s="31">
        <v>134.97999999999999</v>
      </c>
      <c r="H3828" s="31">
        <v>131</v>
      </c>
      <c r="I3828" s="31">
        <v>0</v>
      </c>
      <c r="J3828" s="31">
        <v>131</v>
      </c>
      <c r="K3828" s="78" t="s">
        <v>1000</v>
      </c>
      <c r="L3828" s="78" t="s">
        <v>2825</v>
      </c>
      <c r="M3828" s="77" t="s">
        <v>1991</v>
      </c>
      <c r="N3828" s="77" t="s">
        <v>7964</v>
      </c>
      <c r="O3828" s="77" t="s">
        <v>1957</v>
      </c>
      <c r="P3828" t="s">
        <v>181</v>
      </c>
    </row>
    <row r="3829" spans="1:16" x14ac:dyDescent="0.25">
      <c r="A3829" s="1" t="s">
        <v>7965</v>
      </c>
      <c r="B3829" s="5">
        <v>45801.895479212966</v>
      </c>
      <c r="C3829" t="s">
        <v>83</v>
      </c>
      <c r="D3829" t="s">
        <v>18</v>
      </c>
      <c r="E3829" t="s">
        <v>2507</v>
      </c>
      <c r="F3829" t="s">
        <v>116</v>
      </c>
      <c r="G3829" s="4">
        <v>171.98</v>
      </c>
      <c r="H3829" s="31">
        <v>163</v>
      </c>
      <c r="I3829" s="31">
        <v>0</v>
      </c>
      <c r="J3829" s="31">
        <v>163</v>
      </c>
      <c r="K3829" s="30" t="s">
        <v>2824</v>
      </c>
      <c r="L3829" s="30" t="s">
        <v>17</v>
      </c>
      <c r="M3829" t="s">
        <v>1991</v>
      </c>
      <c r="N3829" t="s">
        <v>7966</v>
      </c>
      <c r="O3829" t="s">
        <v>124</v>
      </c>
      <c r="P3829" t="str">
        <f>VLOOKUP(C3829,[3]REGIONAIS!H:K,4,FALSE)</f>
        <v>BREINER PENA</v>
      </c>
    </row>
    <row r="3830" spans="1:16" x14ac:dyDescent="0.25">
      <c r="A3830" s="1">
        <v>9517</v>
      </c>
      <c r="B3830" s="5">
        <v>45802.831270289353</v>
      </c>
      <c r="C3830" t="s">
        <v>233</v>
      </c>
      <c r="D3830" t="s">
        <v>23</v>
      </c>
      <c r="E3830" t="s">
        <v>31</v>
      </c>
      <c r="F3830" t="s">
        <v>116</v>
      </c>
      <c r="G3830" s="4">
        <v>137.97999999999999</v>
      </c>
      <c r="H3830" s="4">
        <v>140</v>
      </c>
      <c r="I3830" s="57">
        <v>113.05</v>
      </c>
      <c r="J3830" s="72">
        <f t="shared" ref="J3830:J3833" si="339">H3830-I3830</f>
        <v>26.950000000000003</v>
      </c>
      <c r="K3830" s="30" t="s">
        <v>10</v>
      </c>
      <c r="L3830" s="30" t="s">
        <v>10</v>
      </c>
      <c r="M3830" t="s">
        <v>1991</v>
      </c>
      <c r="N3830" t="s">
        <v>7967</v>
      </c>
      <c r="O3830" t="s">
        <v>132</v>
      </c>
      <c r="P3830" t="str">
        <f>VLOOKUP(C3830,[3]REGIONAIS!H:K,4,FALSE)</f>
        <v>GUSTAVO DIREITO</v>
      </c>
    </row>
    <row r="3831" spans="1:16" x14ac:dyDescent="0.25">
      <c r="A3831" s="1">
        <v>5547</v>
      </c>
      <c r="B3831" s="5">
        <v>45799.866251643522</v>
      </c>
      <c r="C3831" t="s">
        <v>1954</v>
      </c>
      <c r="D3831" t="s">
        <v>23</v>
      </c>
      <c r="E3831" t="s">
        <v>139</v>
      </c>
      <c r="F3831" t="s">
        <v>116</v>
      </c>
      <c r="G3831" s="4">
        <v>182.98</v>
      </c>
      <c r="H3831" s="4">
        <v>168</v>
      </c>
      <c r="I3831" s="57">
        <v>135.66</v>
      </c>
      <c r="J3831" s="72">
        <f t="shared" si="339"/>
        <v>32.340000000000003</v>
      </c>
      <c r="K3831" s="30" t="s">
        <v>10</v>
      </c>
      <c r="L3831" s="30" t="s">
        <v>10</v>
      </c>
      <c r="M3831" t="s">
        <v>1991</v>
      </c>
      <c r="N3831" t="s">
        <v>7968</v>
      </c>
      <c r="O3831" t="s">
        <v>122</v>
      </c>
      <c r="P3831" t="s">
        <v>182</v>
      </c>
    </row>
    <row r="3832" spans="1:16" x14ac:dyDescent="0.25">
      <c r="A3832" s="1">
        <v>2439</v>
      </c>
      <c r="B3832" s="5">
        <v>45802.811774675924</v>
      </c>
      <c r="C3832" t="s">
        <v>273</v>
      </c>
      <c r="D3832" t="s">
        <v>23</v>
      </c>
      <c r="E3832" t="s">
        <v>26</v>
      </c>
      <c r="F3832" t="s">
        <v>20</v>
      </c>
      <c r="G3832" s="4">
        <v>100.98</v>
      </c>
      <c r="H3832" s="4">
        <v>92</v>
      </c>
      <c r="I3832" s="57">
        <v>74.290000000000006</v>
      </c>
      <c r="J3832" s="72">
        <f t="shared" si="339"/>
        <v>17.709999999999994</v>
      </c>
      <c r="K3832" s="30" t="s">
        <v>10</v>
      </c>
      <c r="L3832" s="30" t="s">
        <v>10</v>
      </c>
      <c r="M3832" t="s">
        <v>1991</v>
      </c>
      <c r="N3832" t="s">
        <v>7969</v>
      </c>
      <c r="O3832" t="s">
        <v>132</v>
      </c>
      <c r="P3832" t="str">
        <f>VLOOKUP(C3832,[3]REGIONAIS!H:K,4,FALSE)</f>
        <v>GUSTAVO DIREITO</v>
      </c>
    </row>
    <row r="3833" spans="1:16" x14ac:dyDescent="0.25">
      <c r="A3833" s="1">
        <v>3892</v>
      </c>
      <c r="B3833" s="5">
        <v>45802.727323101855</v>
      </c>
      <c r="C3833" t="s">
        <v>293</v>
      </c>
      <c r="D3833" t="s">
        <v>23</v>
      </c>
      <c r="E3833" t="s">
        <v>24</v>
      </c>
      <c r="F3833" t="s">
        <v>20</v>
      </c>
      <c r="G3833" s="4">
        <v>113.98</v>
      </c>
      <c r="H3833" s="4">
        <v>119</v>
      </c>
      <c r="I3833" s="57">
        <v>92.06</v>
      </c>
      <c r="J3833" s="72">
        <f t="shared" si="339"/>
        <v>26.939999999999998</v>
      </c>
      <c r="K3833" s="30" t="s">
        <v>10</v>
      </c>
      <c r="L3833" s="30" t="s">
        <v>10</v>
      </c>
      <c r="M3833" t="s">
        <v>1991</v>
      </c>
      <c r="N3833" t="s">
        <v>7970</v>
      </c>
      <c r="O3833" t="s">
        <v>2228</v>
      </c>
      <c r="P3833" t="str">
        <f>VLOOKUP(C3833,[3]REGIONAIS!H:K,4,FALSE)</f>
        <v>ANDRE TREVISANI</v>
      </c>
    </row>
    <row r="3834" spans="1:16" x14ac:dyDescent="0.25">
      <c r="A3834" s="1" t="s">
        <v>7971</v>
      </c>
      <c r="B3834" s="5">
        <v>45801.899660891206</v>
      </c>
      <c r="C3834" t="s">
        <v>1434</v>
      </c>
      <c r="D3834" t="s">
        <v>18</v>
      </c>
      <c r="E3834" t="s">
        <v>28</v>
      </c>
      <c r="F3834" t="s">
        <v>136</v>
      </c>
      <c r="G3834" s="4">
        <v>20.49</v>
      </c>
      <c r="H3834" s="31">
        <v>26</v>
      </c>
      <c r="I3834" s="31">
        <v>0</v>
      </c>
      <c r="J3834" s="31">
        <v>26</v>
      </c>
      <c r="K3834" s="30" t="s">
        <v>2824</v>
      </c>
      <c r="L3834" s="30" t="s">
        <v>17</v>
      </c>
      <c r="M3834" t="s">
        <v>1991</v>
      </c>
      <c r="N3834" t="s">
        <v>7972</v>
      </c>
      <c r="O3834" t="s">
        <v>132</v>
      </c>
      <c r="P3834" t="str">
        <f>VLOOKUP(C3834,[3]REGIONAIS!H:K,4,FALSE)</f>
        <v>BREINER PENA</v>
      </c>
    </row>
    <row r="3835" spans="1:16" x14ac:dyDescent="0.25">
      <c r="A3835" s="1">
        <v>3129</v>
      </c>
      <c r="B3835" s="5">
        <v>45801.883628402778</v>
      </c>
      <c r="C3835" t="s">
        <v>300</v>
      </c>
      <c r="D3835" t="s">
        <v>23</v>
      </c>
      <c r="E3835" t="s">
        <v>24</v>
      </c>
      <c r="F3835" t="s">
        <v>20</v>
      </c>
      <c r="G3835" s="4">
        <v>153.97999999999999</v>
      </c>
      <c r="H3835" s="4">
        <v>158</v>
      </c>
      <c r="I3835" s="57">
        <v>127.58</v>
      </c>
      <c r="J3835" s="72">
        <f t="shared" ref="J3835:J3837" si="340">H3835-I3835</f>
        <v>30.42</v>
      </c>
      <c r="K3835" s="30" t="s">
        <v>10</v>
      </c>
      <c r="L3835" s="30" t="s">
        <v>10</v>
      </c>
      <c r="M3835" t="s">
        <v>1991</v>
      </c>
      <c r="N3835" t="s">
        <v>7973</v>
      </c>
      <c r="O3835" t="s">
        <v>132</v>
      </c>
      <c r="P3835" t="str">
        <f>VLOOKUP(C3835,[3]REGIONAIS!H:K,4,FALSE)</f>
        <v>KLEBER RIQUELME</v>
      </c>
    </row>
    <row r="3836" spans="1:16" x14ac:dyDescent="0.25">
      <c r="A3836" s="1">
        <v>9172</v>
      </c>
      <c r="B3836" s="5">
        <v>45802.698771446761</v>
      </c>
      <c r="C3836" t="s">
        <v>275</v>
      </c>
      <c r="D3836" t="s">
        <v>19</v>
      </c>
      <c r="E3836" t="s">
        <v>226</v>
      </c>
      <c r="F3836" t="s">
        <v>20</v>
      </c>
      <c r="G3836" s="4">
        <v>93.98</v>
      </c>
      <c r="H3836" s="4">
        <v>81</v>
      </c>
      <c r="I3836" s="57">
        <v>65.41</v>
      </c>
      <c r="J3836" s="72">
        <f t="shared" si="340"/>
        <v>15.590000000000003</v>
      </c>
      <c r="K3836" s="30" t="s">
        <v>10</v>
      </c>
      <c r="L3836" s="30" t="s">
        <v>10</v>
      </c>
      <c r="M3836" t="s">
        <v>1991</v>
      </c>
      <c r="N3836" t="s">
        <v>7974</v>
      </c>
      <c r="O3836" t="s">
        <v>132</v>
      </c>
      <c r="P3836" t="str">
        <f>VLOOKUP(C3836,[3]REGIONAIS!H:K,4,FALSE)</f>
        <v>BREINER PENA</v>
      </c>
    </row>
    <row r="3837" spans="1:16" x14ac:dyDescent="0.25">
      <c r="A3837" s="1">
        <v>5901</v>
      </c>
      <c r="B3837" s="5">
        <v>45802.88661306713</v>
      </c>
      <c r="C3837" t="s">
        <v>925</v>
      </c>
      <c r="D3837" t="s">
        <v>23</v>
      </c>
      <c r="E3837" t="s">
        <v>24</v>
      </c>
      <c r="F3837" t="s">
        <v>20</v>
      </c>
      <c r="G3837" s="4">
        <v>256.98</v>
      </c>
      <c r="H3837" s="4">
        <v>249</v>
      </c>
      <c r="I3837" s="57">
        <v>201.07</v>
      </c>
      <c r="J3837" s="72">
        <f t="shared" si="340"/>
        <v>47.930000000000007</v>
      </c>
      <c r="K3837" s="30" t="s">
        <v>10</v>
      </c>
      <c r="L3837" s="30" t="s">
        <v>10</v>
      </c>
      <c r="M3837" t="s">
        <v>1991</v>
      </c>
      <c r="N3837" t="s">
        <v>7975</v>
      </c>
      <c r="O3837" t="s">
        <v>131</v>
      </c>
      <c r="P3837" t="str">
        <f>VLOOKUP(C3837,[3]REGIONAIS!H:K,4,FALSE)</f>
        <v>KLEBER RIQUELME</v>
      </c>
    </row>
    <row r="3838" spans="1:16" x14ac:dyDescent="0.25">
      <c r="A3838" s="75">
        <v>9280</v>
      </c>
      <c r="B3838" s="76">
        <v>45802.754490196756</v>
      </c>
      <c r="C3838" s="77" t="s">
        <v>1980</v>
      </c>
      <c r="D3838" s="77" t="s">
        <v>23</v>
      </c>
      <c r="E3838" s="77" t="s">
        <v>31</v>
      </c>
      <c r="F3838" s="77" t="s">
        <v>116</v>
      </c>
      <c r="G3838" s="31">
        <v>96.98</v>
      </c>
      <c r="H3838" s="31">
        <v>84</v>
      </c>
      <c r="I3838" s="31">
        <v>0</v>
      </c>
      <c r="J3838" s="31">
        <v>84</v>
      </c>
      <c r="K3838" s="78" t="s">
        <v>1000</v>
      </c>
      <c r="L3838" s="78" t="s">
        <v>2825</v>
      </c>
      <c r="M3838" s="77" t="s">
        <v>1991</v>
      </c>
      <c r="N3838" s="77" t="s">
        <v>7976</v>
      </c>
      <c r="O3838" s="77" t="s">
        <v>123</v>
      </c>
      <c r="P3838" t="str">
        <f>VLOOKUP(C3838,[3]REGIONAIS!H:K,4,FALSE)</f>
        <v>GUSTAVO DIREITO</v>
      </c>
    </row>
    <row r="3839" spans="1:16" x14ac:dyDescent="0.25">
      <c r="A3839" s="1">
        <v>6651</v>
      </c>
      <c r="B3839" s="5">
        <v>45801.865647164355</v>
      </c>
      <c r="C3839" t="s">
        <v>228</v>
      </c>
      <c r="D3839" t="s">
        <v>23</v>
      </c>
      <c r="E3839" t="s">
        <v>26</v>
      </c>
      <c r="F3839" t="s">
        <v>20</v>
      </c>
      <c r="G3839" s="4">
        <v>58.98</v>
      </c>
      <c r="H3839" s="4">
        <v>53</v>
      </c>
      <c r="I3839" s="57">
        <v>42.8</v>
      </c>
      <c r="J3839" s="72">
        <f>H3839-I3839</f>
        <v>10.200000000000003</v>
      </c>
      <c r="K3839" s="30" t="s">
        <v>10</v>
      </c>
      <c r="L3839" s="30" t="s">
        <v>10</v>
      </c>
      <c r="M3839" t="s">
        <v>1991</v>
      </c>
      <c r="N3839" t="s">
        <v>7977</v>
      </c>
      <c r="O3839" t="s">
        <v>132</v>
      </c>
      <c r="P3839" t="str">
        <f>VLOOKUP(C3839,[3]REGIONAIS!H:K,4,FALSE)</f>
        <v>GRAZIANI BARRETO</v>
      </c>
    </row>
    <row r="3840" spans="1:16" x14ac:dyDescent="0.25">
      <c r="A3840" s="75">
        <v>3786</v>
      </c>
      <c r="B3840" s="76">
        <v>45800.558812395837</v>
      </c>
      <c r="C3840" s="77" t="s">
        <v>173</v>
      </c>
      <c r="D3840" s="77" t="s">
        <v>23</v>
      </c>
      <c r="E3840" s="77" t="s">
        <v>30</v>
      </c>
      <c r="F3840" s="77" t="s">
        <v>116</v>
      </c>
      <c r="G3840" s="31">
        <v>81.98</v>
      </c>
      <c r="H3840" s="31">
        <v>83</v>
      </c>
      <c r="I3840" s="31">
        <v>0</v>
      </c>
      <c r="J3840" s="31">
        <v>83</v>
      </c>
      <c r="K3840" s="78" t="s">
        <v>1000</v>
      </c>
      <c r="L3840" s="78" t="s">
        <v>2825</v>
      </c>
      <c r="M3840" s="77" t="s">
        <v>1991</v>
      </c>
      <c r="N3840" s="77" t="s">
        <v>7978</v>
      </c>
      <c r="O3840" s="77" t="s">
        <v>131</v>
      </c>
      <c r="P3840" t="s">
        <v>179</v>
      </c>
    </row>
    <row r="3841" spans="1:16" x14ac:dyDescent="0.25">
      <c r="A3841" s="75">
        <v>1391</v>
      </c>
      <c r="B3841" s="76">
        <v>45802.756245879631</v>
      </c>
      <c r="C3841" s="77" t="s">
        <v>173</v>
      </c>
      <c r="D3841" s="77" t="s">
        <v>23</v>
      </c>
      <c r="E3841" s="77" t="s">
        <v>30</v>
      </c>
      <c r="F3841" s="77" t="s">
        <v>116</v>
      </c>
      <c r="G3841" s="31">
        <v>62.98</v>
      </c>
      <c r="H3841" s="31">
        <v>53</v>
      </c>
      <c r="I3841" s="31">
        <v>0</v>
      </c>
      <c r="J3841" s="31">
        <v>53</v>
      </c>
      <c r="K3841" s="78" t="s">
        <v>1000</v>
      </c>
      <c r="L3841" s="78" t="s">
        <v>2825</v>
      </c>
      <c r="M3841" s="77" t="s">
        <v>1991</v>
      </c>
      <c r="N3841" s="77" t="s">
        <v>7979</v>
      </c>
      <c r="O3841" s="77" t="s">
        <v>2228</v>
      </c>
      <c r="P3841" t="str">
        <f>VLOOKUP(C3841,[3]REGIONAIS!H:K,4,FALSE)</f>
        <v>GUSTAVO DIREITO</v>
      </c>
    </row>
    <row r="3842" spans="1:16" x14ac:dyDescent="0.25">
      <c r="A3842" s="1">
        <v>6655</v>
      </c>
      <c r="B3842" s="5">
        <v>45802.904656122686</v>
      </c>
      <c r="C3842" t="s">
        <v>276</v>
      </c>
      <c r="D3842" t="s">
        <v>19</v>
      </c>
      <c r="E3842" t="s">
        <v>129</v>
      </c>
      <c r="F3842" t="s">
        <v>116</v>
      </c>
      <c r="G3842" s="4">
        <v>138.59</v>
      </c>
      <c r="H3842" s="4">
        <v>137</v>
      </c>
      <c r="I3842" s="57">
        <v>110.63</v>
      </c>
      <c r="J3842" s="72">
        <f>H3842-I3842</f>
        <v>26.370000000000005</v>
      </c>
      <c r="K3842" s="30" t="s">
        <v>10</v>
      </c>
      <c r="L3842" s="30" t="s">
        <v>10</v>
      </c>
      <c r="M3842" t="s">
        <v>1991</v>
      </c>
      <c r="N3842" t="s">
        <v>7980</v>
      </c>
      <c r="O3842" t="s">
        <v>122</v>
      </c>
      <c r="P3842" t="str">
        <f>VLOOKUP(C3842,[3]REGIONAIS!H:K,4,FALSE)</f>
        <v>GRAZIANI BARRETO</v>
      </c>
    </row>
    <row r="3843" spans="1:16" x14ac:dyDescent="0.25">
      <c r="A3843" s="75">
        <v>4788</v>
      </c>
      <c r="B3843" s="76">
        <v>45802.891652743056</v>
      </c>
      <c r="C3843" s="77" t="s">
        <v>276</v>
      </c>
      <c r="D3843" s="77" t="s">
        <v>19</v>
      </c>
      <c r="E3843" s="77" t="s">
        <v>129</v>
      </c>
      <c r="F3843" s="77" t="s">
        <v>116</v>
      </c>
      <c r="G3843" s="31">
        <v>243.98</v>
      </c>
      <c r="H3843" s="31">
        <v>231</v>
      </c>
      <c r="I3843" s="31">
        <v>0</v>
      </c>
      <c r="J3843" s="31">
        <v>231</v>
      </c>
      <c r="K3843" s="78" t="s">
        <v>1000</v>
      </c>
      <c r="L3843" s="78" t="s">
        <v>2825</v>
      </c>
      <c r="M3843" s="77" t="s">
        <v>1991</v>
      </c>
      <c r="N3843" s="77" t="s">
        <v>7981</v>
      </c>
      <c r="O3843" s="77" t="s">
        <v>1936</v>
      </c>
      <c r="P3843" t="str">
        <f>VLOOKUP(C3843,[3]REGIONAIS!H:K,4,FALSE)</f>
        <v>GRAZIANI BARRETO</v>
      </c>
    </row>
    <row r="3844" spans="1:16" x14ac:dyDescent="0.25">
      <c r="A3844" s="1">
        <v>2227</v>
      </c>
      <c r="B3844" s="5">
        <v>45800.840707650466</v>
      </c>
      <c r="C3844" t="s">
        <v>165</v>
      </c>
      <c r="D3844" t="s">
        <v>23</v>
      </c>
      <c r="E3844" t="s">
        <v>30</v>
      </c>
      <c r="F3844" t="s">
        <v>116</v>
      </c>
      <c r="G3844" s="4">
        <v>123.98</v>
      </c>
      <c r="H3844" s="4">
        <v>129</v>
      </c>
      <c r="I3844" s="57">
        <v>108.07</v>
      </c>
      <c r="J3844" s="72">
        <f t="shared" ref="J3844:J3845" si="341">H3844-I3844</f>
        <v>20.930000000000007</v>
      </c>
      <c r="K3844" s="30" t="s">
        <v>10</v>
      </c>
      <c r="L3844" s="30" t="s">
        <v>10</v>
      </c>
      <c r="M3844" t="s">
        <v>1991</v>
      </c>
      <c r="N3844" t="s">
        <v>7982</v>
      </c>
      <c r="O3844" t="s">
        <v>1955</v>
      </c>
      <c r="P3844" t="s">
        <v>182</v>
      </c>
    </row>
    <row r="3845" spans="1:16" x14ac:dyDescent="0.25">
      <c r="A3845" s="1">
        <v>4721</v>
      </c>
      <c r="B3845" s="5">
        <v>45802.804658148147</v>
      </c>
      <c r="C3845" t="s">
        <v>165</v>
      </c>
      <c r="D3845" t="s">
        <v>23</v>
      </c>
      <c r="E3845" t="s">
        <v>139</v>
      </c>
      <c r="F3845" t="s">
        <v>116</v>
      </c>
      <c r="G3845" s="4">
        <v>88.98</v>
      </c>
      <c r="H3845" s="4">
        <v>92</v>
      </c>
      <c r="I3845" s="57">
        <v>64.3</v>
      </c>
      <c r="J3845" s="72">
        <f t="shared" si="341"/>
        <v>27.700000000000003</v>
      </c>
      <c r="K3845" s="30" t="s">
        <v>10</v>
      </c>
      <c r="L3845" s="30" t="s">
        <v>10</v>
      </c>
      <c r="M3845" t="s">
        <v>1991</v>
      </c>
      <c r="N3845" t="s">
        <v>7983</v>
      </c>
      <c r="O3845" t="s">
        <v>2228</v>
      </c>
      <c r="P3845" t="str">
        <f>VLOOKUP(C3845,[3]REGIONAIS!H:K,4,FALSE)</f>
        <v>KLEBER RIQUELME</v>
      </c>
    </row>
    <row r="3846" spans="1:16" x14ac:dyDescent="0.25">
      <c r="A3846" s="75">
        <v>8726</v>
      </c>
      <c r="B3846" s="76">
        <v>45800.494341342594</v>
      </c>
      <c r="C3846" s="77" t="s">
        <v>5572</v>
      </c>
      <c r="D3846" s="77" t="s">
        <v>23</v>
      </c>
      <c r="E3846" s="77" t="s">
        <v>30</v>
      </c>
      <c r="F3846" s="77" t="s">
        <v>116</v>
      </c>
      <c r="G3846" s="31">
        <v>91.39</v>
      </c>
      <c r="H3846" s="31">
        <v>90.4</v>
      </c>
      <c r="I3846" s="31">
        <v>0</v>
      </c>
      <c r="J3846" s="31">
        <v>90.4</v>
      </c>
      <c r="K3846" s="78" t="s">
        <v>1000</v>
      </c>
      <c r="L3846" s="78" t="s">
        <v>2825</v>
      </c>
      <c r="M3846" s="77" t="s">
        <v>1991</v>
      </c>
      <c r="N3846" s="77" t="s">
        <v>7984</v>
      </c>
      <c r="O3846" s="77" t="s">
        <v>132</v>
      </c>
      <c r="P3846" t="s">
        <v>182</v>
      </c>
    </row>
    <row r="3847" spans="1:16" x14ac:dyDescent="0.25">
      <c r="A3847" s="1">
        <v>4486</v>
      </c>
      <c r="B3847" s="5">
        <v>45800.576424375002</v>
      </c>
      <c r="C3847" t="s">
        <v>1944</v>
      </c>
      <c r="D3847" t="s">
        <v>23</v>
      </c>
      <c r="E3847" t="s">
        <v>31</v>
      </c>
      <c r="F3847" t="s">
        <v>116</v>
      </c>
      <c r="G3847" s="4">
        <v>69.989999999999995</v>
      </c>
      <c r="H3847" s="4">
        <v>64</v>
      </c>
      <c r="I3847" s="57">
        <v>53.6</v>
      </c>
      <c r="J3847" s="72">
        <f>H3847-I3847</f>
        <v>10.399999999999999</v>
      </c>
      <c r="K3847" s="30" t="s">
        <v>10</v>
      </c>
      <c r="L3847" s="30" t="s">
        <v>10</v>
      </c>
      <c r="M3847" t="s">
        <v>1991</v>
      </c>
      <c r="N3847" t="s">
        <v>7985</v>
      </c>
      <c r="O3847" t="s">
        <v>1961</v>
      </c>
      <c r="P3847" t="s">
        <v>182</v>
      </c>
    </row>
    <row r="3848" spans="1:16" x14ac:dyDescent="0.25">
      <c r="A3848" s="75">
        <v>8970</v>
      </c>
      <c r="B3848" s="76">
        <v>45802.80608790509</v>
      </c>
      <c r="C3848" s="77" t="s">
        <v>4472</v>
      </c>
      <c r="D3848" s="77" t="s">
        <v>23</v>
      </c>
      <c r="E3848" s="77" t="s">
        <v>30</v>
      </c>
      <c r="F3848" s="77" t="s">
        <v>116</v>
      </c>
      <c r="G3848" s="31">
        <v>143.58000000000001</v>
      </c>
      <c r="H3848" s="31">
        <v>145.6</v>
      </c>
      <c r="I3848" s="31">
        <v>0</v>
      </c>
      <c r="J3848" s="31">
        <v>145.6</v>
      </c>
      <c r="K3848" s="78" t="s">
        <v>1000</v>
      </c>
      <c r="L3848" s="78" t="s">
        <v>2825</v>
      </c>
      <c r="M3848" s="77" t="s">
        <v>1991</v>
      </c>
      <c r="N3848" s="77" t="s">
        <v>7986</v>
      </c>
      <c r="O3848" s="77" t="s">
        <v>131</v>
      </c>
      <c r="P3848" t="str">
        <f>VLOOKUP(C3848,[3]REGIONAIS!H:K,4,FALSE)</f>
        <v>BREINER PENA</v>
      </c>
    </row>
    <row r="3849" spans="1:16" x14ac:dyDescent="0.25">
      <c r="A3849" s="1" t="s">
        <v>7987</v>
      </c>
      <c r="B3849" s="5">
        <v>45802.642746874997</v>
      </c>
      <c r="C3849" t="s">
        <v>951</v>
      </c>
      <c r="D3849" t="s">
        <v>18</v>
      </c>
      <c r="E3849" t="s">
        <v>28</v>
      </c>
      <c r="F3849" t="s">
        <v>136</v>
      </c>
      <c r="G3849" s="4">
        <v>48.98</v>
      </c>
      <c r="H3849" s="31">
        <v>52</v>
      </c>
      <c r="I3849" s="31">
        <v>0</v>
      </c>
      <c r="J3849" s="31">
        <v>52</v>
      </c>
      <c r="K3849" s="30" t="s">
        <v>2824</v>
      </c>
      <c r="L3849" s="30" t="s">
        <v>17</v>
      </c>
      <c r="M3849" t="s">
        <v>1991</v>
      </c>
      <c r="N3849" t="s">
        <v>7988</v>
      </c>
      <c r="O3849" t="s">
        <v>2228</v>
      </c>
      <c r="P3849" t="str">
        <f>VLOOKUP(C3849,[3]REGIONAIS!H:K,4,FALSE)</f>
        <v>GRAZIANI BARRETO</v>
      </c>
    </row>
    <row r="3850" spans="1:16" x14ac:dyDescent="0.25">
      <c r="A3850" s="1" t="s">
        <v>7989</v>
      </c>
      <c r="B3850" s="5">
        <v>45802.770272372683</v>
      </c>
      <c r="C3850" t="s">
        <v>228</v>
      </c>
      <c r="D3850" t="s">
        <v>18</v>
      </c>
      <c r="E3850" t="s">
        <v>28</v>
      </c>
      <c r="F3850" t="s">
        <v>136</v>
      </c>
      <c r="G3850" s="4">
        <v>177.98</v>
      </c>
      <c r="H3850" s="31">
        <v>171</v>
      </c>
      <c r="I3850" s="31">
        <v>0</v>
      </c>
      <c r="J3850" s="31">
        <v>171</v>
      </c>
      <c r="K3850" s="30" t="s">
        <v>2824</v>
      </c>
      <c r="L3850" s="30" t="s">
        <v>17</v>
      </c>
      <c r="M3850" t="s">
        <v>1991</v>
      </c>
      <c r="N3850" t="s">
        <v>7990</v>
      </c>
      <c r="O3850" t="s">
        <v>131</v>
      </c>
      <c r="P3850" t="str">
        <f>VLOOKUP(C3850,[3]REGIONAIS!H:K,4,FALSE)</f>
        <v>GRAZIANI BARRETO</v>
      </c>
    </row>
    <row r="3851" spans="1:16" x14ac:dyDescent="0.25">
      <c r="A3851" s="75">
        <v>3026</v>
      </c>
      <c r="B3851" s="76">
        <v>45802.828416504628</v>
      </c>
      <c r="C3851" s="77" t="s">
        <v>1966</v>
      </c>
      <c r="D3851" s="77" t="s">
        <v>23</v>
      </c>
      <c r="E3851" s="77" t="s">
        <v>30</v>
      </c>
      <c r="F3851" s="77" t="s">
        <v>116</v>
      </c>
      <c r="G3851" s="31">
        <v>54.18</v>
      </c>
      <c r="H3851" s="31">
        <v>45.2</v>
      </c>
      <c r="I3851" s="31">
        <v>0</v>
      </c>
      <c r="J3851" s="31">
        <v>45.2</v>
      </c>
      <c r="K3851" s="78" t="s">
        <v>1000</v>
      </c>
      <c r="L3851" s="78" t="s">
        <v>2825</v>
      </c>
      <c r="M3851" s="77" t="s">
        <v>1991</v>
      </c>
      <c r="N3851" s="77" t="s">
        <v>7991</v>
      </c>
      <c r="O3851" s="77" t="s">
        <v>132</v>
      </c>
      <c r="P3851" t="str">
        <f>VLOOKUP(C3851,[3]REGIONAIS!H:K,4,FALSE)</f>
        <v>GUSTAVO DIREITO</v>
      </c>
    </row>
    <row r="3852" spans="1:16" x14ac:dyDescent="0.25">
      <c r="A3852" s="1" t="s">
        <v>7992</v>
      </c>
      <c r="B3852" s="5">
        <v>45802.916471747689</v>
      </c>
      <c r="C3852" t="s">
        <v>2172</v>
      </c>
      <c r="D3852" t="s">
        <v>18</v>
      </c>
      <c r="E3852" t="s">
        <v>1945</v>
      </c>
      <c r="F3852" t="s">
        <v>29</v>
      </c>
      <c r="G3852" s="4">
        <v>77.98</v>
      </c>
      <c r="H3852" s="31">
        <v>76</v>
      </c>
      <c r="I3852" s="31">
        <v>0</v>
      </c>
      <c r="J3852" s="31">
        <v>76</v>
      </c>
      <c r="K3852" s="30" t="s">
        <v>2824</v>
      </c>
      <c r="L3852" s="30" t="s">
        <v>17</v>
      </c>
      <c r="M3852" t="s">
        <v>1991</v>
      </c>
      <c r="N3852" t="s">
        <v>7993</v>
      </c>
      <c r="O3852" t="s">
        <v>132</v>
      </c>
      <c r="P3852" t="str">
        <f>VLOOKUP(C3852,[3]REGIONAIS!H:K,4,FALSE)</f>
        <v>GRAZIANI BARRETO</v>
      </c>
    </row>
    <row r="3853" spans="1:16" x14ac:dyDescent="0.25">
      <c r="A3853" s="1" t="s">
        <v>7994</v>
      </c>
      <c r="B3853" s="5">
        <v>45801.644396759257</v>
      </c>
      <c r="C3853" t="s">
        <v>2172</v>
      </c>
      <c r="D3853" t="s">
        <v>27</v>
      </c>
      <c r="E3853" t="s">
        <v>28</v>
      </c>
      <c r="F3853" t="s">
        <v>136</v>
      </c>
      <c r="G3853" s="4">
        <v>52.99</v>
      </c>
      <c r="H3853" s="31">
        <v>52</v>
      </c>
      <c r="I3853" s="31">
        <v>0</v>
      </c>
      <c r="J3853" s="31">
        <v>52</v>
      </c>
      <c r="K3853" s="30" t="s">
        <v>2824</v>
      </c>
      <c r="L3853" s="30" t="s">
        <v>17</v>
      </c>
      <c r="M3853" t="s">
        <v>1991</v>
      </c>
      <c r="N3853" t="s">
        <v>7995</v>
      </c>
      <c r="O3853" t="s">
        <v>140</v>
      </c>
      <c r="P3853" t="str">
        <f>VLOOKUP(C3853,[3]REGIONAIS!H:K,4,FALSE)</f>
        <v>GRAZIANI BARRETO</v>
      </c>
    </row>
    <row r="3854" spans="1:16" x14ac:dyDescent="0.25">
      <c r="A3854" s="75">
        <v>1422</v>
      </c>
      <c r="B3854" s="76">
        <v>45801.910123946756</v>
      </c>
      <c r="C3854" s="77" t="s">
        <v>5170</v>
      </c>
      <c r="D3854" s="77" t="s">
        <v>23</v>
      </c>
      <c r="E3854" s="77" t="s">
        <v>30</v>
      </c>
      <c r="F3854" s="77" t="s">
        <v>116</v>
      </c>
      <c r="G3854" s="31">
        <v>92.58</v>
      </c>
      <c r="H3854" s="31">
        <v>77.599999999999994</v>
      </c>
      <c r="I3854" s="31">
        <v>0</v>
      </c>
      <c r="J3854" s="31">
        <v>77.599999999999994</v>
      </c>
      <c r="K3854" s="78" t="s">
        <v>1000</v>
      </c>
      <c r="L3854" s="78" t="s">
        <v>2825</v>
      </c>
      <c r="M3854" s="77" t="s">
        <v>1991</v>
      </c>
      <c r="N3854" s="77" t="s">
        <v>7996</v>
      </c>
      <c r="O3854" s="77" t="s">
        <v>132</v>
      </c>
      <c r="P3854" t="str">
        <f>VLOOKUP(C3854,[3]REGIONAIS!H:K,4,FALSE)</f>
        <v>GUSTAVO DIREITO</v>
      </c>
    </row>
    <row r="3855" spans="1:16" x14ac:dyDescent="0.25">
      <c r="A3855" s="1">
        <v>4017</v>
      </c>
      <c r="B3855" s="5">
        <v>45801.817796469906</v>
      </c>
      <c r="C3855" t="s">
        <v>150</v>
      </c>
      <c r="D3855" t="s">
        <v>23</v>
      </c>
      <c r="E3855" t="s">
        <v>24</v>
      </c>
      <c r="F3855" t="s">
        <v>20</v>
      </c>
      <c r="G3855" s="4">
        <v>84.99</v>
      </c>
      <c r="H3855" s="4">
        <v>84</v>
      </c>
      <c r="I3855" s="57">
        <v>67.83</v>
      </c>
      <c r="J3855" s="72">
        <f t="shared" ref="J3855:J3866" si="342">H3855-I3855</f>
        <v>16.170000000000002</v>
      </c>
      <c r="K3855" s="30" t="s">
        <v>10</v>
      </c>
      <c r="L3855" s="30" t="s">
        <v>10</v>
      </c>
      <c r="M3855" t="s">
        <v>1991</v>
      </c>
      <c r="N3855" t="s">
        <v>7997</v>
      </c>
      <c r="O3855" t="s">
        <v>122</v>
      </c>
      <c r="P3855" t="str">
        <f>VLOOKUP(C3855,[3]REGIONAIS!H:K,4,FALSE)</f>
        <v>GUSTAVO DIREITO</v>
      </c>
    </row>
    <row r="3856" spans="1:16" x14ac:dyDescent="0.25">
      <c r="A3856" s="1">
        <v>4185</v>
      </c>
      <c r="B3856" s="5">
        <v>45801.889169745373</v>
      </c>
      <c r="C3856" t="s">
        <v>272</v>
      </c>
      <c r="D3856" t="s">
        <v>19</v>
      </c>
      <c r="E3856" t="s">
        <v>1967</v>
      </c>
      <c r="F3856" t="s">
        <v>20</v>
      </c>
      <c r="G3856" s="4">
        <v>132.97999999999999</v>
      </c>
      <c r="H3856" s="4">
        <v>126</v>
      </c>
      <c r="I3856" s="57">
        <v>101.74</v>
      </c>
      <c r="J3856" s="72">
        <f t="shared" si="342"/>
        <v>24.260000000000005</v>
      </c>
      <c r="K3856" s="30" t="s">
        <v>10</v>
      </c>
      <c r="L3856" s="30" t="s">
        <v>10</v>
      </c>
      <c r="M3856" t="s">
        <v>1991</v>
      </c>
      <c r="N3856" t="s">
        <v>7998</v>
      </c>
      <c r="O3856" t="s">
        <v>124</v>
      </c>
      <c r="P3856" t="str">
        <f>VLOOKUP(C3856,[3]REGIONAIS!H:K,4,FALSE)</f>
        <v>ANDRE TREVISANI</v>
      </c>
    </row>
    <row r="3857" spans="1:16" x14ac:dyDescent="0.25">
      <c r="A3857" s="1">
        <v>7308</v>
      </c>
      <c r="B3857" s="5">
        <v>45801.775481458331</v>
      </c>
      <c r="C3857" t="s">
        <v>272</v>
      </c>
      <c r="D3857" t="s">
        <v>19</v>
      </c>
      <c r="E3857" t="s">
        <v>1967</v>
      </c>
      <c r="F3857" t="s">
        <v>20</v>
      </c>
      <c r="G3857" s="4">
        <v>42.98</v>
      </c>
      <c r="H3857" s="4">
        <v>45</v>
      </c>
      <c r="I3857" s="57">
        <v>36.340000000000003</v>
      </c>
      <c r="J3857" s="72">
        <f t="shared" si="342"/>
        <v>8.6599999999999966</v>
      </c>
      <c r="K3857" s="30" t="s">
        <v>10</v>
      </c>
      <c r="L3857" s="30" t="s">
        <v>10</v>
      </c>
      <c r="M3857" t="s">
        <v>1991</v>
      </c>
      <c r="N3857" t="s">
        <v>7999</v>
      </c>
      <c r="O3857" t="s">
        <v>131</v>
      </c>
      <c r="P3857" t="str">
        <f>VLOOKUP(C3857,[3]REGIONAIS!H:K,4,FALSE)</f>
        <v>ANDRE TREVISANI</v>
      </c>
    </row>
    <row r="3858" spans="1:16" x14ac:dyDescent="0.25">
      <c r="A3858" s="1">
        <v>6843</v>
      </c>
      <c r="B3858" s="5">
        <v>45802.86861996528</v>
      </c>
      <c r="C3858" t="s">
        <v>223</v>
      </c>
      <c r="D3858" t="s">
        <v>19</v>
      </c>
      <c r="E3858" t="s">
        <v>41</v>
      </c>
      <c r="F3858" t="s">
        <v>20</v>
      </c>
      <c r="G3858" s="4">
        <v>66.98</v>
      </c>
      <c r="H3858" s="4">
        <v>68</v>
      </c>
      <c r="I3858" s="57">
        <v>54.91</v>
      </c>
      <c r="J3858" s="72">
        <f t="shared" si="342"/>
        <v>13.090000000000003</v>
      </c>
      <c r="K3858" s="30" t="s">
        <v>10</v>
      </c>
      <c r="L3858" s="30" t="s">
        <v>10</v>
      </c>
      <c r="M3858" t="s">
        <v>1991</v>
      </c>
      <c r="N3858" t="s">
        <v>8000</v>
      </c>
      <c r="O3858" t="s">
        <v>122</v>
      </c>
      <c r="P3858" t="str">
        <f>VLOOKUP(C3858,[3]REGIONAIS!H:K,4,FALSE)</f>
        <v>GUSTAVO DIREITO</v>
      </c>
    </row>
    <row r="3859" spans="1:16" x14ac:dyDescent="0.25">
      <c r="A3859" s="1">
        <v>7902</v>
      </c>
      <c r="B3859" s="5">
        <v>45801.898204675927</v>
      </c>
      <c r="C3859" t="s">
        <v>913</v>
      </c>
      <c r="D3859" t="s">
        <v>23</v>
      </c>
      <c r="E3859" t="s">
        <v>30</v>
      </c>
      <c r="F3859" t="s">
        <v>1941</v>
      </c>
      <c r="G3859" s="4">
        <v>71.98</v>
      </c>
      <c r="H3859" s="4">
        <v>65</v>
      </c>
      <c r="I3859" s="57">
        <v>52.49</v>
      </c>
      <c r="J3859" s="72">
        <f t="shared" si="342"/>
        <v>12.509999999999998</v>
      </c>
      <c r="K3859" s="30" t="s">
        <v>10</v>
      </c>
      <c r="L3859" s="30" t="s">
        <v>10</v>
      </c>
      <c r="M3859" t="s">
        <v>1991</v>
      </c>
      <c r="N3859" t="s">
        <v>8001</v>
      </c>
      <c r="O3859" t="s">
        <v>132</v>
      </c>
      <c r="P3859" t="str">
        <f>VLOOKUP(C3859,[3]REGIONAIS!H:K,4,FALSE)</f>
        <v>GRAZIANI BARRETO</v>
      </c>
    </row>
    <row r="3860" spans="1:16" x14ac:dyDescent="0.25">
      <c r="A3860" s="1">
        <v>154</v>
      </c>
      <c r="B3860" s="5">
        <v>45801.786767997684</v>
      </c>
      <c r="C3860" t="s">
        <v>206</v>
      </c>
      <c r="D3860" t="s">
        <v>19</v>
      </c>
      <c r="E3860" t="s">
        <v>41</v>
      </c>
      <c r="F3860" t="s">
        <v>20</v>
      </c>
      <c r="G3860" s="4">
        <v>106.98</v>
      </c>
      <c r="H3860" s="4">
        <v>100</v>
      </c>
      <c r="I3860" s="57">
        <v>80.75</v>
      </c>
      <c r="J3860" s="72">
        <f t="shared" si="342"/>
        <v>19.25</v>
      </c>
      <c r="K3860" s="30" t="s">
        <v>10</v>
      </c>
      <c r="L3860" s="30" t="s">
        <v>10</v>
      </c>
      <c r="M3860" t="s">
        <v>1991</v>
      </c>
      <c r="N3860" t="s">
        <v>8002</v>
      </c>
      <c r="O3860" t="s">
        <v>132</v>
      </c>
      <c r="P3860" t="str">
        <f>VLOOKUP(C3860,[3]REGIONAIS!H:K,4,FALSE)</f>
        <v>GRAZIANI BARRETO</v>
      </c>
    </row>
    <row r="3861" spans="1:16" x14ac:dyDescent="0.25">
      <c r="A3861" s="1">
        <v>1057</v>
      </c>
      <c r="B3861" s="5">
        <v>45801.786228958335</v>
      </c>
      <c r="C3861" t="s">
        <v>206</v>
      </c>
      <c r="D3861" t="s">
        <v>19</v>
      </c>
      <c r="E3861" t="s">
        <v>41</v>
      </c>
      <c r="F3861" t="s">
        <v>20</v>
      </c>
      <c r="G3861" s="4">
        <v>67.98</v>
      </c>
      <c r="H3861" s="4">
        <v>73</v>
      </c>
      <c r="I3861" s="57">
        <v>58.95</v>
      </c>
      <c r="J3861" s="72">
        <f t="shared" si="342"/>
        <v>14.049999999999997</v>
      </c>
      <c r="K3861" s="30" t="s">
        <v>10</v>
      </c>
      <c r="L3861" s="30" t="s">
        <v>10</v>
      </c>
      <c r="M3861" t="s">
        <v>1991</v>
      </c>
      <c r="N3861" t="s">
        <v>8003</v>
      </c>
      <c r="O3861" t="s">
        <v>122</v>
      </c>
      <c r="P3861" t="str">
        <f>VLOOKUP(C3861,[3]REGIONAIS!H:K,4,FALSE)</f>
        <v>GRAZIANI BARRETO</v>
      </c>
    </row>
    <row r="3862" spans="1:16" x14ac:dyDescent="0.25">
      <c r="A3862" s="1">
        <v>9509</v>
      </c>
      <c r="B3862" s="5">
        <v>45802.796657175924</v>
      </c>
      <c r="C3862" t="s">
        <v>169</v>
      </c>
      <c r="D3862" t="s">
        <v>19</v>
      </c>
      <c r="E3862" t="s">
        <v>33</v>
      </c>
      <c r="F3862" t="s">
        <v>20</v>
      </c>
      <c r="G3862" s="4">
        <v>210.99</v>
      </c>
      <c r="H3862" s="4">
        <v>193.01</v>
      </c>
      <c r="I3862" s="57">
        <v>155.86000000000001</v>
      </c>
      <c r="J3862" s="72">
        <f t="shared" si="342"/>
        <v>37.149999999999977</v>
      </c>
      <c r="K3862" s="30" t="s">
        <v>10</v>
      </c>
      <c r="L3862" s="30" t="s">
        <v>10</v>
      </c>
      <c r="M3862" t="s">
        <v>1991</v>
      </c>
      <c r="N3862" t="s">
        <v>8004</v>
      </c>
      <c r="O3862" t="s">
        <v>1957</v>
      </c>
      <c r="P3862" t="str">
        <f>VLOOKUP(C3862,[3]REGIONAIS!H:K,4,FALSE)</f>
        <v>BREINER PENA</v>
      </c>
    </row>
    <row r="3863" spans="1:16" x14ac:dyDescent="0.25">
      <c r="A3863" s="1">
        <v>4034</v>
      </c>
      <c r="B3863" s="5">
        <v>45801.806020729164</v>
      </c>
      <c r="C3863" t="s">
        <v>169</v>
      </c>
      <c r="D3863" t="s">
        <v>19</v>
      </c>
      <c r="E3863" t="s">
        <v>226</v>
      </c>
      <c r="F3863" t="s">
        <v>20</v>
      </c>
      <c r="G3863" s="4">
        <v>70.98</v>
      </c>
      <c r="H3863" s="4">
        <v>64</v>
      </c>
      <c r="I3863" s="57">
        <v>51.68</v>
      </c>
      <c r="J3863" s="72">
        <f t="shared" si="342"/>
        <v>12.32</v>
      </c>
      <c r="K3863" s="30" t="s">
        <v>10</v>
      </c>
      <c r="L3863" s="30" t="s">
        <v>10</v>
      </c>
      <c r="M3863" t="s">
        <v>1991</v>
      </c>
      <c r="N3863" t="s">
        <v>8005</v>
      </c>
      <c r="O3863" t="s">
        <v>122</v>
      </c>
      <c r="P3863" t="str">
        <f>VLOOKUP(C3863,[3]REGIONAIS!H:K,4,FALSE)</f>
        <v>BREINER PENA</v>
      </c>
    </row>
    <row r="3864" spans="1:16" x14ac:dyDescent="0.25">
      <c r="A3864" s="1">
        <v>7809</v>
      </c>
      <c r="B3864" s="5">
        <v>45801.767472268519</v>
      </c>
      <c r="C3864" t="s">
        <v>173</v>
      </c>
      <c r="D3864" t="s">
        <v>19</v>
      </c>
      <c r="E3864" t="s">
        <v>226</v>
      </c>
      <c r="F3864" t="s">
        <v>20</v>
      </c>
      <c r="G3864" s="4">
        <v>491.98</v>
      </c>
      <c r="H3864" s="4">
        <v>477</v>
      </c>
      <c r="I3864" s="57">
        <v>385.18</v>
      </c>
      <c r="J3864" s="72">
        <f t="shared" si="342"/>
        <v>91.82</v>
      </c>
      <c r="K3864" s="30" t="s">
        <v>10</v>
      </c>
      <c r="L3864" s="30" t="s">
        <v>10</v>
      </c>
      <c r="M3864" t="s">
        <v>1991</v>
      </c>
      <c r="N3864" t="s">
        <v>8006</v>
      </c>
      <c r="O3864" t="s">
        <v>132</v>
      </c>
      <c r="P3864" t="str">
        <f>VLOOKUP(C3864,[3]REGIONAIS!H:K,4,FALSE)</f>
        <v>GUSTAVO DIREITO</v>
      </c>
    </row>
    <row r="3865" spans="1:16" x14ac:dyDescent="0.25">
      <c r="A3865" s="1">
        <v>8290</v>
      </c>
      <c r="B3865" s="5">
        <v>45802.891126828705</v>
      </c>
      <c r="C3865" t="s">
        <v>235</v>
      </c>
      <c r="D3865" t="s">
        <v>19</v>
      </c>
      <c r="E3865" t="s">
        <v>1946</v>
      </c>
      <c r="F3865" t="s">
        <v>20</v>
      </c>
      <c r="G3865" s="4">
        <v>170.98</v>
      </c>
      <c r="H3865" s="4">
        <v>159</v>
      </c>
      <c r="I3865" s="57">
        <v>128.38999999999999</v>
      </c>
      <c r="J3865" s="72">
        <f t="shared" si="342"/>
        <v>30.610000000000014</v>
      </c>
      <c r="K3865" s="30" t="s">
        <v>10</v>
      </c>
      <c r="L3865" s="30" t="s">
        <v>10</v>
      </c>
      <c r="M3865" t="s">
        <v>1991</v>
      </c>
      <c r="N3865" t="s">
        <v>8007</v>
      </c>
      <c r="O3865" t="s">
        <v>124</v>
      </c>
      <c r="P3865" t="str">
        <f>VLOOKUP(C3865,[3]REGIONAIS!H:K,4,FALSE)</f>
        <v>GRAZIANI BARRETO</v>
      </c>
    </row>
    <row r="3866" spans="1:16" x14ac:dyDescent="0.25">
      <c r="A3866" s="1">
        <v>9068</v>
      </c>
      <c r="B3866" s="5">
        <v>45801.64902016204</v>
      </c>
      <c r="C3866" t="s">
        <v>235</v>
      </c>
      <c r="D3866" t="s">
        <v>23</v>
      </c>
      <c r="E3866" t="s">
        <v>24</v>
      </c>
      <c r="F3866" t="s">
        <v>20</v>
      </c>
      <c r="G3866" s="4">
        <v>85.98</v>
      </c>
      <c r="H3866" s="4">
        <v>88</v>
      </c>
      <c r="I3866" s="57">
        <v>71.06</v>
      </c>
      <c r="J3866" s="72">
        <f t="shared" si="342"/>
        <v>16.939999999999998</v>
      </c>
      <c r="K3866" s="30" t="s">
        <v>10</v>
      </c>
      <c r="L3866" s="30" t="s">
        <v>10</v>
      </c>
      <c r="M3866" t="s">
        <v>1991</v>
      </c>
      <c r="N3866" t="s">
        <v>8008</v>
      </c>
      <c r="O3866" t="s">
        <v>132</v>
      </c>
      <c r="P3866" t="str">
        <f>VLOOKUP(C3866,[3]REGIONAIS!H:K,4,FALSE)</f>
        <v>GRAZIANI BARRETO</v>
      </c>
    </row>
    <row r="3867" spans="1:16" x14ac:dyDescent="0.25">
      <c r="A3867" s="75">
        <v>354</v>
      </c>
      <c r="B3867" s="76">
        <v>45802.858102835649</v>
      </c>
      <c r="C3867" s="77" t="s">
        <v>4483</v>
      </c>
      <c r="D3867" s="77" t="s">
        <v>23</v>
      </c>
      <c r="E3867" s="77" t="s">
        <v>31</v>
      </c>
      <c r="F3867" s="77" t="s">
        <v>116</v>
      </c>
      <c r="G3867" s="31">
        <v>82.98</v>
      </c>
      <c r="H3867" s="31">
        <v>75</v>
      </c>
      <c r="I3867" s="31">
        <v>0</v>
      </c>
      <c r="J3867" s="31">
        <v>75</v>
      </c>
      <c r="K3867" s="78" t="s">
        <v>1000</v>
      </c>
      <c r="L3867" s="78" t="s">
        <v>2825</v>
      </c>
      <c r="M3867" s="77" t="s">
        <v>1991</v>
      </c>
      <c r="N3867" s="77" t="s">
        <v>8009</v>
      </c>
      <c r="O3867" s="77" t="s">
        <v>131</v>
      </c>
      <c r="P3867" t="str">
        <f>VLOOKUP(C3867,[3]REGIONAIS!H:K,4,FALSE)</f>
        <v>GUSTAVO DIREITO</v>
      </c>
    </row>
    <row r="3868" spans="1:16" x14ac:dyDescent="0.25">
      <c r="A3868" s="1">
        <v>9733</v>
      </c>
      <c r="B3868" s="5">
        <v>45802.806513009258</v>
      </c>
      <c r="C3868" t="s">
        <v>1906</v>
      </c>
      <c r="D3868" t="s">
        <v>23</v>
      </c>
      <c r="E3868" t="s">
        <v>30</v>
      </c>
      <c r="F3868" t="s">
        <v>116</v>
      </c>
      <c r="G3868" s="4">
        <v>44.99</v>
      </c>
      <c r="H3868" s="4">
        <v>52</v>
      </c>
      <c r="I3868" s="57">
        <v>39</v>
      </c>
      <c r="J3868" s="72">
        <f>H3868-I3868</f>
        <v>13</v>
      </c>
      <c r="K3868" s="30" t="s">
        <v>10</v>
      </c>
      <c r="L3868" s="30" t="s">
        <v>10</v>
      </c>
      <c r="M3868" t="s">
        <v>1991</v>
      </c>
      <c r="N3868" t="s">
        <v>8010</v>
      </c>
      <c r="O3868" t="s">
        <v>4436</v>
      </c>
      <c r="P3868" t="str">
        <f>VLOOKUP(C3868,[3]REGIONAIS!H:K,4,FALSE)</f>
        <v>BREINER PENA</v>
      </c>
    </row>
    <row r="3869" spans="1:16" x14ac:dyDescent="0.25">
      <c r="A3869" s="1" t="s">
        <v>4450</v>
      </c>
      <c r="B3869" s="5">
        <v>45802.670872569448</v>
      </c>
      <c r="C3869" t="s">
        <v>401</v>
      </c>
      <c r="D3869" t="s">
        <v>18</v>
      </c>
      <c r="E3869" t="s">
        <v>3284</v>
      </c>
      <c r="F3869" t="s">
        <v>29</v>
      </c>
      <c r="G3869" s="4">
        <v>48.49</v>
      </c>
      <c r="H3869" s="31">
        <v>38.01</v>
      </c>
      <c r="I3869" s="31">
        <v>0</v>
      </c>
      <c r="J3869" s="31">
        <v>38.01</v>
      </c>
      <c r="K3869" s="30" t="s">
        <v>2824</v>
      </c>
      <c r="L3869" s="30" t="s">
        <v>17</v>
      </c>
      <c r="M3869" t="s">
        <v>1991</v>
      </c>
      <c r="N3869" t="s">
        <v>8011</v>
      </c>
      <c r="O3869" t="s">
        <v>132</v>
      </c>
      <c r="P3869" t="str">
        <f>VLOOKUP(C3869,[3]REGIONAIS!H:K,4,FALSE)</f>
        <v>GRAZIANI BARRETO</v>
      </c>
    </row>
    <row r="3870" spans="1:16" x14ac:dyDescent="0.25">
      <c r="A3870" s="1" t="s">
        <v>6088</v>
      </c>
      <c r="B3870" s="5">
        <v>45802.858325127316</v>
      </c>
      <c r="C3870" t="s">
        <v>680</v>
      </c>
      <c r="D3870" t="s">
        <v>1926</v>
      </c>
      <c r="E3870" t="s">
        <v>1927</v>
      </c>
      <c r="F3870" t="s">
        <v>1928</v>
      </c>
      <c r="G3870" s="4">
        <v>43.18</v>
      </c>
      <c r="H3870" s="31">
        <v>45.2</v>
      </c>
      <c r="I3870" s="31">
        <v>0</v>
      </c>
      <c r="J3870" s="31">
        <v>45.2</v>
      </c>
      <c r="K3870" s="30" t="s">
        <v>2824</v>
      </c>
      <c r="L3870" s="30" t="s">
        <v>17</v>
      </c>
      <c r="M3870" t="s">
        <v>1991</v>
      </c>
      <c r="N3870" t="s">
        <v>8012</v>
      </c>
      <c r="O3870" t="s">
        <v>1929</v>
      </c>
      <c r="P3870" t="str">
        <f>VLOOKUP(C3870,[3]REGIONAIS!H:K,4,FALSE)</f>
        <v>GUSTAVO DIREITO</v>
      </c>
    </row>
    <row r="3871" spans="1:16" x14ac:dyDescent="0.25">
      <c r="A3871" s="1">
        <v>6239</v>
      </c>
      <c r="B3871" s="5">
        <v>45802.905908506946</v>
      </c>
      <c r="C3871" t="s">
        <v>942</v>
      </c>
      <c r="D3871" t="s">
        <v>19</v>
      </c>
      <c r="E3871" t="s">
        <v>33</v>
      </c>
      <c r="F3871" t="s">
        <v>20</v>
      </c>
      <c r="G3871" s="4">
        <v>209.98</v>
      </c>
      <c r="H3871" s="4">
        <v>199</v>
      </c>
      <c r="I3871" s="57">
        <v>160.69</v>
      </c>
      <c r="J3871" s="72">
        <f>H3871-I3871</f>
        <v>38.31</v>
      </c>
      <c r="K3871" s="30" t="s">
        <v>10</v>
      </c>
      <c r="L3871" s="30" t="s">
        <v>10</v>
      </c>
      <c r="M3871" t="s">
        <v>1991</v>
      </c>
      <c r="N3871" t="s">
        <v>8013</v>
      </c>
      <c r="O3871" t="s">
        <v>122</v>
      </c>
      <c r="P3871" t="str">
        <f>VLOOKUP(C3871,[3]REGIONAIS!H:K,4,FALSE)</f>
        <v>KLEBER RIQUELME</v>
      </c>
    </row>
    <row r="3872" spans="1:16" x14ac:dyDescent="0.25">
      <c r="A3872" s="75">
        <v>2554</v>
      </c>
      <c r="B3872" s="76">
        <v>45802.651136423614</v>
      </c>
      <c r="C3872" s="77" t="s">
        <v>1330</v>
      </c>
      <c r="D3872" s="77" t="s">
        <v>23</v>
      </c>
      <c r="E3872" s="77" t="s">
        <v>30</v>
      </c>
      <c r="F3872" s="77" t="s">
        <v>116</v>
      </c>
      <c r="G3872" s="31">
        <v>42.39</v>
      </c>
      <c r="H3872" s="31">
        <v>41.4</v>
      </c>
      <c r="I3872" s="31">
        <v>0</v>
      </c>
      <c r="J3872" s="73">
        <v>41.4</v>
      </c>
      <c r="K3872" s="78" t="s">
        <v>1000</v>
      </c>
      <c r="L3872" s="78" t="s">
        <v>2825</v>
      </c>
      <c r="M3872" s="77" t="s">
        <v>1991</v>
      </c>
      <c r="N3872" s="77" t="s">
        <v>8014</v>
      </c>
      <c r="O3872" s="77" t="s">
        <v>132</v>
      </c>
      <c r="P3872" t="str">
        <f>VLOOKUP(C3872,[3]REGIONAIS!H:K,4,FALSE)</f>
        <v>KLEBER RIQUELME</v>
      </c>
    </row>
    <row r="3873" spans="1:16" x14ac:dyDescent="0.25">
      <c r="A3873" s="1">
        <v>4024</v>
      </c>
      <c r="B3873" s="5">
        <v>45802.930064039349</v>
      </c>
      <c r="C3873" t="s">
        <v>165</v>
      </c>
      <c r="D3873" t="s">
        <v>19</v>
      </c>
      <c r="E3873" t="s">
        <v>1946</v>
      </c>
      <c r="F3873" t="s">
        <v>20</v>
      </c>
      <c r="G3873" s="4">
        <v>71.98</v>
      </c>
      <c r="H3873" s="4">
        <v>67</v>
      </c>
      <c r="I3873" s="57">
        <v>54.1</v>
      </c>
      <c r="J3873" s="72">
        <f t="shared" ref="J3873:J3876" si="343">H3873-I3873</f>
        <v>12.899999999999999</v>
      </c>
      <c r="K3873" s="30" t="s">
        <v>10</v>
      </c>
      <c r="L3873" s="30" t="s">
        <v>10</v>
      </c>
      <c r="M3873" t="s">
        <v>1991</v>
      </c>
      <c r="N3873" t="s">
        <v>8015</v>
      </c>
      <c r="O3873" t="s">
        <v>131</v>
      </c>
      <c r="P3873" t="str">
        <f>VLOOKUP(C3873,[3]REGIONAIS!H:K,4,FALSE)</f>
        <v>KLEBER RIQUELME</v>
      </c>
    </row>
    <row r="3874" spans="1:16" x14ac:dyDescent="0.25">
      <c r="A3874" s="1">
        <v>3678</v>
      </c>
      <c r="B3874" s="5">
        <v>45801.563353321762</v>
      </c>
      <c r="C3874" t="s">
        <v>190</v>
      </c>
      <c r="D3874" t="s">
        <v>19</v>
      </c>
      <c r="E3874" t="s">
        <v>33</v>
      </c>
      <c r="F3874" t="s">
        <v>20</v>
      </c>
      <c r="G3874" s="4">
        <v>104.99</v>
      </c>
      <c r="H3874" s="4">
        <v>108</v>
      </c>
      <c r="I3874" s="57">
        <v>87.21</v>
      </c>
      <c r="J3874" s="72">
        <f t="shared" si="343"/>
        <v>20.790000000000006</v>
      </c>
      <c r="K3874" s="30" t="s">
        <v>10</v>
      </c>
      <c r="L3874" s="30" t="s">
        <v>10</v>
      </c>
      <c r="M3874" t="s">
        <v>1991</v>
      </c>
      <c r="N3874" t="s">
        <v>8016</v>
      </c>
      <c r="O3874" t="s">
        <v>1957</v>
      </c>
      <c r="P3874" t="str">
        <f>VLOOKUP(C3874,[3]REGIONAIS!H:K,4,FALSE)</f>
        <v>GUSTAVO DIREITO</v>
      </c>
    </row>
    <row r="3875" spans="1:16" x14ac:dyDescent="0.25">
      <c r="A3875" s="1">
        <v>9372</v>
      </c>
      <c r="B3875" s="5">
        <v>45802.801261122688</v>
      </c>
      <c r="C3875" t="s">
        <v>168</v>
      </c>
      <c r="D3875" t="s">
        <v>19</v>
      </c>
      <c r="E3875" t="s">
        <v>33</v>
      </c>
      <c r="F3875" t="s">
        <v>20</v>
      </c>
      <c r="G3875" s="4">
        <v>72.98</v>
      </c>
      <c r="H3875" s="4">
        <v>64</v>
      </c>
      <c r="I3875" s="57">
        <v>51.68</v>
      </c>
      <c r="J3875" s="72">
        <f t="shared" si="343"/>
        <v>12.32</v>
      </c>
      <c r="K3875" s="30" t="s">
        <v>10</v>
      </c>
      <c r="L3875" s="30" t="s">
        <v>10</v>
      </c>
      <c r="M3875" t="s">
        <v>1991</v>
      </c>
      <c r="N3875" t="s">
        <v>8017</v>
      </c>
      <c r="O3875" t="s">
        <v>2431</v>
      </c>
      <c r="P3875" t="str">
        <f>VLOOKUP(C3875,[3]REGIONAIS!H:K,4,FALSE)</f>
        <v>KLEBER RIQUELME</v>
      </c>
    </row>
    <row r="3876" spans="1:16" x14ac:dyDescent="0.25">
      <c r="A3876" s="1">
        <v>4523</v>
      </c>
      <c r="B3876" s="5">
        <v>45801.872616423614</v>
      </c>
      <c r="C3876" t="s">
        <v>168</v>
      </c>
      <c r="D3876" t="s">
        <v>19</v>
      </c>
      <c r="E3876" t="s">
        <v>33</v>
      </c>
      <c r="F3876" t="s">
        <v>20</v>
      </c>
      <c r="G3876" s="4">
        <v>174.98</v>
      </c>
      <c r="H3876" s="4">
        <v>158</v>
      </c>
      <c r="I3876" s="57">
        <v>127.58</v>
      </c>
      <c r="J3876" s="72">
        <f t="shared" si="343"/>
        <v>30.42</v>
      </c>
      <c r="K3876" s="30" t="s">
        <v>10</v>
      </c>
      <c r="L3876" s="30" t="s">
        <v>10</v>
      </c>
      <c r="M3876" t="s">
        <v>1991</v>
      </c>
      <c r="N3876" t="s">
        <v>8018</v>
      </c>
      <c r="O3876" t="s">
        <v>1957</v>
      </c>
      <c r="P3876" t="str">
        <f>VLOOKUP(C3876,[3]REGIONAIS!H:K,4,FALSE)</f>
        <v>KLEBER RIQUELME</v>
      </c>
    </row>
    <row r="3877" spans="1:16" x14ac:dyDescent="0.25">
      <c r="A3877" s="75">
        <v>9196</v>
      </c>
      <c r="B3877" s="76">
        <v>45802.60092996528</v>
      </c>
      <c r="C3877" s="77" t="s">
        <v>1777</v>
      </c>
      <c r="D3877" s="77" t="s">
        <v>23</v>
      </c>
      <c r="E3877" s="77" t="s">
        <v>30</v>
      </c>
      <c r="F3877" s="77" t="s">
        <v>116</v>
      </c>
      <c r="G3877" s="31">
        <v>23.49</v>
      </c>
      <c r="H3877" s="31">
        <v>30</v>
      </c>
      <c r="I3877" s="31">
        <v>0</v>
      </c>
      <c r="J3877" s="31">
        <v>30</v>
      </c>
      <c r="K3877" s="78" t="s">
        <v>1000</v>
      </c>
      <c r="L3877" s="78" t="s">
        <v>2825</v>
      </c>
      <c r="M3877" s="77" t="s">
        <v>1991</v>
      </c>
      <c r="N3877" s="77" t="s">
        <v>8019</v>
      </c>
      <c r="O3877" s="77" t="s">
        <v>124</v>
      </c>
      <c r="P3877" t="str">
        <f>VLOOKUP(C3877,[3]REGIONAIS!H:K,4,FALSE)</f>
        <v>BREINER PENA</v>
      </c>
    </row>
    <row r="3878" spans="1:16" x14ac:dyDescent="0.25">
      <c r="A3878" s="75">
        <v>8331</v>
      </c>
      <c r="B3878" s="76">
        <v>45800.871618344907</v>
      </c>
      <c r="C3878" s="77" t="s">
        <v>1309</v>
      </c>
      <c r="D3878" s="77" t="s">
        <v>19</v>
      </c>
      <c r="E3878" s="77" t="s">
        <v>129</v>
      </c>
      <c r="F3878" s="77" t="s">
        <v>116</v>
      </c>
      <c r="G3878" s="31">
        <v>42.99</v>
      </c>
      <c r="H3878" s="31">
        <v>52</v>
      </c>
      <c r="I3878" s="31">
        <v>0</v>
      </c>
      <c r="J3878" s="31">
        <v>52</v>
      </c>
      <c r="K3878" s="78" t="s">
        <v>1000</v>
      </c>
      <c r="L3878" s="78" t="s">
        <v>2825</v>
      </c>
      <c r="M3878" s="77" t="s">
        <v>1991</v>
      </c>
      <c r="N3878" s="77" t="s">
        <v>8020</v>
      </c>
      <c r="O3878" s="77" t="s">
        <v>124</v>
      </c>
      <c r="P3878" t="s">
        <v>180</v>
      </c>
    </row>
    <row r="3879" spans="1:16" x14ac:dyDescent="0.25">
      <c r="A3879" s="1">
        <v>1865</v>
      </c>
      <c r="B3879" s="5">
        <v>45801.930158067131</v>
      </c>
      <c r="C3879" t="s">
        <v>5572</v>
      </c>
      <c r="D3879" t="s">
        <v>19</v>
      </c>
      <c r="E3879" t="s">
        <v>41</v>
      </c>
      <c r="F3879" t="s">
        <v>20</v>
      </c>
      <c r="G3879" s="4">
        <v>222.58</v>
      </c>
      <c r="H3879" s="4">
        <v>199.6</v>
      </c>
      <c r="I3879" s="57">
        <v>161.16999999999999</v>
      </c>
      <c r="J3879" s="72">
        <f t="shared" ref="J3879:J3883" si="344">H3879-I3879</f>
        <v>38.430000000000007</v>
      </c>
      <c r="K3879" s="30" t="s">
        <v>10</v>
      </c>
      <c r="L3879" s="30" t="s">
        <v>10</v>
      </c>
      <c r="M3879" t="s">
        <v>1991</v>
      </c>
      <c r="N3879" t="s">
        <v>8021</v>
      </c>
      <c r="O3879" t="s">
        <v>122</v>
      </c>
      <c r="P3879" t="str">
        <f>VLOOKUP(C3879,[3]REGIONAIS!H:K,4,FALSE)</f>
        <v>KLEBER RIQUELME</v>
      </c>
    </row>
    <row r="3880" spans="1:16" x14ac:dyDescent="0.25">
      <c r="A3880" s="1">
        <v>2457</v>
      </c>
      <c r="B3880" s="5">
        <v>45801.8385218287</v>
      </c>
      <c r="C3880" t="s">
        <v>2523</v>
      </c>
      <c r="D3880" t="s">
        <v>19</v>
      </c>
      <c r="E3880" t="s">
        <v>33</v>
      </c>
      <c r="F3880" t="s">
        <v>20</v>
      </c>
      <c r="G3880" s="4">
        <v>96.99</v>
      </c>
      <c r="H3880" s="4">
        <v>90</v>
      </c>
      <c r="I3880" s="57">
        <v>72.680000000000007</v>
      </c>
      <c r="J3880" s="72">
        <f t="shared" si="344"/>
        <v>17.319999999999993</v>
      </c>
      <c r="K3880" s="30" t="s">
        <v>10</v>
      </c>
      <c r="L3880" s="30" t="s">
        <v>10</v>
      </c>
      <c r="M3880" t="s">
        <v>1991</v>
      </c>
      <c r="N3880" t="s">
        <v>8022</v>
      </c>
      <c r="O3880" t="s">
        <v>131</v>
      </c>
      <c r="P3880" t="str">
        <f>VLOOKUP(C3880,[3]REGIONAIS!H:K,4,FALSE)</f>
        <v>ANDRE TREVISANI</v>
      </c>
    </row>
    <row r="3881" spans="1:16" x14ac:dyDescent="0.25">
      <c r="A3881" s="1">
        <v>9273</v>
      </c>
      <c r="B3881" s="5">
        <v>45802.83125771991</v>
      </c>
      <c r="C3881" t="s">
        <v>2054</v>
      </c>
      <c r="D3881" t="s">
        <v>19</v>
      </c>
      <c r="E3881" t="s">
        <v>41</v>
      </c>
      <c r="F3881" t="s">
        <v>20</v>
      </c>
      <c r="G3881" s="4">
        <v>107.58</v>
      </c>
      <c r="H3881" s="4">
        <v>99.6</v>
      </c>
      <c r="I3881" s="57">
        <v>80.430000000000007</v>
      </c>
      <c r="J3881" s="72">
        <f t="shared" si="344"/>
        <v>19.169999999999987</v>
      </c>
      <c r="K3881" s="30" t="s">
        <v>10</v>
      </c>
      <c r="L3881" s="30" t="s">
        <v>10</v>
      </c>
      <c r="M3881" t="s">
        <v>1991</v>
      </c>
      <c r="N3881" t="s">
        <v>8023</v>
      </c>
      <c r="O3881" t="s">
        <v>132</v>
      </c>
      <c r="P3881" t="str">
        <f>VLOOKUP(C3881,[3]REGIONAIS!H:K,4,FALSE)</f>
        <v>KLEBER RIQUELME</v>
      </c>
    </row>
    <row r="3882" spans="1:16" x14ac:dyDescent="0.25">
      <c r="A3882" s="1">
        <v>7629</v>
      </c>
      <c r="B3882" s="5">
        <v>45802.782377835647</v>
      </c>
      <c r="C3882" t="s">
        <v>1986</v>
      </c>
      <c r="D3882" t="s">
        <v>19</v>
      </c>
      <c r="E3882" t="s">
        <v>226</v>
      </c>
      <c r="F3882" t="s">
        <v>20</v>
      </c>
      <c r="G3882" s="4">
        <v>143.78</v>
      </c>
      <c r="H3882" s="4">
        <v>143.80000000000001</v>
      </c>
      <c r="I3882" s="57">
        <v>116.12</v>
      </c>
      <c r="J3882" s="72">
        <f t="shared" si="344"/>
        <v>27.680000000000007</v>
      </c>
      <c r="K3882" s="30" t="s">
        <v>10</v>
      </c>
      <c r="L3882" s="30" t="s">
        <v>10</v>
      </c>
      <c r="M3882" t="s">
        <v>1991</v>
      </c>
      <c r="N3882" t="s">
        <v>8024</v>
      </c>
      <c r="O3882" t="s">
        <v>132</v>
      </c>
      <c r="P3882" t="str">
        <f>VLOOKUP(C3882,[3]REGIONAIS!H:K,4,FALSE)</f>
        <v>ANDRE TREVISANI</v>
      </c>
    </row>
    <row r="3883" spans="1:16" x14ac:dyDescent="0.25">
      <c r="A3883" s="1">
        <v>4491</v>
      </c>
      <c r="B3883" s="5">
        <v>45801.598794826386</v>
      </c>
      <c r="C3883" t="s">
        <v>1309</v>
      </c>
      <c r="D3883" t="s">
        <v>19</v>
      </c>
      <c r="E3883" t="s">
        <v>2512</v>
      </c>
      <c r="F3883" t="s">
        <v>116</v>
      </c>
      <c r="G3883" s="4">
        <v>30.99</v>
      </c>
      <c r="H3883" s="4">
        <v>43</v>
      </c>
      <c r="I3883" s="57">
        <v>32.729999999999997</v>
      </c>
      <c r="J3883" s="72">
        <f t="shared" si="344"/>
        <v>10.270000000000003</v>
      </c>
      <c r="K3883" s="30" t="s">
        <v>10</v>
      </c>
      <c r="L3883" s="30" t="s">
        <v>10</v>
      </c>
      <c r="M3883" t="s">
        <v>1991</v>
      </c>
      <c r="N3883" t="s">
        <v>8025</v>
      </c>
      <c r="O3883" t="s">
        <v>132</v>
      </c>
      <c r="P3883" t="str">
        <f>VLOOKUP(C3883,[3]REGIONAIS!H:K,4,FALSE)</f>
        <v>ANDRE TREVISANI</v>
      </c>
    </row>
    <row r="3884" spans="1:16" x14ac:dyDescent="0.25">
      <c r="A3884" s="75">
        <v>5301</v>
      </c>
      <c r="B3884" s="76">
        <v>45801.025751145833</v>
      </c>
      <c r="C3884" s="77" t="s">
        <v>1361</v>
      </c>
      <c r="D3884" s="77" t="s">
        <v>19</v>
      </c>
      <c r="E3884" s="77" t="s">
        <v>129</v>
      </c>
      <c r="F3884" s="77" t="s">
        <v>116</v>
      </c>
      <c r="G3884" s="31">
        <v>26.99</v>
      </c>
      <c r="H3884" s="31">
        <v>26</v>
      </c>
      <c r="I3884" s="31">
        <v>0</v>
      </c>
      <c r="J3884" s="31">
        <v>26</v>
      </c>
      <c r="K3884" s="78" t="s">
        <v>1000</v>
      </c>
      <c r="L3884" s="78" t="s">
        <v>2825</v>
      </c>
      <c r="M3884" s="77" t="s">
        <v>1991</v>
      </c>
      <c r="N3884" s="77" t="s">
        <v>8026</v>
      </c>
      <c r="O3884" s="77" t="s">
        <v>131</v>
      </c>
      <c r="P3884" t="str">
        <f>VLOOKUP(C3884,[3]REGIONAIS!H:K,4,FALSE)</f>
        <v>ANDRE TREVISANI</v>
      </c>
    </row>
    <row r="3885" spans="1:16" x14ac:dyDescent="0.25">
      <c r="A3885" s="1">
        <v>2770</v>
      </c>
      <c r="B3885" s="5">
        <v>45802.786825462965</v>
      </c>
      <c r="C3885" t="s">
        <v>4605</v>
      </c>
      <c r="D3885" t="s">
        <v>23</v>
      </c>
      <c r="E3885" t="s">
        <v>24</v>
      </c>
      <c r="F3885" t="s">
        <v>20</v>
      </c>
      <c r="G3885" s="4">
        <v>158.58000000000001</v>
      </c>
      <c r="H3885" s="4">
        <v>145.6</v>
      </c>
      <c r="I3885" s="57">
        <v>121.97</v>
      </c>
      <c r="J3885" s="72">
        <f>H3885-I3885</f>
        <v>23.629999999999995</v>
      </c>
      <c r="K3885" s="30" t="s">
        <v>10</v>
      </c>
      <c r="L3885" s="30" t="s">
        <v>10</v>
      </c>
      <c r="M3885" t="s">
        <v>1991</v>
      </c>
      <c r="N3885" t="s">
        <v>8027</v>
      </c>
      <c r="O3885" t="s">
        <v>1961</v>
      </c>
      <c r="P3885" t="str">
        <f>VLOOKUP(C3885,[3]REGIONAIS!H:K,4,FALSE)</f>
        <v>GUSTAVO DIREITO</v>
      </c>
    </row>
    <row r="3886" spans="1:16" x14ac:dyDescent="0.25">
      <c r="A3886" s="1" t="s">
        <v>8028</v>
      </c>
      <c r="B3886" s="5">
        <v>45801.569720347223</v>
      </c>
      <c r="C3886" t="s">
        <v>1478</v>
      </c>
      <c r="D3886" t="s">
        <v>18</v>
      </c>
      <c r="E3886" t="s">
        <v>28</v>
      </c>
      <c r="F3886" t="s">
        <v>1940</v>
      </c>
      <c r="G3886" s="4">
        <v>130.97999999999999</v>
      </c>
      <c r="H3886" s="31">
        <v>113</v>
      </c>
      <c r="I3886" s="31">
        <v>0</v>
      </c>
      <c r="J3886" s="31">
        <v>113</v>
      </c>
      <c r="K3886" s="30" t="s">
        <v>2824</v>
      </c>
      <c r="L3886" s="30" t="s">
        <v>17</v>
      </c>
      <c r="M3886" t="s">
        <v>1991</v>
      </c>
      <c r="N3886" t="s">
        <v>8029</v>
      </c>
      <c r="O3886" t="s">
        <v>122</v>
      </c>
      <c r="P3886" t="str">
        <f>VLOOKUP(C3886,[3]REGIONAIS!H:K,4,FALSE)</f>
        <v>BREINER PENA</v>
      </c>
    </row>
    <row r="3887" spans="1:16" x14ac:dyDescent="0.25">
      <c r="A3887" s="1">
        <v>8175</v>
      </c>
      <c r="B3887" s="5">
        <v>45801.879439236109</v>
      </c>
      <c r="C3887" t="s">
        <v>1966</v>
      </c>
      <c r="D3887" t="s">
        <v>23</v>
      </c>
      <c r="E3887" t="s">
        <v>24</v>
      </c>
      <c r="F3887" t="s">
        <v>20</v>
      </c>
      <c r="G3887" s="4">
        <v>57.58</v>
      </c>
      <c r="H3887" s="4">
        <v>57.6</v>
      </c>
      <c r="I3887" s="57">
        <v>46.51</v>
      </c>
      <c r="J3887" s="72">
        <f t="shared" ref="J3887:J3892" si="345">H3887-I3887</f>
        <v>11.090000000000003</v>
      </c>
      <c r="K3887" s="30" t="s">
        <v>10</v>
      </c>
      <c r="L3887" s="30" t="s">
        <v>10</v>
      </c>
      <c r="M3887" t="s">
        <v>1991</v>
      </c>
      <c r="N3887" t="s">
        <v>8030</v>
      </c>
      <c r="O3887" t="s">
        <v>1957</v>
      </c>
      <c r="P3887" t="str">
        <f>VLOOKUP(C3887,[3]REGIONAIS!H:K,4,FALSE)</f>
        <v>GUSTAVO DIREITO</v>
      </c>
    </row>
    <row r="3888" spans="1:16" x14ac:dyDescent="0.25">
      <c r="A3888" s="1">
        <v>9688</v>
      </c>
      <c r="B3888" s="5">
        <v>45801.638575740741</v>
      </c>
      <c r="C3888" t="s">
        <v>1339</v>
      </c>
      <c r="D3888" t="s">
        <v>19</v>
      </c>
      <c r="E3888" t="s">
        <v>1967</v>
      </c>
      <c r="F3888" t="s">
        <v>20</v>
      </c>
      <c r="G3888" s="4">
        <v>42.99</v>
      </c>
      <c r="H3888" s="4">
        <v>52</v>
      </c>
      <c r="I3888" s="57">
        <v>37.5</v>
      </c>
      <c r="J3888" s="72">
        <f t="shared" si="345"/>
        <v>14.5</v>
      </c>
      <c r="K3888" s="30" t="s">
        <v>10</v>
      </c>
      <c r="L3888" s="30" t="s">
        <v>10</v>
      </c>
      <c r="M3888" t="s">
        <v>1991</v>
      </c>
      <c r="N3888" t="s">
        <v>8031</v>
      </c>
      <c r="O3888" t="s">
        <v>132</v>
      </c>
      <c r="P3888" t="str">
        <f>VLOOKUP(C3888,[3]REGIONAIS!H:K,4,FALSE)</f>
        <v>ANDRE TREVISANI</v>
      </c>
    </row>
    <row r="3889" spans="1:16" x14ac:dyDescent="0.25">
      <c r="A3889" s="1">
        <v>2962</v>
      </c>
      <c r="B3889" s="5">
        <v>45801.527836782407</v>
      </c>
      <c r="C3889" t="s">
        <v>1286</v>
      </c>
      <c r="D3889" t="s">
        <v>19</v>
      </c>
      <c r="E3889" t="s">
        <v>2527</v>
      </c>
      <c r="F3889" t="s">
        <v>20</v>
      </c>
      <c r="G3889" s="4">
        <v>30.99</v>
      </c>
      <c r="H3889" s="4">
        <v>30</v>
      </c>
      <c r="I3889" s="57">
        <v>24.22</v>
      </c>
      <c r="J3889" s="72">
        <f t="shared" si="345"/>
        <v>5.7800000000000011</v>
      </c>
      <c r="K3889" s="30" t="s">
        <v>10</v>
      </c>
      <c r="L3889" s="30" t="s">
        <v>10</v>
      </c>
      <c r="M3889" t="s">
        <v>1991</v>
      </c>
      <c r="N3889" t="s">
        <v>8032</v>
      </c>
      <c r="O3889" t="s">
        <v>132</v>
      </c>
      <c r="P3889" t="str">
        <f>VLOOKUP(C3889,[3]REGIONAIS!H:K,4,FALSE)</f>
        <v>ANDRE TREVISANI</v>
      </c>
    </row>
    <row r="3890" spans="1:16" x14ac:dyDescent="0.25">
      <c r="A3890" s="1">
        <v>265</v>
      </c>
      <c r="B3890" s="5">
        <v>45802.780321944447</v>
      </c>
      <c r="C3890" t="s">
        <v>1385</v>
      </c>
      <c r="D3890" t="s">
        <v>153</v>
      </c>
      <c r="E3890" t="s">
        <v>24</v>
      </c>
      <c r="F3890" t="s">
        <v>20</v>
      </c>
      <c r="G3890" s="4">
        <v>70.98</v>
      </c>
      <c r="H3890" s="4">
        <v>52</v>
      </c>
      <c r="I3890" s="57">
        <v>41.99</v>
      </c>
      <c r="J3890" s="72">
        <f t="shared" si="345"/>
        <v>10.009999999999998</v>
      </c>
      <c r="K3890" s="30" t="s">
        <v>10</v>
      </c>
      <c r="L3890" s="30" t="s">
        <v>10</v>
      </c>
      <c r="M3890" t="s">
        <v>1991</v>
      </c>
      <c r="N3890" t="s">
        <v>8033</v>
      </c>
      <c r="O3890" t="s">
        <v>124</v>
      </c>
      <c r="P3890" t="str">
        <f>VLOOKUP(C3890,[3]REGIONAIS!H:K,4,FALSE)</f>
        <v>KLEBER RIQUELME</v>
      </c>
    </row>
    <row r="3891" spans="1:16" x14ac:dyDescent="0.25">
      <c r="A3891" s="1">
        <v>6938</v>
      </c>
      <c r="B3891" s="5">
        <v>45802.721467476855</v>
      </c>
      <c r="C3891" t="s">
        <v>1382</v>
      </c>
      <c r="D3891" t="s">
        <v>23</v>
      </c>
      <c r="E3891" t="s">
        <v>31</v>
      </c>
      <c r="F3891" t="s">
        <v>116</v>
      </c>
      <c r="G3891" s="4">
        <v>60.98</v>
      </c>
      <c r="H3891" s="4">
        <v>52</v>
      </c>
      <c r="I3891" s="57">
        <v>41.99</v>
      </c>
      <c r="J3891" s="72">
        <f t="shared" si="345"/>
        <v>10.009999999999998</v>
      </c>
      <c r="K3891" s="30" t="s">
        <v>10</v>
      </c>
      <c r="L3891" s="30" t="s">
        <v>10</v>
      </c>
      <c r="M3891" t="s">
        <v>1991</v>
      </c>
      <c r="N3891" t="s">
        <v>8034</v>
      </c>
      <c r="O3891" t="s">
        <v>122</v>
      </c>
      <c r="P3891" t="str">
        <f>VLOOKUP(C3891,[3]REGIONAIS!H:K,4,FALSE)</f>
        <v>GUSTAVO DIREITO</v>
      </c>
    </row>
    <row r="3892" spans="1:16" x14ac:dyDescent="0.25">
      <c r="A3892" s="1">
        <v>2555</v>
      </c>
      <c r="B3892" s="5">
        <v>45802.77523579861</v>
      </c>
      <c r="C3892" t="s">
        <v>1981</v>
      </c>
      <c r="D3892" t="s">
        <v>23</v>
      </c>
      <c r="E3892" t="s">
        <v>24</v>
      </c>
      <c r="F3892" t="s">
        <v>20</v>
      </c>
      <c r="G3892" s="4">
        <v>5.51</v>
      </c>
      <c r="H3892" s="4">
        <v>22.6</v>
      </c>
      <c r="I3892" s="57">
        <v>18.25</v>
      </c>
      <c r="J3892" s="72">
        <f t="shared" si="345"/>
        <v>4.3500000000000014</v>
      </c>
      <c r="K3892" s="30" t="s">
        <v>10</v>
      </c>
      <c r="L3892" s="30" t="s">
        <v>10</v>
      </c>
      <c r="M3892" t="s">
        <v>1991</v>
      </c>
      <c r="N3892" t="s">
        <v>8035</v>
      </c>
      <c r="O3892" t="s">
        <v>122</v>
      </c>
      <c r="P3892" t="str">
        <f>VLOOKUP(C3892,[3]REGIONAIS!H:K,4,FALSE)</f>
        <v>BREINER PENA</v>
      </c>
    </row>
  </sheetData>
  <autoFilter ref="A1:Q3892" xr:uid="{00000000-0001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DB2BD-419A-4533-89EE-7B5FE11943B6}">
  <dimension ref="B1:Q697"/>
  <sheetViews>
    <sheetView showGridLines="0" topLeftCell="B1" workbookViewId="0">
      <selection activeCell="O20" sqref="O20"/>
    </sheetView>
  </sheetViews>
  <sheetFormatPr defaultRowHeight="15" x14ac:dyDescent="0.25"/>
  <cols>
    <col min="1" max="1" width="3.7109375" customWidth="1"/>
    <col min="2" max="2" width="32.5703125" bestFit="1" customWidth="1"/>
    <col min="3" max="3" width="15.42578125" style="1" bestFit="1" customWidth="1"/>
    <col min="4" max="4" width="31" bestFit="1" customWidth="1"/>
    <col min="5" max="5" width="14.42578125" bestFit="1" customWidth="1"/>
    <col min="6" max="6" width="22.28515625" bestFit="1" customWidth="1"/>
    <col min="7" max="7" width="13.140625" hidden="1" customWidth="1"/>
    <col min="8" max="8" width="2.85546875" customWidth="1"/>
    <col min="9" max="9" width="30.42578125" bestFit="1" customWidth="1"/>
    <col min="10" max="10" width="15.42578125" style="1" bestFit="1" customWidth="1"/>
    <col min="11" max="11" width="31" style="1" bestFit="1" customWidth="1"/>
    <col min="12" max="12" width="14.42578125" style="1" bestFit="1" customWidth="1"/>
    <col min="13" max="13" width="22.28515625" style="1" bestFit="1" customWidth="1"/>
    <col min="14" max="14" width="14.42578125" bestFit="1" customWidth="1"/>
    <col min="15" max="15" width="17.85546875" bestFit="1" customWidth="1"/>
    <col min="16" max="16" width="3" customWidth="1"/>
    <col min="17" max="17" width="17.85546875" style="1" bestFit="1" customWidth="1"/>
    <col min="18" max="18" width="7" bestFit="1" customWidth="1"/>
    <col min="19" max="19" width="6" bestFit="1" customWidth="1"/>
    <col min="20" max="23" width="5" bestFit="1" customWidth="1"/>
    <col min="24" max="24" width="7" bestFit="1" customWidth="1"/>
    <col min="25" max="25" width="6" bestFit="1" customWidth="1"/>
    <col min="26" max="26" width="5" bestFit="1" customWidth="1"/>
    <col min="27" max="29" width="7" bestFit="1" customWidth="1"/>
    <col min="30" max="30" width="6" bestFit="1" customWidth="1"/>
    <col min="31" max="34" width="7" bestFit="1" customWidth="1"/>
    <col min="35" max="36" width="6" bestFit="1" customWidth="1"/>
    <col min="37" max="37" width="7" bestFit="1" customWidth="1"/>
    <col min="38" max="38" width="6" bestFit="1" customWidth="1"/>
    <col min="39" max="39" width="7" bestFit="1" customWidth="1"/>
    <col min="40" max="40" width="5" bestFit="1" customWidth="1"/>
    <col min="41" max="41" width="7" bestFit="1" customWidth="1"/>
    <col min="42" max="42" width="5" bestFit="1" customWidth="1"/>
    <col min="43" max="44" width="6" bestFit="1" customWidth="1"/>
    <col min="45" max="45" width="5" bestFit="1" customWidth="1"/>
    <col min="46" max="46" width="6" bestFit="1" customWidth="1"/>
    <col min="47" max="47" width="7" bestFit="1" customWidth="1"/>
    <col min="48" max="48" width="5" bestFit="1" customWidth="1"/>
    <col min="49" max="49" width="7" bestFit="1" customWidth="1"/>
    <col min="50" max="54" width="5" bestFit="1" customWidth="1"/>
    <col min="55" max="58" width="6" bestFit="1" customWidth="1"/>
    <col min="59" max="59" width="5" bestFit="1" customWidth="1"/>
    <col min="60" max="60" width="6" bestFit="1" customWidth="1"/>
    <col min="61" max="61" width="5" bestFit="1" customWidth="1"/>
    <col min="62" max="62" width="6" bestFit="1" customWidth="1"/>
    <col min="63" max="65" width="5" bestFit="1" customWidth="1"/>
    <col min="66" max="66" width="6" bestFit="1" customWidth="1"/>
    <col min="67" max="68" width="5" bestFit="1" customWidth="1"/>
    <col min="69" max="69" width="7" bestFit="1" customWidth="1"/>
    <col min="70" max="71" width="5" bestFit="1" customWidth="1"/>
    <col min="72" max="72" width="7" bestFit="1" customWidth="1"/>
    <col min="73" max="75" width="6" bestFit="1" customWidth="1"/>
    <col min="76" max="76" width="5" bestFit="1" customWidth="1"/>
    <col min="77" max="77" width="7" bestFit="1" customWidth="1"/>
    <col min="78" max="78" width="6" bestFit="1" customWidth="1"/>
    <col min="79" max="79" width="7" bestFit="1" customWidth="1"/>
    <col min="80" max="81" width="5" bestFit="1" customWidth="1"/>
    <col min="82" max="83" width="6" bestFit="1" customWidth="1"/>
    <col min="84" max="84" width="7" bestFit="1" customWidth="1"/>
    <col min="85" max="85" width="6" bestFit="1" customWidth="1"/>
    <col min="86" max="91" width="5" bestFit="1" customWidth="1"/>
    <col min="92" max="92" width="6" bestFit="1" customWidth="1"/>
    <col min="93" max="96" width="5" bestFit="1" customWidth="1"/>
    <col min="97" max="98" width="6" bestFit="1" customWidth="1"/>
    <col min="99" max="101" width="5" bestFit="1" customWidth="1"/>
    <col min="102" max="106" width="6" bestFit="1" customWidth="1"/>
    <col min="107" max="108" width="7" bestFit="1" customWidth="1"/>
    <col min="109" max="110" width="6" bestFit="1" customWidth="1"/>
    <col min="111" max="113" width="5" bestFit="1" customWidth="1"/>
    <col min="114" max="114" width="6" bestFit="1" customWidth="1"/>
    <col min="115" max="115" width="5" bestFit="1" customWidth="1"/>
    <col min="116" max="116" width="6" bestFit="1" customWidth="1"/>
    <col min="117" max="118" width="5" bestFit="1" customWidth="1"/>
    <col min="119" max="119" width="7" bestFit="1" customWidth="1"/>
    <col min="120" max="120" width="6" bestFit="1" customWidth="1"/>
    <col min="121" max="122" width="5" bestFit="1" customWidth="1"/>
    <col min="123" max="123" width="7" bestFit="1" customWidth="1"/>
    <col min="124" max="124" width="6" bestFit="1" customWidth="1"/>
    <col min="125" max="126" width="5" bestFit="1" customWidth="1"/>
    <col min="127" max="127" width="6" bestFit="1" customWidth="1"/>
    <col min="128" max="128" width="5" bestFit="1" customWidth="1"/>
    <col min="129" max="129" width="6" bestFit="1" customWidth="1"/>
    <col min="130" max="133" width="5" bestFit="1" customWidth="1"/>
    <col min="134" max="135" width="6" bestFit="1" customWidth="1"/>
    <col min="136" max="136" width="7" bestFit="1" customWidth="1"/>
    <col min="137" max="137" width="6" bestFit="1" customWidth="1"/>
    <col min="138" max="138" width="5" bestFit="1" customWidth="1"/>
    <col min="139" max="139" width="6" bestFit="1" customWidth="1"/>
    <col min="140" max="140" width="5" bestFit="1" customWidth="1"/>
    <col min="141" max="142" width="6" bestFit="1" customWidth="1"/>
    <col min="143" max="143" width="5" bestFit="1" customWidth="1"/>
    <col min="144" max="144" width="7" bestFit="1" customWidth="1"/>
    <col min="145" max="145" width="5" bestFit="1" customWidth="1"/>
    <col min="146" max="147" width="6" bestFit="1" customWidth="1"/>
    <col min="148" max="148" width="5" bestFit="1" customWidth="1"/>
    <col min="149" max="149" width="7" bestFit="1" customWidth="1"/>
    <col min="150" max="150" width="6" bestFit="1" customWidth="1"/>
    <col min="151" max="155" width="5" bestFit="1" customWidth="1"/>
    <col min="156" max="159" width="6" bestFit="1" customWidth="1"/>
    <col min="160" max="160" width="7" bestFit="1" customWidth="1"/>
    <col min="161" max="164" width="5" bestFit="1" customWidth="1"/>
    <col min="165" max="166" width="6" bestFit="1" customWidth="1"/>
    <col min="167" max="170" width="5" bestFit="1" customWidth="1"/>
    <col min="171" max="172" width="6" bestFit="1" customWidth="1"/>
    <col min="173" max="174" width="5" bestFit="1" customWidth="1"/>
    <col min="175" max="175" width="7" bestFit="1" customWidth="1"/>
    <col min="176" max="176" width="5" bestFit="1" customWidth="1"/>
    <col min="177" max="177" width="7" bestFit="1" customWidth="1"/>
    <col min="178" max="179" width="5" bestFit="1" customWidth="1"/>
    <col min="180" max="180" width="6" bestFit="1" customWidth="1"/>
    <col min="181" max="186" width="5" bestFit="1" customWidth="1"/>
    <col min="187" max="187" width="7" bestFit="1" customWidth="1"/>
    <col min="188" max="189" width="6" bestFit="1" customWidth="1"/>
    <col min="190" max="190" width="7" bestFit="1" customWidth="1"/>
    <col min="191" max="191" width="6" bestFit="1" customWidth="1"/>
    <col min="192" max="193" width="5" bestFit="1" customWidth="1"/>
    <col min="194" max="194" width="7" bestFit="1" customWidth="1"/>
    <col min="195" max="195" width="6" bestFit="1" customWidth="1"/>
    <col min="196" max="196" width="5" bestFit="1" customWidth="1"/>
    <col min="197" max="197" width="7" bestFit="1" customWidth="1"/>
    <col min="198" max="198" width="6" bestFit="1" customWidth="1"/>
    <col min="199" max="199" width="7" bestFit="1" customWidth="1"/>
    <col min="200" max="203" width="5" bestFit="1" customWidth="1"/>
    <col min="204" max="205" width="6" bestFit="1" customWidth="1"/>
    <col min="206" max="207" width="5" bestFit="1" customWidth="1"/>
    <col min="208" max="208" width="6" bestFit="1" customWidth="1"/>
    <col min="209" max="209" width="7" bestFit="1" customWidth="1"/>
    <col min="210" max="210" width="5" bestFit="1" customWidth="1"/>
    <col min="211" max="211" width="6" bestFit="1" customWidth="1"/>
    <col min="212" max="218" width="5" bestFit="1" customWidth="1"/>
    <col min="219" max="219" width="7" bestFit="1" customWidth="1"/>
    <col min="220" max="220" width="6" bestFit="1" customWidth="1"/>
    <col min="221" max="221" width="7" bestFit="1" customWidth="1"/>
    <col min="222" max="222" width="6" bestFit="1" customWidth="1"/>
    <col min="223" max="226" width="5" bestFit="1" customWidth="1"/>
    <col min="227" max="228" width="6" bestFit="1" customWidth="1"/>
    <col min="229" max="229" width="7" bestFit="1" customWidth="1"/>
    <col min="230" max="230" width="5" bestFit="1" customWidth="1"/>
    <col min="231" max="233" width="6" bestFit="1" customWidth="1"/>
    <col min="234" max="234" width="5" bestFit="1" customWidth="1"/>
    <col min="235" max="236" width="6" bestFit="1" customWidth="1"/>
    <col min="237" max="237" width="7" bestFit="1" customWidth="1"/>
    <col min="238" max="238" width="5" bestFit="1" customWidth="1"/>
    <col min="239" max="239" width="7" bestFit="1" customWidth="1"/>
    <col min="240" max="240" width="5" bestFit="1" customWidth="1"/>
    <col min="241" max="242" width="6" bestFit="1" customWidth="1"/>
    <col min="243" max="243" width="5" bestFit="1" customWidth="1"/>
    <col min="244" max="244" width="7" bestFit="1" customWidth="1"/>
    <col min="245" max="246" width="6" bestFit="1" customWidth="1"/>
    <col min="247" max="247" width="5" bestFit="1" customWidth="1"/>
    <col min="248" max="249" width="6" bestFit="1" customWidth="1"/>
    <col min="250" max="250" width="5" bestFit="1" customWidth="1"/>
    <col min="251" max="251" width="6" bestFit="1" customWidth="1"/>
    <col min="252" max="253" width="5" bestFit="1" customWidth="1"/>
    <col min="254" max="255" width="6" bestFit="1" customWidth="1"/>
    <col min="256" max="256" width="5" bestFit="1" customWidth="1"/>
    <col min="257" max="257" width="7" bestFit="1" customWidth="1"/>
    <col min="258" max="261" width="5" bestFit="1" customWidth="1"/>
    <col min="262" max="262" width="6" bestFit="1" customWidth="1"/>
    <col min="263" max="264" width="5" bestFit="1" customWidth="1"/>
    <col min="265" max="267" width="6" bestFit="1" customWidth="1"/>
    <col min="268" max="268" width="5" bestFit="1" customWidth="1"/>
    <col min="269" max="269" width="7" bestFit="1" customWidth="1"/>
    <col min="270" max="270" width="6" bestFit="1" customWidth="1"/>
    <col min="271" max="271" width="5" bestFit="1" customWidth="1"/>
    <col min="272" max="273" width="7" bestFit="1" customWidth="1"/>
    <col min="274" max="275" width="5" bestFit="1" customWidth="1"/>
    <col min="276" max="276" width="6" bestFit="1" customWidth="1"/>
    <col min="277" max="278" width="5" bestFit="1" customWidth="1"/>
    <col min="279" max="279" width="6" bestFit="1" customWidth="1"/>
    <col min="280" max="280" width="5" bestFit="1" customWidth="1"/>
    <col min="281" max="283" width="6" bestFit="1" customWidth="1"/>
    <col min="284" max="285" width="5" bestFit="1" customWidth="1"/>
    <col min="286" max="286" width="6" bestFit="1" customWidth="1"/>
    <col min="287" max="288" width="5" bestFit="1" customWidth="1"/>
    <col min="289" max="290" width="6" bestFit="1" customWidth="1"/>
    <col min="291" max="292" width="5" bestFit="1" customWidth="1"/>
    <col min="293" max="293" width="7" bestFit="1" customWidth="1"/>
    <col min="294" max="295" width="5" bestFit="1" customWidth="1"/>
    <col min="296" max="296" width="6" bestFit="1" customWidth="1"/>
    <col min="297" max="299" width="7" bestFit="1" customWidth="1"/>
    <col min="300" max="304" width="5" bestFit="1" customWidth="1"/>
    <col min="305" max="305" width="6" bestFit="1" customWidth="1"/>
    <col min="306" max="307" width="5" bestFit="1" customWidth="1"/>
    <col min="308" max="308" width="6" bestFit="1" customWidth="1"/>
    <col min="309" max="311" width="5" bestFit="1" customWidth="1"/>
    <col min="312" max="313" width="6" bestFit="1" customWidth="1"/>
    <col min="314" max="314" width="5" bestFit="1" customWidth="1"/>
    <col min="315" max="316" width="6" bestFit="1" customWidth="1"/>
    <col min="317" max="317" width="5" bestFit="1" customWidth="1"/>
    <col min="318" max="318" width="6" bestFit="1" customWidth="1"/>
    <col min="319" max="321" width="5" bestFit="1" customWidth="1"/>
    <col min="322" max="323" width="6" bestFit="1" customWidth="1"/>
    <col min="324" max="324" width="5" bestFit="1" customWidth="1"/>
    <col min="325" max="325" width="7" bestFit="1" customWidth="1"/>
    <col min="326" max="326" width="6" bestFit="1" customWidth="1"/>
    <col min="327" max="327" width="7" bestFit="1" customWidth="1"/>
    <col min="328" max="329" width="5" bestFit="1" customWidth="1"/>
    <col min="330" max="330" width="6" bestFit="1" customWidth="1"/>
    <col min="331" max="333" width="5" bestFit="1" customWidth="1"/>
    <col min="334" max="334" width="7" bestFit="1" customWidth="1"/>
    <col min="335" max="335" width="5" bestFit="1" customWidth="1"/>
    <col min="336" max="337" width="6" bestFit="1" customWidth="1"/>
    <col min="338" max="338" width="5" bestFit="1" customWidth="1"/>
    <col min="339" max="339" width="7" bestFit="1" customWidth="1"/>
    <col min="340" max="341" width="6" bestFit="1" customWidth="1"/>
    <col min="342" max="345" width="5" bestFit="1" customWidth="1"/>
    <col min="346" max="346" width="6" bestFit="1" customWidth="1"/>
    <col min="347" max="347" width="5" bestFit="1" customWidth="1"/>
    <col min="348" max="348" width="6" bestFit="1" customWidth="1"/>
    <col min="349" max="349" width="7" bestFit="1" customWidth="1"/>
    <col min="350" max="350" width="5" bestFit="1" customWidth="1"/>
    <col min="351" max="351" width="6" bestFit="1" customWidth="1"/>
    <col min="352" max="352" width="5" bestFit="1" customWidth="1"/>
    <col min="353" max="353" width="7" bestFit="1" customWidth="1"/>
    <col min="354" max="354" width="5" bestFit="1" customWidth="1"/>
    <col min="355" max="356" width="6" bestFit="1" customWidth="1"/>
    <col min="357" max="357" width="5" bestFit="1" customWidth="1"/>
    <col min="358" max="358" width="7" bestFit="1" customWidth="1"/>
    <col min="359" max="359" width="6" bestFit="1" customWidth="1"/>
    <col min="360" max="363" width="5" bestFit="1" customWidth="1"/>
    <col min="364" max="364" width="7" bestFit="1" customWidth="1"/>
    <col min="365" max="366" width="6" bestFit="1" customWidth="1"/>
    <col min="367" max="369" width="5" bestFit="1" customWidth="1"/>
    <col min="370" max="371" width="7" bestFit="1" customWidth="1"/>
    <col min="372" max="372" width="6" bestFit="1" customWidth="1"/>
    <col min="373" max="373" width="7" bestFit="1" customWidth="1"/>
    <col min="374" max="374" width="6" bestFit="1" customWidth="1"/>
    <col min="375" max="376" width="5" bestFit="1" customWidth="1"/>
    <col min="377" max="377" width="7" bestFit="1" customWidth="1"/>
    <col min="378" max="378" width="6" bestFit="1" customWidth="1"/>
    <col min="379" max="381" width="5" bestFit="1" customWidth="1"/>
    <col min="382" max="382" width="6" bestFit="1" customWidth="1"/>
    <col min="383" max="383" width="5" bestFit="1" customWidth="1"/>
    <col min="384" max="384" width="6" bestFit="1" customWidth="1"/>
    <col min="385" max="385" width="5" bestFit="1" customWidth="1"/>
    <col min="386" max="386" width="6" bestFit="1" customWidth="1"/>
    <col min="387" max="387" width="5" bestFit="1" customWidth="1"/>
    <col min="388" max="388" width="7" bestFit="1" customWidth="1"/>
    <col min="389" max="390" width="5" bestFit="1" customWidth="1"/>
    <col min="391" max="391" width="6" bestFit="1" customWidth="1"/>
    <col min="392" max="392" width="7" bestFit="1" customWidth="1"/>
    <col min="393" max="393" width="6" bestFit="1" customWidth="1"/>
    <col min="394" max="394" width="5" bestFit="1" customWidth="1"/>
    <col min="395" max="395" width="6" bestFit="1" customWidth="1"/>
    <col min="396" max="396" width="7" bestFit="1" customWidth="1"/>
    <col min="397" max="397" width="5" bestFit="1" customWidth="1"/>
    <col min="398" max="398" width="6" bestFit="1" customWidth="1"/>
    <col min="399" max="399" width="5" bestFit="1" customWidth="1"/>
    <col min="400" max="401" width="7" bestFit="1" customWidth="1"/>
    <col min="402" max="402" width="6" bestFit="1" customWidth="1"/>
    <col min="403" max="404" width="5" bestFit="1" customWidth="1"/>
    <col min="405" max="406" width="6" bestFit="1" customWidth="1"/>
    <col min="407" max="410" width="5" bestFit="1" customWidth="1"/>
    <col min="411" max="411" width="7" bestFit="1" customWidth="1"/>
    <col min="412" max="413" width="6" bestFit="1" customWidth="1"/>
    <col min="414" max="414" width="7" bestFit="1" customWidth="1"/>
    <col min="415" max="415" width="6" bestFit="1" customWidth="1"/>
    <col min="416" max="416" width="5" bestFit="1" customWidth="1"/>
    <col min="417" max="417" width="6" bestFit="1" customWidth="1"/>
    <col min="418" max="418" width="5" bestFit="1" customWidth="1"/>
    <col min="419" max="419" width="7" bestFit="1" customWidth="1"/>
    <col min="420" max="420" width="5" bestFit="1" customWidth="1"/>
    <col min="421" max="421" width="7" bestFit="1" customWidth="1"/>
    <col min="422" max="422" width="5" bestFit="1" customWidth="1"/>
    <col min="423" max="423" width="7" bestFit="1" customWidth="1"/>
    <col min="424" max="424" width="5" bestFit="1" customWidth="1"/>
    <col min="425" max="425" width="6" bestFit="1" customWidth="1"/>
    <col min="426" max="426" width="7" bestFit="1" customWidth="1"/>
    <col min="427" max="427" width="6" bestFit="1" customWidth="1"/>
    <col min="428" max="434" width="5" bestFit="1" customWidth="1"/>
    <col min="435" max="435" width="7" bestFit="1" customWidth="1"/>
    <col min="436" max="438" width="6" bestFit="1" customWidth="1"/>
    <col min="439" max="439" width="7" bestFit="1" customWidth="1"/>
    <col min="440" max="442" width="5" bestFit="1" customWidth="1"/>
    <col min="443" max="444" width="6" bestFit="1" customWidth="1"/>
    <col min="445" max="445" width="5" bestFit="1" customWidth="1"/>
    <col min="446" max="448" width="6" bestFit="1" customWidth="1"/>
    <col min="449" max="449" width="5" bestFit="1" customWidth="1"/>
    <col min="450" max="450" width="6" bestFit="1" customWidth="1"/>
    <col min="451" max="453" width="7" bestFit="1" customWidth="1"/>
    <col min="454" max="454" width="6" bestFit="1" customWidth="1"/>
    <col min="455" max="457" width="5" bestFit="1" customWidth="1"/>
    <col min="458" max="460" width="6" bestFit="1" customWidth="1"/>
    <col min="461" max="462" width="5" bestFit="1" customWidth="1"/>
    <col min="463" max="463" width="6" bestFit="1" customWidth="1"/>
    <col min="464" max="465" width="5" bestFit="1" customWidth="1"/>
    <col min="466" max="466" width="7" bestFit="1" customWidth="1"/>
    <col min="467" max="467" width="5" bestFit="1" customWidth="1"/>
    <col min="468" max="468" width="7" bestFit="1" customWidth="1"/>
    <col min="469" max="469" width="6" bestFit="1" customWidth="1"/>
    <col min="470" max="470" width="5" bestFit="1" customWidth="1"/>
    <col min="471" max="472" width="6" bestFit="1" customWidth="1"/>
    <col min="473" max="473" width="7" bestFit="1" customWidth="1"/>
    <col min="474" max="475" width="6" bestFit="1" customWidth="1"/>
    <col min="476" max="476" width="7" bestFit="1" customWidth="1"/>
    <col min="477" max="478" width="5" bestFit="1" customWidth="1"/>
    <col min="479" max="479" width="6" bestFit="1" customWidth="1"/>
    <col min="480" max="480" width="7" bestFit="1" customWidth="1"/>
    <col min="481" max="481" width="5" bestFit="1" customWidth="1"/>
    <col min="482" max="483" width="6" bestFit="1" customWidth="1"/>
    <col min="484" max="484" width="5" bestFit="1" customWidth="1"/>
    <col min="485" max="487" width="6" bestFit="1" customWidth="1"/>
    <col min="488" max="490" width="5" bestFit="1" customWidth="1"/>
    <col min="491" max="491" width="7" bestFit="1" customWidth="1"/>
    <col min="492" max="492" width="6" bestFit="1" customWidth="1"/>
    <col min="493" max="496" width="5" bestFit="1" customWidth="1"/>
    <col min="497" max="497" width="6" bestFit="1" customWidth="1"/>
    <col min="498" max="498" width="5" bestFit="1" customWidth="1"/>
    <col min="499" max="500" width="6" bestFit="1" customWidth="1"/>
    <col min="501" max="504" width="5" bestFit="1" customWidth="1"/>
    <col min="505" max="506" width="6" bestFit="1" customWidth="1"/>
    <col min="507" max="514" width="5" bestFit="1" customWidth="1"/>
    <col min="515" max="515" width="6" bestFit="1" customWidth="1"/>
    <col min="516" max="517" width="7" bestFit="1" customWidth="1"/>
    <col min="518" max="518" width="6" bestFit="1" customWidth="1"/>
    <col min="519" max="519" width="7" bestFit="1" customWidth="1"/>
    <col min="520" max="520" width="6" bestFit="1" customWidth="1"/>
    <col min="521" max="522" width="5" bestFit="1" customWidth="1"/>
    <col min="523" max="523" width="7" bestFit="1" customWidth="1"/>
    <col min="524" max="524" width="6" bestFit="1" customWidth="1"/>
    <col min="525" max="525" width="5" bestFit="1" customWidth="1"/>
    <col min="526" max="527" width="6" bestFit="1" customWidth="1"/>
    <col min="528" max="528" width="7" bestFit="1" customWidth="1"/>
    <col min="529" max="529" width="6" bestFit="1" customWidth="1"/>
    <col min="530" max="530" width="5" bestFit="1" customWidth="1"/>
    <col min="531" max="532" width="6" bestFit="1" customWidth="1"/>
    <col min="533" max="533" width="5" bestFit="1" customWidth="1"/>
    <col min="534" max="535" width="6" bestFit="1" customWidth="1"/>
    <col min="536" max="536" width="5" bestFit="1" customWidth="1"/>
    <col min="537" max="538" width="6" bestFit="1" customWidth="1"/>
    <col min="539" max="540" width="5" bestFit="1" customWidth="1"/>
    <col min="541" max="541" width="7" bestFit="1" customWidth="1"/>
    <col min="542" max="547" width="6" bestFit="1" customWidth="1"/>
    <col min="548" max="548" width="5" bestFit="1" customWidth="1"/>
    <col min="549" max="549" width="6" bestFit="1" customWidth="1"/>
    <col min="550" max="550" width="5" bestFit="1" customWidth="1"/>
    <col min="551" max="551" width="6" bestFit="1" customWidth="1"/>
    <col min="552" max="554" width="7" bestFit="1" customWidth="1"/>
    <col min="555" max="556" width="5" bestFit="1" customWidth="1"/>
    <col min="557" max="557" width="7" bestFit="1" customWidth="1"/>
    <col min="558" max="560" width="5" bestFit="1" customWidth="1"/>
    <col min="561" max="561" width="6" bestFit="1" customWidth="1"/>
    <col min="562" max="563" width="5" bestFit="1" customWidth="1"/>
    <col min="564" max="566" width="6" bestFit="1" customWidth="1"/>
    <col min="567" max="567" width="5" bestFit="1" customWidth="1"/>
    <col min="568" max="568" width="6" bestFit="1" customWidth="1"/>
    <col min="569" max="569" width="7" bestFit="1" customWidth="1"/>
    <col min="570" max="570" width="6" bestFit="1" customWidth="1"/>
    <col min="571" max="571" width="5" bestFit="1" customWidth="1"/>
    <col min="572" max="573" width="6" bestFit="1" customWidth="1"/>
    <col min="574" max="576" width="5" bestFit="1" customWidth="1"/>
    <col min="577" max="578" width="6" bestFit="1" customWidth="1"/>
    <col min="579" max="579" width="7" bestFit="1" customWidth="1"/>
    <col min="580" max="580" width="5" bestFit="1" customWidth="1"/>
    <col min="581" max="581" width="6" bestFit="1" customWidth="1"/>
    <col min="582" max="582" width="5" bestFit="1" customWidth="1"/>
    <col min="583" max="583" width="7" bestFit="1" customWidth="1"/>
    <col min="584" max="585" width="5" bestFit="1" customWidth="1"/>
    <col min="586" max="586" width="6" bestFit="1" customWidth="1"/>
    <col min="587" max="587" width="5" bestFit="1" customWidth="1"/>
    <col min="588" max="589" width="7" bestFit="1" customWidth="1"/>
    <col min="590" max="590" width="6" bestFit="1" customWidth="1"/>
    <col min="591" max="594" width="5" bestFit="1" customWidth="1"/>
    <col min="595" max="595" width="6" bestFit="1" customWidth="1"/>
    <col min="596" max="598" width="7" bestFit="1" customWidth="1"/>
    <col min="599" max="601" width="5" bestFit="1" customWidth="1"/>
    <col min="602" max="603" width="6" bestFit="1" customWidth="1"/>
    <col min="604" max="604" width="5" bestFit="1" customWidth="1"/>
    <col min="605" max="605" width="6" bestFit="1" customWidth="1"/>
    <col min="606" max="609" width="5" bestFit="1" customWidth="1"/>
    <col min="610" max="610" width="7" bestFit="1" customWidth="1"/>
    <col min="611" max="611" width="6" bestFit="1" customWidth="1"/>
    <col min="612" max="613" width="5" bestFit="1" customWidth="1"/>
    <col min="614" max="614" width="6" bestFit="1" customWidth="1"/>
    <col min="615" max="615" width="5" bestFit="1" customWidth="1"/>
    <col min="616" max="617" width="6" bestFit="1" customWidth="1"/>
    <col min="618" max="618" width="7" bestFit="1" customWidth="1"/>
    <col min="619" max="619" width="5" bestFit="1" customWidth="1"/>
    <col min="620" max="624" width="6" bestFit="1" customWidth="1"/>
    <col min="625" max="625" width="5" bestFit="1" customWidth="1"/>
    <col min="626" max="627" width="6" bestFit="1" customWidth="1"/>
    <col min="628" max="628" width="7" bestFit="1" customWidth="1"/>
    <col min="629" max="631" width="5" bestFit="1" customWidth="1"/>
    <col min="632" max="632" width="6" bestFit="1" customWidth="1"/>
    <col min="633" max="633" width="5" bestFit="1" customWidth="1"/>
    <col min="634" max="635" width="7" bestFit="1" customWidth="1"/>
    <col min="636" max="636" width="5" bestFit="1" customWidth="1"/>
    <col min="637" max="637" width="30.140625" bestFit="1" customWidth="1"/>
    <col min="638" max="643" width="5" bestFit="1" customWidth="1"/>
    <col min="644" max="644" width="6" bestFit="1" customWidth="1"/>
    <col min="645" max="645" width="5" bestFit="1" customWidth="1"/>
    <col min="646" max="646" width="6" bestFit="1" customWidth="1"/>
    <col min="647" max="650" width="5" bestFit="1" customWidth="1"/>
    <col min="651" max="651" width="6" bestFit="1" customWidth="1"/>
    <col min="652" max="653" width="5" bestFit="1" customWidth="1"/>
    <col min="654" max="655" width="6" bestFit="1" customWidth="1"/>
    <col min="656" max="660" width="5" bestFit="1" customWidth="1"/>
    <col min="661" max="662" width="6" bestFit="1" customWidth="1"/>
    <col min="663" max="666" width="5" bestFit="1" customWidth="1"/>
    <col min="667" max="667" width="6" bestFit="1" customWidth="1"/>
    <col min="668" max="669" width="5" bestFit="1" customWidth="1"/>
    <col min="670" max="672" width="6" bestFit="1" customWidth="1"/>
    <col min="673" max="673" width="5" bestFit="1" customWidth="1"/>
    <col min="674" max="682" width="6" bestFit="1" customWidth="1"/>
    <col min="683" max="683" width="5" bestFit="1" customWidth="1"/>
    <col min="684" max="684" width="6" bestFit="1" customWidth="1"/>
    <col min="685" max="686" width="5" bestFit="1" customWidth="1"/>
    <col min="687" max="687" width="6" bestFit="1" customWidth="1"/>
    <col min="688" max="688" width="5" bestFit="1" customWidth="1"/>
    <col min="689" max="690" width="6" bestFit="1" customWidth="1"/>
    <col min="691" max="691" width="5" bestFit="1" customWidth="1"/>
    <col min="692" max="692" width="6" bestFit="1" customWidth="1"/>
    <col min="693" max="694" width="5" bestFit="1" customWidth="1"/>
    <col min="695" max="695" width="6" bestFit="1" customWidth="1"/>
    <col min="696" max="697" width="5" bestFit="1" customWidth="1"/>
    <col min="698" max="701" width="6" bestFit="1" customWidth="1"/>
    <col min="702" max="702" width="5" bestFit="1" customWidth="1"/>
    <col min="703" max="703" width="6" bestFit="1" customWidth="1"/>
    <col min="704" max="708" width="5" bestFit="1" customWidth="1"/>
    <col min="709" max="709" width="6" bestFit="1" customWidth="1"/>
    <col min="710" max="711" width="5" bestFit="1" customWidth="1"/>
    <col min="712" max="712" width="6" bestFit="1" customWidth="1"/>
    <col min="713" max="714" width="5" bestFit="1" customWidth="1"/>
    <col min="715" max="718" width="6" bestFit="1" customWidth="1"/>
    <col min="719" max="719" width="5" bestFit="1" customWidth="1"/>
    <col min="720" max="722" width="6" bestFit="1" customWidth="1"/>
    <col min="723" max="724" width="5" bestFit="1" customWidth="1"/>
    <col min="725" max="728" width="6" bestFit="1" customWidth="1"/>
    <col min="729" max="734" width="5" bestFit="1" customWidth="1"/>
    <col min="735" max="735" width="6" bestFit="1" customWidth="1"/>
    <col min="736" max="739" width="5" bestFit="1" customWidth="1"/>
    <col min="740" max="740" width="6" bestFit="1" customWidth="1"/>
    <col min="741" max="744" width="5" bestFit="1" customWidth="1"/>
    <col min="745" max="752" width="6" bestFit="1" customWidth="1"/>
    <col min="753" max="756" width="5" bestFit="1" customWidth="1"/>
    <col min="757" max="757" width="6" bestFit="1" customWidth="1"/>
    <col min="758" max="758" width="5" bestFit="1" customWidth="1"/>
    <col min="759" max="759" width="6" bestFit="1" customWidth="1"/>
    <col min="760" max="761" width="5" bestFit="1" customWidth="1"/>
    <col min="762" max="763" width="6" bestFit="1" customWidth="1"/>
    <col min="764" max="765" width="5" bestFit="1" customWidth="1"/>
    <col min="766" max="766" width="6" bestFit="1" customWidth="1"/>
    <col min="767" max="767" width="5" bestFit="1" customWidth="1"/>
    <col min="768" max="768" width="7" bestFit="1" customWidth="1"/>
    <col min="769" max="769" width="5" bestFit="1" customWidth="1"/>
    <col min="770" max="770" width="6" bestFit="1" customWidth="1"/>
    <col min="771" max="771" width="5" bestFit="1" customWidth="1"/>
    <col min="772" max="772" width="6" bestFit="1" customWidth="1"/>
    <col min="773" max="775" width="5" bestFit="1" customWidth="1"/>
    <col min="776" max="780" width="6" bestFit="1" customWidth="1"/>
    <col min="781" max="784" width="5" bestFit="1" customWidth="1"/>
    <col min="785" max="785" width="6" bestFit="1" customWidth="1"/>
    <col min="786" max="786" width="5" bestFit="1" customWidth="1"/>
    <col min="787" max="787" width="6" bestFit="1" customWidth="1"/>
    <col min="788" max="788" width="5" bestFit="1" customWidth="1"/>
    <col min="789" max="789" width="6" bestFit="1" customWidth="1"/>
    <col min="790" max="791" width="5" bestFit="1" customWidth="1"/>
    <col min="792" max="793" width="6" bestFit="1" customWidth="1"/>
    <col min="794" max="798" width="5" bestFit="1" customWidth="1"/>
    <col min="799" max="799" width="6" bestFit="1" customWidth="1"/>
    <col min="800" max="800" width="5" bestFit="1" customWidth="1"/>
    <col min="801" max="803" width="6" bestFit="1" customWidth="1"/>
    <col min="804" max="805" width="5" bestFit="1" customWidth="1"/>
    <col min="806" max="806" width="6" bestFit="1" customWidth="1"/>
    <col min="807" max="807" width="5" bestFit="1" customWidth="1"/>
    <col min="808" max="809" width="6" bestFit="1" customWidth="1"/>
    <col min="810" max="813" width="5" bestFit="1" customWidth="1"/>
    <col min="814" max="815" width="6" bestFit="1" customWidth="1"/>
    <col min="816" max="817" width="5" bestFit="1" customWidth="1"/>
    <col min="818" max="818" width="6" bestFit="1" customWidth="1"/>
    <col min="819" max="819" width="5" bestFit="1" customWidth="1"/>
    <col min="820" max="820" width="6" bestFit="1" customWidth="1"/>
    <col min="821" max="822" width="5" bestFit="1" customWidth="1"/>
    <col min="823" max="823" width="6" bestFit="1" customWidth="1"/>
    <col min="824" max="829" width="5" bestFit="1" customWidth="1"/>
    <col min="830" max="830" width="6" bestFit="1" customWidth="1"/>
    <col min="831" max="831" width="5" bestFit="1" customWidth="1"/>
    <col min="832" max="833" width="6" bestFit="1" customWidth="1"/>
    <col min="834" max="836" width="5" bestFit="1" customWidth="1"/>
    <col min="837" max="838" width="6" bestFit="1" customWidth="1"/>
    <col min="839" max="839" width="5" bestFit="1" customWidth="1"/>
    <col min="840" max="840" width="6" bestFit="1" customWidth="1"/>
    <col min="841" max="841" width="5" bestFit="1" customWidth="1"/>
    <col min="842" max="842" width="6" bestFit="1" customWidth="1"/>
    <col min="843" max="845" width="5" bestFit="1" customWidth="1"/>
    <col min="846" max="846" width="6" bestFit="1" customWidth="1"/>
    <col min="847" max="847" width="5" bestFit="1" customWidth="1"/>
    <col min="848" max="848" width="6" bestFit="1" customWidth="1"/>
    <col min="849" max="850" width="5" bestFit="1" customWidth="1"/>
    <col min="851" max="852" width="6" bestFit="1" customWidth="1"/>
    <col min="853" max="853" width="5" bestFit="1" customWidth="1"/>
    <col min="854" max="854" width="6" bestFit="1" customWidth="1"/>
    <col min="855" max="860" width="5" bestFit="1" customWidth="1"/>
    <col min="861" max="864" width="6" bestFit="1" customWidth="1"/>
    <col min="865" max="869" width="5" bestFit="1" customWidth="1"/>
    <col min="870" max="872" width="6" bestFit="1" customWidth="1"/>
    <col min="873" max="873" width="5" bestFit="1" customWidth="1"/>
    <col min="874" max="874" width="6" bestFit="1" customWidth="1"/>
    <col min="875" max="878" width="5" bestFit="1" customWidth="1"/>
    <col min="879" max="879" width="6" bestFit="1" customWidth="1"/>
    <col min="880" max="880" width="7" bestFit="1" customWidth="1"/>
    <col min="881" max="881" width="5" bestFit="1" customWidth="1"/>
    <col min="882" max="882" width="6" bestFit="1" customWidth="1"/>
    <col min="883" max="883" width="5" bestFit="1" customWidth="1"/>
    <col min="884" max="885" width="6" bestFit="1" customWidth="1"/>
    <col min="886" max="886" width="5" bestFit="1" customWidth="1"/>
    <col min="887" max="889" width="6" bestFit="1" customWidth="1"/>
    <col min="890" max="890" width="5" bestFit="1" customWidth="1"/>
    <col min="891" max="892" width="6" bestFit="1" customWidth="1"/>
    <col min="893" max="893" width="5" bestFit="1" customWidth="1"/>
    <col min="894" max="894" width="6" bestFit="1" customWidth="1"/>
    <col min="895" max="895" width="5" bestFit="1" customWidth="1"/>
    <col min="896" max="898" width="6" bestFit="1" customWidth="1"/>
    <col min="899" max="899" width="5" bestFit="1" customWidth="1"/>
    <col min="900" max="900" width="6" bestFit="1" customWidth="1"/>
    <col min="901" max="904" width="5" bestFit="1" customWidth="1"/>
    <col min="905" max="905" width="6" bestFit="1" customWidth="1"/>
    <col min="906" max="909" width="5" bestFit="1" customWidth="1"/>
    <col min="910" max="910" width="6" bestFit="1" customWidth="1"/>
    <col min="911" max="911" width="5" bestFit="1" customWidth="1"/>
    <col min="912" max="913" width="6" bestFit="1" customWidth="1"/>
    <col min="914" max="914" width="5" bestFit="1" customWidth="1"/>
    <col min="915" max="916" width="6" bestFit="1" customWidth="1"/>
    <col min="917" max="918" width="5" bestFit="1" customWidth="1"/>
    <col min="919" max="919" width="6" bestFit="1" customWidth="1"/>
    <col min="920" max="921" width="5" bestFit="1" customWidth="1"/>
    <col min="922" max="922" width="6" bestFit="1" customWidth="1"/>
    <col min="923" max="923" width="5" bestFit="1" customWidth="1"/>
    <col min="924" max="926" width="6" bestFit="1" customWidth="1"/>
    <col min="927" max="927" width="5" bestFit="1" customWidth="1"/>
    <col min="928" max="929" width="6" bestFit="1" customWidth="1"/>
    <col min="930" max="931" width="5" bestFit="1" customWidth="1"/>
    <col min="932" max="932" width="7" bestFit="1" customWidth="1"/>
    <col min="933" max="933" width="6" bestFit="1" customWidth="1"/>
    <col min="934" max="935" width="5" bestFit="1" customWidth="1"/>
    <col min="936" max="936" width="6" bestFit="1" customWidth="1"/>
    <col min="937" max="939" width="5" bestFit="1" customWidth="1"/>
    <col min="940" max="942" width="6" bestFit="1" customWidth="1"/>
    <col min="943" max="950" width="5" bestFit="1" customWidth="1"/>
    <col min="951" max="951" width="6" bestFit="1" customWidth="1"/>
    <col min="952" max="954" width="5" bestFit="1" customWidth="1"/>
    <col min="955" max="955" width="6" bestFit="1" customWidth="1"/>
    <col min="956" max="957" width="5" bestFit="1" customWidth="1"/>
    <col min="958" max="959" width="6" bestFit="1" customWidth="1"/>
    <col min="960" max="960" width="5" bestFit="1" customWidth="1"/>
    <col min="961" max="961" width="6" bestFit="1" customWidth="1"/>
    <col min="962" max="965" width="5" bestFit="1" customWidth="1"/>
    <col min="966" max="966" width="6" bestFit="1" customWidth="1"/>
    <col min="967" max="967" width="5" bestFit="1" customWidth="1"/>
    <col min="968" max="970" width="6" bestFit="1" customWidth="1"/>
    <col min="971" max="972" width="5" bestFit="1" customWidth="1"/>
    <col min="973" max="973" width="6" bestFit="1" customWidth="1"/>
    <col min="974" max="976" width="5" bestFit="1" customWidth="1"/>
    <col min="977" max="977" width="6" bestFit="1" customWidth="1"/>
    <col min="978" max="978" width="5" bestFit="1" customWidth="1"/>
    <col min="979" max="980" width="6" bestFit="1" customWidth="1"/>
    <col min="981" max="981" width="5" bestFit="1" customWidth="1"/>
    <col min="982" max="983" width="6" bestFit="1" customWidth="1"/>
    <col min="984" max="986" width="5" bestFit="1" customWidth="1"/>
    <col min="987" max="987" width="6" bestFit="1" customWidth="1"/>
    <col min="988" max="988" width="5" bestFit="1" customWidth="1"/>
    <col min="989" max="989" width="6" bestFit="1" customWidth="1"/>
    <col min="990" max="990" width="5" bestFit="1" customWidth="1"/>
    <col min="991" max="992" width="6" bestFit="1" customWidth="1"/>
    <col min="993" max="993" width="5" bestFit="1" customWidth="1"/>
    <col min="994" max="994" width="6" bestFit="1" customWidth="1"/>
    <col min="995" max="995" width="5" bestFit="1" customWidth="1"/>
    <col min="996" max="996" width="7" bestFit="1" customWidth="1"/>
    <col min="997" max="997" width="5" bestFit="1" customWidth="1"/>
    <col min="998" max="999" width="6" bestFit="1" customWidth="1"/>
    <col min="1000" max="1000" width="5" bestFit="1" customWidth="1"/>
    <col min="1001" max="1002" width="6" bestFit="1" customWidth="1"/>
    <col min="1003" max="1003" width="5" bestFit="1" customWidth="1"/>
    <col min="1004" max="1004" width="6" bestFit="1" customWidth="1"/>
    <col min="1005" max="1006" width="5" bestFit="1" customWidth="1"/>
    <col min="1007" max="1007" width="6" bestFit="1" customWidth="1"/>
    <col min="1008" max="1008" width="5" bestFit="1" customWidth="1"/>
    <col min="1009" max="1009" width="6" bestFit="1" customWidth="1"/>
    <col min="1010" max="1012" width="5" bestFit="1" customWidth="1"/>
    <col min="1013" max="1014" width="6" bestFit="1" customWidth="1"/>
    <col min="1015" max="1015" width="5" bestFit="1" customWidth="1"/>
    <col min="1016" max="1017" width="6" bestFit="1" customWidth="1"/>
    <col min="1018" max="1018" width="5" bestFit="1" customWidth="1"/>
    <col min="1019" max="1020" width="6" bestFit="1" customWidth="1"/>
    <col min="1021" max="1024" width="5" bestFit="1" customWidth="1"/>
    <col min="1025" max="1025" width="6" bestFit="1" customWidth="1"/>
    <col min="1026" max="1026" width="5" bestFit="1" customWidth="1"/>
    <col min="1027" max="1027" width="6" bestFit="1" customWidth="1"/>
    <col min="1028" max="1028" width="5" bestFit="1" customWidth="1"/>
    <col min="1029" max="1029" width="6" bestFit="1" customWidth="1"/>
    <col min="1030" max="1030" width="5" bestFit="1" customWidth="1"/>
    <col min="1031" max="1031" width="6" bestFit="1" customWidth="1"/>
    <col min="1032" max="1033" width="5" bestFit="1" customWidth="1"/>
    <col min="1034" max="1036" width="6" bestFit="1" customWidth="1"/>
    <col min="1037" max="1038" width="5" bestFit="1" customWidth="1"/>
    <col min="1039" max="1039" width="6" bestFit="1" customWidth="1"/>
    <col min="1040" max="1040" width="5" bestFit="1" customWidth="1"/>
    <col min="1041" max="1041" width="6" bestFit="1" customWidth="1"/>
    <col min="1042" max="1042" width="5" bestFit="1" customWidth="1"/>
    <col min="1043" max="1045" width="6" bestFit="1" customWidth="1"/>
    <col min="1046" max="1047" width="5" bestFit="1" customWidth="1"/>
    <col min="1048" max="1048" width="6" bestFit="1" customWidth="1"/>
    <col min="1049" max="1053" width="5" bestFit="1" customWidth="1"/>
    <col min="1054" max="1055" width="6" bestFit="1" customWidth="1"/>
    <col min="1056" max="1056" width="5" bestFit="1" customWidth="1"/>
    <col min="1057" max="1058" width="6" bestFit="1" customWidth="1"/>
    <col min="1059" max="1059" width="5" bestFit="1" customWidth="1"/>
    <col min="1060" max="1060" width="6" bestFit="1" customWidth="1"/>
    <col min="1061" max="1061" width="5" bestFit="1" customWidth="1"/>
    <col min="1062" max="1062" width="6" bestFit="1" customWidth="1"/>
    <col min="1063" max="1063" width="5" bestFit="1" customWidth="1"/>
    <col min="1064" max="1064" width="6" bestFit="1" customWidth="1"/>
    <col min="1065" max="1065" width="5" bestFit="1" customWidth="1"/>
    <col min="1066" max="1066" width="6" bestFit="1" customWidth="1"/>
    <col min="1067" max="1067" width="5" bestFit="1" customWidth="1"/>
    <col min="1068" max="1070" width="6" bestFit="1" customWidth="1"/>
    <col min="1071" max="1074" width="5" bestFit="1" customWidth="1"/>
    <col min="1075" max="1075" width="6" bestFit="1" customWidth="1"/>
    <col min="1076" max="1077" width="5" bestFit="1" customWidth="1"/>
    <col min="1078" max="1082" width="6" bestFit="1" customWidth="1"/>
    <col min="1083" max="1085" width="5" bestFit="1" customWidth="1"/>
    <col min="1086" max="1087" width="6" bestFit="1" customWidth="1"/>
    <col min="1088" max="1088" width="5" bestFit="1" customWidth="1"/>
    <col min="1089" max="1091" width="6" bestFit="1" customWidth="1"/>
    <col min="1092" max="1092" width="5" bestFit="1" customWidth="1"/>
    <col min="1093" max="1096" width="6" bestFit="1" customWidth="1"/>
    <col min="1097" max="1100" width="5" bestFit="1" customWidth="1"/>
    <col min="1101" max="1101" width="6" bestFit="1" customWidth="1"/>
    <col min="1102" max="1102" width="5" bestFit="1" customWidth="1"/>
    <col min="1103" max="1103" width="6" bestFit="1" customWidth="1"/>
    <col min="1104" max="1105" width="5" bestFit="1" customWidth="1"/>
    <col min="1106" max="1106" width="6" bestFit="1" customWidth="1"/>
    <col min="1107" max="1108" width="5" bestFit="1" customWidth="1"/>
    <col min="1109" max="1109" width="6" bestFit="1" customWidth="1"/>
    <col min="1110" max="1110" width="5" bestFit="1" customWidth="1"/>
    <col min="1111" max="1112" width="6" bestFit="1" customWidth="1"/>
    <col min="1113" max="1113" width="5" bestFit="1" customWidth="1"/>
    <col min="1114" max="1119" width="6" bestFit="1" customWidth="1"/>
    <col min="1120" max="1121" width="5" bestFit="1" customWidth="1"/>
    <col min="1122" max="1123" width="6" bestFit="1" customWidth="1"/>
    <col min="1124" max="1124" width="5" bestFit="1" customWidth="1"/>
    <col min="1125" max="1126" width="6" bestFit="1" customWidth="1"/>
    <col min="1127" max="1129" width="5" bestFit="1" customWidth="1"/>
    <col min="1130" max="1130" width="6" bestFit="1" customWidth="1"/>
    <col min="1131" max="1133" width="5" bestFit="1" customWidth="1"/>
    <col min="1134" max="1135" width="6" bestFit="1" customWidth="1"/>
    <col min="1136" max="1139" width="5" bestFit="1" customWidth="1"/>
    <col min="1140" max="1140" width="6" bestFit="1" customWidth="1"/>
    <col min="1141" max="1147" width="5" bestFit="1" customWidth="1"/>
    <col min="1148" max="1149" width="6" bestFit="1" customWidth="1"/>
    <col min="1150" max="1152" width="5" bestFit="1" customWidth="1"/>
    <col min="1153" max="1153" width="6" bestFit="1" customWidth="1"/>
    <col min="1154" max="1157" width="5" bestFit="1" customWidth="1"/>
    <col min="1158" max="1163" width="6" bestFit="1" customWidth="1"/>
    <col min="1164" max="1165" width="5" bestFit="1" customWidth="1"/>
    <col min="1166" max="1166" width="6" bestFit="1" customWidth="1"/>
    <col min="1167" max="1168" width="5" bestFit="1" customWidth="1"/>
    <col min="1169" max="1169" width="6" bestFit="1" customWidth="1"/>
    <col min="1170" max="1170" width="5" bestFit="1" customWidth="1"/>
    <col min="1171" max="1171" width="6" bestFit="1" customWidth="1"/>
    <col min="1172" max="1174" width="5" bestFit="1" customWidth="1"/>
    <col min="1175" max="1175" width="6" bestFit="1" customWidth="1"/>
    <col min="1176" max="1180" width="5" bestFit="1" customWidth="1"/>
    <col min="1181" max="1181" width="6" bestFit="1" customWidth="1"/>
    <col min="1182" max="1183" width="5" bestFit="1" customWidth="1"/>
    <col min="1184" max="1184" width="6" bestFit="1" customWidth="1"/>
    <col min="1185" max="1186" width="5" bestFit="1" customWidth="1"/>
    <col min="1187" max="1187" width="6" bestFit="1" customWidth="1"/>
    <col min="1188" max="1189" width="5" bestFit="1" customWidth="1"/>
    <col min="1190" max="1190" width="6" bestFit="1" customWidth="1"/>
    <col min="1191" max="1191" width="5" bestFit="1" customWidth="1"/>
    <col min="1192" max="1192" width="6" bestFit="1" customWidth="1"/>
    <col min="1193" max="1193" width="5" bestFit="1" customWidth="1"/>
    <col min="1194" max="1197" width="6" bestFit="1" customWidth="1"/>
    <col min="1198" max="1199" width="5" bestFit="1" customWidth="1"/>
    <col min="1200" max="1200" width="6" bestFit="1" customWidth="1"/>
    <col min="1201" max="1203" width="5" bestFit="1" customWidth="1"/>
    <col min="1204" max="1204" width="6" bestFit="1" customWidth="1"/>
    <col min="1205" max="1207" width="5" bestFit="1" customWidth="1"/>
    <col min="1208" max="1209" width="6" bestFit="1" customWidth="1"/>
    <col min="1210" max="1210" width="5" bestFit="1" customWidth="1"/>
    <col min="1211" max="1213" width="6" bestFit="1" customWidth="1"/>
    <col min="1214" max="1219" width="5" bestFit="1" customWidth="1"/>
    <col min="1220" max="1222" width="6" bestFit="1" customWidth="1"/>
    <col min="1223" max="1225" width="5" bestFit="1" customWidth="1"/>
    <col min="1226" max="1226" width="6" bestFit="1" customWidth="1"/>
    <col min="1227" max="1228" width="5" bestFit="1" customWidth="1"/>
    <col min="1229" max="1229" width="6" bestFit="1" customWidth="1"/>
    <col min="1230" max="1230" width="5" bestFit="1" customWidth="1"/>
    <col min="1231" max="1233" width="6" bestFit="1" customWidth="1"/>
    <col min="1234" max="1237" width="5" bestFit="1" customWidth="1"/>
    <col min="1238" max="1241" width="6" bestFit="1" customWidth="1"/>
    <col min="1242" max="1245" width="5" bestFit="1" customWidth="1"/>
    <col min="1246" max="1246" width="6" bestFit="1" customWidth="1"/>
    <col min="1247" max="1247" width="5" bestFit="1" customWidth="1"/>
    <col min="1248" max="1248" width="6" bestFit="1" customWidth="1"/>
    <col min="1249" max="1252" width="5" bestFit="1" customWidth="1"/>
    <col min="1253" max="1254" width="6" bestFit="1" customWidth="1"/>
    <col min="1255" max="1256" width="5" bestFit="1" customWidth="1"/>
    <col min="1257" max="1257" width="6" bestFit="1" customWidth="1"/>
    <col min="1258" max="1259" width="5" bestFit="1" customWidth="1"/>
    <col min="1260" max="1261" width="6" bestFit="1" customWidth="1"/>
    <col min="1262" max="1263" width="5" bestFit="1" customWidth="1"/>
    <col min="1264" max="1266" width="6" bestFit="1" customWidth="1"/>
    <col min="1267" max="1268" width="5" bestFit="1" customWidth="1"/>
    <col min="1269" max="1271" width="6" bestFit="1" customWidth="1"/>
    <col min="1272" max="1274" width="5" bestFit="1" customWidth="1"/>
    <col min="1275" max="1275" width="6" bestFit="1" customWidth="1"/>
    <col min="1276" max="1276" width="5" bestFit="1" customWidth="1"/>
    <col min="1277" max="1278" width="6" bestFit="1" customWidth="1"/>
    <col min="1279" max="1279" width="5" bestFit="1" customWidth="1"/>
    <col min="1280" max="1280" width="38.85546875" bestFit="1" customWidth="1"/>
    <col min="1281" max="1282" width="8.140625" bestFit="1" customWidth="1"/>
    <col min="1284" max="1286" width="8.140625" bestFit="1" customWidth="1"/>
    <col min="1288" max="1290" width="8.140625" bestFit="1" customWidth="1"/>
    <col min="1292" max="1298" width="8.140625" bestFit="1" customWidth="1"/>
    <col min="1301" max="1303" width="8.140625" bestFit="1" customWidth="1"/>
    <col min="1305" max="1307" width="8.140625" bestFit="1" customWidth="1"/>
    <col min="1311" max="1312" width="8.140625" bestFit="1" customWidth="1"/>
    <col min="1316" max="1316" width="8.140625" bestFit="1" customWidth="1"/>
    <col min="1321" max="1322" width="8.140625" bestFit="1" customWidth="1"/>
    <col min="1324" max="1324" width="8.140625" bestFit="1" customWidth="1"/>
    <col min="1326" max="1326" width="8.140625" bestFit="1" customWidth="1"/>
    <col min="1328" max="1329" width="8.140625" bestFit="1" customWidth="1"/>
    <col min="1331" max="1332" width="8.140625" bestFit="1" customWidth="1"/>
    <col min="1334" max="1334" width="8.140625" bestFit="1" customWidth="1"/>
    <col min="1336" max="1347" width="8.140625" bestFit="1" customWidth="1"/>
    <col min="1350" max="1354" width="8.140625" bestFit="1" customWidth="1"/>
    <col min="1357" max="1357" width="8.140625" bestFit="1" customWidth="1"/>
    <col min="1360" max="1361" width="8.140625" bestFit="1" customWidth="1"/>
    <col min="1366" max="1369" width="8.140625" bestFit="1" customWidth="1"/>
    <col min="1371" max="1373" width="8.140625" bestFit="1" customWidth="1"/>
    <col min="1375" max="1376" width="8.140625" bestFit="1" customWidth="1"/>
    <col min="1378" max="1379" width="8.140625" bestFit="1" customWidth="1"/>
    <col min="1382" max="1383" width="8.140625" bestFit="1" customWidth="1"/>
    <col min="1385" max="1387" width="8.140625" bestFit="1" customWidth="1"/>
    <col min="1389" max="1392" width="8.140625" bestFit="1" customWidth="1"/>
    <col min="1396" max="1396" width="8.140625" bestFit="1" customWidth="1"/>
    <col min="1400" max="1400" width="8.140625" bestFit="1" customWidth="1"/>
    <col min="1402" max="1403" width="8.140625" bestFit="1" customWidth="1"/>
    <col min="1407" max="1408" width="8.140625" bestFit="1" customWidth="1"/>
    <col min="1410" max="1410" width="8.140625" bestFit="1" customWidth="1"/>
    <col min="1412" max="1416" width="8.140625" bestFit="1" customWidth="1"/>
    <col min="1420" max="1420" width="8.140625" bestFit="1" customWidth="1"/>
    <col min="1423" max="1427" width="8.140625" bestFit="1" customWidth="1"/>
    <col min="1429" max="1429" width="8.140625" bestFit="1" customWidth="1"/>
    <col min="1432" max="1433" width="8.140625" bestFit="1" customWidth="1"/>
    <col min="1437" max="1438" width="8.140625" bestFit="1" customWidth="1"/>
    <col min="1441" max="1444" width="8.140625" bestFit="1" customWidth="1"/>
    <col min="1447" max="1448" width="8.140625" bestFit="1" customWidth="1"/>
    <col min="1450" max="1450" width="8.140625" bestFit="1" customWidth="1"/>
    <col min="1452" max="1453" width="8.140625" bestFit="1" customWidth="1"/>
    <col min="1456" max="1460" width="8.140625" bestFit="1" customWidth="1"/>
    <col min="1462" max="1462" width="8.140625" bestFit="1" customWidth="1"/>
    <col min="1464" max="1466" width="8.140625" bestFit="1" customWidth="1"/>
    <col min="1469" max="1469" width="8.140625" bestFit="1" customWidth="1"/>
    <col min="1471" max="1472" width="8.140625" bestFit="1" customWidth="1"/>
    <col min="1474" max="1475" width="8.140625" bestFit="1" customWidth="1"/>
    <col min="1477" max="1479" width="8.140625" bestFit="1" customWidth="1"/>
    <col min="1481" max="1482" width="8.140625" bestFit="1" customWidth="1"/>
    <col min="1488" max="1489" width="8.140625" bestFit="1" customWidth="1"/>
    <col min="1494" max="1494" width="8.140625" bestFit="1" customWidth="1"/>
    <col min="1497" max="1497" width="8.140625" bestFit="1" customWidth="1"/>
    <col min="1499" max="1501" width="8.140625" bestFit="1" customWidth="1"/>
    <col min="1503" max="1504" width="8.140625" bestFit="1" customWidth="1"/>
    <col min="1508" max="1508" width="8.140625" bestFit="1" customWidth="1"/>
    <col min="1510" max="1514" width="8.140625" bestFit="1" customWidth="1"/>
    <col min="1517" max="1522" width="8.140625" bestFit="1" customWidth="1"/>
    <col min="1528" max="1529" width="8.140625" bestFit="1" customWidth="1"/>
    <col min="1531" max="1532" width="8.140625" bestFit="1" customWidth="1"/>
    <col min="1534" max="1534" width="8.140625" bestFit="1" customWidth="1"/>
    <col min="1537" max="1539" width="8.140625" bestFit="1" customWidth="1"/>
    <col min="1541" max="1542" width="8.140625" bestFit="1" customWidth="1"/>
    <col min="1546" max="1548" width="8.140625" bestFit="1" customWidth="1"/>
    <col min="1550" max="1554" width="8.140625" bestFit="1" customWidth="1"/>
    <col min="1556" max="1556" width="8.140625" bestFit="1" customWidth="1"/>
    <col min="1560" max="1561" width="8.140625" bestFit="1" customWidth="1"/>
    <col min="1563" max="1566" width="8.140625" bestFit="1" customWidth="1"/>
    <col min="1568" max="1568" width="8.140625" bestFit="1" customWidth="1"/>
    <col min="1571" max="1572" width="8.140625" bestFit="1" customWidth="1"/>
    <col min="1574" max="1574" width="8.140625" bestFit="1" customWidth="1"/>
    <col min="1576" max="1576" width="8.140625" bestFit="1" customWidth="1"/>
    <col min="1581" max="1582" width="8.140625" bestFit="1" customWidth="1"/>
    <col min="1591" max="1595" width="8.140625" bestFit="1" customWidth="1"/>
    <col min="1597" max="1599" width="8.140625" bestFit="1" customWidth="1"/>
    <col min="1601" max="1607" width="8.140625" bestFit="1" customWidth="1"/>
    <col min="1609" max="1609" width="8.140625" bestFit="1" customWidth="1"/>
    <col min="1612" max="1612" width="8.140625" bestFit="1" customWidth="1"/>
    <col min="1614" max="1617" width="8.140625" bestFit="1" customWidth="1"/>
    <col min="1619" max="1619" width="8.140625" bestFit="1" customWidth="1"/>
    <col min="1621" max="1621" width="8.140625" bestFit="1" customWidth="1"/>
    <col min="1623" max="1623" width="8.140625" bestFit="1" customWidth="1"/>
    <col min="1626" max="1631" width="8.140625" bestFit="1" customWidth="1"/>
    <col min="1633" max="1634" width="8.140625" bestFit="1" customWidth="1"/>
    <col min="1636" max="1637" width="8.140625" bestFit="1" customWidth="1"/>
    <col min="1640" max="1643" width="8.140625" bestFit="1" customWidth="1"/>
    <col min="1645" max="1649" width="8.140625" bestFit="1" customWidth="1"/>
    <col min="1652" max="1652" width="8.140625" bestFit="1" customWidth="1"/>
    <col min="1654" max="1654" width="8.140625" bestFit="1" customWidth="1"/>
    <col min="1658" max="1658" width="8.140625" bestFit="1" customWidth="1"/>
    <col min="1660" max="1661" width="8.140625" bestFit="1" customWidth="1"/>
    <col min="1664" max="1664" width="8.140625" bestFit="1" customWidth="1"/>
    <col min="1668" max="1669" width="8.140625" bestFit="1" customWidth="1"/>
    <col min="1673" max="1673" width="8.140625" bestFit="1" customWidth="1"/>
    <col min="1675" max="1677" width="8.140625" bestFit="1" customWidth="1"/>
    <col min="1679" max="1680" width="8.140625" bestFit="1" customWidth="1"/>
    <col min="1683" max="1683" width="8.140625" bestFit="1" customWidth="1"/>
    <col min="1688" max="1691" width="8.140625" bestFit="1" customWidth="1"/>
    <col min="1693" max="1694" width="8.140625" bestFit="1" customWidth="1"/>
    <col min="1696" max="1696" width="8.140625" bestFit="1" customWidth="1"/>
    <col min="1698" max="1699" width="8.140625" bestFit="1" customWidth="1"/>
    <col min="1701" max="1701" width="8.140625" bestFit="1" customWidth="1"/>
    <col min="1703" max="1704" width="8.140625" bestFit="1" customWidth="1"/>
    <col min="1714" max="1715" width="8.140625" bestFit="1" customWidth="1"/>
    <col min="1718" max="1718" width="8.140625" bestFit="1" customWidth="1"/>
    <col min="1720" max="1720" width="8.140625" bestFit="1" customWidth="1"/>
    <col min="1722" max="1723" width="8.140625" bestFit="1" customWidth="1"/>
    <col min="1726" max="1728" width="8.140625" bestFit="1" customWidth="1"/>
    <col min="1730" max="1732" width="8.140625" bestFit="1" customWidth="1"/>
    <col min="1734" max="1736" width="8.140625" bestFit="1" customWidth="1"/>
    <col min="1743" max="1750" width="8.140625" bestFit="1" customWidth="1"/>
    <col min="1753" max="1753" width="8.140625" bestFit="1" customWidth="1"/>
    <col min="1757" max="1758" width="8.140625" bestFit="1" customWidth="1"/>
    <col min="1760" max="1761" width="8.140625" bestFit="1" customWidth="1"/>
    <col min="1763" max="1765" width="8.140625" bestFit="1" customWidth="1"/>
    <col min="1769" max="1769" width="8.140625" bestFit="1" customWidth="1"/>
    <col min="1771" max="1771" width="8.140625" bestFit="1" customWidth="1"/>
    <col min="1775" max="1776" width="8.140625" bestFit="1" customWidth="1"/>
    <col min="1778" max="1781" width="8.140625" bestFit="1" customWidth="1"/>
    <col min="1784" max="1784" width="8.140625" bestFit="1" customWidth="1"/>
    <col min="1786" max="1787" width="8.140625" bestFit="1" customWidth="1"/>
    <col min="1790" max="1791" width="8.140625" bestFit="1" customWidth="1"/>
    <col min="1793" max="1795" width="8.140625" bestFit="1" customWidth="1"/>
    <col min="1797" max="1798" width="8.140625" bestFit="1" customWidth="1"/>
    <col min="1800" max="1801" width="8.140625" bestFit="1" customWidth="1"/>
    <col min="1806" max="1806" width="8.140625" bestFit="1" customWidth="1"/>
    <col min="1808" max="1808" width="8.140625" bestFit="1" customWidth="1"/>
    <col min="1810" max="1812" width="8.140625" bestFit="1" customWidth="1"/>
    <col min="1816" max="1818" width="8.140625" bestFit="1" customWidth="1"/>
    <col min="1820" max="1820" width="8.140625" bestFit="1" customWidth="1"/>
    <col min="1822" max="1826" width="8.140625" bestFit="1" customWidth="1"/>
    <col min="1829" max="1833" width="8.140625" bestFit="1" customWidth="1"/>
    <col min="1836" max="1837" width="8.140625" bestFit="1" customWidth="1"/>
    <col min="1841" max="1842" width="8.140625" bestFit="1" customWidth="1"/>
    <col min="1844" max="1844" width="8.140625" bestFit="1" customWidth="1"/>
    <col min="1847" max="1852" width="8.140625" bestFit="1" customWidth="1"/>
    <col min="1854" max="1854" width="8.140625" bestFit="1" customWidth="1"/>
    <col min="1856" max="1857" width="8.140625" bestFit="1" customWidth="1"/>
    <col min="1859" max="1862" width="8.140625" bestFit="1" customWidth="1"/>
    <col min="1864" max="1864" width="8.140625" bestFit="1" customWidth="1"/>
    <col min="1868" max="1868" width="8.140625" bestFit="1" customWidth="1"/>
    <col min="1870" max="1873" width="8.140625" bestFit="1" customWidth="1"/>
    <col min="1876" max="1881" width="8.140625" bestFit="1" customWidth="1"/>
    <col min="1885" max="1886" width="8.140625" bestFit="1" customWidth="1"/>
    <col min="1888" max="1888" width="8.140625" bestFit="1" customWidth="1"/>
    <col min="1892" max="1893" width="8.140625" bestFit="1" customWidth="1"/>
    <col min="1895" max="1895" width="8.140625" bestFit="1" customWidth="1"/>
    <col min="1897" max="1902" width="8.140625" bestFit="1" customWidth="1"/>
    <col min="1905" max="1906" width="8.140625" bestFit="1" customWidth="1"/>
    <col min="1910" max="1910" width="8.140625" bestFit="1" customWidth="1"/>
    <col min="1912" max="1913" width="8.140625" bestFit="1" customWidth="1"/>
    <col min="1915" max="1915" width="8.140625" bestFit="1" customWidth="1"/>
    <col min="1918" max="1918" width="8.140625" bestFit="1" customWidth="1"/>
    <col min="1923" max="1923" width="23.5703125" bestFit="1" customWidth="1"/>
    <col min="1924" max="1924" width="35.140625" bestFit="1" customWidth="1"/>
    <col min="1925" max="1925" width="43.85546875" bestFit="1" customWidth="1"/>
  </cols>
  <sheetData>
    <row r="1" spans="2:15" ht="15.75" thickBot="1" x14ac:dyDescent="0.3"/>
    <row r="2" spans="2:15" ht="16.5" thickBot="1" x14ac:dyDescent="0.3">
      <c r="B2" s="91" t="s">
        <v>178</v>
      </c>
      <c r="C2" s="92" t="s">
        <v>1933</v>
      </c>
      <c r="H2" s="32"/>
      <c r="I2" s="156" t="s">
        <v>8073</v>
      </c>
      <c r="J2" s="154"/>
      <c r="K2" s="154"/>
      <c r="L2" s="154"/>
      <c r="M2" s="154"/>
      <c r="N2" s="108"/>
      <c r="O2" s="109"/>
    </row>
    <row r="3" spans="2:15" ht="15.75" thickBot="1" x14ac:dyDescent="0.3">
      <c r="B3" s="153" t="s">
        <v>8073</v>
      </c>
      <c r="C3" s="154"/>
      <c r="D3" s="154"/>
      <c r="E3" s="154"/>
      <c r="F3" s="155"/>
      <c r="G3" s="41"/>
      <c r="H3" s="33"/>
      <c r="I3" s="110" t="s">
        <v>241</v>
      </c>
      <c r="J3" s="102" t="s">
        <v>238</v>
      </c>
      <c r="K3" s="102" t="s">
        <v>239</v>
      </c>
      <c r="L3" s="102" t="s">
        <v>70</v>
      </c>
      <c r="M3" s="102" t="s">
        <v>240</v>
      </c>
      <c r="N3" s="102" t="s">
        <v>184</v>
      </c>
      <c r="O3" s="111" t="s">
        <v>242</v>
      </c>
    </row>
    <row r="4" spans="2:15" x14ac:dyDescent="0.25">
      <c r="B4" s="62" t="s">
        <v>12</v>
      </c>
      <c r="C4" s="102" t="s">
        <v>13</v>
      </c>
      <c r="D4" s="103" t="s">
        <v>126</v>
      </c>
      <c r="E4" s="104" t="s">
        <v>70</v>
      </c>
      <c r="F4" s="105" t="s">
        <v>127</v>
      </c>
      <c r="G4" s="97" t="s">
        <v>71</v>
      </c>
      <c r="H4" s="32"/>
      <c r="I4" s="96" t="s">
        <v>182</v>
      </c>
      <c r="J4" s="160">
        <v>829</v>
      </c>
      <c r="K4" s="36">
        <v>89075.06000000007</v>
      </c>
      <c r="L4" s="36">
        <v>55715.810000000012</v>
      </c>
      <c r="M4" s="36">
        <v>32358.45</v>
      </c>
      <c r="N4" s="112">
        <v>8117404.29</v>
      </c>
      <c r="O4" s="113">
        <f>GETPIVOTDATA(" CANCELAMENTO FINAL",$I$3,"REGIONAIS","KLEBER RIQUELME")/N4</f>
        <v>3.9863050852183193E-3</v>
      </c>
    </row>
    <row r="5" spans="2:15" x14ac:dyDescent="0.25">
      <c r="B5" s="82" t="s">
        <v>10</v>
      </c>
      <c r="C5" s="160">
        <v>2874</v>
      </c>
      <c r="D5" s="36">
        <v>290207.72000000009</v>
      </c>
      <c r="E5" s="36">
        <v>232075.61000000007</v>
      </c>
      <c r="F5" s="60">
        <v>58115.239999999991</v>
      </c>
      <c r="G5" s="98">
        <v>303064.88999999716</v>
      </c>
      <c r="H5" s="32"/>
      <c r="I5" s="95" t="s">
        <v>10</v>
      </c>
      <c r="J5" s="161">
        <v>631</v>
      </c>
      <c r="K5" s="93">
        <v>69536.940000000075</v>
      </c>
      <c r="L5" s="93">
        <v>55715.810000000012</v>
      </c>
      <c r="M5" s="93">
        <v>13821.130000000008</v>
      </c>
      <c r="N5" s="114"/>
      <c r="O5" s="115"/>
    </row>
    <row r="6" spans="2:15" x14ac:dyDescent="0.25">
      <c r="B6" s="106" t="s">
        <v>153</v>
      </c>
      <c r="C6" s="159">
        <v>57</v>
      </c>
      <c r="D6" s="58">
        <v>5359.2200000000012</v>
      </c>
      <c r="E6" s="58">
        <v>4296.6100000000006</v>
      </c>
      <c r="F6" s="67">
        <v>1062.6099999999999</v>
      </c>
      <c r="G6" s="98">
        <v>5514.5399999999972</v>
      </c>
      <c r="H6" s="32"/>
      <c r="I6" s="95" t="s">
        <v>17</v>
      </c>
      <c r="J6" s="161">
        <v>108</v>
      </c>
      <c r="K6" s="93">
        <v>11039.82</v>
      </c>
      <c r="L6" s="93">
        <v>0</v>
      </c>
      <c r="M6" s="93">
        <v>11039.82</v>
      </c>
      <c r="N6" s="93"/>
      <c r="O6" s="115"/>
    </row>
    <row r="7" spans="2:15" x14ac:dyDescent="0.25">
      <c r="B7" s="106" t="s">
        <v>23</v>
      </c>
      <c r="C7" s="159">
        <v>1432</v>
      </c>
      <c r="D7" s="58">
        <v>136767.02000000016</v>
      </c>
      <c r="E7" s="58">
        <v>108888.93000000014</v>
      </c>
      <c r="F7" s="67">
        <v>27861.220000000005</v>
      </c>
      <c r="G7" s="98">
        <v>141825.61000000004</v>
      </c>
      <c r="H7" s="32"/>
      <c r="I7" s="95" t="s">
        <v>2825</v>
      </c>
      <c r="J7" s="161">
        <v>90</v>
      </c>
      <c r="K7" s="93">
        <v>8498.2999999999993</v>
      </c>
      <c r="L7" s="93">
        <v>0</v>
      </c>
      <c r="M7" s="93">
        <v>7497.5</v>
      </c>
      <c r="N7" s="93"/>
      <c r="O7" s="115"/>
    </row>
    <row r="8" spans="2:15" x14ac:dyDescent="0.25">
      <c r="B8" s="106" t="s">
        <v>19</v>
      </c>
      <c r="C8" s="159">
        <v>1331</v>
      </c>
      <c r="D8" s="58">
        <v>140880.18000000005</v>
      </c>
      <c r="E8" s="58">
        <v>113109.23000000001</v>
      </c>
      <c r="F8" s="67">
        <v>27770.95</v>
      </c>
      <c r="G8" s="98">
        <v>148102.11999999994</v>
      </c>
      <c r="H8" s="32"/>
      <c r="I8" s="96" t="s">
        <v>179</v>
      </c>
      <c r="J8" s="160">
        <v>918</v>
      </c>
      <c r="K8" s="36">
        <v>96366.820000000138</v>
      </c>
      <c r="L8" s="36">
        <v>62073.720000000045</v>
      </c>
      <c r="M8" s="36">
        <v>33382.85</v>
      </c>
      <c r="N8" s="112">
        <v>8122643.4000000004</v>
      </c>
      <c r="O8" s="113">
        <f>GETPIVOTDATA(" CANCELAMENTO FINAL",$I$3,"REGIONAIS","GUSTAVO DIREITO")/N8</f>
        <v>4.1098504952217889E-3</v>
      </c>
    </row>
    <row r="9" spans="2:15" x14ac:dyDescent="0.25">
      <c r="B9" s="106" t="s">
        <v>18</v>
      </c>
      <c r="C9" s="159">
        <v>9</v>
      </c>
      <c r="D9" s="58">
        <v>1863.8</v>
      </c>
      <c r="E9" s="58">
        <v>1494.24</v>
      </c>
      <c r="F9" s="67">
        <v>369.56</v>
      </c>
      <c r="G9" s="98">
        <v>1922.67</v>
      </c>
      <c r="H9" s="32"/>
      <c r="I9" s="95" t="s">
        <v>10</v>
      </c>
      <c r="J9" s="161">
        <v>739</v>
      </c>
      <c r="K9" s="93">
        <v>77735.62000000001</v>
      </c>
      <c r="L9" s="93">
        <v>62073.720000000045</v>
      </c>
      <c r="M9" s="93">
        <v>15661.900000000018</v>
      </c>
      <c r="N9" s="114"/>
      <c r="O9" s="116"/>
    </row>
    <row r="10" spans="2:15" x14ac:dyDescent="0.25">
      <c r="B10" s="106" t="s">
        <v>27</v>
      </c>
      <c r="C10" s="159">
        <v>45</v>
      </c>
      <c r="D10" s="58">
        <v>5337.5</v>
      </c>
      <c r="E10" s="58">
        <v>4286.6000000000013</v>
      </c>
      <c r="F10" s="67">
        <v>1050.9000000000001</v>
      </c>
      <c r="G10" s="98">
        <v>5699.9499999999971</v>
      </c>
      <c r="H10" s="33"/>
      <c r="I10" s="95" t="s">
        <v>17</v>
      </c>
      <c r="J10" s="161">
        <v>80</v>
      </c>
      <c r="K10" s="93">
        <v>9663.02</v>
      </c>
      <c r="L10" s="93">
        <v>0</v>
      </c>
      <c r="M10" s="93">
        <v>9663.02</v>
      </c>
      <c r="N10" s="114"/>
      <c r="O10" s="115"/>
    </row>
    <row r="11" spans="2:15" x14ac:dyDescent="0.25">
      <c r="B11" s="82" t="s">
        <v>17</v>
      </c>
      <c r="C11" s="160">
        <v>574</v>
      </c>
      <c r="D11" s="36">
        <v>56261.620000000054</v>
      </c>
      <c r="E11" s="36">
        <v>0</v>
      </c>
      <c r="F11" s="60">
        <v>56261.620000000054</v>
      </c>
      <c r="G11" s="98">
        <v>57917.430000000058</v>
      </c>
      <c r="I11" s="95" t="s">
        <v>2825</v>
      </c>
      <c r="J11" s="161">
        <v>99</v>
      </c>
      <c r="K11" s="93">
        <v>8968.1800000000021</v>
      </c>
      <c r="L11" s="93">
        <v>0</v>
      </c>
      <c r="M11" s="93">
        <v>8057.9300000000012</v>
      </c>
      <c r="N11" s="93"/>
      <c r="O11" s="115"/>
    </row>
    <row r="12" spans="2:15" x14ac:dyDescent="0.25">
      <c r="B12" s="106" t="s">
        <v>153</v>
      </c>
      <c r="C12" s="159">
        <v>8</v>
      </c>
      <c r="D12" s="58">
        <v>564.6</v>
      </c>
      <c r="E12" s="58">
        <v>0</v>
      </c>
      <c r="F12" s="67">
        <v>564.6</v>
      </c>
      <c r="G12" s="98">
        <v>565.59</v>
      </c>
      <c r="I12" s="96" t="s">
        <v>183</v>
      </c>
      <c r="J12" s="160">
        <v>869</v>
      </c>
      <c r="K12" s="36">
        <v>85236.650000000052</v>
      </c>
      <c r="L12" s="36">
        <v>48301.670000000013</v>
      </c>
      <c r="M12" s="36">
        <v>36253.109999999993</v>
      </c>
      <c r="N12" s="112">
        <v>7125027.0999999996</v>
      </c>
      <c r="O12" s="113">
        <f>GETPIVOTDATA(" CANCELAMENTO FINAL",$I$3,"REGIONAIS","GRAZIANI BARRETO")/N12</f>
        <v>5.0881364367021138E-3</v>
      </c>
    </row>
    <row r="13" spans="2:15" x14ac:dyDescent="0.25">
      <c r="B13" s="106" t="s">
        <v>23</v>
      </c>
      <c r="C13" s="159">
        <v>1</v>
      </c>
      <c r="D13" s="58">
        <v>106</v>
      </c>
      <c r="E13" s="58">
        <v>0</v>
      </c>
      <c r="F13" s="67">
        <v>106</v>
      </c>
      <c r="G13" s="98">
        <v>110.98</v>
      </c>
      <c r="I13" s="95" t="s">
        <v>10</v>
      </c>
      <c r="J13" s="161">
        <v>599</v>
      </c>
      <c r="K13" s="93">
        <v>60211.770000000033</v>
      </c>
      <c r="L13" s="93">
        <v>48301.670000000013</v>
      </c>
      <c r="M13" s="93">
        <v>11893.229999999992</v>
      </c>
      <c r="N13" s="114"/>
      <c r="O13" s="116"/>
    </row>
    <row r="14" spans="2:15" x14ac:dyDescent="0.25">
      <c r="B14" s="106" t="s">
        <v>19</v>
      </c>
      <c r="C14" s="159">
        <v>9</v>
      </c>
      <c r="D14" s="58">
        <v>863.7</v>
      </c>
      <c r="E14" s="58">
        <v>0</v>
      </c>
      <c r="F14" s="67">
        <v>863.7</v>
      </c>
      <c r="G14" s="98">
        <v>868.57999999999993</v>
      </c>
      <c r="I14" s="95" t="s">
        <v>17</v>
      </c>
      <c r="J14" s="161">
        <v>164</v>
      </c>
      <c r="K14" s="93">
        <v>15081.24</v>
      </c>
      <c r="L14" s="93">
        <v>0</v>
      </c>
      <c r="M14" s="93">
        <v>15081.24</v>
      </c>
      <c r="N14" s="114"/>
      <c r="O14" s="116"/>
    </row>
    <row r="15" spans="2:15" x14ac:dyDescent="0.25">
      <c r="B15" s="106" t="s">
        <v>18</v>
      </c>
      <c r="C15" s="159">
        <v>373</v>
      </c>
      <c r="D15" s="58">
        <v>36692.86</v>
      </c>
      <c r="E15" s="58">
        <v>0</v>
      </c>
      <c r="F15" s="67">
        <v>36692.86</v>
      </c>
      <c r="G15" s="98">
        <v>38040.800000000083</v>
      </c>
      <c r="I15" s="95" t="s">
        <v>2825</v>
      </c>
      <c r="J15" s="161">
        <v>106</v>
      </c>
      <c r="K15" s="93">
        <v>9943.64</v>
      </c>
      <c r="L15" s="93">
        <v>0</v>
      </c>
      <c r="M15" s="93">
        <v>9278.6400000000012</v>
      </c>
      <c r="N15" s="114"/>
      <c r="O15" s="116"/>
    </row>
    <row r="16" spans="2:15" x14ac:dyDescent="0.25">
      <c r="B16" s="106" t="s">
        <v>1926</v>
      </c>
      <c r="C16" s="159">
        <v>90</v>
      </c>
      <c r="D16" s="58">
        <v>6905.3499999999995</v>
      </c>
      <c r="E16" s="58">
        <v>0</v>
      </c>
      <c r="F16" s="67">
        <v>6905.3499999999995</v>
      </c>
      <c r="G16" s="98">
        <v>6680.3799999999965</v>
      </c>
      <c r="I16" s="96" t="s">
        <v>180</v>
      </c>
      <c r="J16" s="160">
        <v>720</v>
      </c>
      <c r="K16" s="36">
        <v>66760.10000000002</v>
      </c>
      <c r="L16" s="36">
        <v>40401.780000000013</v>
      </c>
      <c r="M16" s="36">
        <v>26145.679999999982</v>
      </c>
      <c r="N16" s="112">
        <v>8117404.29</v>
      </c>
      <c r="O16" s="113">
        <f>GETPIVOTDATA(" CANCELAMENTO FINAL",$I$3,"REGIONAIS","ANDRE TREVISANI")/N16</f>
        <v>3.2209409641219167E-3</v>
      </c>
    </row>
    <row r="17" spans="2:17" x14ac:dyDescent="0.25">
      <c r="B17" s="106" t="s">
        <v>27</v>
      </c>
      <c r="C17" s="159">
        <v>93</v>
      </c>
      <c r="D17" s="58">
        <v>11129.11</v>
      </c>
      <c r="E17" s="58">
        <v>0</v>
      </c>
      <c r="F17" s="67">
        <v>11129.11</v>
      </c>
      <c r="G17" s="98">
        <v>11651.099999999986</v>
      </c>
      <c r="I17" s="95" t="s">
        <v>10</v>
      </c>
      <c r="J17" s="161">
        <v>534</v>
      </c>
      <c r="K17" s="93">
        <v>50778.179999999986</v>
      </c>
      <c r="L17" s="93">
        <v>40342.020000000011</v>
      </c>
      <c r="M17" s="93">
        <v>10436.159999999996</v>
      </c>
      <c r="N17" s="114"/>
      <c r="O17" s="116"/>
    </row>
    <row r="18" spans="2:17" ht="16.5" customHeight="1" x14ac:dyDescent="0.25">
      <c r="B18" s="82" t="s">
        <v>2825</v>
      </c>
      <c r="C18" s="160">
        <v>443</v>
      </c>
      <c r="D18" s="36">
        <v>38993.330000000016</v>
      </c>
      <c r="E18" s="36">
        <v>59.76</v>
      </c>
      <c r="F18" s="60">
        <v>35774.380000000012</v>
      </c>
      <c r="G18" s="98">
        <v>40713.960000000079</v>
      </c>
      <c r="I18" s="95" t="s">
        <v>17</v>
      </c>
      <c r="J18" s="161">
        <v>104</v>
      </c>
      <c r="K18" s="93">
        <v>9537.2100000000028</v>
      </c>
      <c r="L18" s="93">
        <v>0</v>
      </c>
      <c r="M18" s="93">
        <v>9537.2100000000028</v>
      </c>
      <c r="N18" s="114"/>
      <c r="O18" s="115"/>
    </row>
    <row r="19" spans="2:17" ht="16.5" customHeight="1" x14ac:dyDescent="0.25">
      <c r="B19" s="106" t="s">
        <v>23</v>
      </c>
      <c r="C19" s="159">
        <v>312</v>
      </c>
      <c r="D19" s="58">
        <v>24615.929999999997</v>
      </c>
      <c r="E19" s="58">
        <v>0</v>
      </c>
      <c r="F19" s="67">
        <v>22260.429999999993</v>
      </c>
      <c r="G19" s="98">
        <v>25579.040000000019</v>
      </c>
      <c r="I19" s="95" t="s">
        <v>2825</v>
      </c>
      <c r="J19" s="161">
        <v>82</v>
      </c>
      <c r="K19" s="93">
        <v>6444.7100000000009</v>
      </c>
      <c r="L19" s="93">
        <v>59.76</v>
      </c>
      <c r="M19" s="93">
        <v>6172.3100000000013</v>
      </c>
      <c r="N19" s="114"/>
      <c r="O19" s="116"/>
    </row>
    <row r="20" spans="2:17" x14ac:dyDescent="0.25">
      <c r="B20" s="106" t="s">
        <v>19</v>
      </c>
      <c r="C20" s="159">
        <v>111</v>
      </c>
      <c r="D20" s="58">
        <v>11841.99</v>
      </c>
      <c r="E20" s="58">
        <v>0</v>
      </c>
      <c r="F20" s="67">
        <v>11052.539999999999</v>
      </c>
      <c r="G20" s="98">
        <v>12441.029999999981</v>
      </c>
      <c r="I20" s="96" t="s">
        <v>181</v>
      </c>
      <c r="J20" s="160">
        <v>555</v>
      </c>
      <c r="K20" s="36">
        <v>48024.040000000015</v>
      </c>
      <c r="L20" s="36">
        <v>25642.389999999992</v>
      </c>
      <c r="M20" s="36">
        <v>22011.149999999987</v>
      </c>
      <c r="N20" s="112">
        <v>6187423.29</v>
      </c>
      <c r="O20" s="113">
        <f>GETPIVOTDATA(" CANCELAMENTO FINAL",$I$3,"REGIONAIS","BREINER PENA")/N20</f>
        <v>3.5574016789143882E-3</v>
      </c>
    </row>
    <row r="21" spans="2:17" x14ac:dyDescent="0.25">
      <c r="B21" s="106" t="s">
        <v>18</v>
      </c>
      <c r="C21" s="159">
        <v>19</v>
      </c>
      <c r="D21" s="58">
        <v>2396.4100000000003</v>
      </c>
      <c r="E21" s="58">
        <v>59.76</v>
      </c>
      <c r="F21" s="67">
        <v>2322.4100000000003</v>
      </c>
      <c r="G21" s="98">
        <v>2544.9100000000003</v>
      </c>
      <c r="I21" s="95" t="s">
        <v>10</v>
      </c>
      <c r="J21" s="161">
        <v>371</v>
      </c>
      <c r="K21" s="93">
        <v>31945.209999999995</v>
      </c>
      <c r="L21" s="93">
        <v>25642.389999999992</v>
      </c>
      <c r="M21" s="93">
        <v>6302.8199999999952</v>
      </c>
      <c r="N21" s="114"/>
      <c r="O21" s="116"/>
    </row>
    <row r="22" spans="2:17" x14ac:dyDescent="0.25">
      <c r="B22" s="106" t="s">
        <v>27</v>
      </c>
      <c r="C22" s="159">
        <v>1</v>
      </c>
      <c r="D22" s="58">
        <v>139</v>
      </c>
      <c r="E22" s="58">
        <v>0</v>
      </c>
      <c r="F22" s="67">
        <v>139</v>
      </c>
      <c r="G22" s="98">
        <v>148.97999999999999</v>
      </c>
      <c r="I22" s="95" t="s">
        <v>17</v>
      </c>
      <c r="J22" s="161">
        <v>118</v>
      </c>
      <c r="K22" s="93">
        <v>10940.33</v>
      </c>
      <c r="L22" s="93">
        <v>0</v>
      </c>
      <c r="M22" s="93">
        <v>10940.33</v>
      </c>
      <c r="N22" s="114"/>
      <c r="O22" s="94"/>
    </row>
    <row r="23" spans="2:17" ht="16.5" thickBot="1" x14ac:dyDescent="0.3">
      <c r="B23" s="62" t="s">
        <v>11</v>
      </c>
      <c r="C23" s="163">
        <v>3891</v>
      </c>
      <c r="D23" s="37">
        <v>385462.66999999929</v>
      </c>
      <c r="E23" s="107">
        <v>232135.37000000008</v>
      </c>
      <c r="F23" s="61">
        <v>150151.24000000005</v>
      </c>
      <c r="G23" s="99">
        <v>401696.27999999118</v>
      </c>
      <c r="I23" s="95" t="s">
        <v>2825</v>
      </c>
      <c r="J23" s="161">
        <v>66</v>
      </c>
      <c r="K23" s="93">
        <v>5138.5</v>
      </c>
      <c r="L23" s="93">
        <v>0</v>
      </c>
      <c r="M23" s="93">
        <v>4768.0000000000009</v>
      </c>
      <c r="N23" s="114"/>
      <c r="O23" s="116"/>
      <c r="P23" s="1"/>
    </row>
    <row r="24" spans="2:17" ht="15.75" x14ac:dyDescent="0.25">
      <c r="B24" s="62" t="s">
        <v>135</v>
      </c>
      <c r="C24" s="37">
        <v>36858430.920000002</v>
      </c>
      <c r="D24" s="37" t="s">
        <v>134</v>
      </c>
      <c r="E24" s="38">
        <f>GETPIVOTDATA("CANC. INICIAL/VALOR DOS ITENS ",$B$4)/C24</f>
        <v>1.0457924018432397E-2</v>
      </c>
      <c r="F24" s="61"/>
      <c r="I24" s="117" t="s">
        <v>11</v>
      </c>
      <c r="J24" s="163">
        <v>3891</v>
      </c>
      <c r="K24" s="37">
        <v>385462.66999999952</v>
      </c>
      <c r="L24" s="107">
        <v>232135.37000000069</v>
      </c>
      <c r="M24" s="37">
        <v>150151.24</v>
      </c>
      <c r="N24" s="37"/>
      <c r="O24" s="61"/>
      <c r="P24" s="1"/>
    </row>
    <row r="25" spans="2:17" ht="14.25" customHeight="1" x14ac:dyDescent="0.25">
      <c r="B25" s="63"/>
      <c r="C25" s="64"/>
      <c r="D25" s="65" t="s">
        <v>133</v>
      </c>
      <c r="E25" s="66">
        <f>GETPIVOTDATA("CANCELAMENTO FINAL ",$B$4)/C24</f>
        <v>4.0737284863237482E-3</v>
      </c>
      <c r="F25" s="68"/>
      <c r="I25" s="62" t="s">
        <v>135</v>
      </c>
      <c r="J25" s="37">
        <v>36858430.920000002</v>
      </c>
      <c r="K25" s="37" t="s">
        <v>134</v>
      </c>
      <c r="L25" s="38">
        <f>GETPIVOTDATA("CANC. INICIAL/VALOR DOS ITENS ",$B$4)/J25</f>
        <v>1.0457924018432397E-2</v>
      </c>
      <c r="M25" s="37"/>
      <c r="N25" s="37"/>
      <c r="O25" s="61"/>
    </row>
    <row r="26" spans="2:17" x14ac:dyDescent="0.25">
      <c r="C26"/>
      <c r="I26" s="63"/>
      <c r="J26" s="64"/>
      <c r="K26" s="65" t="s">
        <v>133</v>
      </c>
      <c r="L26" s="66">
        <f>GETPIVOTDATA("CANCELAMENTO FINAL ",$B$4)/J25</f>
        <v>4.0737284863237482E-3</v>
      </c>
      <c r="M26" s="64"/>
      <c r="N26" s="59"/>
      <c r="O26" s="42"/>
    </row>
    <row r="27" spans="2:17" x14ac:dyDescent="0.25">
      <c r="G27" s="100"/>
      <c r="I27" s="162"/>
      <c r="J27" s="162"/>
      <c r="K27" s="162"/>
      <c r="L27" s="162"/>
      <c r="M27" s="162"/>
      <c r="N27" s="162"/>
      <c r="O27" s="162"/>
      <c r="Q27"/>
    </row>
    <row r="28" spans="2:17" x14ac:dyDescent="0.25">
      <c r="G28" s="101"/>
      <c r="I28" s="162"/>
      <c r="J28" s="162"/>
      <c r="K28" s="162"/>
      <c r="L28" s="162"/>
      <c r="M28" s="162"/>
      <c r="N28" s="162"/>
      <c r="O28" s="162"/>
      <c r="Q28"/>
    </row>
    <row r="29" spans="2:17" x14ac:dyDescent="0.25">
      <c r="C29"/>
      <c r="I29" s="162"/>
      <c r="J29" s="162"/>
      <c r="K29" s="162"/>
      <c r="L29" s="162"/>
      <c r="M29" s="162"/>
      <c r="N29" s="162"/>
      <c r="O29" s="162"/>
      <c r="Q29"/>
    </row>
    <row r="30" spans="2:17" x14ac:dyDescent="0.25">
      <c r="C30"/>
    </row>
    <row r="31" spans="2:17" x14ac:dyDescent="0.25">
      <c r="C31"/>
    </row>
    <row r="32" spans="2:17" x14ac:dyDescent="0.25">
      <c r="C32"/>
    </row>
    <row r="33" spans="7:17" x14ac:dyDescent="0.25">
      <c r="Q33" s="40"/>
    </row>
    <row r="34" spans="7:17" x14ac:dyDescent="0.25">
      <c r="G34" s="42"/>
    </row>
    <row r="36" spans="7:17" x14ac:dyDescent="0.25">
      <c r="P36" s="40"/>
    </row>
    <row r="37" spans="7:17" x14ac:dyDescent="0.25">
      <c r="G37" s="42"/>
    </row>
    <row r="55" spans="3:3" x14ac:dyDescent="0.25">
      <c r="C55"/>
    </row>
    <row r="56" spans="3:3" x14ac:dyDescent="0.25">
      <c r="C56"/>
    </row>
    <row r="57" spans="3:3" x14ac:dyDescent="0.25">
      <c r="C57"/>
    </row>
    <row r="60" spans="3:3" x14ac:dyDescent="0.25">
      <c r="C60"/>
    </row>
    <row r="61" spans="3:3" x14ac:dyDescent="0.25">
      <c r="C61"/>
    </row>
    <row r="62" spans="3:3" x14ac:dyDescent="0.25">
      <c r="C62"/>
    </row>
    <row r="63" spans="3:3" x14ac:dyDescent="0.25">
      <c r="C63"/>
    </row>
    <row r="64" spans="3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  <row r="80" spans="3:3" x14ac:dyDescent="0.25">
      <c r="C80"/>
    </row>
    <row r="81" spans="3:3" x14ac:dyDescent="0.25">
      <c r="C81"/>
    </row>
    <row r="82" spans="3:3" x14ac:dyDescent="0.25">
      <c r="C82"/>
    </row>
    <row r="83" spans="3:3" x14ac:dyDescent="0.25">
      <c r="C83"/>
    </row>
    <row r="84" spans="3:3" x14ac:dyDescent="0.25">
      <c r="C84"/>
    </row>
    <row r="85" spans="3:3" x14ac:dyDescent="0.25">
      <c r="C85"/>
    </row>
    <row r="86" spans="3:3" x14ac:dyDescent="0.25">
      <c r="C86"/>
    </row>
    <row r="87" spans="3:3" x14ac:dyDescent="0.25">
      <c r="C87"/>
    </row>
    <row r="88" spans="3:3" x14ac:dyDescent="0.25">
      <c r="C88"/>
    </row>
    <row r="89" spans="3:3" x14ac:dyDescent="0.25">
      <c r="C89"/>
    </row>
    <row r="90" spans="3:3" x14ac:dyDescent="0.25">
      <c r="C90"/>
    </row>
    <row r="91" spans="3:3" x14ac:dyDescent="0.25">
      <c r="C91"/>
    </row>
    <row r="92" spans="3:3" x14ac:dyDescent="0.25">
      <c r="C92"/>
    </row>
    <row r="93" spans="3:3" x14ac:dyDescent="0.25">
      <c r="C93"/>
    </row>
    <row r="94" spans="3:3" x14ac:dyDescent="0.25">
      <c r="C94"/>
    </row>
    <row r="95" spans="3:3" x14ac:dyDescent="0.25">
      <c r="C95"/>
    </row>
    <row r="96" spans="3:3" x14ac:dyDescent="0.25">
      <c r="C96"/>
    </row>
    <row r="97" spans="3:3" x14ac:dyDescent="0.25">
      <c r="C97"/>
    </row>
    <row r="98" spans="3:3" x14ac:dyDescent="0.25">
      <c r="C98"/>
    </row>
    <row r="99" spans="3:3" x14ac:dyDescent="0.25">
      <c r="C99"/>
    </row>
    <row r="100" spans="3:3" x14ac:dyDescent="0.25">
      <c r="C100"/>
    </row>
    <row r="101" spans="3:3" x14ac:dyDescent="0.25">
      <c r="C101"/>
    </row>
    <row r="102" spans="3:3" x14ac:dyDescent="0.25">
      <c r="C102"/>
    </row>
    <row r="103" spans="3:3" x14ac:dyDescent="0.25">
      <c r="C103"/>
    </row>
    <row r="104" spans="3:3" x14ac:dyDescent="0.25">
      <c r="C104"/>
    </row>
    <row r="105" spans="3:3" x14ac:dyDescent="0.25">
      <c r="C105"/>
    </row>
    <row r="106" spans="3:3" x14ac:dyDescent="0.25">
      <c r="C106"/>
    </row>
    <row r="107" spans="3:3" x14ac:dyDescent="0.25">
      <c r="C107"/>
    </row>
    <row r="108" spans="3:3" x14ac:dyDescent="0.25">
      <c r="C108"/>
    </row>
    <row r="109" spans="3:3" x14ac:dyDescent="0.25">
      <c r="C109"/>
    </row>
    <row r="110" spans="3:3" x14ac:dyDescent="0.25">
      <c r="C110"/>
    </row>
    <row r="111" spans="3:3" x14ac:dyDescent="0.25">
      <c r="C111"/>
    </row>
    <row r="112" spans="3:3" x14ac:dyDescent="0.25">
      <c r="C112"/>
    </row>
    <row r="113" spans="3:3" x14ac:dyDescent="0.25">
      <c r="C113"/>
    </row>
    <row r="114" spans="3:3" x14ac:dyDescent="0.25">
      <c r="C114"/>
    </row>
    <row r="115" spans="3:3" x14ac:dyDescent="0.25">
      <c r="C115"/>
    </row>
    <row r="116" spans="3:3" x14ac:dyDescent="0.25">
      <c r="C116"/>
    </row>
    <row r="117" spans="3:3" x14ac:dyDescent="0.25">
      <c r="C117"/>
    </row>
    <row r="118" spans="3:3" x14ac:dyDescent="0.25">
      <c r="C118"/>
    </row>
    <row r="119" spans="3:3" x14ac:dyDescent="0.25">
      <c r="C119"/>
    </row>
    <row r="120" spans="3:3" x14ac:dyDescent="0.25">
      <c r="C120"/>
    </row>
    <row r="121" spans="3:3" x14ac:dyDescent="0.25">
      <c r="C121"/>
    </row>
    <row r="122" spans="3:3" x14ac:dyDescent="0.25">
      <c r="C122"/>
    </row>
    <row r="123" spans="3:3" x14ac:dyDescent="0.25">
      <c r="C123"/>
    </row>
    <row r="124" spans="3:3" x14ac:dyDescent="0.25">
      <c r="C124"/>
    </row>
    <row r="125" spans="3:3" x14ac:dyDescent="0.25">
      <c r="C125"/>
    </row>
    <row r="126" spans="3:3" x14ac:dyDescent="0.25">
      <c r="C126"/>
    </row>
    <row r="127" spans="3:3" x14ac:dyDescent="0.25">
      <c r="C127"/>
    </row>
    <row r="128" spans="3:3" x14ac:dyDescent="0.25">
      <c r="C128"/>
    </row>
    <row r="129" spans="3:3" x14ac:dyDescent="0.25">
      <c r="C129"/>
    </row>
    <row r="130" spans="3:3" x14ac:dyDescent="0.25">
      <c r="C130"/>
    </row>
    <row r="131" spans="3:3" x14ac:dyDescent="0.25">
      <c r="C131"/>
    </row>
    <row r="132" spans="3:3" x14ac:dyDescent="0.25">
      <c r="C132"/>
    </row>
    <row r="133" spans="3:3" x14ac:dyDescent="0.25">
      <c r="C133"/>
    </row>
    <row r="134" spans="3:3" x14ac:dyDescent="0.25">
      <c r="C134"/>
    </row>
    <row r="135" spans="3:3" x14ac:dyDescent="0.25">
      <c r="C135"/>
    </row>
    <row r="136" spans="3:3" x14ac:dyDescent="0.25">
      <c r="C136"/>
    </row>
    <row r="137" spans="3:3" x14ac:dyDescent="0.25">
      <c r="C137"/>
    </row>
    <row r="138" spans="3:3" x14ac:dyDescent="0.25">
      <c r="C138"/>
    </row>
    <row r="139" spans="3:3" x14ac:dyDescent="0.25">
      <c r="C139"/>
    </row>
    <row r="140" spans="3:3" x14ac:dyDescent="0.25">
      <c r="C140"/>
    </row>
    <row r="141" spans="3:3" x14ac:dyDescent="0.25">
      <c r="C141"/>
    </row>
    <row r="142" spans="3:3" x14ac:dyDescent="0.25">
      <c r="C142"/>
    </row>
    <row r="143" spans="3:3" x14ac:dyDescent="0.25">
      <c r="C143"/>
    </row>
    <row r="144" spans="3:3" x14ac:dyDescent="0.25">
      <c r="C144"/>
    </row>
    <row r="145" spans="3:3" x14ac:dyDescent="0.25">
      <c r="C145"/>
    </row>
    <row r="146" spans="3:3" x14ac:dyDescent="0.25">
      <c r="C146"/>
    </row>
    <row r="147" spans="3:3" x14ac:dyDescent="0.25">
      <c r="C147"/>
    </row>
    <row r="148" spans="3:3" x14ac:dyDescent="0.25">
      <c r="C148"/>
    </row>
    <row r="149" spans="3:3" x14ac:dyDescent="0.25">
      <c r="C149"/>
    </row>
    <row r="150" spans="3:3" x14ac:dyDescent="0.25">
      <c r="C150"/>
    </row>
    <row r="151" spans="3:3" x14ac:dyDescent="0.25">
      <c r="C151"/>
    </row>
    <row r="152" spans="3:3" x14ac:dyDescent="0.25">
      <c r="C152"/>
    </row>
    <row r="153" spans="3:3" x14ac:dyDescent="0.25">
      <c r="C153"/>
    </row>
    <row r="154" spans="3:3" x14ac:dyDescent="0.25">
      <c r="C154"/>
    </row>
    <row r="155" spans="3:3" x14ac:dyDescent="0.25">
      <c r="C155"/>
    </row>
    <row r="156" spans="3:3" x14ac:dyDescent="0.25">
      <c r="C156"/>
    </row>
    <row r="157" spans="3:3" x14ac:dyDescent="0.25">
      <c r="C157"/>
    </row>
    <row r="158" spans="3:3" x14ac:dyDescent="0.25">
      <c r="C158"/>
    </row>
    <row r="159" spans="3:3" x14ac:dyDescent="0.25">
      <c r="C159"/>
    </row>
    <row r="160" spans="3:3" x14ac:dyDescent="0.25">
      <c r="C160"/>
    </row>
    <row r="161" spans="3:3" x14ac:dyDescent="0.25">
      <c r="C161"/>
    </row>
    <row r="162" spans="3:3" x14ac:dyDescent="0.25">
      <c r="C162"/>
    </row>
    <row r="163" spans="3:3" x14ac:dyDescent="0.25">
      <c r="C163"/>
    </row>
    <row r="164" spans="3:3" x14ac:dyDescent="0.25">
      <c r="C164"/>
    </row>
    <row r="165" spans="3:3" x14ac:dyDescent="0.25">
      <c r="C165"/>
    </row>
    <row r="166" spans="3:3" x14ac:dyDescent="0.25">
      <c r="C166"/>
    </row>
    <row r="167" spans="3:3" x14ac:dyDescent="0.25">
      <c r="C167"/>
    </row>
    <row r="168" spans="3:3" x14ac:dyDescent="0.25">
      <c r="C168"/>
    </row>
    <row r="169" spans="3:3" x14ac:dyDescent="0.25">
      <c r="C169"/>
    </row>
    <row r="170" spans="3:3" x14ac:dyDescent="0.25">
      <c r="C170"/>
    </row>
    <row r="171" spans="3:3" x14ac:dyDescent="0.25">
      <c r="C171"/>
    </row>
    <row r="172" spans="3:3" x14ac:dyDescent="0.25">
      <c r="C172"/>
    </row>
    <row r="173" spans="3:3" x14ac:dyDescent="0.25">
      <c r="C173"/>
    </row>
    <row r="174" spans="3:3" x14ac:dyDescent="0.25">
      <c r="C174"/>
    </row>
    <row r="175" spans="3:3" x14ac:dyDescent="0.25">
      <c r="C175"/>
    </row>
    <row r="176" spans="3:3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</sheetData>
  <mergeCells count="2">
    <mergeCell ref="B3:F3"/>
    <mergeCell ref="I2:M2"/>
  </mergeCells>
  <phoneticPr fontId="15" type="noConversion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2AA0-9860-4D0F-AC30-92562A9C5A30}">
  <dimension ref="C6:P28"/>
  <sheetViews>
    <sheetView showGridLines="0" workbookViewId="0">
      <selection activeCell="V26" sqref="V26"/>
    </sheetView>
  </sheetViews>
  <sheetFormatPr defaultRowHeight="15" x14ac:dyDescent="0.25"/>
  <cols>
    <col min="3" max="3" width="24.42578125" bestFit="1" customWidth="1"/>
    <col min="4" max="4" width="22.140625" bestFit="1" customWidth="1"/>
    <col min="5" max="5" width="20.28515625" bestFit="1" customWidth="1"/>
    <col min="6" max="6" width="13.85546875" bestFit="1" customWidth="1"/>
    <col min="7" max="7" width="18.7109375" bestFit="1" customWidth="1"/>
    <col min="8" max="8" width="13.85546875" bestFit="1" customWidth="1"/>
    <col min="9" max="9" width="11.42578125" bestFit="1" customWidth="1"/>
    <col min="10" max="10" width="3.85546875" hidden="1" customWidth="1"/>
    <col min="11" max="11" width="5" hidden="1" customWidth="1"/>
    <col min="12" max="12" width="4" hidden="1" customWidth="1"/>
    <col min="13" max="13" width="4.7109375" hidden="1" customWidth="1"/>
    <col min="14" max="14" width="5.140625" hidden="1" customWidth="1"/>
    <col min="15" max="15" width="4.28515625" hidden="1" customWidth="1"/>
    <col min="16" max="16" width="6.5703125" bestFit="1" customWidth="1"/>
  </cols>
  <sheetData>
    <row r="6" spans="3:9" ht="15.75" thickBot="1" x14ac:dyDescent="0.3">
      <c r="C6" s="118" t="s">
        <v>8036</v>
      </c>
      <c r="D6" s="119"/>
      <c r="E6" s="120"/>
      <c r="F6" s="120"/>
      <c r="G6" s="120"/>
      <c r="H6" s="120"/>
      <c r="I6" s="120"/>
    </row>
    <row r="7" spans="3:9" x14ac:dyDescent="0.25">
      <c r="C7" s="121" t="s">
        <v>1</v>
      </c>
      <c r="D7" s="122" t="s">
        <v>184</v>
      </c>
      <c r="E7" s="122" t="s">
        <v>8037</v>
      </c>
      <c r="F7" s="122" t="s">
        <v>68</v>
      </c>
      <c r="G7" s="122" t="s">
        <v>69</v>
      </c>
      <c r="H7" s="122" t="s">
        <v>8038</v>
      </c>
      <c r="I7" s="123" t="s">
        <v>8039</v>
      </c>
    </row>
    <row r="8" spans="3:9" x14ac:dyDescent="0.25">
      <c r="C8" s="124" t="s">
        <v>8040</v>
      </c>
      <c r="D8" s="125">
        <v>31952572.940000001</v>
      </c>
      <c r="E8" s="125">
        <v>346021.58</v>
      </c>
      <c r="F8" s="125">
        <v>216044.72</v>
      </c>
      <c r="G8" s="125">
        <v>129945.9</v>
      </c>
      <c r="H8" s="126">
        <f>E8/D8</f>
        <v>1.0829224320988281E-2</v>
      </c>
      <c r="I8" s="127">
        <f>G8/D8</f>
        <v>4.0668368160526602E-3</v>
      </c>
    </row>
    <row r="9" spans="3:9" x14ac:dyDescent="0.25">
      <c r="C9" s="128" t="s">
        <v>8041</v>
      </c>
      <c r="D9" s="129">
        <v>29147804.329999998</v>
      </c>
      <c r="E9" s="129">
        <v>307732.68</v>
      </c>
      <c r="F9" s="129">
        <v>196873.29999999976</v>
      </c>
      <c r="G9" s="129">
        <v>111313.34000000016</v>
      </c>
      <c r="H9" s="130">
        <f>E9/D9</f>
        <v>1.0557662474880488E-2</v>
      </c>
      <c r="I9" s="131">
        <f>G9/D9</f>
        <v>3.8189271047573332E-3</v>
      </c>
    </row>
    <row r="10" spans="3:9" x14ac:dyDescent="0.25">
      <c r="C10" s="128" t="s">
        <v>8042</v>
      </c>
      <c r="D10" s="129">
        <v>35475018.479999997</v>
      </c>
      <c r="E10" s="129">
        <v>362450.61999999941</v>
      </c>
      <c r="F10" s="129">
        <v>217661.67</v>
      </c>
      <c r="G10" s="129">
        <v>134096.74</v>
      </c>
      <c r="H10" s="130">
        <f>E10/D10</f>
        <v>1.0217066418283637E-2</v>
      </c>
      <c r="I10" s="132">
        <f>G10/D10</f>
        <v>3.780032985059632E-3</v>
      </c>
    </row>
    <row r="11" spans="3:9" x14ac:dyDescent="0.25">
      <c r="C11" s="128" t="s">
        <v>8043</v>
      </c>
      <c r="D11" s="129">
        <v>34974564.579999998</v>
      </c>
      <c r="E11" s="129">
        <v>391280.03000000032</v>
      </c>
      <c r="F11" s="129">
        <v>252969.79700000078</v>
      </c>
      <c r="G11" s="129">
        <v>137103.19300000035</v>
      </c>
      <c r="H11" s="130">
        <f t="shared" ref="H11:H16" si="0">E11/D11</f>
        <v>1.1187559722294628E-2</v>
      </c>
      <c r="I11" s="131">
        <f t="shared" ref="I11:I19" si="1">G11/D11</f>
        <v>3.9200829130093592E-3</v>
      </c>
    </row>
    <row r="12" spans="3:9" x14ac:dyDescent="0.25">
      <c r="C12" s="128" t="s">
        <v>8044</v>
      </c>
      <c r="D12" s="129">
        <v>36858430.920000002</v>
      </c>
      <c r="E12" s="129">
        <v>385462.66999999929</v>
      </c>
      <c r="F12" s="129">
        <v>232135.37000000008</v>
      </c>
      <c r="G12" s="129">
        <v>150151.24000000005</v>
      </c>
      <c r="H12" s="130">
        <f t="shared" si="0"/>
        <v>1.0457924018432397E-2</v>
      </c>
      <c r="I12" s="131">
        <f t="shared" si="1"/>
        <v>4.0737284863237482E-3</v>
      </c>
    </row>
    <row r="13" spans="3:9" hidden="1" x14ac:dyDescent="0.25">
      <c r="C13" s="128" t="s">
        <v>8045</v>
      </c>
      <c r="D13" s="129">
        <v>0</v>
      </c>
      <c r="E13" s="129">
        <v>0</v>
      </c>
      <c r="F13" s="129">
        <v>0</v>
      </c>
      <c r="G13" s="129">
        <v>0</v>
      </c>
      <c r="H13" s="130" t="e">
        <f t="shared" si="0"/>
        <v>#DIV/0!</v>
      </c>
      <c r="I13" s="131" t="e">
        <f t="shared" si="1"/>
        <v>#DIV/0!</v>
      </c>
    </row>
    <row r="14" spans="3:9" hidden="1" x14ac:dyDescent="0.25">
      <c r="C14" s="133" t="s">
        <v>8046</v>
      </c>
      <c r="D14" s="134">
        <v>0</v>
      </c>
      <c r="E14" s="134">
        <v>0</v>
      </c>
      <c r="F14" s="134">
        <v>0</v>
      </c>
      <c r="G14" s="129">
        <v>0</v>
      </c>
      <c r="H14" s="130" t="e">
        <f t="shared" si="0"/>
        <v>#DIV/0!</v>
      </c>
      <c r="I14" s="131" t="e">
        <f t="shared" si="1"/>
        <v>#DIV/0!</v>
      </c>
    </row>
    <row r="15" spans="3:9" hidden="1" x14ac:dyDescent="0.25">
      <c r="C15" s="133" t="s">
        <v>8047</v>
      </c>
      <c r="D15" s="134">
        <v>0</v>
      </c>
      <c r="E15" s="134">
        <v>0</v>
      </c>
      <c r="F15" s="134">
        <v>0</v>
      </c>
      <c r="G15" s="129">
        <v>0</v>
      </c>
      <c r="H15" s="135" t="e">
        <f t="shared" si="0"/>
        <v>#DIV/0!</v>
      </c>
      <c r="I15" s="131" t="e">
        <f t="shared" si="1"/>
        <v>#DIV/0!</v>
      </c>
    </row>
    <row r="16" spans="3:9" hidden="1" x14ac:dyDescent="0.25">
      <c r="C16" s="133" t="s">
        <v>8048</v>
      </c>
      <c r="D16" s="134">
        <v>0</v>
      </c>
      <c r="E16" s="134">
        <v>0</v>
      </c>
      <c r="F16" s="134">
        <v>0</v>
      </c>
      <c r="G16" s="134">
        <v>0</v>
      </c>
      <c r="H16" s="135" t="e">
        <f t="shared" si="0"/>
        <v>#DIV/0!</v>
      </c>
      <c r="I16" s="136" t="e">
        <f t="shared" si="1"/>
        <v>#DIV/0!</v>
      </c>
    </row>
    <row r="17" spans="3:16" hidden="1" x14ac:dyDescent="0.25">
      <c r="C17" s="133" t="s">
        <v>8049</v>
      </c>
      <c r="D17" s="134">
        <v>0</v>
      </c>
      <c r="E17" s="134">
        <v>0</v>
      </c>
      <c r="F17" s="134">
        <v>0</v>
      </c>
      <c r="G17" s="134">
        <v>0</v>
      </c>
      <c r="H17" s="135" t="e">
        <f>E17/D17</f>
        <v>#DIV/0!</v>
      </c>
      <c r="I17" s="136" t="e">
        <f t="shared" si="1"/>
        <v>#DIV/0!</v>
      </c>
    </row>
    <row r="18" spans="3:16" hidden="1" x14ac:dyDescent="0.25">
      <c r="C18" s="133" t="s">
        <v>8050</v>
      </c>
      <c r="D18" s="134">
        <v>0</v>
      </c>
      <c r="E18" s="134">
        <v>0</v>
      </c>
      <c r="F18" s="134">
        <v>0</v>
      </c>
      <c r="G18" s="134">
        <v>0</v>
      </c>
      <c r="H18" s="135" t="e">
        <f>E18/D18</f>
        <v>#DIV/0!</v>
      </c>
      <c r="I18" s="136" t="e">
        <f t="shared" si="1"/>
        <v>#DIV/0!</v>
      </c>
    </row>
    <row r="19" spans="3:16" hidden="1" x14ac:dyDescent="0.25">
      <c r="C19" s="133" t="s">
        <v>8051</v>
      </c>
      <c r="D19" s="134">
        <v>0</v>
      </c>
      <c r="E19" s="134">
        <v>0</v>
      </c>
      <c r="F19" s="134">
        <v>0</v>
      </c>
      <c r="G19" s="134">
        <v>0</v>
      </c>
      <c r="H19" s="135" t="e">
        <f>E19/D19</f>
        <v>#DIV/0!</v>
      </c>
      <c r="I19" s="136" t="e">
        <f t="shared" si="1"/>
        <v>#DIV/0!</v>
      </c>
    </row>
    <row r="20" spans="3:16" ht="15.75" thickBot="1" x14ac:dyDescent="0.3">
      <c r="C20" s="137" t="s">
        <v>8052</v>
      </c>
      <c r="D20" s="138">
        <f>SUM(D8:D19)</f>
        <v>168408391.25</v>
      </c>
      <c r="E20" s="138">
        <f>SUM(E8:E19)</f>
        <v>1792947.5799999989</v>
      </c>
      <c r="F20" s="139">
        <f>SUM(F8:F19)</f>
        <v>1115684.8570000008</v>
      </c>
      <c r="G20" s="138">
        <f>SUM(G8:G19)</f>
        <v>662610.41300000064</v>
      </c>
      <c r="H20" s="140">
        <f>E20/D20</f>
        <v>1.0646426622165117E-2</v>
      </c>
      <c r="I20" s="141">
        <f>G20/D20</f>
        <v>3.9345451143011296E-3</v>
      </c>
    </row>
    <row r="22" spans="3:16" ht="15.75" thickBot="1" x14ac:dyDescent="0.3">
      <c r="C22" s="142" t="s">
        <v>8053</v>
      </c>
      <c r="D22" s="143" t="s">
        <v>8054</v>
      </c>
      <c r="E22" s="120"/>
      <c r="F22" s="118"/>
      <c r="G22" s="119"/>
      <c r="H22" s="120"/>
      <c r="I22" s="120"/>
      <c r="J22" s="120"/>
      <c r="K22" s="120"/>
      <c r="L22" s="120"/>
      <c r="M22" s="120"/>
      <c r="N22" s="120"/>
      <c r="O22" s="120"/>
      <c r="P22" s="120"/>
    </row>
    <row r="23" spans="3:16" x14ac:dyDescent="0.25">
      <c r="C23" s="144" t="s">
        <v>178</v>
      </c>
      <c r="D23" s="145" t="s">
        <v>8055</v>
      </c>
      <c r="E23" s="145" t="s">
        <v>8056</v>
      </c>
      <c r="F23" s="145" t="s">
        <v>8057</v>
      </c>
      <c r="G23" s="145" t="s">
        <v>8058</v>
      </c>
      <c r="H23" s="145" t="s">
        <v>8059</v>
      </c>
      <c r="I23" s="145" t="s">
        <v>8060</v>
      </c>
      <c r="J23" s="145" t="s">
        <v>8061</v>
      </c>
      <c r="K23" s="145" t="s">
        <v>8062</v>
      </c>
      <c r="L23" s="145" t="s">
        <v>8063</v>
      </c>
      <c r="M23" s="145" t="s">
        <v>8064</v>
      </c>
      <c r="N23" s="145" t="s">
        <v>8065</v>
      </c>
      <c r="O23" s="145" t="s">
        <v>8066</v>
      </c>
      <c r="P23" s="146" t="s">
        <v>8067</v>
      </c>
    </row>
    <row r="24" spans="3:16" x14ac:dyDescent="0.25">
      <c r="C24" s="147" t="s">
        <v>8068</v>
      </c>
      <c r="D24" s="148">
        <v>3.2000000000000002E-3</v>
      </c>
      <c r="E24" s="148">
        <v>3.2000000000000002E-3</v>
      </c>
      <c r="F24" s="148">
        <v>3.3E-3</v>
      </c>
      <c r="G24" s="148">
        <v>2.8132642338228298E-3</v>
      </c>
      <c r="H24" s="148">
        <v>3.2000000000000002E-3</v>
      </c>
      <c r="I24" s="148"/>
      <c r="J24" s="148"/>
      <c r="K24" s="148"/>
      <c r="L24" s="148"/>
      <c r="M24" s="148"/>
      <c r="N24" s="148"/>
      <c r="O24" s="148"/>
      <c r="P24" s="149">
        <f>AVERAGE(D24:H24)</f>
        <v>3.1426528467645661E-3</v>
      </c>
    </row>
    <row r="25" spans="3:16" x14ac:dyDescent="0.25">
      <c r="C25" s="147" t="s">
        <v>8069</v>
      </c>
      <c r="D25" s="148">
        <v>3.5000000000000001E-3</v>
      </c>
      <c r="E25" s="148">
        <v>4.1000000000000003E-3</v>
      </c>
      <c r="F25" s="148">
        <v>3.7000000000000002E-3</v>
      </c>
      <c r="G25" s="148">
        <v>4.5260140353166464E-3</v>
      </c>
      <c r="H25" s="148">
        <v>4.1000000000000003E-3</v>
      </c>
      <c r="I25" s="148"/>
      <c r="J25" s="148"/>
      <c r="K25" s="148"/>
      <c r="L25" s="148"/>
      <c r="M25" s="148"/>
      <c r="N25" s="148"/>
      <c r="O25" s="148"/>
      <c r="P25" s="149">
        <f>AVERAGE(D25:H25)</f>
        <v>3.9852028070633295E-3</v>
      </c>
    </row>
    <row r="26" spans="3:16" x14ac:dyDescent="0.25">
      <c r="C26" s="147" t="s">
        <v>8070</v>
      </c>
      <c r="D26" s="148">
        <v>3.8E-3</v>
      </c>
      <c r="E26" s="148">
        <v>3.0000000000000001E-3</v>
      </c>
      <c r="F26" s="148">
        <v>3.5999999999999999E-3</v>
      </c>
      <c r="G26" s="148">
        <v>3.1474852829194403E-3</v>
      </c>
      <c r="H26" s="148">
        <v>3.5999999999999999E-3</v>
      </c>
      <c r="I26" s="148"/>
      <c r="J26" s="148"/>
      <c r="K26" s="148"/>
      <c r="L26" s="148"/>
      <c r="M26" s="148"/>
      <c r="N26" s="148"/>
      <c r="O26" s="148"/>
      <c r="P26" s="149">
        <f>AVERAGE(D26:H26)</f>
        <v>3.4294970565838878E-3</v>
      </c>
    </row>
    <row r="27" spans="3:16" x14ac:dyDescent="0.25">
      <c r="C27" s="147" t="s">
        <v>8071</v>
      </c>
      <c r="D27" s="148">
        <v>6.1000000000000004E-3</v>
      </c>
      <c r="E27" s="148">
        <v>4.4999999999999997E-3</v>
      </c>
      <c r="F27" s="148">
        <v>4.7999999999999996E-3</v>
      </c>
      <c r="G27" s="148">
        <v>4.8820844809441136E-3</v>
      </c>
      <c r="H27" s="148">
        <v>5.1000000000000004E-3</v>
      </c>
      <c r="I27" s="148"/>
      <c r="J27" s="148"/>
      <c r="K27" s="148"/>
      <c r="L27" s="148"/>
      <c r="M27" s="148"/>
      <c r="N27" s="148"/>
      <c r="O27" s="148"/>
      <c r="P27" s="149">
        <f>AVERAGE(D27:H27)</f>
        <v>5.0764168961888231E-3</v>
      </c>
    </row>
    <row r="28" spans="3:16" ht="15.75" thickBot="1" x14ac:dyDescent="0.3">
      <c r="C28" s="150" t="s">
        <v>8072</v>
      </c>
      <c r="D28" s="151">
        <v>4.1000000000000003E-3</v>
      </c>
      <c r="E28" s="151">
        <v>4.4000000000000003E-3</v>
      </c>
      <c r="F28" s="151">
        <v>3.8E-3</v>
      </c>
      <c r="G28" s="151">
        <v>4.3889710138439574E-3</v>
      </c>
      <c r="H28" s="151">
        <v>4.0000000000000001E-3</v>
      </c>
      <c r="I28" s="151"/>
      <c r="J28" s="151"/>
      <c r="K28" s="151"/>
      <c r="L28" s="151"/>
      <c r="M28" s="151"/>
      <c r="N28" s="151"/>
      <c r="O28" s="151"/>
      <c r="P28" s="152">
        <f>AVERAGE(D28:H28)</f>
        <v>4.1377942027687915E-3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F71C9-1E67-4D68-A6F4-6E1094672FB8}">
  <dimension ref="A1:K1075"/>
  <sheetViews>
    <sheetView showGridLines="0" topLeftCell="C1" workbookViewId="0">
      <selection activeCell="I1079" sqref="I1079"/>
    </sheetView>
  </sheetViews>
  <sheetFormatPr defaultRowHeight="15" x14ac:dyDescent="0.25"/>
  <cols>
    <col min="1" max="1" width="37.42578125" bestFit="1" customWidth="1"/>
    <col min="2" max="2" width="30.5703125" bestFit="1" customWidth="1"/>
    <col min="3" max="3" width="15.5703125" bestFit="1" customWidth="1"/>
    <col min="4" max="4" width="19.28515625" bestFit="1" customWidth="1"/>
    <col min="5" max="5" width="38.7109375" bestFit="1" customWidth="1"/>
    <col min="8" max="8" width="51" bestFit="1" customWidth="1"/>
    <col min="9" max="9" width="31.42578125" bestFit="1" customWidth="1"/>
    <col min="10" max="10" width="46" bestFit="1" customWidth="1"/>
    <col min="11" max="11" width="18.42578125" bestFit="1" customWidth="1"/>
  </cols>
  <sheetData>
    <row r="1" spans="1:11" x14ac:dyDescent="0.25">
      <c r="A1" s="43" t="s">
        <v>324</v>
      </c>
      <c r="B1" s="43" t="s">
        <v>325</v>
      </c>
      <c r="C1" s="43" t="s">
        <v>326</v>
      </c>
      <c r="D1" s="43" t="s">
        <v>327</v>
      </c>
      <c r="E1" s="43" t="s">
        <v>328</v>
      </c>
      <c r="H1" s="56" t="s">
        <v>1014</v>
      </c>
      <c r="I1" s="53" t="s">
        <v>1015</v>
      </c>
      <c r="J1" s="53" t="s">
        <v>1016</v>
      </c>
      <c r="K1" s="53" t="s">
        <v>178</v>
      </c>
    </row>
    <row r="2" spans="1:11" x14ac:dyDescent="0.25">
      <c r="A2" s="44" t="s">
        <v>186</v>
      </c>
      <c r="B2" s="45" t="s">
        <v>329</v>
      </c>
      <c r="C2" s="46" t="s">
        <v>182</v>
      </c>
      <c r="D2" s="46" t="s">
        <v>330</v>
      </c>
      <c r="E2" s="47" t="s">
        <v>331</v>
      </c>
      <c r="H2" s="54" t="s">
        <v>1017</v>
      </c>
      <c r="I2" s="55" t="s">
        <v>329</v>
      </c>
      <c r="J2" s="55" t="s">
        <v>329</v>
      </c>
      <c r="K2" s="55" t="s">
        <v>182</v>
      </c>
    </row>
    <row r="3" spans="1:11" x14ac:dyDescent="0.25">
      <c r="A3" s="44" t="s">
        <v>254</v>
      </c>
      <c r="B3" s="48" t="s">
        <v>332</v>
      </c>
      <c r="C3" s="46" t="s">
        <v>179</v>
      </c>
      <c r="D3" s="46" t="s">
        <v>333</v>
      </c>
      <c r="E3" s="49" t="s">
        <v>334</v>
      </c>
      <c r="H3" s="54" t="s">
        <v>1018</v>
      </c>
      <c r="I3" s="55" t="s">
        <v>332</v>
      </c>
      <c r="J3" s="55" t="s">
        <v>332</v>
      </c>
      <c r="K3" s="55" t="s">
        <v>179</v>
      </c>
    </row>
    <row r="4" spans="1:11" x14ac:dyDescent="0.25">
      <c r="A4" s="44" t="s">
        <v>335</v>
      </c>
      <c r="B4" s="45" t="s">
        <v>336</v>
      </c>
      <c r="C4" s="46" t="s">
        <v>181</v>
      </c>
      <c r="D4" s="46" t="s">
        <v>337</v>
      </c>
      <c r="E4" s="47" t="s">
        <v>338</v>
      </c>
      <c r="H4" s="54" t="s">
        <v>1019</v>
      </c>
      <c r="I4" s="55" t="s">
        <v>339</v>
      </c>
      <c r="J4" s="55" t="s">
        <v>339</v>
      </c>
      <c r="K4" s="55" t="s">
        <v>183</v>
      </c>
    </row>
    <row r="5" spans="1:11" x14ac:dyDescent="0.25">
      <c r="A5" s="44" t="s">
        <v>199</v>
      </c>
      <c r="B5" s="45" t="s">
        <v>339</v>
      </c>
      <c r="C5" s="46" t="s">
        <v>183</v>
      </c>
      <c r="D5" s="46" t="s">
        <v>340</v>
      </c>
      <c r="E5" s="47" t="s">
        <v>341</v>
      </c>
      <c r="H5" s="54" t="s">
        <v>1020</v>
      </c>
      <c r="I5" s="55" t="s">
        <v>1021</v>
      </c>
      <c r="J5" s="55" t="s">
        <v>343</v>
      </c>
      <c r="K5" s="55" t="s">
        <v>180</v>
      </c>
    </row>
    <row r="6" spans="1:11" x14ac:dyDescent="0.25">
      <c r="A6" s="44" t="s">
        <v>342</v>
      </c>
      <c r="B6" s="45" t="s">
        <v>343</v>
      </c>
      <c r="C6" s="46" t="s">
        <v>180</v>
      </c>
      <c r="D6" s="46" t="s">
        <v>344</v>
      </c>
      <c r="E6" s="47" t="s">
        <v>345</v>
      </c>
      <c r="H6" s="54" t="s">
        <v>1022</v>
      </c>
      <c r="I6" s="55" t="s">
        <v>346</v>
      </c>
      <c r="J6" s="55" t="s">
        <v>346</v>
      </c>
      <c r="K6" s="55" t="s">
        <v>181</v>
      </c>
    </row>
    <row r="7" spans="1:11" x14ac:dyDescent="0.25">
      <c r="A7" s="44" t="s">
        <v>113</v>
      </c>
      <c r="B7" s="45" t="s">
        <v>346</v>
      </c>
      <c r="C7" s="46" t="s">
        <v>181</v>
      </c>
      <c r="D7" s="46" t="s">
        <v>337</v>
      </c>
      <c r="E7" s="47" t="s">
        <v>347</v>
      </c>
      <c r="H7" s="54" t="s">
        <v>1023</v>
      </c>
      <c r="I7" s="55" t="s">
        <v>351</v>
      </c>
      <c r="J7" s="55" t="s">
        <v>351</v>
      </c>
      <c r="K7" s="55" t="s">
        <v>181</v>
      </c>
    </row>
    <row r="8" spans="1:11" x14ac:dyDescent="0.25">
      <c r="A8" s="44" t="s">
        <v>335</v>
      </c>
      <c r="B8" s="45" t="s">
        <v>348</v>
      </c>
      <c r="C8" s="46" t="s">
        <v>180</v>
      </c>
      <c r="D8" s="46" t="s">
        <v>349</v>
      </c>
      <c r="E8" s="47" t="s">
        <v>350</v>
      </c>
      <c r="H8" s="54" t="s">
        <v>1024</v>
      </c>
      <c r="I8" s="55" t="s">
        <v>355</v>
      </c>
      <c r="J8" s="55" t="s">
        <v>355</v>
      </c>
      <c r="K8" s="55" t="s">
        <v>179</v>
      </c>
    </row>
    <row r="9" spans="1:11" x14ac:dyDescent="0.25">
      <c r="A9" s="44" t="s">
        <v>253</v>
      </c>
      <c r="B9" s="45" t="s">
        <v>351</v>
      </c>
      <c r="C9" s="46" t="s">
        <v>181</v>
      </c>
      <c r="D9" s="46" t="s">
        <v>352</v>
      </c>
      <c r="E9" s="47" t="s">
        <v>353</v>
      </c>
      <c r="H9" s="54" t="s">
        <v>1025</v>
      </c>
      <c r="I9" s="55" t="s">
        <v>358</v>
      </c>
      <c r="J9" s="55" t="s">
        <v>358</v>
      </c>
      <c r="K9" s="55" t="s">
        <v>180</v>
      </c>
    </row>
    <row r="10" spans="1:11" x14ac:dyDescent="0.25">
      <c r="A10" s="44" t="s">
        <v>354</v>
      </c>
      <c r="B10" s="45" t="s">
        <v>355</v>
      </c>
      <c r="C10" s="46" t="s">
        <v>179</v>
      </c>
      <c r="D10" s="46" t="s">
        <v>356</v>
      </c>
      <c r="E10" s="47" t="s">
        <v>357</v>
      </c>
      <c r="H10" s="54" t="s">
        <v>1026</v>
      </c>
      <c r="I10" s="55" t="s">
        <v>361</v>
      </c>
      <c r="J10" s="55" t="s">
        <v>361</v>
      </c>
      <c r="K10" s="55" t="s">
        <v>181</v>
      </c>
    </row>
    <row r="11" spans="1:11" x14ac:dyDescent="0.25">
      <c r="A11" s="44" t="s">
        <v>174</v>
      </c>
      <c r="B11" s="45" t="s">
        <v>358</v>
      </c>
      <c r="C11" s="46" t="s">
        <v>180</v>
      </c>
      <c r="D11" s="46" t="s">
        <v>359</v>
      </c>
      <c r="E11" s="47" t="s">
        <v>360</v>
      </c>
      <c r="H11" s="54" t="s">
        <v>1027</v>
      </c>
      <c r="I11" s="55" t="s">
        <v>366</v>
      </c>
      <c r="J11" s="55" t="s">
        <v>366</v>
      </c>
      <c r="K11" s="55" t="s">
        <v>179</v>
      </c>
    </row>
    <row r="12" spans="1:11" x14ac:dyDescent="0.25">
      <c r="A12" s="44" t="s">
        <v>194</v>
      </c>
      <c r="B12" s="48" t="s">
        <v>361</v>
      </c>
      <c r="C12" s="46" t="s">
        <v>181</v>
      </c>
      <c r="D12" s="46" t="s">
        <v>362</v>
      </c>
      <c r="E12" s="47" t="s">
        <v>363</v>
      </c>
      <c r="H12" s="54" t="s">
        <v>1028</v>
      </c>
      <c r="I12" s="55" t="s">
        <v>368</v>
      </c>
      <c r="J12" s="55" t="s">
        <v>368</v>
      </c>
      <c r="K12" s="55" t="s">
        <v>180</v>
      </c>
    </row>
    <row r="13" spans="1:11" x14ac:dyDescent="0.25">
      <c r="A13" s="44" t="s">
        <v>335</v>
      </c>
      <c r="B13" s="45" t="s">
        <v>364</v>
      </c>
      <c r="C13" s="46" t="s">
        <v>180</v>
      </c>
      <c r="D13" s="46" t="s">
        <v>349</v>
      </c>
      <c r="E13" s="47" t="s">
        <v>365</v>
      </c>
      <c r="H13" s="54" t="s">
        <v>1029</v>
      </c>
      <c r="I13" s="55" t="s">
        <v>373</v>
      </c>
      <c r="J13" s="55" t="s">
        <v>373</v>
      </c>
      <c r="K13" s="55" t="s">
        <v>179</v>
      </c>
    </row>
    <row r="14" spans="1:11" x14ac:dyDescent="0.25">
      <c r="A14" s="44" t="s">
        <v>215</v>
      </c>
      <c r="B14" s="45" t="s">
        <v>366</v>
      </c>
      <c r="C14" s="46" t="s">
        <v>179</v>
      </c>
      <c r="D14" s="46" t="s">
        <v>356</v>
      </c>
      <c r="E14" s="47" t="s">
        <v>367</v>
      </c>
      <c r="H14" s="54" t="s">
        <v>1030</v>
      </c>
      <c r="I14" s="55" t="s">
        <v>377</v>
      </c>
      <c r="J14" s="55" t="s">
        <v>377</v>
      </c>
      <c r="K14" s="55" t="s">
        <v>180</v>
      </c>
    </row>
    <row r="15" spans="1:11" x14ac:dyDescent="0.25">
      <c r="A15" s="44" t="s">
        <v>149</v>
      </c>
      <c r="B15" s="45" t="s">
        <v>368</v>
      </c>
      <c r="C15" s="46" t="s">
        <v>180</v>
      </c>
      <c r="D15" s="46" t="s">
        <v>359</v>
      </c>
      <c r="E15" s="47" t="s">
        <v>369</v>
      </c>
      <c r="H15" s="54" t="s">
        <v>1031</v>
      </c>
      <c r="I15" s="55" t="s">
        <v>379</v>
      </c>
      <c r="J15" s="55" t="s">
        <v>379</v>
      </c>
      <c r="K15" s="55" t="s">
        <v>179</v>
      </c>
    </row>
    <row r="16" spans="1:11" x14ac:dyDescent="0.25">
      <c r="A16" s="44" t="s">
        <v>335</v>
      </c>
      <c r="B16" s="45" t="s">
        <v>370</v>
      </c>
      <c r="C16" s="46" t="s">
        <v>182</v>
      </c>
      <c r="D16" s="46" t="s">
        <v>371</v>
      </c>
      <c r="E16" s="47" t="s">
        <v>372</v>
      </c>
      <c r="H16" s="54" t="s">
        <v>1032</v>
      </c>
      <c r="I16" s="55" t="s">
        <v>382</v>
      </c>
      <c r="J16" s="55" t="s">
        <v>382</v>
      </c>
      <c r="K16" s="55" t="s">
        <v>180</v>
      </c>
    </row>
    <row r="17" spans="1:11" x14ac:dyDescent="0.25">
      <c r="A17" s="44" t="s">
        <v>161</v>
      </c>
      <c r="B17" s="45" t="s">
        <v>373</v>
      </c>
      <c r="C17" s="46" t="s">
        <v>179</v>
      </c>
      <c r="D17" s="46" t="s">
        <v>374</v>
      </c>
      <c r="E17" s="47" t="s">
        <v>375</v>
      </c>
      <c r="H17" s="54" t="s">
        <v>1033</v>
      </c>
      <c r="I17" s="55" t="s">
        <v>385</v>
      </c>
      <c r="J17" s="55" t="s">
        <v>385</v>
      </c>
      <c r="K17" s="55" t="s">
        <v>180</v>
      </c>
    </row>
    <row r="18" spans="1:11" x14ac:dyDescent="0.25">
      <c r="A18" s="44" t="s">
        <v>376</v>
      </c>
      <c r="B18" s="48" t="s">
        <v>377</v>
      </c>
      <c r="C18" s="46" t="s">
        <v>180</v>
      </c>
      <c r="D18" s="46" t="s">
        <v>344</v>
      </c>
      <c r="E18" s="47" t="s">
        <v>378</v>
      </c>
      <c r="H18" s="54" t="s">
        <v>1034</v>
      </c>
      <c r="I18" s="55" t="s">
        <v>388</v>
      </c>
      <c r="J18" s="55" t="s">
        <v>388</v>
      </c>
      <c r="K18" s="55" t="s">
        <v>180</v>
      </c>
    </row>
    <row r="19" spans="1:11" x14ac:dyDescent="0.25">
      <c r="A19" s="44" t="s">
        <v>281</v>
      </c>
      <c r="B19" s="45" t="s">
        <v>379</v>
      </c>
      <c r="C19" s="46" t="s">
        <v>179</v>
      </c>
      <c r="D19" s="46" t="s">
        <v>356</v>
      </c>
      <c r="E19" s="47" t="s">
        <v>380</v>
      </c>
      <c r="H19" s="54" t="s">
        <v>1035</v>
      </c>
      <c r="I19" s="55" t="s">
        <v>390</v>
      </c>
      <c r="J19" s="55" t="s">
        <v>390</v>
      </c>
      <c r="K19" s="55" t="s">
        <v>182</v>
      </c>
    </row>
    <row r="20" spans="1:11" x14ac:dyDescent="0.25">
      <c r="A20" s="44" t="s">
        <v>381</v>
      </c>
      <c r="B20" s="45" t="s">
        <v>382</v>
      </c>
      <c r="C20" s="46" t="s">
        <v>180</v>
      </c>
      <c r="D20" s="46" t="s">
        <v>383</v>
      </c>
      <c r="E20" s="47" t="s">
        <v>384</v>
      </c>
      <c r="H20" s="54" t="s">
        <v>1036</v>
      </c>
      <c r="I20" s="55" t="s">
        <v>392</v>
      </c>
      <c r="J20" s="55" t="s">
        <v>392</v>
      </c>
      <c r="K20" s="55" t="s">
        <v>180</v>
      </c>
    </row>
    <row r="21" spans="1:11" x14ac:dyDescent="0.25">
      <c r="A21" s="44" t="s">
        <v>224</v>
      </c>
      <c r="B21" s="45" t="s">
        <v>385</v>
      </c>
      <c r="C21" s="46" t="s">
        <v>180</v>
      </c>
      <c r="D21" s="46" t="s">
        <v>383</v>
      </c>
      <c r="E21" s="47" t="s">
        <v>386</v>
      </c>
      <c r="H21" s="54" t="s">
        <v>1037</v>
      </c>
      <c r="I21" s="55" t="s">
        <v>396</v>
      </c>
      <c r="J21" s="55" t="s">
        <v>396</v>
      </c>
      <c r="K21" s="55" t="s">
        <v>181</v>
      </c>
    </row>
    <row r="22" spans="1:11" x14ac:dyDescent="0.25">
      <c r="A22" s="44" t="s">
        <v>387</v>
      </c>
      <c r="B22" s="45" t="s">
        <v>388</v>
      </c>
      <c r="C22" s="46" t="s">
        <v>180</v>
      </c>
      <c r="D22" s="46" t="s">
        <v>383</v>
      </c>
      <c r="E22" s="47" t="s">
        <v>389</v>
      </c>
      <c r="H22" s="54" t="s">
        <v>1038</v>
      </c>
      <c r="I22" s="55" t="s">
        <v>398</v>
      </c>
      <c r="J22" s="55" t="s">
        <v>398</v>
      </c>
      <c r="K22" s="55" t="s">
        <v>183</v>
      </c>
    </row>
    <row r="23" spans="1:11" x14ac:dyDescent="0.25">
      <c r="A23" s="44" t="s">
        <v>309</v>
      </c>
      <c r="B23" s="45" t="s">
        <v>390</v>
      </c>
      <c r="C23" s="46" t="s">
        <v>182</v>
      </c>
      <c r="D23" s="46" t="s">
        <v>330</v>
      </c>
      <c r="E23" s="47" t="s">
        <v>391</v>
      </c>
      <c r="H23" s="54" t="s">
        <v>1039</v>
      </c>
      <c r="I23" s="55" t="s">
        <v>402</v>
      </c>
      <c r="J23" s="55" t="s">
        <v>402</v>
      </c>
      <c r="K23" s="55" t="s">
        <v>183</v>
      </c>
    </row>
    <row r="24" spans="1:11" x14ac:dyDescent="0.25">
      <c r="A24" s="44" t="s">
        <v>283</v>
      </c>
      <c r="B24" s="45" t="s">
        <v>392</v>
      </c>
      <c r="C24" s="46" t="s">
        <v>180</v>
      </c>
      <c r="D24" s="46" t="s">
        <v>393</v>
      </c>
      <c r="E24" s="47" t="s">
        <v>394</v>
      </c>
      <c r="H24" s="54" t="s">
        <v>1040</v>
      </c>
      <c r="I24" s="55" t="s">
        <v>1041</v>
      </c>
      <c r="J24" s="55" t="s">
        <v>405</v>
      </c>
      <c r="K24" s="55" t="s">
        <v>183</v>
      </c>
    </row>
    <row r="25" spans="1:11" x14ac:dyDescent="0.25">
      <c r="A25" s="44" t="s">
        <v>395</v>
      </c>
      <c r="B25" s="45" t="s">
        <v>396</v>
      </c>
      <c r="C25" s="46" t="s">
        <v>181</v>
      </c>
      <c r="D25" s="46" t="s">
        <v>362</v>
      </c>
      <c r="E25" s="47" t="s">
        <v>397</v>
      </c>
      <c r="H25" s="54" t="s">
        <v>1042</v>
      </c>
      <c r="I25" s="55" t="s">
        <v>407</v>
      </c>
      <c r="J25" s="55" t="s">
        <v>407</v>
      </c>
      <c r="K25" s="55" t="s">
        <v>180</v>
      </c>
    </row>
    <row r="26" spans="1:11" x14ac:dyDescent="0.25">
      <c r="A26" s="44" t="s">
        <v>249</v>
      </c>
      <c r="B26" s="45" t="s">
        <v>398</v>
      </c>
      <c r="C26" s="46" t="s">
        <v>183</v>
      </c>
      <c r="D26" s="46" t="s">
        <v>399</v>
      </c>
      <c r="E26" s="47" t="s">
        <v>400</v>
      </c>
      <c r="H26" s="54" t="s">
        <v>1043</v>
      </c>
      <c r="I26" s="55" t="s">
        <v>409</v>
      </c>
      <c r="J26" s="55" t="s">
        <v>409</v>
      </c>
      <c r="K26" s="55" t="s">
        <v>183</v>
      </c>
    </row>
    <row r="27" spans="1:11" x14ac:dyDescent="0.25">
      <c r="A27" s="44" t="s">
        <v>401</v>
      </c>
      <c r="B27" s="45" t="s">
        <v>402</v>
      </c>
      <c r="C27" s="46" t="s">
        <v>183</v>
      </c>
      <c r="D27" s="46" t="s">
        <v>403</v>
      </c>
      <c r="E27" s="47" t="s">
        <v>404</v>
      </c>
      <c r="H27" s="54" t="s">
        <v>1044</v>
      </c>
      <c r="I27" s="55" t="s">
        <v>412</v>
      </c>
      <c r="J27" s="55" t="s">
        <v>412</v>
      </c>
      <c r="K27" s="55" t="s">
        <v>183</v>
      </c>
    </row>
    <row r="28" spans="1:11" x14ac:dyDescent="0.25">
      <c r="A28" s="44" t="s">
        <v>308</v>
      </c>
      <c r="B28" s="45" t="s">
        <v>405</v>
      </c>
      <c r="C28" s="46" t="s">
        <v>183</v>
      </c>
      <c r="D28" s="46" t="s">
        <v>403</v>
      </c>
      <c r="E28" s="47" t="s">
        <v>406</v>
      </c>
      <c r="H28" s="54" t="s">
        <v>1045</v>
      </c>
      <c r="I28" s="55" t="s">
        <v>415</v>
      </c>
      <c r="J28" s="55" t="s">
        <v>415</v>
      </c>
      <c r="K28" s="55" t="s">
        <v>180</v>
      </c>
    </row>
    <row r="29" spans="1:11" x14ac:dyDescent="0.25">
      <c r="A29" s="44" t="s">
        <v>250</v>
      </c>
      <c r="B29" s="45" t="s">
        <v>407</v>
      </c>
      <c r="C29" s="46" t="s">
        <v>180</v>
      </c>
      <c r="D29" s="46" t="s">
        <v>383</v>
      </c>
      <c r="E29" s="47" t="s">
        <v>408</v>
      </c>
      <c r="H29" s="54" t="s">
        <v>1046</v>
      </c>
      <c r="I29" s="55" t="s">
        <v>418</v>
      </c>
      <c r="J29" s="55" t="s">
        <v>418</v>
      </c>
      <c r="K29" s="55" t="s">
        <v>181</v>
      </c>
    </row>
    <row r="30" spans="1:11" x14ac:dyDescent="0.25">
      <c r="A30" s="44" t="s">
        <v>143</v>
      </c>
      <c r="B30" s="45" t="s">
        <v>409</v>
      </c>
      <c r="C30" s="46" t="s">
        <v>183</v>
      </c>
      <c r="D30" s="46" t="s">
        <v>399</v>
      </c>
      <c r="E30" s="47" t="s">
        <v>410</v>
      </c>
      <c r="H30" s="54" t="s">
        <v>1047</v>
      </c>
      <c r="I30" s="55" t="s">
        <v>420</v>
      </c>
      <c r="J30" s="55" t="s">
        <v>420</v>
      </c>
      <c r="K30" s="55" t="s">
        <v>179</v>
      </c>
    </row>
    <row r="31" spans="1:11" x14ac:dyDescent="0.25">
      <c r="A31" s="44" t="s">
        <v>411</v>
      </c>
      <c r="B31" s="45" t="s">
        <v>412</v>
      </c>
      <c r="C31" s="46" t="s">
        <v>183</v>
      </c>
      <c r="D31" s="46" t="s">
        <v>413</v>
      </c>
      <c r="E31" s="47" t="s">
        <v>414</v>
      </c>
      <c r="H31" s="54" t="s">
        <v>1048</v>
      </c>
      <c r="I31" s="55" t="s">
        <v>423</v>
      </c>
      <c r="J31" s="55" t="s">
        <v>423</v>
      </c>
      <c r="K31" s="55" t="s">
        <v>181</v>
      </c>
    </row>
    <row r="32" spans="1:11" x14ac:dyDescent="0.25">
      <c r="A32" s="44" t="s">
        <v>234</v>
      </c>
      <c r="B32" s="45" t="s">
        <v>415</v>
      </c>
      <c r="C32" s="46" t="s">
        <v>180</v>
      </c>
      <c r="D32" s="46" t="s">
        <v>359</v>
      </c>
      <c r="E32" s="47" t="s">
        <v>416</v>
      </c>
      <c r="H32" s="54" t="s">
        <v>1049</v>
      </c>
      <c r="I32" s="55" t="s">
        <v>425</v>
      </c>
      <c r="J32" s="55" t="s">
        <v>425</v>
      </c>
      <c r="K32" s="55" t="s">
        <v>181</v>
      </c>
    </row>
    <row r="33" spans="1:11" x14ac:dyDescent="0.25">
      <c r="A33" s="44" t="s">
        <v>417</v>
      </c>
      <c r="B33" s="45" t="s">
        <v>418</v>
      </c>
      <c r="C33" s="46" t="s">
        <v>181</v>
      </c>
      <c r="D33" s="46" t="s">
        <v>352</v>
      </c>
      <c r="E33" s="47" t="s">
        <v>419</v>
      </c>
      <c r="H33" s="54" t="s">
        <v>1050</v>
      </c>
      <c r="I33" s="55" t="s">
        <v>427</v>
      </c>
      <c r="J33" s="55" t="s">
        <v>427</v>
      </c>
      <c r="K33" s="55" t="s">
        <v>183</v>
      </c>
    </row>
    <row r="34" spans="1:11" x14ac:dyDescent="0.25">
      <c r="A34" s="44" t="s">
        <v>288</v>
      </c>
      <c r="B34" s="45" t="s">
        <v>420</v>
      </c>
      <c r="C34" s="46" t="s">
        <v>179</v>
      </c>
      <c r="D34" s="46" t="s">
        <v>333</v>
      </c>
      <c r="E34" s="47" t="s">
        <v>421</v>
      </c>
      <c r="H34" s="54" t="s">
        <v>1051</v>
      </c>
      <c r="I34" s="55" t="s">
        <v>429</v>
      </c>
      <c r="J34" s="55" t="s">
        <v>429</v>
      </c>
      <c r="K34" s="55" t="s">
        <v>180</v>
      </c>
    </row>
    <row r="35" spans="1:11" x14ac:dyDescent="0.25">
      <c r="A35" s="44" t="s">
        <v>422</v>
      </c>
      <c r="B35" s="45" t="s">
        <v>423</v>
      </c>
      <c r="C35" s="46" t="s">
        <v>181</v>
      </c>
      <c r="D35" s="46" t="s">
        <v>337</v>
      </c>
      <c r="E35" s="47" t="s">
        <v>424</v>
      </c>
      <c r="H35" s="54" t="s">
        <v>1052</v>
      </c>
      <c r="I35" s="55" t="s">
        <v>432</v>
      </c>
      <c r="J35" s="55" t="s">
        <v>432</v>
      </c>
      <c r="K35" s="55" t="s">
        <v>182</v>
      </c>
    </row>
    <row r="36" spans="1:11" x14ac:dyDescent="0.25">
      <c r="A36" s="44" t="s">
        <v>282</v>
      </c>
      <c r="B36" s="45" t="s">
        <v>425</v>
      </c>
      <c r="C36" s="46" t="s">
        <v>181</v>
      </c>
      <c r="D36" s="46" t="s">
        <v>337</v>
      </c>
      <c r="E36" s="47" t="s">
        <v>426</v>
      </c>
      <c r="H36" s="54" t="s">
        <v>1053</v>
      </c>
      <c r="I36" s="55" t="s">
        <v>435</v>
      </c>
      <c r="J36" s="55" t="s">
        <v>435</v>
      </c>
      <c r="K36" s="55" t="s">
        <v>182</v>
      </c>
    </row>
    <row r="37" spans="1:11" x14ac:dyDescent="0.25">
      <c r="A37" s="44" t="s">
        <v>141</v>
      </c>
      <c r="B37" s="45" t="s">
        <v>427</v>
      </c>
      <c r="C37" s="46" t="s">
        <v>183</v>
      </c>
      <c r="D37" s="46" t="s">
        <v>413</v>
      </c>
      <c r="E37" s="47" t="s">
        <v>428</v>
      </c>
      <c r="H37" s="54" t="s">
        <v>1054</v>
      </c>
      <c r="I37" s="55" t="s">
        <v>437</v>
      </c>
      <c r="J37" s="55" t="s">
        <v>437</v>
      </c>
      <c r="K37" s="55" t="s">
        <v>181</v>
      </c>
    </row>
    <row r="38" spans="1:11" x14ac:dyDescent="0.25">
      <c r="A38" s="44" t="s">
        <v>289</v>
      </c>
      <c r="B38" s="45" t="s">
        <v>429</v>
      </c>
      <c r="C38" s="46" t="s">
        <v>180</v>
      </c>
      <c r="D38" s="46" t="s">
        <v>430</v>
      </c>
      <c r="E38" s="47" t="s">
        <v>431</v>
      </c>
      <c r="H38" s="54" t="s">
        <v>1055</v>
      </c>
      <c r="I38" s="55" t="s">
        <v>440</v>
      </c>
      <c r="J38" s="55" t="s">
        <v>440</v>
      </c>
      <c r="K38" s="55" t="s">
        <v>180</v>
      </c>
    </row>
    <row r="39" spans="1:11" x14ac:dyDescent="0.25">
      <c r="A39" s="44" t="s">
        <v>208</v>
      </c>
      <c r="B39" s="45" t="s">
        <v>432</v>
      </c>
      <c r="C39" s="46" t="s">
        <v>182</v>
      </c>
      <c r="D39" s="46" t="s">
        <v>371</v>
      </c>
      <c r="E39" s="47" t="s">
        <v>433</v>
      </c>
      <c r="H39" s="54" t="s">
        <v>1056</v>
      </c>
      <c r="I39" s="55" t="s">
        <v>442</v>
      </c>
      <c r="J39" s="55" t="s">
        <v>442</v>
      </c>
      <c r="K39" s="55" t="s">
        <v>180</v>
      </c>
    </row>
    <row r="40" spans="1:11" x14ac:dyDescent="0.25">
      <c r="A40" s="44" t="s">
        <v>434</v>
      </c>
      <c r="B40" s="45" t="s">
        <v>435</v>
      </c>
      <c r="C40" s="46" t="s">
        <v>182</v>
      </c>
      <c r="D40" s="46" t="s">
        <v>371</v>
      </c>
      <c r="E40" s="47" t="s">
        <v>436</v>
      </c>
      <c r="H40" s="54" t="s">
        <v>1057</v>
      </c>
      <c r="I40" s="55" t="s">
        <v>447</v>
      </c>
      <c r="J40" s="55" t="s">
        <v>447</v>
      </c>
      <c r="K40" s="55" t="s">
        <v>182</v>
      </c>
    </row>
    <row r="41" spans="1:11" x14ac:dyDescent="0.25">
      <c r="A41" s="44" t="s">
        <v>269</v>
      </c>
      <c r="B41" s="45" t="s">
        <v>437</v>
      </c>
      <c r="C41" s="46" t="s">
        <v>181</v>
      </c>
      <c r="D41" s="46" t="s">
        <v>337</v>
      </c>
      <c r="E41" s="47" t="s">
        <v>438</v>
      </c>
      <c r="H41" s="54" t="s">
        <v>1058</v>
      </c>
      <c r="I41" s="55" t="s">
        <v>451</v>
      </c>
      <c r="J41" s="55" t="s">
        <v>451</v>
      </c>
      <c r="K41" s="55" t="s">
        <v>182</v>
      </c>
    </row>
    <row r="42" spans="1:11" x14ac:dyDescent="0.25">
      <c r="A42" s="44" t="s">
        <v>439</v>
      </c>
      <c r="B42" s="45" t="s">
        <v>440</v>
      </c>
      <c r="C42" s="46" t="s">
        <v>180</v>
      </c>
      <c r="D42" s="46" t="s">
        <v>393</v>
      </c>
      <c r="E42" s="47" t="s">
        <v>441</v>
      </c>
      <c r="H42" s="54" t="s">
        <v>1059</v>
      </c>
      <c r="I42" s="55" t="s">
        <v>454</v>
      </c>
      <c r="J42" s="55" t="s">
        <v>454</v>
      </c>
      <c r="K42" s="55" t="s">
        <v>180</v>
      </c>
    </row>
    <row r="43" spans="1:11" x14ac:dyDescent="0.25">
      <c r="A43" s="44" t="s">
        <v>303</v>
      </c>
      <c r="B43" s="45" t="s">
        <v>442</v>
      </c>
      <c r="C43" s="46" t="s">
        <v>180</v>
      </c>
      <c r="D43" s="46" t="s">
        <v>359</v>
      </c>
      <c r="E43" s="47" t="s">
        <v>443</v>
      </c>
      <c r="H43" s="54" t="s">
        <v>1060</v>
      </c>
      <c r="I43" s="55" t="s">
        <v>456</v>
      </c>
      <c r="J43" s="55" t="s">
        <v>456</v>
      </c>
      <c r="K43" s="55" t="s">
        <v>179</v>
      </c>
    </row>
    <row r="44" spans="1:11" x14ac:dyDescent="0.25">
      <c r="A44" s="44" t="s">
        <v>335</v>
      </c>
      <c r="B44" s="45" t="s">
        <v>444</v>
      </c>
      <c r="C44" s="46" t="s">
        <v>179</v>
      </c>
      <c r="D44" s="46" t="s">
        <v>445</v>
      </c>
      <c r="E44" s="47" t="s">
        <v>446</v>
      </c>
      <c r="H44" s="54" t="s">
        <v>1061</v>
      </c>
      <c r="I44" s="55" t="s">
        <v>458</v>
      </c>
      <c r="J44" s="55" t="s">
        <v>458</v>
      </c>
      <c r="K44" s="55" t="s">
        <v>179</v>
      </c>
    </row>
    <row r="45" spans="1:11" x14ac:dyDescent="0.25">
      <c r="A45" s="44" t="s">
        <v>299</v>
      </c>
      <c r="B45" s="45" t="s">
        <v>447</v>
      </c>
      <c r="C45" s="46" t="s">
        <v>182</v>
      </c>
      <c r="D45" s="46" t="s">
        <v>448</v>
      </c>
      <c r="E45" s="47" t="s">
        <v>449</v>
      </c>
      <c r="H45" s="54" t="s">
        <v>1062</v>
      </c>
      <c r="I45" s="55" t="s">
        <v>461</v>
      </c>
      <c r="J45" s="55" t="s">
        <v>461</v>
      </c>
      <c r="K45" s="55" t="s">
        <v>180</v>
      </c>
    </row>
    <row r="46" spans="1:11" x14ac:dyDescent="0.25">
      <c r="A46" s="44" t="s">
        <v>450</v>
      </c>
      <c r="B46" s="45" t="s">
        <v>451</v>
      </c>
      <c r="C46" s="46" t="s">
        <v>182</v>
      </c>
      <c r="D46" s="46" t="s">
        <v>448</v>
      </c>
      <c r="E46" s="47" t="s">
        <v>452</v>
      </c>
      <c r="H46" s="54" t="s">
        <v>1063</v>
      </c>
      <c r="I46" s="55" t="s">
        <v>466</v>
      </c>
      <c r="J46" s="55" t="s">
        <v>466</v>
      </c>
      <c r="K46" s="55" t="s">
        <v>179</v>
      </c>
    </row>
    <row r="47" spans="1:11" x14ac:dyDescent="0.25">
      <c r="A47" s="44" t="s">
        <v>453</v>
      </c>
      <c r="B47" s="45" t="s">
        <v>454</v>
      </c>
      <c r="C47" s="46" t="s">
        <v>180</v>
      </c>
      <c r="D47" s="46" t="s">
        <v>349</v>
      </c>
      <c r="E47" s="47" t="s">
        <v>455</v>
      </c>
      <c r="H47" s="54" t="s">
        <v>1064</v>
      </c>
      <c r="I47" s="55" t="s">
        <v>468</v>
      </c>
      <c r="J47" s="55" t="s">
        <v>468</v>
      </c>
      <c r="K47" s="55" t="s">
        <v>180</v>
      </c>
    </row>
    <row r="48" spans="1:11" x14ac:dyDescent="0.25">
      <c r="A48" s="44" t="s">
        <v>176</v>
      </c>
      <c r="B48" s="45" t="s">
        <v>456</v>
      </c>
      <c r="C48" s="46" t="s">
        <v>179</v>
      </c>
      <c r="D48" s="46" t="s">
        <v>374</v>
      </c>
      <c r="E48" s="47" t="s">
        <v>457</v>
      </c>
      <c r="H48" s="54" t="s">
        <v>1065</v>
      </c>
      <c r="I48" s="55" t="s">
        <v>474</v>
      </c>
      <c r="J48" s="55" t="s">
        <v>474</v>
      </c>
      <c r="K48" s="55" t="s">
        <v>179</v>
      </c>
    </row>
    <row r="49" spans="1:11" x14ac:dyDescent="0.25">
      <c r="A49" s="44" t="s">
        <v>263</v>
      </c>
      <c r="B49" s="45" t="s">
        <v>458</v>
      </c>
      <c r="C49" s="46" t="s">
        <v>179</v>
      </c>
      <c r="D49" s="46" t="s">
        <v>445</v>
      </c>
      <c r="E49" s="47" t="s">
        <v>459</v>
      </c>
      <c r="H49" s="54" t="s">
        <v>1066</v>
      </c>
      <c r="I49" s="55" t="s">
        <v>478</v>
      </c>
      <c r="J49" s="55" t="s">
        <v>478</v>
      </c>
      <c r="K49" s="55" t="s">
        <v>180</v>
      </c>
    </row>
    <row r="50" spans="1:11" x14ac:dyDescent="0.25">
      <c r="A50" s="44" t="s">
        <v>460</v>
      </c>
      <c r="B50" s="45" t="s">
        <v>461</v>
      </c>
      <c r="C50" s="46" t="s">
        <v>180</v>
      </c>
      <c r="D50" s="46" t="s">
        <v>393</v>
      </c>
      <c r="E50" s="47" t="s">
        <v>462</v>
      </c>
      <c r="H50" s="54" t="s">
        <v>1067</v>
      </c>
      <c r="I50" s="55" t="s">
        <v>480</v>
      </c>
      <c r="J50" s="55" t="s">
        <v>480</v>
      </c>
      <c r="K50" s="55" t="s">
        <v>180</v>
      </c>
    </row>
    <row r="51" spans="1:11" x14ac:dyDescent="0.25">
      <c r="A51" s="44" t="s">
        <v>463</v>
      </c>
      <c r="B51" s="45" t="s">
        <v>464</v>
      </c>
      <c r="C51" s="46" t="s">
        <v>237</v>
      </c>
      <c r="D51" s="46" t="s">
        <v>237</v>
      </c>
      <c r="E51" s="47" t="s">
        <v>465</v>
      </c>
      <c r="H51" s="54" t="s">
        <v>1068</v>
      </c>
      <c r="I51" s="55" t="s">
        <v>482</v>
      </c>
      <c r="J51" s="55" t="s">
        <v>482</v>
      </c>
      <c r="K51" s="55" t="s">
        <v>180</v>
      </c>
    </row>
    <row r="52" spans="1:11" x14ac:dyDescent="0.25">
      <c r="A52" s="44" t="s">
        <v>172</v>
      </c>
      <c r="B52" s="45" t="s">
        <v>466</v>
      </c>
      <c r="C52" s="46" t="s">
        <v>179</v>
      </c>
      <c r="D52" s="46" t="s">
        <v>374</v>
      </c>
      <c r="E52" s="47" t="s">
        <v>467</v>
      </c>
      <c r="H52" s="54" t="s">
        <v>1069</v>
      </c>
      <c r="I52" s="55" t="s">
        <v>485</v>
      </c>
      <c r="J52" s="55" t="s">
        <v>485</v>
      </c>
      <c r="K52" s="55" t="s">
        <v>183</v>
      </c>
    </row>
    <row r="53" spans="1:11" x14ac:dyDescent="0.25">
      <c r="A53" s="44" t="s">
        <v>118</v>
      </c>
      <c r="B53" s="45" t="s">
        <v>468</v>
      </c>
      <c r="C53" s="46" t="s">
        <v>180</v>
      </c>
      <c r="D53" s="46" t="s">
        <v>430</v>
      </c>
      <c r="E53" s="47" t="s">
        <v>469</v>
      </c>
      <c r="H53" s="54" t="s">
        <v>1070</v>
      </c>
      <c r="I53" s="55" t="s">
        <v>490</v>
      </c>
      <c r="J53" s="55" t="s">
        <v>490</v>
      </c>
      <c r="K53" s="55" t="s">
        <v>182</v>
      </c>
    </row>
    <row r="54" spans="1:11" x14ac:dyDescent="0.25">
      <c r="A54" s="44" t="s">
        <v>335</v>
      </c>
      <c r="B54" s="45" t="s">
        <v>470</v>
      </c>
      <c r="C54" s="46" t="s">
        <v>471</v>
      </c>
      <c r="D54" s="46" t="s">
        <v>472</v>
      </c>
      <c r="E54" s="47" t="s">
        <v>473</v>
      </c>
      <c r="H54" s="54" t="s">
        <v>1071</v>
      </c>
      <c r="I54" s="55" t="s">
        <v>494</v>
      </c>
      <c r="J54" s="55" t="s">
        <v>494</v>
      </c>
      <c r="K54" s="55" t="s">
        <v>180</v>
      </c>
    </row>
    <row r="55" spans="1:11" x14ac:dyDescent="0.25">
      <c r="A55" s="44" t="s">
        <v>243</v>
      </c>
      <c r="B55" s="45" t="s">
        <v>474</v>
      </c>
      <c r="C55" s="46" t="s">
        <v>179</v>
      </c>
      <c r="D55" s="46" t="s">
        <v>475</v>
      </c>
      <c r="E55" s="47" t="s">
        <v>476</v>
      </c>
      <c r="H55" s="54" t="s">
        <v>1072</v>
      </c>
      <c r="I55" s="55" t="s">
        <v>496</v>
      </c>
      <c r="J55" s="55" t="s">
        <v>496</v>
      </c>
      <c r="K55" s="55" t="s">
        <v>181</v>
      </c>
    </row>
    <row r="56" spans="1:11" x14ac:dyDescent="0.25">
      <c r="A56" s="44" t="s">
        <v>477</v>
      </c>
      <c r="B56" s="45" t="s">
        <v>478</v>
      </c>
      <c r="C56" s="46" t="s">
        <v>180</v>
      </c>
      <c r="D56" s="46" t="s">
        <v>349</v>
      </c>
      <c r="E56" s="47" t="s">
        <v>479</v>
      </c>
      <c r="H56" s="54" t="s">
        <v>1073</v>
      </c>
      <c r="I56" s="55" t="s">
        <v>1074</v>
      </c>
      <c r="J56" s="55" t="s">
        <v>499</v>
      </c>
      <c r="K56" s="55" t="s">
        <v>181</v>
      </c>
    </row>
    <row r="57" spans="1:11" x14ac:dyDescent="0.25">
      <c r="A57" s="44" t="s">
        <v>315</v>
      </c>
      <c r="B57" s="45" t="s">
        <v>480</v>
      </c>
      <c r="C57" s="46" t="s">
        <v>180</v>
      </c>
      <c r="D57" s="46" t="s">
        <v>349</v>
      </c>
      <c r="E57" s="47" t="s">
        <v>481</v>
      </c>
      <c r="H57" s="54" t="s">
        <v>1075</v>
      </c>
      <c r="I57" s="55" t="s">
        <v>501</v>
      </c>
      <c r="J57" s="55" t="s">
        <v>501</v>
      </c>
      <c r="K57" s="55" t="s">
        <v>180</v>
      </c>
    </row>
    <row r="58" spans="1:11" x14ac:dyDescent="0.25">
      <c r="A58" s="44" t="s">
        <v>297</v>
      </c>
      <c r="B58" s="45" t="s">
        <v>482</v>
      </c>
      <c r="C58" s="46" t="s">
        <v>180</v>
      </c>
      <c r="D58" s="46" t="s">
        <v>430</v>
      </c>
      <c r="E58" s="47" t="s">
        <v>483</v>
      </c>
      <c r="H58" s="54" t="s">
        <v>1076</v>
      </c>
      <c r="I58" s="55" t="s">
        <v>503</v>
      </c>
      <c r="J58" s="55" t="s">
        <v>503</v>
      </c>
      <c r="K58" s="55" t="s">
        <v>182</v>
      </c>
    </row>
    <row r="59" spans="1:11" x14ac:dyDescent="0.25">
      <c r="A59" s="44" t="s">
        <v>484</v>
      </c>
      <c r="B59" s="45" t="s">
        <v>485</v>
      </c>
      <c r="C59" s="46" t="s">
        <v>183</v>
      </c>
      <c r="D59" s="46" t="s">
        <v>413</v>
      </c>
      <c r="E59" s="47" t="s">
        <v>486</v>
      </c>
      <c r="H59" s="54" t="s">
        <v>1077</v>
      </c>
      <c r="I59" s="55" t="s">
        <v>1078</v>
      </c>
      <c r="J59" s="55" t="s">
        <v>1078</v>
      </c>
      <c r="K59" s="55" t="e">
        <v>#N/A</v>
      </c>
    </row>
    <row r="60" spans="1:11" x14ac:dyDescent="0.25">
      <c r="A60" s="44" t="s">
        <v>335</v>
      </c>
      <c r="B60" s="45" t="s">
        <v>487</v>
      </c>
      <c r="C60" s="46" t="s">
        <v>488</v>
      </c>
      <c r="D60" s="46" t="s">
        <v>488</v>
      </c>
      <c r="E60" s="47" t="s">
        <v>489</v>
      </c>
      <c r="H60" s="54" t="s">
        <v>1079</v>
      </c>
      <c r="I60" s="55" t="s">
        <v>507</v>
      </c>
      <c r="J60" s="55" t="s">
        <v>507</v>
      </c>
      <c r="K60" s="55" t="s">
        <v>182</v>
      </c>
    </row>
    <row r="61" spans="1:11" x14ac:dyDescent="0.25">
      <c r="A61" s="44" t="s">
        <v>246</v>
      </c>
      <c r="B61" s="45" t="s">
        <v>490</v>
      </c>
      <c r="C61" s="46" t="s">
        <v>182</v>
      </c>
      <c r="D61" s="46" t="s">
        <v>491</v>
      </c>
      <c r="E61" s="47" t="s">
        <v>492</v>
      </c>
      <c r="H61" s="54" t="s">
        <v>1080</v>
      </c>
      <c r="I61" s="55" t="s">
        <v>509</v>
      </c>
      <c r="J61" s="55" t="s">
        <v>509</v>
      </c>
      <c r="K61" s="55" t="s">
        <v>182</v>
      </c>
    </row>
    <row r="62" spans="1:11" x14ac:dyDescent="0.25">
      <c r="A62" s="44" t="s">
        <v>493</v>
      </c>
      <c r="B62" s="45" t="s">
        <v>494</v>
      </c>
      <c r="C62" s="46" t="s">
        <v>180</v>
      </c>
      <c r="D62" s="46" t="s">
        <v>430</v>
      </c>
      <c r="E62" s="47" t="s">
        <v>495</v>
      </c>
      <c r="H62" s="54" t="s">
        <v>1081</v>
      </c>
      <c r="I62" s="55" t="s">
        <v>511</v>
      </c>
      <c r="J62" s="55" t="s">
        <v>511</v>
      </c>
      <c r="K62" s="55" t="s">
        <v>180</v>
      </c>
    </row>
    <row r="63" spans="1:11" x14ac:dyDescent="0.25">
      <c r="A63" s="44" t="s">
        <v>166</v>
      </c>
      <c r="B63" s="45" t="s">
        <v>496</v>
      </c>
      <c r="C63" s="46" t="s">
        <v>181</v>
      </c>
      <c r="D63" s="46" t="s">
        <v>497</v>
      </c>
      <c r="E63" s="47" t="s">
        <v>498</v>
      </c>
      <c r="H63" s="54" t="s">
        <v>1082</v>
      </c>
      <c r="I63" s="55" t="s">
        <v>513</v>
      </c>
      <c r="J63" s="55" t="s">
        <v>513</v>
      </c>
      <c r="K63" s="55" t="s">
        <v>181</v>
      </c>
    </row>
    <row r="64" spans="1:11" x14ac:dyDescent="0.25">
      <c r="A64" s="44" t="s">
        <v>301</v>
      </c>
      <c r="B64" s="45" t="s">
        <v>499</v>
      </c>
      <c r="C64" s="46" t="s">
        <v>181</v>
      </c>
      <c r="D64" s="46" t="s">
        <v>497</v>
      </c>
      <c r="E64" s="47" t="s">
        <v>500</v>
      </c>
      <c r="H64" s="54" t="s">
        <v>1083</v>
      </c>
      <c r="I64" s="55" t="s">
        <v>515</v>
      </c>
      <c r="J64" s="55" t="s">
        <v>515</v>
      </c>
      <c r="K64" s="55" t="s">
        <v>181</v>
      </c>
    </row>
    <row r="65" spans="1:11" x14ac:dyDescent="0.25">
      <c r="A65" s="44" t="s">
        <v>219</v>
      </c>
      <c r="B65" s="45" t="s">
        <v>501</v>
      </c>
      <c r="C65" s="46" t="s">
        <v>180</v>
      </c>
      <c r="D65" s="46" t="s">
        <v>349</v>
      </c>
      <c r="E65" s="47" t="s">
        <v>502</v>
      </c>
      <c r="H65" s="54" t="s">
        <v>1084</v>
      </c>
      <c r="I65" s="55" t="s">
        <v>1085</v>
      </c>
      <c r="J65" s="55" t="s">
        <v>517</v>
      </c>
      <c r="K65" s="55" t="s">
        <v>181</v>
      </c>
    </row>
    <row r="66" spans="1:11" x14ac:dyDescent="0.25">
      <c r="A66" s="44" t="s">
        <v>251</v>
      </c>
      <c r="B66" s="45" t="s">
        <v>503</v>
      </c>
      <c r="C66" s="46" t="s">
        <v>182</v>
      </c>
      <c r="D66" s="46" t="s">
        <v>448</v>
      </c>
      <c r="E66" s="47" t="s">
        <v>504</v>
      </c>
      <c r="H66" s="54" t="s">
        <v>1086</v>
      </c>
      <c r="I66" s="55" t="s">
        <v>519</v>
      </c>
      <c r="J66" s="55" t="s">
        <v>519</v>
      </c>
      <c r="K66" s="55" t="s">
        <v>180</v>
      </c>
    </row>
    <row r="67" spans="1:11" x14ac:dyDescent="0.25">
      <c r="A67" s="50" t="s">
        <v>323</v>
      </c>
      <c r="B67" s="51" t="s">
        <v>505</v>
      </c>
      <c r="C67" s="46" t="s">
        <v>181</v>
      </c>
      <c r="D67" s="46" t="s">
        <v>352</v>
      </c>
      <c r="E67" s="47" t="s">
        <v>506</v>
      </c>
      <c r="H67" s="54" t="s">
        <v>1087</v>
      </c>
      <c r="I67" s="55" t="s">
        <v>521</v>
      </c>
      <c r="J67" s="55" t="s">
        <v>521</v>
      </c>
      <c r="K67" s="55" t="s">
        <v>182</v>
      </c>
    </row>
    <row r="68" spans="1:11" x14ac:dyDescent="0.25">
      <c r="A68" s="44" t="s">
        <v>74</v>
      </c>
      <c r="B68" s="45" t="s">
        <v>507</v>
      </c>
      <c r="C68" s="46" t="s">
        <v>182</v>
      </c>
      <c r="D68" s="46" t="s">
        <v>491</v>
      </c>
      <c r="E68" s="47" t="s">
        <v>508</v>
      </c>
      <c r="H68" s="54" t="s">
        <v>1088</v>
      </c>
      <c r="I68" s="55" t="s">
        <v>525</v>
      </c>
      <c r="J68" s="55" t="s">
        <v>525</v>
      </c>
      <c r="K68" s="55" t="s">
        <v>179</v>
      </c>
    </row>
    <row r="69" spans="1:11" x14ac:dyDescent="0.25">
      <c r="A69" s="44" t="s">
        <v>318</v>
      </c>
      <c r="B69" s="45" t="s">
        <v>509</v>
      </c>
      <c r="C69" s="46" t="s">
        <v>182</v>
      </c>
      <c r="D69" s="46" t="s">
        <v>371</v>
      </c>
      <c r="E69" s="47" t="s">
        <v>510</v>
      </c>
      <c r="H69" s="54" t="s">
        <v>1089</v>
      </c>
      <c r="I69" s="55" t="s">
        <v>527</v>
      </c>
      <c r="J69" s="55" t="s">
        <v>527</v>
      </c>
      <c r="K69" s="55" t="s">
        <v>183</v>
      </c>
    </row>
    <row r="70" spans="1:11" x14ac:dyDescent="0.25">
      <c r="A70" s="44" t="s">
        <v>264</v>
      </c>
      <c r="B70" s="45" t="s">
        <v>511</v>
      </c>
      <c r="C70" s="46" t="s">
        <v>180</v>
      </c>
      <c r="D70" s="46" t="s">
        <v>344</v>
      </c>
      <c r="E70" s="47" t="s">
        <v>512</v>
      </c>
      <c r="H70" s="54" t="s">
        <v>1090</v>
      </c>
      <c r="I70" s="55" t="s">
        <v>530</v>
      </c>
      <c r="J70" s="55" t="s">
        <v>530</v>
      </c>
      <c r="K70" s="55" t="s">
        <v>181</v>
      </c>
    </row>
    <row r="71" spans="1:11" x14ac:dyDescent="0.25">
      <c r="A71" s="44" t="s">
        <v>306</v>
      </c>
      <c r="B71" s="51" t="s">
        <v>513</v>
      </c>
      <c r="C71" s="46" t="s">
        <v>181</v>
      </c>
      <c r="D71" s="46" t="s">
        <v>497</v>
      </c>
      <c r="E71" s="47" t="s">
        <v>514</v>
      </c>
      <c r="H71" s="54" t="s">
        <v>1091</v>
      </c>
      <c r="I71" s="55" t="s">
        <v>533</v>
      </c>
      <c r="J71" s="55" t="s">
        <v>533</v>
      </c>
      <c r="K71" s="55" t="s">
        <v>182</v>
      </c>
    </row>
    <row r="72" spans="1:11" x14ac:dyDescent="0.25">
      <c r="A72" s="44" t="s">
        <v>216</v>
      </c>
      <c r="B72" s="51" t="s">
        <v>515</v>
      </c>
      <c r="C72" s="46" t="s">
        <v>181</v>
      </c>
      <c r="D72" s="46" t="s">
        <v>497</v>
      </c>
      <c r="E72" s="47" t="s">
        <v>516</v>
      </c>
      <c r="H72" s="54" t="s">
        <v>1092</v>
      </c>
      <c r="I72" s="55" t="s">
        <v>535</v>
      </c>
      <c r="J72" s="55" t="s">
        <v>535</v>
      </c>
      <c r="K72" s="55" t="s">
        <v>182</v>
      </c>
    </row>
    <row r="73" spans="1:11" x14ac:dyDescent="0.25">
      <c r="A73" s="44" t="s">
        <v>158</v>
      </c>
      <c r="B73" s="51" t="s">
        <v>517</v>
      </c>
      <c r="C73" s="46" t="s">
        <v>181</v>
      </c>
      <c r="D73" s="46" t="s">
        <v>497</v>
      </c>
      <c r="E73" s="47" t="s">
        <v>518</v>
      </c>
      <c r="H73" s="54" t="s">
        <v>1093</v>
      </c>
      <c r="I73" s="55" t="s">
        <v>537</v>
      </c>
      <c r="J73" s="55" t="s">
        <v>537</v>
      </c>
      <c r="K73" s="55" t="s">
        <v>183</v>
      </c>
    </row>
    <row r="74" spans="1:11" x14ac:dyDescent="0.25">
      <c r="A74" s="44" t="s">
        <v>231</v>
      </c>
      <c r="B74" s="51" t="s">
        <v>519</v>
      </c>
      <c r="C74" s="46" t="s">
        <v>180</v>
      </c>
      <c r="D74" s="46" t="s">
        <v>349</v>
      </c>
      <c r="E74" s="47" t="s">
        <v>520</v>
      </c>
      <c r="H74" s="54" t="s">
        <v>1094</v>
      </c>
      <c r="I74" s="55" t="s">
        <v>539</v>
      </c>
      <c r="J74" s="55" t="s">
        <v>539</v>
      </c>
      <c r="K74" s="55" t="s">
        <v>180</v>
      </c>
    </row>
    <row r="75" spans="1:11" x14ac:dyDescent="0.25">
      <c r="A75" s="44" t="s">
        <v>227</v>
      </c>
      <c r="B75" s="51" t="s">
        <v>521</v>
      </c>
      <c r="C75" s="46" t="s">
        <v>182</v>
      </c>
      <c r="D75" s="46" t="s">
        <v>491</v>
      </c>
      <c r="E75" s="47" t="s">
        <v>522</v>
      </c>
      <c r="H75" s="54" t="s">
        <v>1095</v>
      </c>
      <c r="I75" s="55" t="s">
        <v>544</v>
      </c>
      <c r="J75" s="55" t="s">
        <v>544</v>
      </c>
      <c r="K75" s="55" t="s">
        <v>182</v>
      </c>
    </row>
    <row r="76" spans="1:11" x14ac:dyDescent="0.25">
      <c r="A76" s="44" t="s">
        <v>244</v>
      </c>
      <c r="B76" s="51" t="s">
        <v>523</v>
      </c>
      <c r="C76" s="46" t="s">
        <v>237</v>
      </c>
      <c r="D76" s="46" t="s">
        <v>237</v>
      </c>
      <c r="E76" s="47" t="s">
        <v>524</v>
      </c>
      <c r="H76" s="54" t="s">
        <v>1096</v>
      </c>
      <c r="I76" s="55" t="s">
        <v>546</v>
      </c>
      <c r="J76" s="55" t="s">
        <v>546</v>
      </c>
      <c r="K76" s="55" t="s">
        <v>179</v>
      </c>
    </row>
    <row r="77" spans="1:11" x14ac:dyDescent="0.25">
      <c r="A77" s="44" t="s">
        <v>148</v>
      </c>
      <c r="B77" s="51" t="s">
        <v>525</v>
      </c>
      <c r="C77" s="46" t="s">
        <v>179</v>
      </c>
      <c r="D77" s="46" t="s">
        <v>475</v>
      </c>
      <c r="E77" s="47" t="s">
        <v>526</v>
      </c>
      <c r="H77" s="54" t="s">
        <v>1097</v>
      </c>
      <c r="I77" s="55" t="s">
        <v>548</v>
      </c>
      <c r="J77" s="55" t="s">
        <v>548</v>
      </c>
      <c r="K77" s="55" t="s">
        <v>180</v>
      </c>
    </row>
    <row r="78" spans="1:11" x14ac:dyDescent="0.25">
      <c r="A78" s="44" t="s">
        <v>310</v>
      </c>
      <c r="B78" s="51" t="s">
        <v>527</v>
      </c>
      <c r="C78" s="46" t="s">
        <v>183</v>
      </c>
      <c r="D78" s="46" t="s">
        <v>528</v>
      </c>
      <c r="E78" s="47" t="s">
        <v>529</v>
      </c>
      <c r="H78" s="54" t="s">
        <v>1098</v>
      </c>
      <c r="I78" s="55" t="s">
        <v>550</v>
      </c>
      <c r="J78" s="55" t="s">
        <v>550</v>
      </c>
      <c r="K78" s="55" t="s">
        <v>180</v>
      </c>
    </row>
    <row r="79" spans="1:11" x14ac:dyDescent="0.25">
      <c r="A79" s="44" t="s">
        <v>294</v>
      </c>
      <c r="B79" s="45" t="s">
        <v>530</v>
      </c>
      <c r="C79" s="46" t="s">
        <v>181</v>
      </c>
      <c r="D79" s="46" t="s">
        <v>337</v>
      </c>
      <c r="E79" s="47" t="s">
        <v>531</v>
      </c>
      <c r="H79" s="54" t="s">
        <v>1099</v>
      </c>
      <c r="I79" s="55" t="s">
        <v>552</v>
      </c>
      <c r="J79" s="55" t="s">
        <v>552</v>
      </c>
      <c r="K79" s="55" t="s">
        <v>182</v>
      </c>
    </row>
    <row r="80" spans="1:11" x14ac:dyDescent="0.25">
      <c r="A80" s="44" t="s">
        <v>532</v>
      </c>
      <c r="B80" s="45" t="s">
        <v>533</v>
      </c>
      <c r="C80" s="46" t="s">
        <v>182</v>
      </c>
      <c r="D80" s="46" t="s">
        <v>371</v>
      </c>
      <c r="E80" s="47" t="s">
        <v>534</v>
      </c>
      <c r="H80" s="54" t="s">
        <v>1100</v>
      </c>
      <c r="I80" s="55" t="s">
        <v>555</v>
      </c>
      <c r="J80" s="55" t="s">
        <v>555</v>
      </c>
      <c r="K80" s="55" t="s">
        <v>183</v>
      </c>
    </row>
    <row r="81" spans="1:11" x14ac:dyDescent="0.25">
      <c r="A81" s="44" t="s">
        <v>295</v>
      </c>
      <c r="B81" s="45" t="s">
        <v>535</v>
      </c>
      <c r="C81" s="46" t="s">
        <v>182</v>
      </c>
      <c r="D81" s="46" t="s">
        <v>330</v>
      </c>
      <c r="E81" s="47" t="s">
        <v>536</v>
      </c>
      <c r="H81" s="54" t="s">
        <v>1101</v>
      </c>
      <c r="I81" s="55" t="s">
        <v>557</v>
      </c>
      <c r="J81" s="55" t="s">
        <v>557</v>
      </c>
      <c r="K81" s="55" t="s">
        <v>180</v>
      </c>
    </row>
    <row r="82" spans="1:11" x14ac:dyDescent="0.25">
      <c r="A82" s="44" t="s">
        <v>232</v>
      </c>
      <c r="B82" s="45" t="s">
        <v>537</v>
      </c>
      <c r="C82" s="46" t="s">
        <v>183</v>
      </c>
      <c r="D82" s="46" t="s">
        <v>399</v>
      </c>
      <c r="E82" s="47" t="s">
        <v>538</v>
      </c>
      <c r="H82" s="54" t="s">
        <v>1102</v>
      </c>
      <c r="I82" s="55" t="s">
        <v>559</v>
      </c>
      <c r="J82" s="55" t="s">
        <v>559</v>
      </c>
      <c r="K82" s="55" t="s">
        <v>180</v>
      </c>
    </row>
    <row r="83" spans="1:11" x14ac:dyDescent="0.25">
      <c r="A83" s="44" t="s">
        <v>203</v>
      </c>
      <c r="B83" s="45" t="s">
        <v>539</v>
      </c>
      <c r="C83" s="46" t="s">
        <v>180</v>
      </c>
      <c r="D83" s="46" t="s">
        <v>359</v>
      </c>
      <c r="E83" s="47" t="s">
        <v>540</v>
      </c>
      <c r="H83" s="54" t="s">
        <v>1103</v>
      </c>
      <c r="I83" s="55" t="s">
        <v>561</v>
      </c>
      <c r="J83" s="55" t="s">
        <v>561</v>
      </c>
      <c r="K83" s="55" t="s">
        <v>182</v>
      </c>
    </row>
    <row r="84" spans="1:11" x14ac:dyDescent="0.25">
      <c r="A84" s="44" t="s">
        <v>335</v>
      </c>
      <c r="B84" s="45" t="s">
        <v>541</v>
      </c>
      <c r="C84" s="46" t="s">
        <v>179</v>
      </c>
      <c r="D84" s="46" t="s">
        <v>475</v>
      </c>
      <c r="E84" s="47" t="s">
        <v>542</v>
      </c>
      <c r="H84" s="54" t="s">
        <v>1104</v>
      </c>
      <c r="I84" s="55" t="s">
        <v>565</v>
      </c>
      <c r="J84" s="55" t="s">
        <v>565</v>
      </c>
      <c r="K84" s="55" t="s">
        <v>179</v>
      </c>
    </row>
    <row r="85" spans="1:11" x14ac:dyDescent="0.25">
      <c r="A85" s="44" t="s">
        <v>543</v>
      </c>
      <c r="B85" s="45" t="s">
        <v>544</v>
      </c>
      <c r="C85" s="46" t="s">
        <v>182</v>
      </c>
      <c r="D85" s="46" t="s">
        <v>371</v>
      </c>
      <c r="E85" s="47" t="s">
        <v>545</v>
      </c>
      <c r="H85" s="54" t="s">
        <v>1105</v>
      </c>
      <c r="I85" s="55" t="s">
        <v>1106</v>
      </c>
      <c r="J85" s="55" t="s">
        <v>568</v>
      </c>
      <c r="K85" s="55" t="s">
        <v>180</v>
      </c>
    </row>
    <row r="86" spans="1:11" x14ac:dyDescent="0.25">
      <c r="A86" s="44" t="s">
        <v>209</v>
      </c>
      <c r="B86" s="45" t="s">
        <v>546</v>
      </c>
      <c r="C86" s="46" t="s">
        <v>179</v>
      </c>
      <c r="D86" s="46" t="s">
        <v>333</v>
      </c>
      <c r="E86" s="47" t="s">
        <v>547</v>
      </c>
      <c r="H86" s="54" t="s">
        <v>1107</v>
      </c>
      <c r="I86" s="55" t="s">
        <v>1108</v>
      </c>
      <c r="J86" s="55" t="s">
        <v>1108</v>
      </c>
      <c r="K86" s="55" t="e">
        <v>#N/A</v>
      </c>
    </row>
    <row r="87" spans="1:11" x14ac:dyDescent="0.25">
      <c r="A87" s="44" t="s">
        <v>258</v>
      </c>
      <c r="B87" s="45" t="s">
        <v>548</v>
      </c>
      <c r="C87" s="46" t="s">
        <v>180</v>
      </c>
      <c r="D87" s="46" t="s">
        <v>383</v>
      </c>
      <c r="E87" s="47" t="s">
        <v>549</v>
      </c>
      <c r="H87" s="54" t="s">
        <v>1109</v>
      </c>
      <c r="I87" s="55" t="s">
        <v>572</v>
      </c>
      <c r="J87" s="55" t="s">
        <v>572</v>
      </c>
      <c r="K87" s="55" t="s">
        <v>182</v>
      </c>
    </row>
    <row r="88" spans="1:11" x14ac:dyDescent="0.25">
      <c r="A88" s="44" t="s">
        <v>142</v>
      </c>
      <c r="B88" s="45" t="s">
        <v>550</v>
      </c>
      <c r="C88" s="46" t="s">
        <v>180</v>
      </c>
      <c r="D88" s="46" t="s">
        <v>383</v>
      </c>
      <c r="E88" s="47" t="s">
        <v>551</v>
      </c>
      <c r="H88" s="54" t="s">
        <v>1110</v>
      </c>
      <c r="I88" s="55" t="s">
        <v>574</v>
      </c>
      <c r="J88" s="55" t="s">
        <v>574</v>
      </c>
      <c r="K88" s="55" t="s">
        <v>182</v>
      </c>
    </row>
    <row r="89" spans="1:11" x14ac:dyDescent="0.25">
      <c r="A89" s="44" t="s">
        <v>217</v>
      </c>
      <c r="B89" s="48" t="s">
        <v>552</v>
      </c>
      <c r="C89" s="46" t="s">
        <v>182</v>
      </c>
      <c r="D89" s="46" t="s">
        <v>553</v>
      </c>
      <c r="E89" s="47" t="s">
        <v>554</v>
      </c>
      <c r="H89" s="54" t="s">
        <v>1111</v>
      </c>
      <c r="I89" s="55" t="s">
        <v>576</v>
      </c>
      <c r="J89" s="55" t="s">
        <v>576</v>
      </c>
      <c r="K89" s="55" t="s">
        <v>179</v>
      </c>
    </row>
    <row r="90" spans="1:11" x14ac:dyDescent="0.25">
      <c r="A90" s="44" t="s">
        <v>267</v>
      </c>
      <c r="B90" s="48" t="s">
        <v>555</v>
      </c>
      <c r="C90" s="46" t="s">
        <v>183</v>
      </c>
      <c r="D90" s="46" t="s">
        <v>340</v>
      </c>
      <c r="E90" s="47" t="s">
        <v>556</v>
      </c>
      <c r="H90" s="54" t="s">
        <v>1112</v>
      </c>
      <c r="I90" s="55" t="s">
        <v>578</v>
      </c>
      <c r="J90" s="55" t="s">
        <v>578</v>
      </c>
      <c r="K90" s="55" t="s">
        <v>181</v>
      </c>
    </row>
    <row r="91" spans="1:11" x14ac:dyDescent="0.25">
      <c r="A91" s="44" t="s">
        <v>177</v>
      </c>
      <c r="B91" s="45" t="s">
        <v>557</v>
      </c>
      <c r="C91" s="46" t="s">
        <v>180</v>
      </c>
      <c r="D91" s="46" t="s">
        <v>393</v>
      </c>
      <c r="E91" s="47" t="s">
        <v>558</v>
      </c>
      <c r="H91" s="54" t="s">
        <v>1113</v>
      </c>
      <c r="I91" s="55" t="s">
        <v>580</v>
      </c>
      <c r="J91" s="55" t="s">
        <v>580</v>
      </c>
      <c r="K91" s="55" t="s">
        <v>179</v>
      </c>
    </row>
    <row r="92" spans="1:11" x14ac:dyDescent="0.25">
      <c r="A92" s="44" t="s">
        <v>114</v>
      </c>
      <c r="B92" s="45" t="s">
        <v>559</v>
      </c>
      <c r="C92" s="46" t="s">
        <v>180</v>
      </c>
      <c r="D92" s="46" t="s">
        <v>430</v>
      </c>
      <c r="E92" s="47" t="s">
        <v>560</v>
      </c>
      <c r="H92" s="54" t="s">
        <v>1114</v>
      </c>
      <c r="I92" s="55" t="s">
        <v>582</v>
      </c>
      <c r="J92" s="55" t="s">
        <v>582</v>
      </c>
      <c r="K92" s="55" t="s">
        <v>179</v>
      </c>
    </row>
    <row r="93" spans="1:11" x14ac:dyDescent="0.25">
      <c r="A93" s="44" t="s">
        <v>171</v>
      </c>
      <c r="B93" s="45" t="s">
        <v>561</v>
      </c>
      <c r="C93" s="46" t="s">
        <v>182</v>
      </c>
      <c r="D93" s="46" t="s">
        <v>491</v>
      </c>
      <c r="E93" s="47" t="s">
        <v>562</v>
      </c>
      <c r="H93" s="54" t="s">
        <v>1115</v>
      </c>
      <c r="I93" s="55" t="s">
        <v>584</v>
      </c>
      <c r="J93" s="55" t="s">
        <v>584</v>
      </c>
      <c r="K93" s="55" t="s">
        <v>180</v>
      </c>
    </row>
    <row r="94" spans="1:11" x14ac:dyDescent="0.25">
      <c r="A94" s="44" t="s">
        <v>335</v>
      </c>
      <c r="B94" s="45" t="s">
        <v>563</v>
      </c>
      <c r="C94" s="46" t="s">
        <v>182</v>
      </c>
      <c r="D94" s="46" t="s">
        <v>371</v>
      </c>
      <c r="E94" s="47" t="s">
        <v>564</v>
      </c>
      <c r="H94" s="54" t="s">
        <v>1116</v>
      </c>
      <c r="I94" s="55" t="s">
        <v>586</v>
      </c>
      <c r="J94" s="55" t="s">
        <v>586</v>
      </c>
      <c r="K94" s="55" t="s">
        <v>182</v>
      </c>
    </row>
    <row r="95" spans="1:11" x14ac:dyDescent="0.25">
      <c r="A95" s="44" t="s">
        <v>64</v>
      </c>
      <c r="B95" s="45" t="s">
        <v>565</v>
      </c>
      <c r="C95" s="46" t="s">
        <v>179</v>
      </c>
      <c r="D95" s="46" t="s">
        <v>566</v>
      </c>
      <c r="E95" s="47" t="s">
        <v>567</v>
      </c>
      <c r="H95" s="54" t="s">
        <v>1117</v>
      </c>
      <c r="I95" s="55" t="s">
        <v>588</v>
      </c>
      <c r="J95" s="55" t="s">
        <v>588</v>
      </c>
      <c r="K95" s="55" t="s">
        <v>183</v>
      </c>
    </row>
    <row r="96" spans="1:11" x14ac:dyDescent="0.25">
      <c r="A96" s="44" t="s">
        <v>280</v>
      </c>
      <c r="B96" s="45" t="s">
        <v>568</v>
      </c>
      <c r="C96" s="46" t="s">
        <v>180</v>
      </c>
      <c r="D96" s="46" t="s">
        <v>344</v>
      </c>
      <c r="E96" s="47" t="s">
        <v>569</v>
      </c>
      <c r="H96" s="54" t="s">
        <v>1118</v>
      </c>
      <c r="I96" s="55" t="s">
        <v>590</v>
      </c>
      <c r="J96" s="55" t="s">
        <v>590</v>
      </c>
      <c r="K96" s="55" t="s">
        <v>182</v>
      </c>
    </row>
    <row r="97" spans="1:11" x14ac:dyDescent="0.25">
      <c r="A97" t="s">
        <v>220</v>
      </c>
      <c r="B97" s="51" t="s">
        <v>570</v>
      </c>
      <c r="C97" s="46" t="s">
        <v>180</v>
      </c>
      <c r="D97" s="46" t="s">
        <v>393</v>
      </c>
      <c r="E97" s="47" t="s">
        <v>571</v>
      </c>
      <c r="H97" s="54" t="s">
        <v>1119</v>
      </c>
      <c r="I97" s="55" t="s">
        <v>593</v>
      </c>
      <c r="J97" s="55" t="s">
        <v>593</v>
      </c>
      <c r="K97" s="55" t="s">
        <v>181</v>
      </c>
    </row>
    <row r="98" spans="1:11" x14ac:dyDescent="0.25">
      <c r="A98" s="44" t="s">
        <v>286</v>
      </c>
      <c r="B98" s="45" t="s">
        <v>572</v>
      </c>
      <c r="C98" s="46" t="s">
        <v>182</v>
      </c>
      <c r="D98" s="46" t="s">
        <v>371</v>
      </c>
      <c r="E98" s="47" t="s">
        <v>573</v>
      </c>
      <c r="H98" s="54" t="s">
        <v>1120</v>
      </c>
      <c r="I98" s="55" t="s">
        <v>595</v>
      </c>
      <c r="J98" s="55" t="s">
        <v>595</v>
      </c>
      <c r="K98" s="55" t="s">
        <v>180</v>
      </c>
    </row>
    <row r="99" spans="1:11" x14ac:dyDescent="0.25">
      <c r="A99" s="44" t="s">
        <v>204</v>
      </c>
      <c r="B99" s="45" t="s">
        <v>574</v>
      </c>
      <c r="C99" s="46" t="s">
        <v>182</v>
      </c>
      <c r="D99" s="46" t="s">
        <v>330</v>
      </c>
      <c r="E99" s="47" t="s">
        <v>575</v>
      </c>
      <c r="H99" s="54" t="s">
        <v>1121</v>
      </c>
      <c r="I99" s="55" t="s">
        <v>597</v>
      </c>
      <c r="J99" s="55" t="s">
        <v>597</v>
      </c>
      <c r="K99" s="55" t="s">
        <v>183</v>
      </c>
    </row>
    <row r="100" spans="1:11" x14ac:dyDescent="0.25">
      <c r="A100" s="44" t="s">
        <v>196</v>
      </c>
      <c r="B100" s="51" t="s">
        <v>576</v>
      </c>
      <c r="C100" s="46" t="s">
        <v>179</v>
      </c>
      <c r="D100" s="46" t="s">
        <v>356</v>
      </c>
      <c r="E100" s="47" t="s">
        <v>577</v>
      </c>
      <c r="H100" s="54" t="s">
        <v>1122</v>
      </c>
      <c r="I100" s="55" t="s">
        <v>599</v>
      </c>
      <c r="J100" s="55" t="s">
        <v>599</v>
      </c>
      <c r="K100" s="55" t="s">
        <v>183</v>
      </c>
    </row>
    <row r="101" spans="1:11" x14ac:dyDescent="0.25">
      <c r="A101" s="44" t="s">
        <v>247</v>
      </c>
      <c r="B101" s="45" t="s">
        <v>578</v>
      </c>
      <c r="C101" s="46" t="s">
        <v>181</v>
      </c>
      <c r="D101" s="46" t="s">
        <v>362</v>
      </c>
      <c r="E101" s="47" t="s">
        <v>579</v>
      </c>
      <c r="H101" s="54" t="s">
        <v>1123</v>
      </c>
      <c r="I101" s="55" t="s">
        <v>601</v>
      </c>
      <c r="J101" s="55" t="s">
        <v>601</v>
      </c>
      <c r="K101" s="55" t="s">
        <v>183</v>
      </c>
    </row>
    <row r="102" spans="1:11" x14ac:dyDescent="0.25">
      <c r="A102" s="44" t="s">
        <v>192</v>
      </c>
      <c r="B102" s="45" t="s">
        <v>580</v>
      </c>
      <c r="C102" s="46" t="s">
        <v>179</v>
      </c>
      <c r="D102" s="46" t="s">
        <v>356</v>
      </c>
      <c r="E102" s="47" t="s">
        <v>581</v>
      </c>
      <c r="H102" s="54" t="s">
        <v>1124</v>
      </c>
      <c r="I102" s="55" t="s">
        <v>603</v>
      </c>
      <c r="J102" s="55" t="s">
        <v>603</v>
      </c>
      <c r="K102" s="55" t="s">
        <v>181</v>
      </c>
    </row>
    <row r="103" spans="1:11" x14ac:dyDescent="0.25">
      <c r="A103" s="44" t="s">
        <v>162</v>
      </c>
      <c r="B103" s="45" t="s">
        <v>582</v>
      </c>
      <c r="C103" s="46" t="s">
        <v>179</v>
      </c>
      <c r="D103" s="46" t="s">
        <v>475</v>
      </c>
      <c r="E103" s="47" t="s">
        <v>583</v>
      </c>
      <c r="H103" s="54" t="s">
        <v>1125</v>
      </c>
      <c r="I103" s="55" t="s">
        <v>608</v>
      </c>
      <c r="J103" s="55" t="s">
        <v>608</v>
      </c>
      <c r="K103" s="55" t="s">
        <v>182</v>
      </c>
    </row>
    <row r="104" spans="1:11" x14ac:dyDescent="0.25">
      <c r="A104" s="44" t="s">
        <v>236</v>
      </c>
      <c r="B104" s="45" t="s">
        <v>584</v>
      </c>
      <c r="C104" s="46" t="s">
        <v>180</v>
      </c>
      <c r="D104" s="46" t="s">
        <v>383</v>
      </c>
      <c r="E104" s="47" t="s">
        <v>585</v>
      </c>
      <c r="H104" s="54" t="s">
        <v>1126</v>
      </c>
      <c r="I104" s="55" t="s">
        <v>610</v>
      </c>
      <c r="J104" s="55" t="s">
        <v>610</v>
      </c>
      <c r="K104" s="55" t="s">
        <v>180</v>
      </c>
    </row>
    <row r="105" spans="1:11" x14ac:dyDescent="0.25">
      <c r="A105" s="44" t="s">
        <v>21</v>
      </c>
      <c r="B105" s="45" t="s">
        <v>586</v>
      </c>
      <c r="C105" s="46" t="s">
        <v>182</v>
      </c>
      <c r="D105" s="46" t="s">
        <v>553</v>
      </c>
      <c r="E105" s="47" t="s">
        <v>587</v>
      </c>
      <c r="H105" s="54" t="s">
        <v>1127</v>
      </c>
      <c r="I105" s="55" t="s">
        <v>612</v>
      </c>
      <c r="J105" s="55" t="s">
        <v>612</v>
      </c>
      <c r="K105" s="55" t="s">
        <v>181</v>
      </c>
    </row>
    <row r="106" spans="1:11" x14ac:dyDescent="0.25">
      <c r="A106" s="44" t="s">
        <v>137</v>
      </c>
      <c r="B106" s="45" t="s">
        <v>588</v>
      </c>
      <c r="C106" s="46" t="s">
        <v>183</v>
      </c>
      <c r="D106" s="46" t="s">
        <v>340</v>
      </c>
      <c r="E106" s="47" t="s">
        <v>589</v>
      </c>
      <c r="H106" s="54" t="s">
        <v>1128</v>
      </c>
      <c r="I106" s="55" t="s">
        <v>615</v>
      </c>
      <c r="J106" s="55" t="s">
        <v>615</v>
      </c>
      <c r="K106" s="55" t="s">
        <v>183</v>
      </c>
    </row>
    <row r="107" spans="1:11" x14ac:dyDescent="0.25">
      <c r="A107" s="44" t="s">
        <v>292</v>
      </c>
      <c r="B107" s="45" t="s">
        <v>590</v>
      </c>
      <c r="C107" s="46" t="s">
        <v>182</v>
      </c>
      <c r="D107" s="46" t="s">
        <v>330</v>
      </c>
      <c r="E107" s="47" t="s">
        <v>591</v>
      </c>
      <c r="H107" s="54" t="s">
        <v>1129</v>
      </c>
      <c r="I107" s="55" t="s">
        <v>616</v>
      </c>
      <c r="J107" s="55" t="s">
        <v>616</v>
      </c>
      <c r="K107" s="55" t="s">
        <v>181</v>
      </c>
    </row>
    <row r="108" spans="1:11" x14ac:dyDescent="0.25">
      <c r="A108" s="44" t="s">
        <v>592</v>
      </c>
      <c r="B108" s="45" t="s">
        <v>593</v>
      </c>
      <c r="C108" s="46" t="s">
        <v>181</v>
      </c>
      <c r="D108" s="46" t="s">
        <v>362</v>
      </c>
      <c r="E108" s="47" t="s">
        <v>594</v>
      </c>
      <c r="H108" s="54" t="s">
        <v>1130</v>
      </c>
      <c r="I108" s="55" t="s">
        <v>618</v>
      </c>
      <c r="J108" s="55" t="s">
        <v>618</v>
      </c>
      <c r="K108" s="55" t="s">
        <v>180</v>
      </c>
    </row>
    <row r="109" spans="1:11" x14ac:dyDescent="0.25">
      <c r="A109" s="44" t="s">
        <v>145</v>
      </c>
      <c r="B109" s="45" t="s">
        <v>595</v>
      </c>
      <c r="C109" s="46" t="s">
        <v>180</v>
      </c>
      <c r="D109" s="46" t="s">
        <v>359</v>
      </c>
      <c r="E109" s="47" t="s">
        <v>596</v>
      </c>
      <c r="H109" s="54" t="s">
        <v>1131</v>
      </c>
      <c r="I109" s="55" t="s">
        <v>621</v>
      </c>
      <c r="J109" s="55" t="s">
        <v>621</v>
      </c>
      <c r="K109" s="55" t="s">
        <v>183</v>
      </c>
    </row>
    <row r="110" spans="1:11" x14ac:dyDescent="0.25">
      <c r="A110" s="44" t="s">
        <v>197</v>
      </c>
      <c r="B110" s="45" t="s">
        <v>597</v>
      </c>
      <c r="C110" s="46" t="s">
        <v>183</v>
      </c>
      <c r="D110" s="46" t="s">
        <v>403</v>
      </c>
      <c r="E110" s="47" t="s">
        <v>598</v>
      </c>
      <c r="H110" s="54" t="s">
        <v>1132</v>
      </c>
      <c r="I110" s="55" t="s">
        <v>623</v>
      </c>
      <c r="J110" s="55" t="s">
        <v>623</v>
      </c>
      <c r="K110" s="55" t="s">
        <v>180</v>
      </c>
    </row>
    <row r="111" spans="1:11" x14ac:dyDescent="0.25">
      <c r="A111" s="44" t="s">
        <v>138</v>
      </c>
      <c r="B111" s="45" t="s">
        <v>599</v>
      </c>
      <c r="C111" s="46" t="s">
        <v>183</v>
      </c>
      <c r="D111" s="46" t="s">
        <v>413</v>
      </c>
      <c r="E111" s="47" t="s">
        <v>600</v>
      </c>
      <c r="H111" s="54" t="s">
        <v>1133</v>
      </c>
      <c r="I111" s="55" t="s">
        <v>625</v>
      </c>
      <c r="J111" s="55" t="s">
        <v>625</v>
      </c>
      <c r="K111" s="55" t="s">
        <v>181</v>
      </c>
    </row>
    <row r="112" spans="1:11" x14ac:dyDescent="0.25">
      <c r="A112" s="44" t="s">
        <v>317</v>
      </c>
      <c r="B112" s="48" t="s">
        <v>601</v>
      </c>
      <c r="C112" s="46" t="s">
        <v>183</v>
      </c>
      <c r="D112" s="46" t="s">
        <v>340</v>
      </c>
      <c r="E112" s="47" t="s">
        <v>602</v>
      </c>
      <c r="H112" s="54" t="s">
        <v>1134</v>
      </c>
      <c r="I112" s="55" t="s">
        <v>627</v>
      </c>
      <c r="J112" s="55" t="s">
        <v>627</v>
      </c>
      <c r="K112" s="55" t="s">
        <v>180</v>
      </c>
    </row>
    <row r="113" spans="1:11" x14ac:dyDescent="0.25">
      <c r="A113" s="44" t="s">
        <v>256</v>
      </c>
      <c r="B113" s="51" t="s">
        <v>603</v>
      </c>
      <c r="C113" s="46" t="s">
        <v>181</v>
      </c>
      <c r="D113" s="46" t="s">
        <v>337</v>
      </c>
      <c r="E113" s="47" t="s">
        <v>604</v>
      </c>
      <c r="H113" s="54" t="s">
        <v>1135</v>
      </c>
      <c r="I113" s="55" t="s">
        <v>630</v>
      </c>
      <c r="J113" s="55" t="s">
        <v>630</v>
      </c>
      <c r="K113" s="55" t="s">
        <v>182</v>
      </c>
    </row>
    <row r="114" spans="1:11" x14ac:dyDescent="0.25">
      <c r="A114" s="44" t="s">
        <v>335</v>
      </c>
      <c r="B114" s="45" t="s">
        <v>605</v>
      </c>
      <c r="C114" s="46" t="s">
        <v>179</v>
      </c>
      <c r="D114" s="46" t="s">
        <v>445</v>
      </c>
      <c r="E114" s="47" t="s">
        <v>606</v>
      </c>
      <c r="H114" s="54" t="s">
        <v>1136</v>
      </c>
      <c r="I114" s="55" t="s">
        <v>632</v>
      </c>
      <c r="J114" s="55" t="s">
        <v>632</v>
      </c>
      <c r="K114" s="55" t="s">
        <v>182</v>
      </c>
    </row>
    <row r="115" spans="1:11" x14ac:dyDescent="0.25">
      <c r="A115" s="44" t="s">
        <v>607</v>
      </c>
      <c r="B115" s="45" t="s">
        <v>608</v>
      </c>
      <c r="C115" s="46" t="s">
        <v>182</v>
      </c>
      <c r="D115" s="46" t="s">
        <v>448</v>
      </c>
      <c r="E115" s="47" t="s">
        <v>609</v>
      </c>
      <c r="H115" s="54" t="s">
        <v>1137</v>
      </c>
      <c r="I115" s="55" t="s">
        <v>634</v>
      </c>
      <c r="J115" s="55" t="s">
        <v>634</v>
      </c>
      <c r="K115" s="55" t="s">
        <v>181</v>
      </c>
    </row>
    <row r="116" spans="1:11" x14ac:dyDescent="0.25">
      <c r="A116" s="44" t="s">
        <v>175</v>
      </c>
      <c r="B116" s="45" t="s">
        <v>610</v>
      </c>
      <c r="C116" s="46" t="s">
        <v>180</v>
      </c>
      <c r="D116" s="46" t="s">
        <v>349</v>
      </c>
      <c r="E116" s="47" t="s">
        <v>611</v>
      </c>
      <c r="H116" s="54" t="s">
        <v>1138</v>
      </c>
      <c r="I116" s="55" t="s">
        <v>636</v>
      </c>
      <c r="J116" s="55" t="s">
        <v>636</v>
      </c>
      <c r="K116" s="55" t="s">
        <v>179</v>
      </c>
    </row>
    <row r="117" spans="1:11" x14ac:dyDescent="0.25">
      <c r="A117" s="44" t="s">
        <v>151</v>
      </c>
      <c r="B117" s="45" t="s">
        <v>612</v>
      </c>
      <c r="C117" s="46" t="s">
        <v>181</v>
      </c>
      <c r="D117" s="46" t="s">
        <v>497</v>
      </c>
      <c r="E117" s="47" t="s">
        <v>613</v>
      </c>
      <c r="H117" s="54" t="s">
        <v>1139</v>
      </c>
      <c r="I117" s="55" t="s">
        <v>638</v>
      </c>
      <c r="J117" s="55" t="s">
        <v>638</v>
      </c>
      <c r="K117" s="55" t="s">
        <v>179</v>
      </c>
    </row>
    <row r="118" spans="1:11" x14ac:dyDescent="0.25">
      <c r="A118" s="44" t="s">
        <v>614</v>
      </c>
      <c r="B118" s="45" t="s">
        <v>615</v>
      </c>
      <c r="C118" s="46" t="s">
        <v>183</v>
      </c>
      <c r="D118" s="46" t="s">
        <v>413</v>
      </c>
      <c r="E118" s="47"/>
      <c r="H118" s="54" t="s">
        <v>1140</v>
      </c>
      <c r="I118" s="55" t="s">
        <v>640</v>
      </c>
      <c r="J118" s="55" t="s">
        <v>640</v>
      </c>
      <c r="K118" s="55" t="s">
        <v>179</v>
      </c>
    </row>
    <row r="119" spans="1:11" x14ac:dyDescent="0.25">
      <c r="A119" s="44" t="s">
        <v>302</v>
      </c>
      <c r="B119" s="45" t="s">
        <v>616</v>
      </c>
      <c r="C119" s="46" t="s">
        <v>181</v>
      </c>
      <c r="D119" s="46" t="s">
        <v>337</v>
      </c>
      <c r="E119" s="47" t="s">
        <v>617</v>
      </c>
      <c r="H119" s="54" t="s">
        <v>1141</v>
      </c>
      <c r="I119" s="55" t="s">
        <v>643</v>
      </c>
      <c r="J119" s="55" t="s">
        <v>643</v>
      </c>
      <c r="K119" s="55" t="s">
        <v>179</v>
      </c>
    </row>
    <row r="120" spans="1:11" x14ac:dyDescent="0.25">
      <c r="A120" s="44" t="s">
        <v>47</v>
      </c>
      <c r="B120" s="45" t="s">
        <v>618</v>
      </c>
      <c r="C120" s="46" t="s">
        <v>180</v>
      </c>
      <c r="D120" s="46" t="s">
        <v>393</v>
      </c>
      <c r="E120" s="47" t="s">
        <v>619</v>
      </c>
      <c r="H120" s="54" t="s">
        <v>1142</v>
      </c>
      <c r="I120" s="55" t="s">
        <v>644</v>
      </c>
      <c r="J120" s="55" t="s">
        <v>644</v>
      </c>
      <c r="K120" s="55" t="s">
        <v>180</v>
      </c>
    </row>
    <row r="121" spans="1:11" x14ac:dyDescent="0.25">
      <c r="A121" s="44" t="s">
        <v>620</v>
      </c>
      <c r="B121" s="45" t="s">
        <v>621</v>
      </c>
      <c r="C121" s="46" t="s">
        <v>183</v>
      </c>
      <c r="D121" s="46" t="s">
        <v>403</v>
      </c>
      <c r="E121" s="47" t="s">
        <v>622</v>
      </c>
      <c r="H121" s="54" t="s">
        <v>1143</v>
      </c>
      <c r="I121" s="55" t="s">
        <v>646</v>
      </c>
      <c r="J121" s="55" t="s">
        <v>646</v>
      </c>
      <c r="K121" s="55" t="s">
        <v>182</v>
      </c>
    </row>
    <row r="122" spans="1:11" x14ac:dyDescent="0.25">
      <c r="A122" t="s">
        <v>119</v>
      </c>
      <c r="B122" s="45" t="s">
        <v>623</v>
      </c>
      <c r="C122" s="46" t="s">
        <v>180</v>
      </c>
      <c r="D122" s="46" t="s">
        <v>430</v>
      </c>
      <c r="E122" s="47" t="s">
        <v>624</v>
      </c>
      <c r="H122" s="54" t="s">
        <v>1144</v>
      </c>
      <c r="I122" s="55" t="s">
        <v>648</v>
      </c>
      <c r="J122" s="55" t="s">
        <v>648</v>
      </c>
      <c r="K122" s="55" t="s">
        <v>179</v>
      </c>
    </row>
    <row r="123" spans="1:11" x14ac:dyDescent="0.25">
      <c r="A123" s="44" t="s">
        <v>187</v>
      </c>
      <c r="B123" s="45" t="s">
        <v>625</v>
      </c>
      <c r="C123" s="46" t="s">
        <v>181</v>
      </c>
      <c r="D123" s="46" t="s">
        <v>497</v>
      </c>
      <c r="E123" s="47" t="s">
        <v>626</v>
      </c>
      <c r="H123" s="54" t="s">
        <v>1145</v>
      </c>
      <c r="I123" s="55" t="s">
        <v>650</v>
      </c>
      <c r="J123" s="55" t="s">
        <v>650</v>
      </c>
      <c r="K123" s="55" t="s">
        <v>180</v>
      </c>
    </row>
    <row r="124" spans="1:11" x14ac:dyDescent="0.25">
      <c r="A124" s="44" t="s">
        <v>270</v>
      </c>
      <c r="B124" s="45" t="s">
        <v>627</v>
      </c>
      <c r="C124" s="46" t="s">
        <v>180</v>
      </c>
      <c r="D124" s="46" t="s">
        <v>349</v>
      </c>
      <c r="E124" s="47" t="s">
        <v>628</v>
      </c>
      <c r="H124" s="54" t="s">
        <v>1146</v>
      </c>
      <c r="I124" s="55" t="s">
        <v>653</v>
      </c>
      <c r="J124" s="55" t="s">
        <v>653</v>
      </c>
      <c r="K124" s="55" t="s">
        <v>179</v>
      </c>
    </row>
    <row r="125" spans="1:11" x14ac:dyDescent="0.25">
      <c r="A125" s="44" t="s">
        <v>629</v>
      </c>
      <c r="B125" s="45" t="s">
        <v>630</v>
      </c>
      <c r="C125" s="46" t="s">
        <v>182</v>
      </c>
      <c r="D125" s="46" t="s">
        <v>448</v>
      </c>
      <c r="E125" s="47" t="s">
        <v>631</v>
      </c>
      <c r="H125" s="54" t="s">
        <v>1147</v>
      </c>
      <c r="I125" s="55" t="s">
        <v>655</v>
      </c>
      <c r="J125" s="55" t="s">
        <v>655</v>
      </c>
      <c r="K125" s="55" t="s">
        <v>179</v>
      </c>
    </row>
    <row r="126" spans="1:11" x14ac:dyDescent="0.25">
      <c r="A126" s="44" t="s">
        <v>195</v>
      </c>
      <c r="B126" s="45" t="s">
        <v>632</v>
      </c>
      <c r="C126" s="46" t="s">
        <v>182</v>
      </c>
      <c r="D126" s="46" t="s">
        <v>491</v>
      </c>
      <c r="E126" s="47" t="s">
        <v>633</v>
      </c>
      <c r="H126" s="54" t="s">
        <v>1148</v>
      </c>
      <c r="I126" s="55" t="s">
        <v>657</v>
      </c>
      <c r="J126" s="55" t="s">
        <v>657</v>
      </c>
      <c r="K126" s="55" t="s">
        <v>182</v>
      </c>
    </row>
    <row r="127" spans="1:11" x14ac:dyDescent="0.25">
      <c r="A127" s="44" t="s">
        <v>265</v>
      </c>
      <c r="B127" s="45" t="s">
        <v>634</v>
      </c>
      <c r="C127" s="46" t="s">
        <v>181</v>
      </c>
      <c r="D127" s="46" t="s">
        <v>497</v>
      </c>
      <c r="E127" s="47" t="s">
        <v>635</v>
      </c>
      <c r="H127" s="54" t="s">
        <v>1149</v>
      </c>
      <c r="I127" s="55" t="s">
        <v>1150</v>
      </c>
      <c r="J127" s="55" t="s">
        <v>1150</v>
      </c>
      <c r="K127" s="55" t="e">
        <v>#N/A</v>
      </c>
    </row>
    <row r="128" spans="1:11" x14ac:dyDescent="0.25">
      <c r="A128" s="44" t="s">
        <v>290</v>
      </c>
      <c r="B128" s="45" t="s">
        <v>636</v>
      </c>
      <c r="C128" s="46" t="s">
        <v>179</v>
      </c>
      <c r="D128" s="46" t="s">
        <v>566</v>
      </c>
      <c r="E128" s="47" t="s">
        <v>637</v>
      </c>
      <c r="H128" s="54" t="s">
        <v>1151</v>
      </c>
      <c r="I128" s="55" t="s">
        <v>662</v>
      </c>
      <c r="J128" s="55" t="s">
        <v>662</v>
      </c>
      <c r="K128" s="55" t="s">
        <v>182</v>
      </c>
    </row>
    <row r="129" spans="1:11" x14ac:dyDescent="0.25">
      <c r="A129" s="44" t="s">
        <v>221</v>
      </c>
      <c r="B129" s="45" t="s">
        <v>638</v>
      </c>
      <c r="C129" s="46" t="s">
        <v>179</v>
      </c>
      <c r="D129" s="46" t="s">
        <v>475</v>
      </c>
      <c r="E129" s="47" t="s">
        <v>639</v>
      </c>
      <c r="H129" s="54" t="s">
        <v>1152</v>
      </c>
      <c r="I129" s="55" t="s">
        <v>1153</v>
      </c>
      <c r="J129" s="55" t="s">
        <v>1153</v>
      </c>
      <c r="K129" s="55" t="e">
        <v>#N/A</v>
      </c>
    </row>
    <row r="130" spans="1:11" x14ac:dyDescent="0.25">
      <c r="A130" s="44" t="s">
        <v>313</v>
      </c>
      <c r="B130" s="45" t="s">
        <v>640</v>
      </c>
      <c r="C130" s="46" t="s">
        <v>179</v>
      </c>
      <c r="D130" s="46" t="s">
        <v>445</v>
      </c>
      <c r="E130" s="47" t="s">
        <v>641</v>
      </c>
      <c r="H130" s="54" t="s">
        <v>1154</v>
      </c>
      <c r="I130" s="55" t="s">
        <v>667</v>
      </c>
      <c r="J130" s="55" t="s">
        <v>667</v>
      </c>
      <c r="K130" s="55" t="s">
        <v>180</v>
      </c>
    </row>
    <row r="131" spans="1:11" x14ac:dyDescent="0.25">
      <c r="A131" s="44" t="s">
        <v>642</v>
      </c>
      <c r="B131" s="45" t="s">
        <v>643</v>
      </c>
      <c r="C131" s="46" t="s">
        <v>179</v>
      </c>
      <c r="D131" s="46" t="s">
        <v>374</v>
      </c>
      <c r="E131" s="47" t="s">
        <v>449</v>
      </c>
      <c r="H131" s="54" t="s">
        <v>1155</v>
      </c>
      <c r="I131" s="55" t="s">
        <v>669</v>
      </c>
      <c r="J131" s="55" t="s">
        <v>669</v>
      </c>
      <c r="K131" s="55" t="s">
        <v>183</v>
      </c>
    </row>
    <row r="132" spans="1:11" x14ac:dyDescent="0.25">
      <c r="A132" s="44" t="s">
        <v>48</v>
      </c>
      <c r="B132" s="45" t="s">
        <v>644</v>
      </c>
      <c r="C132" s="46" t="s">
        <v>180</v>
      </c>
      <c r="D132" s="46" t="s">
        <v>359</v>
      </c>
      <c r="E132" s="47" t="s">
        <v>645</v>
      </c>
      <c r="H132" s="54" t="s">
        <v>1156</v>
      </c>
      <c r="I132" s="55" t="s">
        <v>671</v>
      </c>
      <c r="J132" s="55" t="s">
        <v>671</v>
      </c>
      <c r="K132" s="55" t="s">
        <v>179</v>
      </c>
    </row>
    <row r="133" spans="1:11" x14ac:dyDescent="0.25">
      <c r="A133" s="44" t="s">
        <v>159</v>
      </c>
      <c r="B133" s="45" t="s">
        <v>646</v>
      </c>
      <c r="C133" s="46" t="s">
        <v>182</v>
      </c>
      <c r="D133" s="46" t="s">
        <v>371</v>
      </c>
      <c r="E133" s="47" t="s">
        <v>647</v>
      </c>
      <c r="H133" s="54" t="s">
        <v>1157</v>
      </c>
      <c r="I133" s="55" t="s">
        <v>673</v>
      </c>
      <c r="J133" s="55" t="s">
        <v>673</v>
      </c>
      <c r="K133" s="55" t="s">
        <v>180</v>
      </c>
    </row>
    <row r="134" spans="1:11" x14ac:dyDescent="0.25">
      <c r="A134" s="44" t="s">
        <v>189</v>
      </c>
      <c r="B134" s="45" t="s">
        <v>648</v>
      </c>
      <c r="C134" s="46" t="s">
        <v>179</v>
      </c>
      <c r="D134" s="46" t="s">
        <v>356</v>
      </c>
      <c r="E134" s="47" t="s">
        <v>649</v>
      </c>
      <c r="H134" s="54" t="s">
        <v>1158</v>
      </c>
      <c r="I134" s="55" t="s">
        <v>1159</v>
      </c>
      <c r="J134" s="55" t="s">
        <v>676</v>
      </c>
      <c r="K134" s="55" t="s">
        <v>180</v>
      </c>
    </row>
    <row r="135" spans="1:11" x14ac:dyDescent="0.25">
      <c r="A135" s="44" t="s">
        <v>213</v>
      </c>
      <c r="B135" s="45" t="s">
        <v>650</v>
      </c>
      <c r="C135" s="46" t="s">
        <v>180</v>
      </c>
      <c r="D135" s="46" t="s">
        <v>344</v>
      </c>
      <c r="E135" s="47" t="s">
        <v>651</v>
      </c>
      <c r="H135" s="54" t="s">
        <v>1160</v>
      </c>
      <c r="I135" s="55" t="s">
        <v>678</v>
      </c>
      <c r="J135" s="55" t="s">
        <v>678</v>
      </c>
      <c r="K135" s="55" t="s">
        <v>183</v>
      </c>
    </row>
    <row r="136" spans="1:11" x14ac:dyDescent="0.25">
      <c r="A136" s="44" t="s">
        <v>652</v>
      </c>
      <c r="B136" s="45" t="s">
        <v>653</v>
      </c>
      <c r="C136" s="46" t="s">
        <v>179</v>
      </c>
      <c r="D136" s="46" t="s">
        <v>374</v>
      </c>
      <c r="E136" s="47" t="s">
        <v>654</v>
      </c>
      <c r="H136" s="54" t="s">
        <v>1161</v>
      </c>
      <c r="I136" s="55" t="s">
        <v>1162</v>
      </c>
      <c r="J136" s="55" t="s">
        <v>1162</v>
      </c>
      <c r="K136" s="55" t="e">
        <v>#N/A</v>
      </c>
    </row>
    <row r="137" spans="1:11" x14ac:dyDescent="0.25">
      <c r="A137" s="44" t="s">
        <v>245</v>
      </c>
      <c r="B137" s="45" t="s">
        <v>655</v>
      </c>
      <c r="C137" s="46" t="s">
        <v>179</v>
      </c>
      <c r="D137" s="46" t="s">
        <v>475</v>
      </c>
      <c r="E137" s="47" t="s">
        <v>656</v>
      </c>
      <c r="H137" s="54" t="s">
        <v>1163</v>
      </c>
      <c r="I137" s="55" t="s">
        <v>1162</v>
      </c>
      <c r="J137" s="55" t="s">
        <v>1162</v>
      </c>
      <c r="K137" s="55" t="e">
        <v>#N/A</v>
      </c>
    </row>
    <row r="138" spans="1:11" x14ac:dyDescent="0.25">
      <c r="A138" s="44" t="s">
        <v>185</v>
      </c>
      <c r="B138" s="45" t="s">
        <v>657</v>
      </c>
      <c r="C138" s="46" t="s">
        <v>182</v>
      </c>
      <c r="D138" s="46" t="s">
        <v>448</v>
      </c>
      <c r="E138" s="47" t="s">
        <v>658</v>
      </c>
      <c r="H138" s="54" t="s">
        <v>1164</v>
      </c>
      <c r="I138" s="55" t="s">
        <v>1162</v>
      </c>
      <c r="J138" s="55" t="s">
        <v>1162</v>
      </c>
      <c r="K138" s="55" t="e">
        <v>#N/A</v>
      </c>
    </row>
    <row r="139" spans="1:11" x14ac:dyDescent="0.25">
      <c r="A139" s="44" t="s">
        <v>659</v>
      </c>
      <c r="B139" s="45" t="s">
        <v>660</v>
      </c>
      <c r="C139" s="46" t="s">
        <v>181</v>
      </c>
      <c r="D139" s="46" t="s">
        <v>362</v>
      </c>
      <c r="E139" s="47" t="s">
        <v>661</v>
      </c>
      <c r="H139" s="54" t="s">
        <v>1165</v>
      </c>
      <c r="I139" s="55" t="s">
        <v>683</v>
      </c>
      <c r="J139" s="55" t="s">
        <v>683</v>
      </c>
      <c r="K139" s="55" t="s">
        <v>179</v>
      </c>
    </row>
    <row r="140" spans="1:11" x14ac:dyDescent="0.25">
      <c r="A140" s="44" t="s">
        <v>284</v>
      </c>
      <c r="B140" s="45" t="s">
        <v>662</v>
      </c>
      <c r="C140" s="46" t="s">
        <v>182</v>
      </c>
      <c r="D140" s="46" t="s">
        <v>448</v>
      </c>
      <c r="E140" s="47" t="s">
        <v>663</v>
      </c>
      <c r="H140" s="54" t="s">
        <v>1166</v>
      </c>
      <c r="I140" s="55" t="s">
        <v>686</v>
      </c>
      <c r="J140" s="55" t="s">
        <v>686</v>
      </c>
      <c r="K140" s="55" t="s">
        <v>180</v>
      </c>
    </row>
    <row r="141" spans="1:11" x14ac:dyDescent="0.25">
      <c r="A141" t="s">
        <v>188</v>
      </c>
      <c r="B141" s="45" t="s">
        <v>664</v>
      </c>
      <c r="C141" s="46" t="s">
        <v>179</v>
      </c>
      <c r="D141" s="46" t="s">
        <v>475</v>
      </c>
      <c r="E141" s="47" t="s">
        <v>665</v>
      </c>
      <c r="H141" s="54" t="s">
        <v>1167</v>
      </c>
      <c r="I141" s="55" t="s">
        <v>688</v>
      </c>
      <c r="J141" s="55" t="s">
        <v>688</v>
      </c>
      <c r="K141" s="55" t="s">
        <v>182</v>
      </c>
    </row>
    <row r="142" spans="1:11" x14ac:dyDescent="0.25">
      <c r="A142" s="44" t="s">
        <v>666</v>
      </c>
      <c r="B142" s="45" t="s">
        <v>667</v>
      </c>
      <c r="C142" s="46" t="s">
        <v>180</v>
      </c>
      <c r="D142" s="46" t="s">
        <v>383</v>
      </c>
      <c r="E142" s="47" t="s">
        <v>668</v>
      </c>
      <c r="H142" s="54" t="s">
        <v>1168</v>
      </c>
      <c r="I142" s="55" t="s">
        <v>690</v>
      </c>
      <c r="J142" s="55" t="s">
        <v>690</v>
      </c>
      <c r="K142" s="55" t="s">
        <v>179</v>
      </c>
    </row>
    <row r="143" spans="1:11" x14ac:dyDescent="0.25">
      <c r="A143" s="44" t="s">
        <v>277</v>
      </c>
      <c r="B143" s="45" t="s">
        <v>669</v>
      </c>
      <c r="C143" s="46" t="s">
        <v>183</v>
      </c>
      <c r="D143" s="46" t="s">
        <v>403</v>
      </c>
      <c r="E143" s="47" t="s">
        <v>670</v>
      </c>
      <c r="H143" s="54" t="s">
        <v>1169</v>
      </c>
      <c r="I143" s="55" t="s">
        <v>692</v>
      </c>
      <c r="J143" s="55" t="s">
        <v>692</v>
      </c>
      <c r="K143" s="55" t="s">
        <v>180</v>
      </c>
    </row>
    <row r="144" spans="1:11" x14ac:dyDescent="0.25">
      <c r="A144" s="44" t="s">
        <v>212</v>
      </c>
      <c r="B144" s="45" t="s">
        <v>671</v>
      </c>
      <c r="C144" s="46" t="s">
        <v>179</v>
      </c>
      <c r="D144" s="46" t="s">
        <v>356</v>
      </c>
      <c r="E144" s="47" t="s">
        <v>672</v>
      </c>
      <c r="H144" s="54" t="s">
        <v>1170</v>
      </c>
      <c r="I144" s="55" t="s">
        <v>694</v>
      </c>
      <c r="J144" s="55" t="s">
        <v>694</v>
      </c>
      <c r="K144" s="55" t="s">
        <v>181</v>
      </c>
    </row>
    <row r="145" spans="1:11" x14ac:dyDescent="0.25">
      <c r="A145" s="44" t="s">
        <v>311</v>
      </c>
      <c r="B145" s="45" t="s">
        <v>673</v>
      </c>
      <c r="C145" s="46" t="s">
        <v>180</v>
      </c>
      <c r="D145" s="46" t="s">
        <v>430</v>
      </c>
      <c r="E145" s="47" t="s">
        <v>674</v>
      </c>
      <c r="H145" s="54" t="s">
        <v>1171</v>
      </c>
      <c r="I145" s="55" t="s">
        <v>696</v>
      </c>
      <c r="J145" s="55" t="s">
        <v>696</v>
      </c>
      <c r="K145" s="55" t="s">
        <v>181</v>
      </c>
    </row>
    <row r="146" spans="1:11" x14ac:dyDescent="0.25">
      <c r="A146" s="44" t="s">
        <v>675</v>
      </c>
      <c r="B146" s="45" t="s">
        <v>676</v>
      </c>
      <c r="C146" s="46" t="s">
        <v>180</v>
      </c>
      <c r="D146" s="46" t="s">
        <v>430</v>
      </c>
      <c r="E146" s="47" t="s">
        <v>677</v>
      </c>
      <c r="H146" s="54" t="s">
        <v>1172</v>
      </c>
      <c r="I146" s="55" t="s">
        <v>698</v>
      </c>
      <c r="J146" s="55" t="s">
        <v>698</v>
      </c>
      <c r="K146" s="55" t="s">
        <v>183</v>
      </c>
    </row>
    <row r="147" spans="1:11" x14ac:dyDescent="0.25">
      <c r="A147" s="44" t="s">
        <v>170</v>
      </c>
      <c r="B147" s="45" t="s">
        <v>678</v>
      </c>
      <c r="C147" s="46" t="s">
        <v>183</v>
      </c>
      <c r="D147" s="46" t="s">
        <v>528</v>
      </c>
      <c r="E147" s="47" t="s">
        <v>679</v>
      </c>
      <c r="H147" s="54" t="s">
        <v>1173</v>
      </c>
      <c r="I147" s="55" t="s">
        <v>701</v>
      </c>
      <c r="J147" s="55" t="s">
        <v>701</v>
      </c>
      <c r="K147" s="55" t="s">
        <v>180</v>
      </c>
    </row>
    <row r="148" spans="1:11" x14ac:dyDescent="0.25">
      <c r="A148" t="s">
        <v>680</v>
      </c>
      <c r="B148" s="45" t="s">
        <v>681</v>
      </c>
      <c r="C148" s="46" t="s">
        <v>179</v>
      </c>
      <c r="D148" s="46" t="s">
        <v>374</v>
      </c>
      <c r="E148" s="47" t="s">
        <v>682</v>
      </c>
      <c r="H148" s="54" t="s">
        <v>1174</v>
      </c>
      <c r="I148" s="55" t="s">
        <v>703</v>
      </c>
      <c r="J148" s="55" t="s">
        <v>703</v>
      </c>
      <c r="K148" s="55" t="s">
        <v>179</v>
      </c>
    </row>
    <row r="149" spans="1:11" x14ac:dyDescent="0.25">
      <c r="A149" s="44" t="s">
        <v>207</v>
      </c>
      <c r="B149" s="45" t="s">
        <v>683</v>
      </c>
      <c r="C149" s="46" t="s">
        <v>179</v>
      </c>
      <c r="D149" s="46" t="s">
        <v>566</v>
      </c>
      <c r="E149" s="47" t="s">
        <v>684</v>
      </c>
      <c r="H149" s="54" t="s">
        <v>1175</v>
      </c>
      <c r="I149" s="55" t="s">
        <v>1176</v>
      </c>
      <c r="J149" s="55" t="s">
        <v>705</v>
      </c>
      <c r="K149" s="55" t="s">
        <v>183</v>
      </c>
    </row>
    <row r="150" spans="1:11" x14ac:dyDescent="0.25">
      <c r="A150" s="44" t="s">
        <v>685</v>
      </c>
      <c r="B150" s="45" t="s">
        <v>686</v>
      </c>
      <c r="C150" s="46" t="s">
        <v>180</v>
      </c>
      <c r="D150" s="46" t="s">
        <v>344</v>
      </c>
      <c r="E150" s="47" t="s">
        <v>687</v>
      </c>
      <c r="H150" s="54" t="s">
        <v>1177</v>
      </c>
      <c r="I150" s="55" t="s">
        <v>707</v>
      </c>
      <c r="J150" s="55" t="s">
        <v>707</v>
      </c>
      <c r="K150" s="55" t="s">
        <v>183</v>
      </c>
    </row>
    <row r="151" spans="1:11" x14ac:dyDescent="0.25">
      <c r="A151" s="44" t="s">
        <v>164</v>
      </c>
      <c r="B151" s="45" t="s">
        <v>688</v>
      </c>
      <c r="C151" s="46" t="s">
        <v>182</v>
      </c>
      <c r="D151" s="46" t="s">
        <v>491</v>
      </c>
      <c r="E151" s="47" t="s">
        <v>689</v>
      </c>
      <c r="H151" s="54" t="s">
        <v>1178</v>
      </c>
      <c r="I151" s="55" t="s">
        <v>709</v>
      </c>
      <c r="J151" s="55" t="s">
        <v>709</v>
      </c>
      <c r="K151" s="55" t="s">
        <v>183</v>
      </c>
    </row>
    <row r="152" spans="1:11" x14ac:dyDescent="0.25">
      <c r="A152" s="44" t="s">
        <v>214</v>
      </c>
      <c r="B152" s="45" t="s">
        <v>690</v>
      </c>
      <c r="C152" s="46" t="s">
        <v>179</v>
      </c>
      <c r="D152" s="46" t="s">
        <v>356</v>
      </c>
      <c r="E152" s="47" t="s">
        <v>691</v>
      </c>
      <c r="H152" s="54" t="s">
        <v>1179</v>
      </c>
      <c r="I152" s="55" t="s">
        <v>713</v>
      </c>
      <c r="J152" s="55" t="s">
        <v>713</v>
      </c>
      <c r="K152" s="55" t="s">
        <v>180</v>
      </c>
    </row>
    <row r="153" spans="1:11" x14ac:dyDescent="0.25">
      <c r="A153" s="44" t="s">
        <v>157</v>
      </c>
      <c r="B153" s="45" t="s">
        <v>692</v>
      </c>
      <c r="C153" s="46" t="s">
        <v>180</v>
      </c>
      <c r="D153" s="46" t="s">
        <v>393</v>
      </c>
      <c r="E153" s="47" t="s">
        <v>693</v>
      </c>
      <c r="H153" s="54" t="s">
        <v>1180</v>
      </c>
      <c r="I153" s="55" t="s">
        <v>716</v>
      </c>
      <c r="J153" s="55" t="s">
        <v>716</v>
      </c>
      <c r="K153" s="55" t="s">
        <v>181</v>
      </c>
    </row>
    <row r="154" spans="1:11" x14ac:dyDescent="0.25">
      <c r="A154" s="44" t="s">
        <v>154</v>
      </c>
      <c r="B154" s="45" t="s">
        <v>694</v>
      </c>
      <c r="C154" s="46" t="s">
        <v>181</v>
      </c>
      <c r="D154" s="46" t="s">
        <v>337</v>
      </c>
      <c r="E154" s="47" t="s">
        <v>695</v>
      </c>
      <c r="H154" s="54" t="s">
        <v>1181</v>
      </c>
      <c r="I154" s="55" t="s">
        <v>718</v>
      </c>
      <c r="J154" s="55" t="s">
        <v>718</v>
      </c>
      <c r="K154" s="55" t="s">
        <v>179</v>
      </c>
    </row>
    <row r="155" spans="1:11" x14ac:dyDescent="0.25">
      <c r="A155" s="44" t="s">
        <v>210</v>
      </c>
      <c r="B155" s="45" t="s">
        <v>696</v>
      </c>
      <c r="C155" s="46" t="s">
        <v>181</v>
      </c>
      <c r="D155" s="46" t="s">
        <v>352</v>
      </c>
      <c r="E155" s="47" t="s">
        <v>697</v>
      </c>
      <c r="H155" s="54" t="s">
        <v>1182</v>
      </c>
      <c r="I155" s="55" t="s">
        <v>721</v>
      </c>
      <c r="J155" s="55" t="s">
        <v>721</v>
      </c>
      <c r="K155" s="55" t="s">
        <v>182</v>
      </c>
    </row>
    <row r="156" spans="1:11" x14ac:dyDescent="0.25">
      <c r="A156" s="44" t="s">
        <v>191</v>
      </c>
      <c r="B156" s="45" t="s">
        <v>698</v>
      </c>
      <c r="C156" s="46" t="s">
        <v>183</v>
      </c>
      <c r="D156" s="46" t="s">
        <v>528</v>
      </c>
      <c r="E156" s="47" t="s">
        <v>699</v>
      </c>
      <c r="H156" s="54" t="s">
        <v>1183</v>
      </c>
      <c r="I156" s="55" t="s">
        <v>723</v>
      </c>
      <c r="J156" s="55" t="s">
        <v>723</v>
      </c>
      <c r="K156" s="55" t="s">
        <v>179</v>
      </c>
    </row>
    <row r="157" spans="1:11" x14ac:dyDescent="0.25">
      <c r="A157" s="44" t="s">
        <v>700</v>
      </c>
      <c r="B157" s="45" t="s">
        <v>701</v>
      </c>
      <c r="C157" s="46" t="s">
        <v>180</v>
      </c>
      <c r="D157" s="46" t="s">
        <v>359</v>
      </c>
      <c r="E157" s="47" t="s">
        <v>702</v>
      </c>
      <c r="H157" s="54" t="s">
        <v>1184</v>
      </c>
      <c r="I157" s="55" t="s">
        <v>725</v>
      </c>
      <c r="J157" s="55" t="s">
        <v>725</v>
      </c>
      <c r="K157" s="55" t="s">
        <v>181</v>
      </c>
    </row>
    <row r="158" spans="1:11" x14ac:dyDescent="0.25">
      <c r="A158" s="44" t="s">
        <v>152</v>
      </c>
      <c r="B158" s="45" t="s">
        <v>703</v>
      </c>
      <c r="C158" s="46" t="s">
        <v>179</v>
      </c>
      <c r="D158" s="46" t="s">
        <v>333</v>
      </c>
      <c r="E158" s="47" t="s">
        <v>704</v>
      </c>
      <c r="H158" s="54" t="s">
        <v>1185</v>
      </c>
      <c r="I158" s="55" t="s">
        <v>727</v>
      </c>
      <c r="J158" s="55" t="s">
        <v>727</v>
      </c>
      <c r="K158" s="55" t="s">
        <v>182</v>
      </c>
    </row>
    <row r="159" spans="1:11" x14ac:dyDescent="0.25">
      <c r="A159" s="44" t="s">
        <v>261</v>
      </c>
      <c r="B159" s="45" t="s">
        <v>705</v>
      </c>
      <c r="C159" s="46" t="s">
        <v>183</v>
      </c>
      <c r="D159" s="46" t="s">
        <v>399</v>
      </c>
      <c r="E159" s="47" t="s">
        <v>706</v>
      </c>
      <c r="H159" s="54" t="s">
        <v>1186</v>
      </c>
      <c r="I159" s="55" t="s">
        <v>729</v>
      </c>
      <c r="J159" s="55" t="s">
        <v>729</v>
      </c>
      <c r="K159" s="55" t="s">
        <v>181</v>
      </c>
    </row>
    <row r="160" spans="1:11" x14ac:dyDescent="0.25">
      <c r="A160" s="44" t="s">
        <v>266</v>
      </c>
      <c r="B160" s="45" t="s">
        <v>707</v>
      </c>
      <c r="C160" s="46" t="s">
        <v>183</v>
      </c>
      <c r="D160" s="46" t="s">
        <v>528</v>
      </c>
      <c r="E160" s="47" t="s">
        <v>708</v>
      </c>
      <c r="H160" s="54" t="s">
        <v>1187</v>
      </c>
      <c r="I160" s="55" t="s">
        <v>731</v>
      </c>
      <c r="J160" s="55" t="s">
        <v>731</v>
      </c>
      <c r="K160" s="55" t="s">
        <v>179</v>
      </c>
    </row>
    <row r="161" spans="1:11" x14ac:dyDescent="0.25">
      <c r="A161" s="44" t="s">
        <v>248</v>
      </c>
      <c r="B161" s="45" t="s">
        <v>709</v>
      </c>
      <c r="C161" s="46" t="s">
        <v>183</v>
      </c>
      <c r="D161" s="46" t="s">
        <v>413</v>
      </c>
      <c r="E161" s="47" t="s">
        <v>710</v>
      </c>
      <c r="H161" s="54" t="s">
        <v>1188</v>
      </c>
      <c r="I161" s="55" t="s">
        <v>733</v>
      </c>
      <c r="J161" s="55" t="s">
        <v>733</v>
      </c>
      <c r="K161" s="55" t="s">
        <v>179</v>
      </c>
    </row>
    <row r="162" spans="1:11" x14ac:dyDescent="0.25">
      <c r="A162" s="44" t="s">
        <v>335</v>
      </c>
      <c r="B162" s="45" t="s">
        <v>711</v>
      </c>
      <c r="C162" s="46" t="s">
        <v>182</v>
      </c>
      <c r="D162" s="46" t="s">
        <v>371</v>
      </c>
      <c r="E162" s="47" t="s">
        <v>712</v>
      </c>
      <c r="H162" s="54" t="s">
        <v>1189</v>
      </c>
      <c r="I162" s="55" t="s">
        <v>735</v>
      </c>
      <c r="J162" s="55" t="s">
        <v>735</v>
      </c>
      <c r="K162" s="55" t="s">
        <v>181</v>
      </c>
    </row>
    <row r="163" spans="1:11" x14ac:dyDescent="0.25">
      <c r="A163" s="44" t="s">
        <v>86</v>
      </c>
      <c r="B163" s="45" t="s">
        <v>713</v>
      </c>
      <c r="C163" s="46" t="s">
        <v>180</v>
      </c>
      <c r="D163" s="46" t="s">
        <v>430</v>
      </c>
      <c r="E163" s="47" t="s">
        <v>714</v>
      </c>
      <c r="H163" s="54" t="s">
        <v>1190</v>
      </c>
      <c r="I163" s="55" t="s">
        <v>737</v>
      </c>
      <c r="J163" s="55" t="s">
        <v>737</v>
      </c>
      <c r="K163" s="55" t="s">
        <v>182</v>
      </c>
    </row>
    <row r="164" spans="1:11" x14ac:dyDescent="0.25">
      <c r="A164" s="44" t="s">
        <v>715</v>
      </c>
      <c r="B164" s="45" t="s">
        <v>716</v>
      </c>
      <c r="C164" s="46" t="s">
        <v>181</v>
      </c>
      <c r="D164" s="46" t="s">
        <v>362</v>
      </c>
      <c r="E164" s="47" t="s">
        <v>717</v>
      </c>
      <c r="H164" s="54" t="s">
        <v>1191</v>
      </c>
      <c r="I164" s="55" t="s">
        <v>739</v>
      </c>
      <c r="J164" s="55" t="s">
        <v>739</v>
      </c>
      <c r="K164" s="55" t="s">
        <v>179</v>
      </c>
    </row>
    <row r="165" spans="1:11" x14ac:dyDescent="0.25">
      <c r="A165" s="44" t="s">
        <v>296</v>
      </c>
      <c r="B165" s="45" t="s">
        <v>718</v>
      </c>
      <c r="C165" s="46" t="s">
        <v>179</v>
      </c>
      <c r="D165" s="46" t="s">
        <v>445</v>
      </c>
      <c r="E165" s="47" t="s">
        <v>719</v>
      </c>
      <c r="H165" s="54" t="s">
        <v>1192</v>
      </c>
      <c r="I165" s="55" t="s">
        <v>741</v>
      </c>
      <c r="J165" s="55" t="s">
        <v>741</v>
      </c>
      <c r="K165" s="55" t="s">
        <v>180</v>
      </c>
    </row>
    <row r="166" spans="1:11" x14ac:dyDescent="0.25">
      <c r="A166" s="44" t="s">
        <v>720</v>
      </c>
      <c r="B166" s="45" t="s">
        <v>721</v>
      </c>
      <c r="C166" s="46" t="s">
        <v>182</v>
      </c>
      <c r="D166" s="46" t="s">
        <v>553</v>
      </c>
      <c r="E166" s="47" t="s">
        <v>722</v>
      </c>
      <c r="H166" s="54" t="s">
        <v>1193</v>
      </c>
      <c r="I166" s="55" t="s">
        <v>743</v>
      </c>
      <c r="J166" s="55" t="s">
        <v>743</v>
      </c>
      <c r="K166" s="55" t="s">
        <v>180</v>
      </c>
    </row>
    <row r="167" spans="1:11" x14ac:dyDescent="0.25">
      <c r="A167" s="44" t="s">
        <v>321</v>
      </c>
      <c r="B167" s="45" t="s">
        <v>723</v>
      </c>
      <c r="C167" s="46" t="s">
        <v>179</v>
      </c>
      <c r="D167" s="46" t="s">
        <v>566</v>
      </c>
      <c r="E167" s="47" t="s">
        <v>724</v>
      </c>
      <c r="H167" s="54" t="s">
        <v>1194</v>
      </c>
      <c r="I167" s="55" t="s">
        <v>746</v>
      </c>
      <c r="J167" s="55" t="s">
        <v>746</v>
      </c>
      <c r="K167" s="55" t="s">
        <v>182</v>
      </c>
    </row>
    <row r="168" spans="1:11" x14ac:dyDescent="0.25">
      <c r="A168" s="44" t="s">
        <v>279</v>
      </c>
      <c r="B168" s="45" t="s">
        <v>725</v>
      </c>
      <c r="C168" s="46" t="s">
        <v>181</v>
      </c>
      <c r="D168" s="46" t="s">
        <v>497</v>
      </c>
      <c r="E168" s="47" t="s">
        <v>726</v>
      </c>
      <c r="H168" s="54" t="s">
        <v>1195</v>
      </c>
      <c r="I168" s="55" t="s">
        <v>748</v>
      </c>
      <c r="J168" s="55" t="s">
        <v>748</v>
      </c>
      <c r="K168" s="55" t="s">
        <v>182</v>
      </c>
    </row>
    <row r="169" spans="1:11" x14ac:dyDescent="0.25">
      <c r="A169" s="44" t="s">
        <v>257</v>
      </c>
      <c r="B169" s="45" t="s">
        <v>727</v>
      </c>
      <c r="C169" s="46" t="s">
        <v>182</v>
      </c>
      <c r="D169" s="46" t="s">
        <v>330</v>
      </c>
      <c r="E169" s="47" t="s">
        <v>728</v>
      </c>
      <c r="H169" s="54" t="s">
        <v>1196</v>
      </c>
      <c r="I169" s="55" t="s">
        <v>750</v>
      </c>
      <c r="J169" s="55" t="s">
        <v>750</v>
      </c>
      <c r="K169" s="55" t="s">
        <v>179</v>
      </c>
    </row>
    <row r="170" spans="1:11" x14ac:dyDescent="0.25">
      <c r="A170" s="44" t="s">
        <v>230</v>
      </c>
      <c r="B170" s="45" t="s">
        <v>729</v>
      </c>
      <c r="C170" s="46" t="s">
        <v>181</v>
      </c>
      <c r="D170" s="46" t="s">
        <v>337</v>
      </c>
      <c r="E170" s="47" t="s">
        <v>730</v>
      </c>
      <c r="H170" s="54" t="s">
        <v>1197</v>
      </c>
      <c r="I170" s="55" t="s">
        <v>753</v>
      </c>
      <c r="J170" s="55" t="s">
        <v>753</v>
      </c>
      <c r="K170" s="55" t="s">
        <v>179</v>
      </c>
    </row>
    <row r="171" spans="1:11" x14ac:dyDescent="0.25">
      <c r="A171" s="44" t="s">
        <v>49</v>
      </c>
      <c r="B171" s="45" t="s">
        <v>731</v>
      </c>
      <c r="C171" s="46" t="s">
        <v>179</v>
      </c>
      <c r="D171" s="46" t="s">
        <v>356</v>
      </c>
      <c r="E171" s="47" t="s">
        <v>732</v>
      </c>
      <c r="H171" s="54" t="s">
        <v>1198</v>
      </c>
      <c r="I171" s="55" t="s">
        <v>755</v>
      </c>
      <c r="J171" s="55" t="s">
        <v>755</v>
      </c>
      <c r="K171" s="55" t="s">
        <v>182</v>
      </c>
    </row>
    <row r="172" spans="1:11" x14ac:dyDescent="0.25">
      <c r="A172" s="44" t="s">
        <v>201</v>
      </c>
      <c r="B172" s="45" t="s">
        <v>733</v>
      </c>
      <c r="C172" s="46" t="s">
        <v>179</v>
      </c>
      <c r="D172" s="46" t="s">
        <v>374</v>
      </c>
      <c r="E172" s="47" t="s">
        <v>734</v>
      </c>
      <c r="H172" s="54" t="s">
        <v>1199</v>
      </c>
      <c r="I172" s="55" t="s">
        <v>758</v>
      </c>
      <c r="J172" s="55" t="s">
        <v>758</v>
      </c>
      <c r="K172" s="55" t="s">
        <v>182</v>
      </c>
    </row>
    <row r="173" spans="1:11" x14ac:dyDescent="0.25">
      <c r="A173" s="44" t="s">
        <v>96</v>
      </c>
      <c r="B173" s="45" t="s">
        <v>735</v>
      </c>
      <c r="C173" s="46" t="s">
        <v>181</v>
      </c>
      <c r="D173" s="46" t="s">
        <v>362</v>
      </c>
      <c r="E173" s="47" t="s">
        <v>736</v>
      </c>
      <c r="H173" s="54" t="s">
        <v>1200</v>
      </c>
      <c r="I173" s="55" t="s">
        <v>761</v>
      </c>
      <c r="J173" s="55" t="s">
        <v>761</v>
      </c>
      <c r="K173" s="55" t="s">
        <v>179</v>
      </c>
    </row>
    <row r="174" spans="1:11" x14ac:dyDescent="0.25">
      <c r="A174" s="44" t="s">
        <v>202</v>
      </c>
      <c r="B174" s="45" t="s">
        <v>737</v>
      </c>
      <c r="C174" s="46" t="s">
        <v>182</v>
      </c>
      <c r="D174" s="46" t="s">
        <v>553</v>
      </c>
      <c r="E174" s="47" t="s">
        <v>738</v>
      </c>
      <c r="H174" s="54" t="s">
        <v>1201</v>
      </c>
      <c r="I174" s="55" t="s">
        <v>764</v>
      </c>
      <c r="J174" s="55" t="s">
        <v>764</v>
      </c>
      <c r="K174" s="55" t="s">
        <v>183</v>
      </c>
    </row>
    <row r="175" spans="1:11" x14ac:dyDescent="0.25">
      <c r="A175" s="44" t="s">
        <v>160</v>
      </c>
      <c r="B175" s="45" t="s">
        <v>739</v>
      </c>
      <c r="C175" s="46" t="s">
        <v>179</v>
      </c>
      <c r="D175" s="46" t="s">
        <v>374</v>
      </c>
      <c r="E175" s="47" t="s">
        <v>740</v>
      </c>
      <c r="H175" s="54" t="s">
        <v>1202</v>
      </c>
      <c r="I175" s="55" t="s">
        <v>769</v>
      </c>
      <c r="J175" s="55" t="s">
        <v>769</v>
      </c>
      <c r="K175" s="55" t="s">
        <v>179</v>
      </c>
    </row>
    <row r="176" spans="1:11" x14ac:dyDescent="0.25">
      <c r="A176" s="44" t="s">
        <v>322</v>
      </c>
      <c r="B176" s="45" t="s">
        <v>741</v>
      </c>
      <c r="C176" s="46" t="s">
        <v>180</v>
      </c>
      <c r="D176" s="46" t="s">
        <v>393</v>
      </c>
      <c r="E176" s="47" t="s">
        <v>742</v>
      </c>
      <c r="H176" s="54" t="s">
        <v>1203</v>
      </c>
      <c r="I176" s="55" t="s">
        <v>771</v>
      </c>
      <c r="J176" s="55" t="s">
        <v>771</v>
      </c>
      <c r="K176" s="55" t="s">
        <v>179</v>
      </c>
    </row>
    <row r="177" spans="1:11" x14ac:dyDescent="0.25">
      <c r="A177" s="44" t="s">
        <v>293</v>
      </c>
      <c r="B177" s="45" t="s">
        <v>743</v>
      </c>
      <c r="C177" s="46" t="s">
        <v>180</v>
      </c>
      <c r="D177" s="46" t="s">
        <v>344</v>
      </c>
      <c r="E177" s="47" t="s">
        <v>744</v>
      </c>
      <c r="H177" s="54" t="s">
        <v>1204</v>
      </c>
      <c r="I177" s="55" t="s">
        <v>773</v>
      </c>
      <c r="J177" s="55" t="s">
        <v>773</v>
      </c>
      <c r="K177" s="55" t="s">
        <v>182</v>
      </c>
    </row>
    <row r="178" spans="1:11" x14ac:dyDescent="0.25">
      <c r="A178" s="44" t="s">
        <v>745</v>
      </c>
      <c r="B178" s="45" t="s">
        <v>746</v>
      </c>
      <c r="C178" s="46" t="s">
        <v>182</v>
      </c>
      <c r="D178" s="46" t="s">
        <v>330</v>
      </c>
      <c r="E178" s="47" t="s">
        <v>747</v>
      </c>
      <c r="H178" s="54" t="s">
        <v>1205</v>
      </c>
      <c r="I178" s="55" t="s">
        <v>775</v>
      </c>
      <c r="J178" s="55" t="s">
        <v>775</v>
      </c>
      <c r="K178" s="55" t="s">
        <v>182</v>
      </c>
    </row>
    <row r="179" spans="1:11" x14ac:dyDescent="0.25">
      <c r="A179" s="44" t="s">
        <v>305</v>
      </c>
      <c r="B179" s="45" t="s">
        <v>748</v>
      </c>
      <c r="C179" s="46" t="s">
        <v>182</v>
      </c>
      <c r="D179" s="46" t="s">
        <v>330</v>
      </c>
      <c r="E179" s="47" t="s">
        <v>749</v>
      </c>
      <c r="H179" s="54" t="s">
        <v>1206</v>
      </c>
      <c r="I179" s="55" t="s">
        <v>777</v>
      </c>
      <c r="J179" s="55" t="s">
        <v>777</v>
      </c>
      <c r="K179" s="55" t="s">
        <v>180</v>
      </c>
    </row>
    <row r="180" spans="1:11" x14ac:dyDescent="0.25">
      <c r="A180" s="44" t="s">
        <v>252</v>
      </c>
      <c r="B180" s="45" t="s">
        <v>750</v>
      </c>
      <c r="C180" s="46" t="s">
        <v>179</v>
      </c>
      <c r="D180" s="46" t="s">
        <v>475</v>
      </c>
      <c r="E180" s="47" t="s">
        <v>751</v>
      </c>
      <c r="H180" s="54" t="s">
        <v>1207</v>
      </c>
      <c r="I180" s="55" t="s">
        <v>780</v>
      </c>
      <c r="J180" s="55" t="s">
        <v>780</v>
      </c>
      <c r="K180" s="55" t="s">
        <v>183</v>
      </c>
    </row>
    <row r="181" spans="1:11" x14ac:dyDescent="0.25">
      <c r="A181" s="44" t="s">
        <v>752</v>
      </c>
      <c r="B181" s="45" t="s">
        <v>753</v>
      </c>
      <c r="C181" s="46" t="s">
        <v>179</v>
      </c>
      <c r="D181" s="46" t="s">
        <v>445</v>
      </c>
      <c r="E181" s="47" t="s">
        <v>754</v>
      </c>
      <c r="H181" s="54" t="s">
        <v>1208</v>
      </c>
      <c r="I181" s="55" t="s">
        <v>782</v>
      </c>
      <c r="J181" s="55" t="s">
        <v>782</v>
      </c>
      <c r="K181" s="55" t="s">
        <v>179</v>
      </c>
    </row>
    <row r="182" spans="1:11" x14ac:dyDescent="0.25">
      <c r="A182" s="44" t="s">
        <v>262</v>
      </c>
      <c r="B182" s="45" t="s">
        <v>755</v>
      </c>
      <c r="C182" s="46" t="s">
        <v>182</v>
      </c>
      <c r="D182" s="46" t="s">
        <v>448</v>
      </c>
      <c r="E182" s="47" t="s">
        <v>756</v>
      </c>
      <c r="H182" s="54" t="s">
        <v>1209</v>
      </c>
      <c r="I182" s="55" t="s">
        <v>784</v>
      </c>
      <c r="J182" s="55" t="s">
        <v>784</v>
      </c>
      <c r="K182" s="55" t="s">
        <v>183</v>
      </c>
    </row>
    <row r="183" spans="1:11" x14ac:dyDescent="0.25">
      <c r="A183" s="44" t="s">
        <v>757</v>
      </c>
      <c r="B183" s="48" t="s">
        <v>758</v>
      </c>
      <c r="C183" s="46" t="s">
        <v>182</v>
      </c>
      <c r="D183" s="46" t="s">
        <v>448</v>
      </c>
      <c r="E183" s="47" t="s">
        <v>759</v>
      </c>
      <c r="H183" s="54" t="s">
        <v>1210</v>
      </c>
      <c r="I183" s="55" t="s">
        <v>787</v>
      </c>
      <c r="J183" s="55" t="s">
        <v>787</v>
      </c>
      <c r="K183" s="55" t="s">
        <v>183</v>
      </c>
    </row>
    <row r="184" spans="1:11" x14ac:dyDescent="0.25">
      <c r="A184" s="44" t="s">
        <v>760</v>
      </c>
      <c r="B184" s="45" t="s">
        <v>761</v>
      </c>
      <c r="C184" s="46" t="s">
        <v>179</v>
      </c>
      <c r="D184" s="46" t="s">
        <v>566</v>
      </c>
      <c r="E184" s="47" t="s">
        <v>762</v>
      </c>
      <c r="H184" s="54" t="s">
        <v>1211</v>
      </c>
      <c r="I184" s="55" t="s">
        <v>790</v>
      </c>
      <c r="J184" s="55" t="s">
        <v>790</v>
      </c>
      <c r="K184" s="55" t="s">
        <v>180</v>
      </c>
    </row>
    <row r="185" spans="1:11" x14ac:dyDescent="0.25">
      <c r="A185" s="44" t="s">
        <v>763</v>
      </c>
      <c r="B185" s="45" t="s">
        <v>764</v>
      </c>
      <c r="C185" s="46" t="s">
        <v>183</v>
      </c>
      <c r="D185" s="46" t="s">
        <v>403</v>
      </c>
      <c r="E185" s="47" t="s">
        <v>765</v>
      </c>
      <c r="H185" s="54" t="s">
        <v>1212</v>
      </c>
      <c r="I185" s="55" t="s">
        <v>792</v>
      </c>
      <c r="J185" s="55" t="s">
        <v>792</v>
      </c>
      <c r="K185" s="55" t="s">
        <v>179</v>
      </c>
    </row>
    <row r="186" spans="1:11" x14ac:dyDescent="0.25">
      <c r="A186" s="44" t="s">
        <v>335</v>
      </c>
      <c r="B186" s="45" t="s">
        <v>766</v>
      </c>
      <c r="C186" s="46" t="s">
        <v>181</v>
      </c>
      <c r="D186" s="46" t="s">
        <v>362</v>
      </c>
      <c r="E186" s="47" t="s">
        <v>767</v>
      </c>
      <c r="H186" s="54" t="s">
        <v>1213</v>
      </c>
      <c r="I186" s="55" t="s">
        <v>794</v>
      </c>
      <c r="J186" s="55" t="s">
        <v>794</v>
      </c>
      <c r="K186" s="55" t="s">
        <v>180</v>
      </c>
    </row>
    <row r="187" spans="1:11" x14ac:dyDescent="0.25">
      <c r="A187" s="44" t="s">
        <v>768</v>
      </c>
      <c r="B187" s="45" t="s">
        <v>769</v>
      </c>
      <c r="C187" s="46" t="s">
        <v>179</v>
      </c>
      <c r="D187" s="46" t="s">
        <v>475</v>
      </c>
      <c r="E187" s="47" t="s">
        <v>770</v>
      </c>
      <c r="H187" s="54" t="s">
        <v>1214</v>
      </c>
      <c r="I187" s="55" t="s">
        <v>799</v>
      </c>
      <c r="J187" s="55" t="s">
        <v>799</v>
      </c>
      <c r="K187" s="55" t="s">
        <v>181</v>
      </c>
    </row>
    <row r="188" spans="1:11" x14ac:dyDescent="0.25">
      <c r="A188" s="44" t="s">
        <v>273</v>
      </c>
      <c r="B188" s="45" t="s">
        <v>771</v>
      </c>
      <c r="C188" s="46" t="s">
        <v>179</v>
      </c>
      <c r="D188" s="46" t="s">
        <v>356</v>
      </c>
      <c r="E188" s="47" t="s">
        <v>772</v>
      </c>
      <c r="H188" s="54" t="s">
        <v>1215</v>
      </c>
      <c r="I188" s="55" t="s">
        <v>808</v>
      </c>
      <c r="J188" s="55" t="s">
        <v>808</v>
      </c>
      <c r="K188" s="55" t="s">
        <v>183</v>
      </c>
    </row>
    <row r="189" spans="1:11" x14ac:dyDescent="0.25">
      <c r="A189" s="44" t="s">
        <v>155</v>
      </c>
      <c r="B189" s="45" t="s">
        <v>773</v>
      </c>
      <c r="C189" s="46" t="s">
        <v>182</v>
      </c>
      <c r="D189" s="46" t="s">
        <v>553</v>
      </c>
      <c r="E189" s="47" t="s">
        <v>774</v>
      </c>
      <c r="H189" s="54" t="s">
        <v>1216</v>
      </c>
      <c r="I189" s="55" t="s">
        <v>810</v>
      </c>
      <c r="J189" s="55" t="s">
        <v>810</v>
      </c>
      <c r="K189" s="55" t="s">
        <v>179</v>
      </c>
    </row>
    <row r="190" spans="1:11" x14ac:dyDescent="0.25">
      <c r="A190" s="44" t="s">
        <v>259</v>
      </c>
      <c r="B190" s="45" t="s">
        <v>775</v>
      </c>
      <c r="C190" s="46" t="s">
        <v>182</v>
      </c>
      <c r="D190" s="46" t="s">
        <v>553</v>
      </c>
      <c r="E190" s="47" t="s">
        <v>776</v>
      </c>
      <c r="H190" s="54" t="s">
        <v>1217</v>
      </c>
      <c r="I190" s="55" t="s">
        <v>812</v>
      </c>
      <c r="J190" s="55" t="s">
        <v>812</v>
      </c>
      <c r="K190" s="55" t="s">
        <v>182</v>
      </c>
    </row>
    <row r="191" spans="1:11" x14ac:dyDescent="0.25">
      <c r="A191" s="44" t="s">
        <v>278</v>
      </c>
      <c r="B191" s="45" t="s">
        <v>777</v>
      </c>
      <c r="C191" s="46" t="s">
        <v>180</v>
      </c>
      <c r="D191" s="46" t="s">
        <v>430</v>
      </c>
      <c r="E191" s="47" t="s">
        <v>778</v>
      </c>
      <c r="H191" s="54" t="s">
        <v>1218</v>
      </c>
      <c r="I191" s="55" t="s">
        <v>815</v>
      </c>
      <c r="J191" s="55" t="s">
        <v>815</v>
      </c>
      <c r="K191" s="55" t="s">
        <v>181</v>
      </c>
    </row>
    <row r="192" spans="1:11" x14ac:dyDescent="0.25">
      <c r="A192" s="44" t="s">
        <v>779</v>
      </c>
      <c r="B192" s="45" t="s">
        <v>780</v>
      </c>
      <c r="C192" s="46" t="s">
        <v>183</v>
      </c>
      <c r="D192" s="46" t="s">
        <v>399</v>
      </c>
      <c r="E192" s="47" t="s">
        <v>781</v>
      </c>
      <c r="H192" s="54" t="s">
        <v>1219</v>
      </c>
      <c r="I192" s="55" t="s">
        <v>818</v>
      </c>
      <c r="J192" s="55" t="s">
        <v>818</v>
      </c>
      <c r="K192" s="55" t="s">
        <v>180</v>
      </c>
    </row>
    <row r="193" spans="1:11" x14ac:dyDescent="0.25">
      <c r="A193" s="44" t="s">
        <v>218</v>
      </c>
      <c r="B193" s="45" t="s">
        <v>782</v>
      </c>
      <c r="C193" s="46" t="s">
        <v>179</v>
      </c>
      <c r="D193" s="46" t="s">
        <v>566</v>
      </c>
      <c r="E193" s="47" t="s">
        <v>783</v>
      </c>
      <c r="H193" s="54" t="s">
        <v>1220</v>
      </c>
      <c r="I193" s="55" t="s">
        <v>822</v>
      </c>
      <c r="J193" s="55" t="s">
        <v>822</v>
      </c>
      <c r="K193" s="55" t="s">
        <v>181</v>
      </c>
    </row>
    <row r="194" spans="1:11" x14ac:dyDescent="0.25">
      <c r="A194" s="44" t="s">
        <v>319</v>
      </c>
      <c r="B194" s="45" t="s">
        <v>784</v>
      </c>
      <c r="C194" s="46" t="s">
        <v>183</v>
      </c>
      <c r="D194" s="46" t="s">
        <v>528</v>
      </c>
      <c r="E194" s="47" t="s">
        <v>785</v>
      </c>
      <c r="H194" s="54" t="s">
        <v>1221</v>
      </c>
      <c r="I194" s="55" t="s">
        <v>824</v>
      </c>
      <c r="J194" s="55" t="s">
        <v>824</v>
      </c>
      <c r="K194" s="55" t="s">
        <v>182</v>
      </c>
    </row>
    <row r="195" spans="1:11" x14ac:dyDescent="0.25">
      <c r="A195" s="44" t="s">
        <v>786</v>
      </c>
      <c r="B195" s="45" t="s">
        <v>787</v>
      </c>
      <c r="C195" s="46" t="s">
        <v>183</v>
      </c>
      <c r="D195" s="46" t="s">
        <v>528</v>
      </c>
      <c r="E195" s="47" t="s">
        <v>788</v>
      </c>
      <c r="H195" s="54" t="s">
        <v>1222</v>
      </c>
      <c r="I195" s="55" t="s">
        <v>826</v>
      </c>
      <c r="J195" s="55" t="s">
        <v>826</v>
      </c>
      <c r="K195" s="55" t="s">
        <v>179</v>
      </c>
    </row>
    <row r="196" spans="1:11" x14ac:dyDescent="0.25">
      <c r="A196" s="44" t="s">
        <v>789</v>
      </c>
      <c r="B196" s="45" t="s">
        <v>790</v>
      </c>
      <c r="C196" s="46" t="s">
        <v>180</v>
      </c>
      <c r="D196" s="46" t="s">
        <v>359</v>
      </c>
      <c r="E196" s="47" t="s">
        <v>791</v>
      </c>
      <c r="H196" s="54" t="s">
        <v>1223</v>
      </c>
      <c r="I196" s="55" t="s">
        <v>828</v>
      </c>
      <c r="J196" s="55" t="s">
        <v>828</v>
      </c>
      <c r="K196" s="55" t="s">
        <v>182</v>
      </c>
    </row>
    <row r="197" spans="1:11" x14ac:dyDescent="0.25">
      <c r="A197" s="44" t="s">
        <v>287</v>
      </c>
      <c r="B197" s="45" t="s">
        <v>792</v>
      </c>
      <c r="C197" s="46" t="s">
        <v>179</v>
      </c>
      <c r="D197" s="46" t="s">
        <v>566</v>
      </c>
      <c r="E197" s="47" t="s">
        <v>793</v>
      </c>
      <c r="H197" s="54" t="s">
        <v>1224</v>
      </c>
      <c r="I197" s="55" t="s">
        <v>831</v>
      </c>
      <c r="J197" s="55" t="s">
        <v>831</v>
      </c>
      <c r="K197" s="55" t="s">
        <v>181</v>
      </c>
    </row>
    <row r="198" spans="1:11" x14ac:dyDescent="0.25">
      <c r="A198" s="44" t="s">
        <v>298</v>
      </c>
      <c r="B198" s="51" t="s">
        <v>794</v>
      </c>
      <c r="C198" s="46" t="s">
        <v>180</v>
      </c>
      <c r="D198" s="46" t="s">
        <v>344</v>
      </c>
      <c r="E198" s="47" t="s">
        <v>795</v>
      </c>
      <c r="H198" s="54" t="s">
        <v>1225</v>
      </c>
      <c r="I198" s="55" t="s">
        <v>834</v>
      </c>
      <c r="J198" s="55" t="s">
        <v>834</v>
      </c>
      <c r="K198" s="55" t="s">
        <v>181</v>
      </c>
    </row>
    <row r="199" spans="1:11" x14ac:dyDescent="0.25">
      <c r="A199" s="44" t="s">
        <v>796</v>
      </c>
      <c r="B199" s="45" t="s">
        <v>797</v>
      </c>
      <c r="C199" s="46" t="s">
        <v>237</v>
      </c>
      <c r="D199" s="46" t="s">
        <v>237</v>
      </c>
      <c r="E199" s="47" t="s">
        <v>798</v>
      </c>
      <c r="H199" s="54" t="s">
        <v>1226</v>
      </c>
      <c r="I199" s="55" t="s">
        <v>836</v>
      </c>
      <c r="J199" s="55" t="s">
        <v>836</v>
      </c>
      <c r="K199" s="55" t="s">
        <v>183</v>
      </c>
    </row>
    <row r="200" spans="1:11" x14ac:dyDescent="0.25">
      <c r="A200" s="44" t="s">
        <v>222</v>
      </c>
      <c r="B200" s="45" t="s">
        <v>799</v>
      </c>
      <c r="C200" s="46" t="s">
        <v>181</v>
      </c>
      <c r="D200" s="46" t="s">
        <v>352</v>
      </c>
      <c r="E200" s="47" t="s">
        <v>800</v>
      </c>
      <c r="H200" s="54" t="s">
        <v>1227</v>
      </c>
      <c r="I200" s="55" t="s">
        <v>838</v>
      </c>
      <c r="J200" s="55" t="s">
        <v>838</v>
      </c>
      <c r="K200" s="55" t="s">
        <v>179</v>
      </c>
    </row>
    <row r="201" spans="1:11" x14ac:dyDescent="0.25">
      <c r="A201" s="44" t="s">
        <v>801</v>
      </c>
      <c r="B201" s="45" t="s">
        <v>802</v>
      </c>
      <c r="C201" s="46" t="s">
        <v>237</v>
      </c>
      <c r="D201" s="46" t="s">
        <v>237</v>
      </c>
      <c r="E201" s="47" t="s">
        <v>803</v>
      </c>
      <c r="H201" s="54" t="s">
        <v>1228</v>
      </c>
      <c r="I201" s="55" t="s">
        <v>842</v>
      </c>
      <c r="J201" s="55" t="s">
        <v>842</v>
      </c>
      <c r="K201" s="55" t="s">
        <v>180</v>
      </c>
    </row>
    <row r="202" spans="1:11" x14ac:dyDescent="0.25">
      <c r="A202" s="44" t="s">
        <v>335</v>
      </c>
      <c r="B202" s="45" t="s">
        <v>804</v>
      </c>
      <c r="C202" s="46" t="s">
        <v>471</v>
      </c>
      <c r="D202" s="46" t="s">
        <v>472</v>
      </c>
      <c r="E202" s="47" t="s">
        <v>449</v>
      </c>
      <c r="H202" s="54" t="s">
        <v>1229</v>
      </c>
      <c r="I202" s="55" t="s">
        <v>1230</v>
      </c>
      <c r="J202" s="55" t="s">
        <v>844</v>
      </c>
      <c r="K202" s="55" t="s">
        <v>183</v>
      </c>
    </row>
    <row r="203" spans="1:11" x14ac:dyDescent="0.25">
      <c r="A203" s="44" t="s">
        <v>335</v>
      </c>
      <c r="B203" s="45" t="s">
        <v>804</v>
      </c>
      <c r="C203" s="46" t="s">
        <v>471</v>
      </c>
      <c r="D203" s="46" t="s">
        <v>472</v>
      </c>
      <c r="E203" s="47" t="s">
        <v>805</v>
      </c>
      <c r="H203" s="54" t="s">
        <v>1231</v>
      </c>
      <c r="I203" s="55" t="s">
        <v>846</v>
      </c>
      <c r="J203" s="55" t="s">
        <v>846</v>
      </c>
      <c r="K203" s="55" t="s">
        <v>179</v>
      </c>
    </row>
    <row r="204" spans="1:11" x14ac:dyDescent="0.25">
      <c r="A204" s="44" t="s">
        <v>314</v>
      </c>
      <c r="B204" s="45" t="s">
        <v>806</v>
      </c>
      <c r="C204" s="46" t="s">
        <v>180</v>
      </c>
      <c r="D204" s="46" t="s">
        <v>393</v>
      </c>
      <c r="E204" s="47" t="s">
        <v>807</v>
      </c>
      <c r="H204" s="54" t="s">
        <v>1232</v>
      </c>
      <c r="I204" s="55" t="s">
        <v>848</v>
      </c>
      <c r="J204" s="55" t="s">
        <v>848</v>
      </c>
      <c r="K204" s="55" t="s">
        <v>179</v>
      </c>
    </row>
    <row r="205" spans="1:11" x14ac:dyDescent="0.25">
      <c r="A205" s="44" t="s">
        <v>55</v>
      </c>
      <c r="B205" s="45" t="s">
        <v>808</v>
      </c>
      <c r="C205" s="46" t="s">
        <v>183</v>
      </c>
      <c r="D205" s="46" t="s">
        <v>340</v>
      </c>
      <c r="E205" s="47" t="s">
        <v>809</v>
      </c>
      <c r="H205" s="54" t="s">
        <v>1233</v>
      </c>
      <c r="I205" s="55" t="s">
        <v>851</v>
      </c>
      <c r="J205" s="55" t="s">
        <v>851</v>
      </c>
      <c r="K205" s="55" t="s">
        <v>180</v>
      </c>
    </row>
    <row r="206" spans="1:11" x14ac:dyDescent="0.25">
      <c r="A206" s="44" t="s">
        <v>146</v>
      </c>
      <c r="B206" s="45" t="s">
        <v>810</v>
      </c>
      <c r="C206" s="46" t="s">
        <v>179</v>
      </c>
      <c r="D206" s="46" t="s">
        <v>445</v>
      </c>
      <c r="E206" s="47" t="s">
        <v>811</v>
      </c>
      <c r="H206" s="54" t="s">
        <v>1234</v>
      </c>
      <c r="I206" s="55" t="s">
        <v>1235</v>
      </c>
      <c r="J206" s="55" t="s">
        <v>853</v>
      </c>
      <c r="K206" s="55" t="s">
        <v>237</v>
      </c>
    </row>
    <row r="207" spans="1:11" x14ac:dyDescent="0.25">
      <c r="A207" s="44" t="s">
        <v>300</v>
      </c>
      <c r="B207" s="48" t="s">
        <v>812</v>
      </c>
      <c r="C207" s="46" t="s">
        <v>182</v>
      </c>
      <c r="D207" s="46" t="s">
        <v>553</v>
      </c>
      <c r="E207" s="47" t="s">
        <v>813</v>
      </c>
      <c r="H207" s="54" t="s">
        <v>1236</v>
      </c>
      <c r="I207" s="55" t="s">
        <v>855</v>
      </c>
      <c r="J207" s="55" t="s">
        <v>855</v>
      </c>
      <c r="K207" s="55" t="s">
        <v>180</v>
      </c>
    </row>
    <row r="208" spans="1:11" x14ac:dyDescent="0.25">
      <c r="A208" s="44" t="s">
        <v>814</v>
      </c>
      <c r="B208" s="45" t="s">
        <v>815</v>
      </c>
      <c r="C208" s="46" t="s">
        <v>181</v>
      </c>
      <c r="D208" s="46" t="s">
        <v>497</v>
      </c>
      <c r="E208" s="47" t="s">
        <v>816</v>
      </c>
      <c r="H208" s="54" t="s">
        <v>1237</v>
      </c>
      <c r="I208" s="55" t="s">
        <v>857</v>
      </c>
      <c r="J208" s="55" t="s">
        <v>857</v>
      </c>
      <c r="K208" s="55" t="s">
        <v>179</v>
      </c>
    </row>
    <row r="209" spans="1:11" x14ac:dyDescent="0.25">
      <c r="A209" s="44" t="s">
        <v>817</v>
      </c>
      <c r="B209" s="45" t="s">
        <v>818</v>
      </c>
      <c r="C209" s="46" t="s">
        <v>180</v>
      </c>
      <c r="D209" s="46" t="s">
        <v>359</v>
      </c>
      <c r="E209" s="47" t="s">
        <v>819</v>
      </c>
      <c r="H209" s="54" t="s">
        <v>1238</v>
      </c>
      <c r="I209" s="55" t="s">
        <v>859</v>
      </c>
      <c r="J209" s="55" t="s">
        <v>859</v>
      </c>
      <c r="K209" s="55" t="s">
        <v>181</v>
      </c>
    </row>
    <row r="210" spans="1:11" x14ac:dyDescent="0.25">
      <c r="A210" s="44" t="s">
        <v>335</v>
      </c>
      <c r="B210" s="45" t="s">
        <v>820</v>
      </c>
      <c r="C210" s="46" t="s">
        <v>180</v>
      </c>
      <c r="D210" s="46" t="s">
        <v>393</v>
      </c>
      <c r="E210" s="47" t="s">
        <v>821</v>
      </c>
      <c r="H210" s="54" t="s">
        <v>1239</v>
      </c>
      <c r="I210" s="55" t="s">
        <v>861</v>
      </c>
      <c r="J210" s="55" t="s">
        <v>861</v>
      </c>
      <c r="K210" s="55" t="s">
        <v>183</v>
      </c>
    </row>
    <row r="211" spans="1:11" x14ac:dyDescent="0.25">
      <c r="A211" s="44" t="s">
        <v>275</v>
      </c>
      <c r="B211" s="45" t="s">
        <v>822</v>
      </c>
      <c r="C211" s="46" t="s">
        <v>181</v>
      </c>
      <c r="D211" s="46" t="s">
        <v>337</v>
      </c>
      <c r="E211" s="47" t="s">
        <v>823</v>
      </c>
      <c r="H211" s="54" t="s">
        <v>1240</v>
      </c>
      <c r="I211" s="55" t="s">
        <v>863</v>
      </c>
      <c r="J211" s="55" t="s">
        <v>863</v>
      </c>
      <c r="K211" s="55" t="s">
        <v>183</v>
      </c>
    </row>
    <row r="212" spans="1:11" x14ac:dyDescent="0.25">
      <c r="A212" s="44" t="s">
        <v>200</v>
      </c>
      <c r="B212" s="45" t="s">
        <v>824</v>
      </c>
      <c r="C212" s="46" t="s">
        <v>182</v>
      </c>
      <c r="D212" s="46" t="s">
        <v>330</v>
      </c>
      <c r="E212" s="47" t="s">
        <v>825</v>
      </c>
      <c r="H212" s="54" t="s">
        <v>1241</v>
      </c>
      <c r="I212" s="55" t="s">
        <v>865</v>
      </c>
      <c r="J212" s="55" t="s">
        <v>865</v>
      </c>
      <c r="K212" s="55" t="s">
        <v>183</v>
      </c>
    </row>
    <row r="213" spans="1:11" x14ac:dyDescent="0.25">
      <c r="A213" s="44" t="s">
        <v>150</v>
      </c>
      <c r="B213" s="45" t="s">
        <v>826</v>
      </c>
      <c r="C213" s="46" t="s">
        <v>179</v>
      </c>
      <c r="D213" s="46" t="s">
        <v>333</v>
      </c>
      <c r="E213" s="47" t="s">
        <v>827</v>
      </c>
      <c r="H213" s="54" t="s">
        <v>1242</v>
      </c>
      <c r="I213" s="55" t="s">
        <v>868</v>
      </c>
      <c r="J213" s="55" t="s">
        <v>868</v>
      </c>
      <c r="K213" s="55" t="s">
        <v>181</v>
      </c>
    </row>
    <row r="214" spans="1:11" x14ac:dyDescent="0.25">
      <c r="A214" s="44" t="s">
        <v>34</v>
      </c>
      <c r="B214" s="45" t="s">
        <v>828</v>
      </c>
      <c r="C214" s="46" t="s">
        <v>182</v>
      </c>
      <c r="D214" s="46" t="s">
        <v>491</v>
      </c>
      <c r="E214" s="47" t="s">
        <v>829</v>
      </c>
      <c r="H214" s="54" t="s">
        <v>1243</v>
      </c>
      <c r="I214" s="55" t="s">
        <v>870</v>
      </c>
      <c r="J214" s="55" t="s">
        <v>870</v>
      </c>
      <c r="K214" s="55" t="s">
        <v>183</v>
      </c>
    </row>
    <row r="215" spans="1:11" x14ac:dyDescent="0.25">
      <c r="A215" s="44" t="s">
        <v>830</v>
      </c>
      <c r="B215" s="45" t="s">
        <v>831</v>
      </c>
      <c r="C215" s="46" t="s">
        <v>181</v>
      </c>
      <c r="D215" s="46" t="s">
        <v>352</v>
      </c>
      <c r="E215" s="47" t="s">
        <v>832</v>
      </c>
      <c r="H215" s="54" t="s">
        <v>1244</v>
      </c>
      <c r="I215" s="55" t="s">
        <v>873</v>
      </c>
      <c r="J215" s="55" t="s">
        <v>873</v>
      </c>
      <c r="K215" s="55" t="s">
        <v>183</v>
      </c>
    </row>
    <row r="216" spans="1:11" x14ac:dyDescent="0.25">
      <c r="A216" s="44" t="s">
        <v>833</v>
      </c>
      <c r="B216" s="48" t="s">
        <v>834</v>
      </c>
      <c r="C216" s="46" t="s">
        <v>181</v>
      </c>
      <c r="D216" s="46" t="s">
        <v>337</v>
      </c>
      <c r="E216" s="47" t="s">
        <v>835</v>
      </c>
      <c r="H216" s="54" t="s">
        <v>1245</v>
      </c>
      <c r="I216" s="55" t="s">
        <v>875</v>
      </c>
      <c r="J216" s="55" t="s">
        <v>875</v>
      </c>
      <c r="K216" s="55" t="s">
        <v>183</v>
      </c>
    </row>
    <row r="217" spans="1:11" x14ac:dyDescent="0.25">
      <c r="A217" s="44" t="s">
        <v>291</v>
      </c>
      <c r="B217" s="45" t="s">
        <v>836</v>
      </c>
      <c r="C217" s="46" t="s">
        <v>183</v>
      </c>
      <c r="D217" s="46" t="s">
        <v>528</v>
      </c>
      <c r="E217" s="47" t="s">
        <v>837</v>
      </c>
      <c r="H217" s="54" t="s">
        <v>1246</v>
      </c>
      <c r="I217" s="55" t="s">
        <v>877</v>
      </c>
      <c r="J217" s="55" t="s">
        <v>877</v>
      </c>
      <c r="K217" s="55" t="s">
        <v>183</v>
      </c>
    </row>
    <row r="218" spans="1:11" x14ac:dyDescent="0.25">
      <c r="A218" s="44" t="s">
        <v>285</v>
      </c>
      <c r="B218" s="45" t="s">
        <v>838</v>
      </c>
      <c r="C218" s="46" t="s">
        <v>179</v>
      </c>
      <c r="D218" s="46" t="s">
        <v>333</v>
      </c>
      <c r="E218" s="47" t="s">
        <v>839</v>
      </c>
      <c r="H218" s="54" t="s">
        <v>1247</v>
      </c>
      <c r="I218" s="55" t="s">
        <v>883</v>
      </c>
      <c r="J218" s="55" t="s">
        <v>883</v>
      </c>
      <c r="K218" s="55" t="s">
        <v>179</v>
      </c>
    </row>
    <row r="219" spans="1:11" x14ac:dyDescent="0.25">
      <c r="A219" s="44" t="s">
        <v>335</v>
      </c>
      <c r="B219" s="45" t="s">
        <v>840</v>
      </c>
      <c r="C219" s="46" t="s">
        <v>183</v>
      </c>
      <c r="D219" s="46" t="s">
        <v>528</v>
      </c>
      <c r="E219" s="47" t="s">
        <v>841</v>
      </c>
      <c r="H219" s="54" t="s">
        <v>1248</v>
      </c>
      <c r="I219" s="55" t="s">
        <v>885</v>
      </c>
      <c r="J219" s="55" t="s">
        <v>885</v>
      </c>
      <c r="K219" s="55" t="s">
        <v>183</v>
      </c>
    </row>
    <row r="220" spans="1:11" x14ac:dyDescent="0.25">
      <c r="A220" s="44" t="s">
        <v>272</v>
      </c>
      <c r="B220" s="45" t="s">
        <v>842</v>
      </c>
      <c r="C220" s="46" t="s">
        <v>180</v>
      </c>
      <c r="D220" s="46" t="s">
        <v>359</v>
      </c>
      <c r="E220" s="47" t="s">
        <v>843</v>
      </c>
      <c r="H220" s="54" t="s">
        <v>1249</v>
      </c>
      <c r="I220" s="55" t="s">
        <v>887</v>
      </c>
      <c r="J220" s="55" t="s">
        <v>887</v>
      </c>
      <c r="K220" s="55" t="s">
        <v>183</v>
      </c>
    </row>
    <row r="221" spans="1:11" x14ac:dyDescent="0.25">
      <c r="A221" s="44" t="s">
        <v>144</v>
      </c>
      <c r="B221" s="48" t="s">
        <v>844</v>
      </c>
      <c r="C221" s="46" t="s">
        <v>183</v>
      </c>
      <c r="D221" s="46" t="s">
        <v>340</v>
      </c>
      <c r="E221" s="47" t="s">
        <v>845</v>
      </c>
      <c r="H221" s="54" t="s">
        <v>1250</v>
      </c>
      <c r="I221" s="55" t="s">
        <v>889</v>
      </c>
      <c r="J221" s="55" t="s">
        <v>1251</v>
      </c>
      <c r="K221" s="55" t="e">
        <v>#N/A</v>
      </c>
    </row>
    <row r="222" spans="1:11" x14ac:dyDescent="0.25">
      <c r="A222" s="44" t="s">
        <v>223</v>
      </c>
      <c r="B222" s="45" t="s">
        <v>846</v>
      </c>
      <c r="C222" s="46" t="s">
        <v>179</v>
      </c>
      <c r="D222" s="46" t="s">
        <v>475</v>
      </c>
      <c r="E222" s="47" t="s">
        <v>847</v>
      </c>
      <c r="H222" s="54" t="s">
        <v>1252</v>
      </c>
      <c r="I222" s="55" t="s">
        <v>891</v>
      </c>
      <c r="J222" s="55" t="s">
        <v>891</v>
      </c>
      <c r="K222" s="55" t="s">
        <v>179</v>
      </c>
    </row>
    <row r="223" spans="1:11" x14ac:dyDescent="0.25">
      <c r="A223" s="44" t="s">
        <v>316</v>
      </c>
      <c r="B223" s="45" t="s">
        <v>848</v>
      </c>
      <c r="C223" s="46" t="s">
        <v>179</v>
      </c>
      <c r="D223" s="46" t="s">
        <v>566</v>
      </c>
      <c r="E223" s="47" t="s">
        <v>849</v>
      </c>
      <c r="H223" s="54" t="s">
        <v>1253</v>
      </c>
      <c r="I223" s="55" t="s">
        <v>893</v>
      </c>
      <c r="J223" s="55" t="s">
        <v>893</v>
      </c>
      <c r="K223" s="55" t="s">
        <v>179</v>
      </c>
    </row>
    <row r="224" spans="1:11" x14ac:dyDescent="0.25">
      <c r="A224" s="44" t="s">
        <v>850</v>
      </c>
      <c r="B224" s="45" t="s">
        <v>851</v>
      </c>
      <c r="C224" s="46" t="s">
        <v>180</v>
      </c>
      <c r="D224" s="46" t="s">
        <v>349</v>
      </c>
      <c r="E224" s="49" t="s">
        <v>793</v>
      </c>
      <c r="H224" s="54" t="s">
        <v>1254</v>
      </c>
      <c r="I224" s="55" t="s">
        <v>895</v>
      </c>
      <c r="J224" s="55" t="s">
        <v>895</v>
      </c>
      <c r="K224" s="55" t="s">
        <v>183</v>
      </c>
    </row>
    <row r="225" spans="1:11" x14ac:dyDescent="0.25">
      <c r="A225" s="44" t="s">
        <v>852</v>
      </c>
      <c r="B225" s="45" t="s">
        <v>853</v>
      </c>
      <c r="C225" s="46" t="s">
        <v>237</v>
      </c>
      <c r="D225" s="46" t="s">
        <v>237</v>
      </c>
      <c r="E225" s="47" t="s">
        <v>489</v>
      </c>
      <c r="H225" s="54" t="s">
        <v>1255</v>
      </c>
      <c r="I225" s="55" t="s">
        <v>897</v>
      </c>
      <c r="J225" s="55" t="s">
        <v>897</v>
      </c>
      <c r="K225" s="55" t="s">
        <v>179</v>
      </c>
    </row>
    <row r="226" spans="1:11" x14ac:dyDescent="0.25">
      <c r="A226" s="44" t="s">
        <v>854</v>
      </c>
      <c r="B226" s="45" t="s">
        <v>855</v>
      </c>
      <c r="C226" s="46" t="s">
        <v>180</v>
      </c>
      <c r="D226" s="46" t="s">
        <v>359</v>
      </c>
      <c r="E226" s="47" t="s">
        <v>856</v>
      </c>
      <c r="H226" s="54" t="s">
        <v>1256</v>
      </c>
      <c r="I226" s="55" t="s">
        <v>900</v>
      </c>
      <c r="J226" s="55" t="s">
        <v>900</v>
      </c>
      <c r="K226" s="55" t="s">
        <v>181</v>
      </c>
    </row>
    <row r="227" spans="1:11" x14ac:dyDescent="0.25">
      <c r="A227" s="44" t="s">
        <v>229</v>
      </c>
      <c r="B227" s="48" t="s">
        <v>857</v>
      </c>
      <c r="C227" s="46" t="s">
        <v>179</v>
      </c>
      <c r="D227" s="46" t="s">
        <v>333</v>
      </c>
      <c r="E227" s="47" t="s">
        <v>858</v>
      </c>
      <c r="H227" s="54" t="s">
        <v>1257</v>
      </c>
      <c r="I227" s="55" t="s">
        <v>903</v>
      </c>
      <c r="J227" s="55" t="s">
        <v>903</v>
      </c>
      <c r="K227" s="55" t="s">
        <v>179</v>
      </c>
    </row>
    <row r="228" spans="1:11" x14ac:dyDescent="0.25">
      <c r="A228" s="44" t="s">
        <v>211</v>
      </c>
      <c r="B228" s="45" t="s">
        <v>859</v>
      </c>
      <c r="C228" s="46" t="s">
        <v>181</v>
      </c>
      <c r="D228" s="46" t="s">
        <v>352</v>
      </c>
      <c r="E228" s="47" t="s">
        <v>860</v>
      </c>
      <c r="H228" s="54" t="s">
        <v>1258</v>
      </c>
      <c r="I228" s="55" t="s">
        <v>908</v>
      </c>
      <c r="J228" s="55" t="s">
        <v>908</v>
      </c>
      <c r="K228" s="55" t="s">
        <v>183</v>
      </c>
    </row>
    <row r="229" spans="1:11" x14ac:dyDescent="0.25">
      <c r="A229" s="44" t="s">
        <v>304</v>
      </c>
      <c r="B229" s="45" t="s">
        <v>861</v>
      </c>
      <c r="C229" s="46" t="s">
        <v>183</v>
      </c>
      <c r="D229" s="46" t="s">
        <v>340</v>
      </c>
      <c r="E229" s="47" t="s">
        <v>862</v>
      </c>
      <c r="H229" s="54" t="s">
        <v>1259</v>
      </c>
      <c r="I229" s="55" t="s">
        <v>911</v>
      </c>
      <c r="J229" s="55" t="s">
        <v>911</v>
      </c>
      <c r="K229" s="55" t="s">
        <v>181</v>
      </c>
    </row>
    <row r="230" spans="1:11" x14ac:dyDescent="0.25">
      <c r="A230" s="44" t="s">
        <v>206</v>
      </c>
      <c r="B230" s="45" t="s">
        <v>863</v>
      </c>
      <c r="C230" s="46" t="s">
        <v>183</v>
      </c>
      <c r="D230" s="46" t="s">
        <v>340</v>
      </c>
      <c r="E230" s="47" t="s">
        <v>864</v>
      </c>
      <c r="H230" s="54" t="s">
        <v>1260</v>
      </c>
      <c r="I230" s="55" t="s">
        <v>914</v>
      </c>
      <c r="J230" s="55" t="s">
        <v>914</v>
      </c>
      <c r="K230" s="55" t="s">
        <v>183</v>
      </c>
    </row>
    <row r="231" spans="1:11" x14ac:dyDescent="0.25">
      <c r="A231" s="44" t="s">
        <v>193</v>
      </c>
      <c r="B231" s="45" t="s">
        <v>865</v>
      </c>
      <c r="C231" s="46" t="s">
        <v>183</v>
      </c>
      <c r="D231" s="46" t="s">
        <v>340</v>
      </c>
      <c r="E231" s="47" t="s">
        <v>866</v>
      </c>
      <c r="H231" s="54" t="s">
        <v>1261</v>
      </c>
      <c r="I231" s="55" t="s">
        <v>916</v>
      </c>
      <c r="J231" s="55" t="s">
        <v>916</v>
      </c>
      <c r="K231" s="55" t="s">
        <v>183</v>
      </c>
    </row>
    <row r="232" spans="1:11" x14ac:dyDescent="0.25">
      <c r="A232" s="44" t="s">
        <v>867</v>
      </c>
      <c r="B232" s="45" t="s">
        <v>868</v>
      </c>
      <c r="C232" s="46" t="s">
        <v>181</v>
      </c>
      <c r="D232" s="46" t="s">
        <v>362</v>
      </c>
      <c r="E232" s="47" t="s">
        <v>869</v>
      </c>
      <c r="H232" s="54" t="s">
        <v>1262</v>
      </c>
      <c r="I232" s="55" t="s">
        <v>921</v>
      </c>
      <c r="J232" s="55" t="s">
        <v>921</v>
      </c>
      <c r="K232" s="55" t="s">
        <v>182</v>
      </c>
    </row>
    <row r="233" spans="1:11" x14ac:dyDescent="0.25">
      <c r="A233" s="44" t="s">
        <v>198</v>
      </c>
      <c r="B233" s="45" t="s">
        <v>870</v>
      </c>
      <c r="C233" s="46" t="s">
        <v>183</v>
      </c>
      <c r="D233" s="46" t="s">
        <v>340</v>
      </c>
      <c r="E233" s="47" t="s">
        <v>871</v>
      </c>
      <c r="H233" s="54" t="s">
        <v>1263</v>
      </c>
      <c r="I233" s="55" t="s">
        <v>923</v>
      </c>
      <c r="J233" s="55" t="s">
        <v>923</v>
      </c>
      <c r="K233" s="55" t="s">
        <v>182</v>
      </c>
    </row>
    <row r="234" spans="1:11" x14ac:dyDescent="0.25">
      <c r="A234" s="44" t="s">
        <v>872</v>
      </c>
      <c r="B234" s="45" t="s">
        <v>873</v>
      </c>
      <c r="C234" s="46" t="s">
        <v>183</v>
      </c>
      <c r="D234" s="46" t="s">
        <v>399</v>
      </c>
      <c r="E234" s="47" t="s">
        <v>874</v>
      </c>
      <c r="H234" s="54" t="s">
        <v>1264</v>
      </c>
      <c r="I234" s="55" t="s">
        <v>926</v>
      </c>
      <c r="J234" s="55" t="s">
        <v>926</v>
      </c>
      <c r="K234" s="55" t="s">
        <v>182</v>
      </c>
    </row>
    <row r="235" spans="1:11" x14ac:dyDescent="0.25">
      <c r="A235" s="44" t="s">
        <v>255</v>
      </c>
      <c r="B235" s="45" t="s">
        <v>875</v>
      </c>
      <c r="C235" s="46" t="s">
        <v>183</v>
      </c>
      <c r="D235" s="46" t="s">
        <v>399</v>
      </c>
      <c r="E235" s="47" t="s">
        <v>876</v>
      </c>
      <c r="H235" s="54" t="s">
        <v>1265</v>
      </c>
      <c r="I235" s="55" t="s">
        <v>929</v>
      </c>
      <c r="J235" s="55" t="s">
        <v>929</v>
      </c>
      <c r="K235" s="55" t="s">
        <v>181</v>
      </c>
    </row>
    <row r="236" spans="1:11" x14ac:dyDescent="0.25">
      <c r="A236" s="44" t="s">
        <v>225</v>
      </c>
      <c r="B236" s="45" t="s">
        <v>877</v>
      </c>
      <c r="C236" s="46" t="s">
        <v>183</v>
      </c>
      <c r="D236" s="46" t="s">
        <v>399</v>
      </c>
      <c r="E236" s="47" t="s">
        <v>878</v>
      </c>
      <c r="H236" s="54" t="s">
        <v>1266</v>
      </c>
      <c r="I236" s="55" t="s">
        <v>932</v>
      </c>
      <c r="J236" s="55" t="s">
        <v>932</v>
      </c>
      <c r="K236" s="55" t="s">
        <v>179</v>
      </c>
    </row>
    <row r="237" spans="1:11" x14ac:dyDescent="0.25">
      <c r="A237" s="44" t="s">
        <v>335</v>
      </c>
      <c r="B237" s="45" t="s">
        <v>879</v>
      </c>
      <c r="C237" s="46" t="s">
        <v>179</v>
      </c>
      <c r="D237" s="46" t="s">
        <v>445</v>
      </c>
      <c r="E237" s="47" t="s">
        <v>880</v>
      </c>
      <c r="H237" s="54" t="s">
        <v>1267</v>
      </c>
      <c r="I237" s="55" t="s">
        <v>934</v>
      </c>
      <c r="J237" s="55" t="s">
        <v>934</v>
      </c>
      <c r="K237" s="55" t="s">
        <v>181</v>
      </c>
    </row>
    <row r="238" spans="1:11" x14ac:dyDescent="0.25">
      <c r="A238" s="44" t="s">
        <v>335</v>
      </c>
      <c r="B238" s="45" t="s">
        <v>881</v>
      </c>
      <c r="C238" s="46" t="s">
        <v>181</v>
      </c>
      <c r="D238" s="46" t="s">
        <v>497</v>
      </c>
      <c r="E238" s="47"/>
      <c r="H238" s="54" t="s">
        <v>1268</v>
      </c>
      <c r="I238" s="55" t="s">
        <v>936</v>
      </c>
      <c r="J238" s="55" t="s">
        <v>936</v>
      </c>
      <c r="K238" s="55" t="s">
        <v>181</v>
      </c>
    </row>
    <row r="239" spans="1:11" x14ac:dyDescent="0.25">
      <c r="A239" s="44" t="s">
        <v>882</v>
      </c>
      <c r="B239" s="45" t="s">
        <v>883</v>
      </c>
      <c r="C239" s="46" t="s">
        <v>179</v>
      </c>
      <c r="D239" s="46" t="s">
        <v>445</v>
      </c>
      <c r="E239" s="47" t="s">
        <v>884</v>
      </c>
      <c r="H239" s="54" t="s">
        <v>1269</v>
      </c>
      <c r="I239" s="55" t="s">
        <v>940</v>
      </c>
      <c r="J239" s="55" t="s">
        <v>940</v>
      </c>
      <c r="K239" s="55" t="s">
        <v>182</v>
      </c>
    </row>
    <row r="240" spans="1:11" x14ac:dyDescent="0.25">
      <c r="A240" s="44" t="s">
        <v>320</v>
      </c>
      <c r="B240" s="45" t="s">
        <v>885</v>
      </c>
      <c r="C240" s="46" t="s">
        <v>183</v>
      </c>
      <c r="D240" s="46" t="s">
        <v>413</v>
      </c>
      <c r="E240" s="47" t="s">
        <v>886</v>
      </c>
      <c r="H240" s="54" t="s">
        <v>1270</v>
      </c>
      <c r="I240" s="55" t="s">
        <v>943</v>
      </c>
      <c r="J240" s="55" t="s">
        <v>943</v>
      </c>
      <c r="K240" s="55" t="s">
        <v>182</v>
      </c>
    </row>
    <row r="241" spans="1:11" x14ac:dyDescent="0.25">
      <c r="A241" s="44" t="s">
        <v>163</v>
      </c>
      <c r="B241" s="45" t="s">
        <v>887</v>
      </c>
      <c r="C241" s="46" t="s">
        <v>183</v>
      </c>
      <c r="D241" s="46" t="s">
        <v>413</v>
      </c>
      <c r="E241" s="52" t="s">
        <v>888</v>
      </c>
      <c r="H241" s="54" t="s">
        <v>1271</v>
      </c>
      <c r="I241" s="55" t="s">
        <v>945</v>
      </c>
      <c r="J241" s="55" t="s">
        <v>945</v>
      </c>
      <c r="K241" s="55" t="s">
        <v>182</v>
      </c>
    </row>
    <row r="242" spans="1:11" x14ac:dyDescent="0.25">
      <c r="A242" s="44" t="s">
        <v>169</v>
      </c>
      <c r="B242" s="45" t="s">
        <v>889</v>
      </c>
      <c r="C242" s="46" t="s">
        <v>181</v>
      </c>
      <c r="D242" s="46" t="s">
        <v>352</v>
      </c>
      <c r="E242" s="47" t="s">
        <v>890</v>
      </c>
      <c r="H242" s="54" t="s">
        <v>1272</v>
      </c>
      <c r="I242" s="55" t="s">
        <v>1273</v>
      </c>
      <c r="J242" s="55" t="s">
        <v>947</v>
      </c>
      <c r="K242" s="55" t="s">
        <v>179</v>
      </c>
    </row>
    <row r="243" spans="1:11" x14ac:dyDescent="0.25">
      <c r="A243" s="44" t="s">
        <v>271</v>
      </c>
      <c r="B243" s="45" t="s">
        <v>891</v>
      </c>
      <c r="C243" s="46" t="s">
        <v>179</v>
      </c>
      <c r="D243" s="46" t="s">
        <v>333</v>
      </c>
      <c r="E243" s="47" t="s">
        <v>892</v>
      </c>
      <c r="H243" s="54" t="s">
        <v>1274</v>
      </c>
      <c r="I243" s="55" t="s">
        <v>949</v>
      </c>
      <c r="J243" s="55" t="s">
        <v>949</v>
      </c>
      <c r="K243" s="55" t="s">
        <v>179</v>
      </c>
    </row>
    <row r="244" spans="1:11" x14ac:dyDescent="0.25">
      <c r="A244" s="44" t="s">
        <v>268</v>
      </c>
      <c r="B244" s="45" t="s">
        <v>893</v>
      </c>
      <c r="C244" s="46" t="s">
        <v>179</v>
      </c>
      <c r="D244" s="46" t="s">
        <v>566</v>
      </c>
      <c r="E244" s="47" t="s">
        <v>894</v>
      </c>
      <c r="H244" s="54" t="s">
        <v>1275</v>
      </c>
      <c r="I244" s="55" t="s">
        <v>952</v>
      </c>
      <c r="J244" s="55" t="s">
        <v>952</v>
      </c>
      <c r="K244" s="55" t="s">
        <v>183</v>
      </c>
    </row>
    <row r="245" spans="1:11" x14ac:dyDescent="0.25">
      <c r="A245" s="44" t="s">
        <v>147</v>
      </c>
      <c r="B245" s="45" t="s">
        <v>895</v>
      </c>
      <c r="C245" s="46" t="s">
        <v>183</v>
      </c>
      <c r="D245" s="46" t="s">
        <v>528</v>
      </c>
      <c r="E245" s="47" t="s">
        <v>896</v>
      </c>
      <c r="H245" s="54" t="s">
        <v>1276</v>
      </c>
      <c r="I245" s="55" t="s">
        <v>954</v>
      </c>
      <c r="J245" s="55" t="s">
        <v>954</v>
      </c>
      <c r="K245" s="55" t="s">
        <v>182</v>
      </c>
    </row>
    <row r="246" spans="1:11" x14ac:dyDescent="0.25">
      <c r="A246" s="44" t="s">
        <v>233</v>
      </c>
      <c r="B246" s="45" t="s">
        <v>897</v>
      </c>
      <c r="C246" s="46" t="s">
        <v>179</v>
      </c>
      <c r="D246" s="46" t="s">
        <v>566</v>
      </c>
      <c r="E246" s="47" t="s">
        <v>898</v>
      </c>
      <c r="H246" s="54" t="s">
        <v>1277</v>
      </c>
      <c r="I246" s="55" t="s">
        <v>956</v>
      </c>
      <c r="J246" s="55" t="s">
        <v>956</v>
      </c>
      <c r="K246" s="55" t="s">
        <v>180</v>
      </c>
    </row>
    <row r="247" spans="1:11" x14ac:dyDescent="0.25">
      <c r="A247" s="44" t="s">
        <v>899</v>
      </c>
      <c r="B247" s="48" t="s">
        <v>900</v>
      </c>
      <c r="C247" s="46" t="s">
        <v>181</v>
      </c>
      <c r="D247" s="46" t="s">
        <v>362</v>
      </c>
      <c r="E247" s="47" t="s">
        <v>901</v>
      </c>
      <c r="H247" s="54" t="s">
        <v>1278</v>
      </c>
      <c r="I247" s="55" t="s">
        <v>958</v>
      </c>
      <c r="J247" s="55" t="s">
        <v>958</v>
      </c>
      <c r="K247" s="55" t="s">
        <v>183</v>
      </c>
    </row>
    <row r="248" spans="1:11" x14ac:dyDescent="0.25">
      <c r="A248" s="44" t="s">
        <v>902</v>
      </c>
      <c r="B248" s="45" t="s">
        <v>903</v>
      </c>
      <c r="C248" s="46" t="s">
        <v>179</v>
      </c>
      <c r="D248" s="46" t="s">
        <v>445</v>
      </c>
      <c r="E248" s="47" t="s">
        <v>904</v>
      </c>
      <c r="H248" s="54" t="s">
        <v>1279</v>
      </c>
      <c r="I248" s="55" t="s">
        <v>960</v>
      </c>
      <c r="J248" s="55" t="s">
        <v>960</v>
      </c>
      <c r="K248" s="55" t="s">
        <v>183</v>
      </c>
    </row>
    <row r="249" spans="1:11" x14ac:dyDescent="0.25">
      <c r="A249" s="44" t="s">
        <v>335</v>
      </c>
      <c r="B249" s="45" t="s">
        <v>905</v>
      </c>
      <c r="C249" s="46" t="s">
        <v>182</v>
      </c>
      <c r="D249" s="46" t="s">
        <v>371</v>
      </c>
      <c r="E249" s="47" t="s">
        <v>906</v>
      </c>
      <c r="H249" s="54" t="s">
        <v>1280</v>
      </c>
      <c r="I249" s="55" t="s">
        <v>962</v>
      </c>
      <c r="J249" s="55" t="s">
        <v>962</v>
      </c>
      <c r="K249" s="55" t="s">
        <v>182</v>
      </c>
    </row>
    <row r="250" spans="1:11" x14ac:dyDescent="0.25">
      <c r="A250" s="44" t="s">
        <v>907</v>
      </c>
      <c r="B250" s="45" t="s">
        <v>908</v>
      </c>
      <c r="C250" s="46" t="s">
        <v>183</v>
      </c>
      <c r="D250" s="46" t="s">
        <v>413</v>
      </c>
      <c r="E250" s="47" t="s">
        <v>909</v>
      </c>
      <c r="H250" s="54" t="s">
        <v>1281</v>
      </c>
      <c r="I250" s="55" t="s">
        <v>806</v>
      </c>
      <c r="J250" s="55" t="s">
        <v>806</v>
      </c>
      <c r="K250" s="55" t="s">
        <v>180</v>
      </c>
    </row>
    <row r="251" spans="1:11" x14ac:dyDescent="0.25">
      <c r="A251" s="44" t="s">
        <v>910</v>
      </c>
      <c r="B251" s="45" t="s">
        <v>911</v>
      </c>
      <c r="C251" s="46" t="s">
        <v>181</v>
      </c>
      <c r="D251" s="46" t="s">
        <v>352</v>
      </c>
      <c r="E251" s="47" t="s">
        <v>912</v>
      </c>
      <c r="H251" s="54" t="s">
        <v>1282</v>
      </c>
      <c r="I251" s="55" t="s">
        <v>1108</v>
      </c>
      <c r="J251" s="55" t="s">
        <v>1108</v>
      </c>
      <c r="K251" s="69" t="s">
        <v>181</v>
      </c>
    </row>
    <row r="252" spans="1:11" x14ac:dyDescent="0.25">
      <c r="A252" s="44" t="s">
        <v>913</v>
      </c>
      <c r="B252" s="45" t="s">
        <v>914</v>
      </c>
      <c r="C252" s="46" t="s">
        <v>183</v>
      </c>
      <c r="D252" s="46" t="s">
        <v>399</v>
      </c>
      <c r="E252" s="47" t="s">
        <v>915</v>
      </c>
      <c r="H252" s="54" t="s">
        <v>1283</v>
      </c>
      <c r="I252" s="55"/>
      <c r="J252" s="55" t="s">
        <v>420</v>
      </c>
      <c r="K252" s="69" t="s">
        <v>179</v>
      </c>
    </row>
    <row r="253" spans="1:11" x14ac:dyDescent="0.25">
      <c r="A253" s="44" t="s">
        <v>228</v>
      </c>
      <c r="B253" s="45" t="s">
        <v>916</v>
      </c>
      <c r="C253" s="46" t="s">
        <v>183</v>
      </c>
      <c r="D253" s="46" t="s">
        <v>528</v>
      </c>
      <c r="E253" s="47" t="s">
        <v>917</v>
      </c>
      <c r="H253" s="54" t="s">
        <v>1284</v>
      </c>
      <c r="I253" s="55"/>
      <c r="J253" s="55" t="s">
        <v>423</v>
      </c>
      <c r="K253" s="69" t="s">
        <v>181</v>
      </c>
    </row>
    <row r="254" spans="1:11" x14ac:dyDescent="0.25">
      <c r="A254" s="44" t="s">
        <v>335</v>
      </c>
      <c r="B254" s="45" t="s">
        <v>918</v>
      </c>
      <c r="C254" s="46" t="s">
        <v>180</v>
      </c>
      <c r="D254" s="46" t="s">
        <v>383</v>
      </c>
      <c r="E254" s="47" t="s">
        <v>919</v>
      </c>
      <c r="H254" s="54" t="s">
        <v>982</v>
      </c>
      <c r="I254" s="55"/>
      <c r="J254" s="55" t="s">
        <v>425</v>
      </c>
      <c r="K254" s="69" t="s">
        <v>181</v>
      </c>
    </row>
    <row r="255" spans="1:11" x14ac:dyDescent="0.25">
      <c r="A255" s="44" t="s">
        <v>920</v>
      </c>
      <c r="B255" s="45" t="s">
        <v>921</v>
      </c>
      <c r="C255" s="46" t="s">
        <v>182</v>
      </c>
      <c r="D255" s="46" t="s">
        <v>553</v>
      </c>
      <c r="E255" s="47" t="s">
        <v>922</v>
      </c>
      <c r="H255" s="54" t="s">
        <v>1285</v>
      </c>
      <c r="I255" s="55"/>
      <c r="J255" s="55" t="s">
        <v>427</v>
      </c>
      <c r="K255" s="69" t="s">
        <v>183</v>
      </c>
    </row>
    <row r="256" spans="1:11" x14ac:dyDescent="0.25">
      <c r="A256" s="44" t="s">
        <v>205</v>
      </c>
      <c r="B256" s="45" t="s">
        <v>923</v>
      </c>
      <c r="C256" s="46" t="s">
        <v>182</v>
      </c>
      <c r="D256" s="46" t="s">
        <v>491</v>
      </c>
      <c r="E256" s="47" t="s">
        <v>924</v>
      </c>
      <c r="H256" s="54" t="s">
        <v>1286</v>
      </c>
      <c r="I256" s="55"/>
      <c r="J256" s="55" t="s">
        <v>429</v>
      </c>
      <c r="K256" s="69" t="s">
        <v>180</v>
      </c>
    </row>
    <row r="257" spans="1:11" x14ac:dyDescent="0.25">
      <c r="A257" s="44" t="s">
        <v>925</v>
      </c>
      <c r="B257" s="47" t="s">
        <v>926</v>
      </c>
      <c r="C257" s="46" t="s">
        <v>182</v>
      </c>
      <c r="D257" s="46" t="s">
        <v>330</v>
      </c>
      <c r="E257" s="47" t="s">
        <v>927</v>
      </c>
      <c r="H257" s="54" t="s">
        <v>1287</v>
      </c>
      <c r="I257" s="55"/>
      <c r="J257" s="55" t="s">
        <v>432</v>
      </c>
      <c r="K257" s="69" t="s">
        <v>182</v>
      </c>
    </row>
    <row r="258" spans="1:11" x14ac:dyDescent="0.25">
      <c r="A258" s="44" t="s">
        <v>928</v>
      </c>
      <c r="B258" s="45" t="s">
        <v>929</v>
      </c>
      <c r="C258" s="46" t="s">
        <v>181</v>
      </c>
      <c r="D258" s="46" t="s">
        <v>337</v>
      </c>
      <c r="E258" s="47" t="s">
        <v>930</v>
      </c>
      <c r="H258" s="54" t="s">
        <v>1288</v>
      </c>
      <c r="I258" s="55"/>
      <c r="J258" s="55" t="s">
        <v>435</v>
      </c>
      <c r="K258" s="69" t="s">
        <v>182</v>
      </c>
    </row>
    <row r="259" spans="1:11" x14ac:dyDescent="0.25">
      <c r="A259" s="44" t="s">
        <v>931</v>
      </c>
      <c r="B259" s="45" t="s">
        <v>932</v>
      </c>
      <c r="C259" s="46" t="s">
        <v>179</v>
      </c>
      <c r="D259" s="46" t="s">
        <v>445</v>
      </c>
      <c r="E259" s="47" t="s">
        <v>933</v>
      </c>
      <c r="H259" s="54" t="s">
        <v>1289</v>
      </c>
      <c r="I259" s="55"/>
      <c r="J259" s="55" t="s">
        <v>437</v>
      </c>
      <c r="K259" s="69" t="s">
        <v>181</v>
      </c>
    </row>
    <row r="260" spans="1:11" x14ac:dyDescent="0.25">
      <c r="A260" s="44" t="s">
        <v>312</v>
      </c>
      <c r="B260" s="45" t="s">
        <v>934</v>
      </c>
      <c r="C260" s="46" t="s">
        <v>181</v>
      </c>
      <c r="D260" s="46" t="s">
        <v>352</v>
      </c>
      <c r="E260" s="47" t="s">
        <v>935</v>
      </c>
      <c r="H260" s="54" t="s">
        <v>1290</v>
      </c>
      <c r="I260" s="55"/>
      <c r="J260" s="55" t="s">
        <v>440</v>
      </c>
      <c r="K260" s="69" t="s">
        <v>180</v>
      </c>
    </row>
    <row r="261" spans="1:11" x14ac:dyDescent="0.25">
      <c r="A261" s="44" t="s">
        <v>307</v>
      </c>
      <c r="B261" s="45" t="s">
        <v>936</v>
      </c>
      <c r="C261" s="46" t="s">
        <v>181</v>
      </c>
      <c r="D261" s="46" t="s">
        <v>362</v>
      </c>
      <c r="E261" s="47" t="s">
        <v>937</v>
      </c>
      <c r="H261" s="54" t="s">
        <v>1291</v>
      </c>
      <c r="I261" s="55"/>
      <c r="J261" s="55" t="s">
        <v>442</v>
      </c>
      <c r="K261" s="69" t="s">
        <v>180</v>
      </c>
    </row>
    <row r="262" spans="1:11" x14ac:dyDescent="0.25">
      <c r="A262" s="44" t="s">
        <v>335</v>
      </c>
      <c r="B262" s="45" t="s">
        <v>938</v>
      </c>
      <c r="C262" s="46" t="s">
        <v>182</v>
      </c>
      <c r="D262" s="46" t="s">
        <v>448</v>
      </c>
      <c r="E262" s="47" t="s">
        <v>939</v>
      </c>
      <c r="H262" s="54" t="s">
        <v>1292</v>
      </c>
      <c r="I262" s="55"/>
      <c r="J262" s="55" t="s">
        <v>447</v>
      </c>
      <c r="K262" s="69" t="s">
        <v>182</v>
      </c>
    </row>
    <row r="263" spans="1:11" x14ac:dyDescent="0.25">
      <c r="A263" s="44" t="s">
        <v>167</v>
      </c>
      <c r="B263" s="47" t="s">
        <v>940</v>
      </c>
      <c r="C263" s="46" t="s">
        <v>182</v>
      </c>
      <c r="D263" s="46" t="s">
        <v>330</v>
      </c>
      <c r="E263" s="47" t="s">
        <v>941</v>
      </c>
      <c r="H263" s="54" t="s">
        <v>1293</v>
      </c>
      <c r="I263" s="55"/>
      <c r="J263" s="55" t="s">
        <v>451</v>
      </c>
      <c r="K263" s="69" t="s">
        <v>182</v>
      </c>
    </row>
    <row r="264" spans="1:11" x14ac:dyDescent="0.25">
      <c r="A264" s="44" t="s">
        <v>942</v>
      </c>
      <c r="B264" s="45" t="s">
        <v>943</v>
      </c>
      <c r="C264" s="46" t="s">
        <v>182</v>
      </c>
      <c r="D264" s="46" t="s">
        <v>371</v>
      </c>
      <c r="E264" s="47" t="s">
        <v>944</v>
      </c>
      <c r="H264" s="54" t="s">
        <v>1294</v>
      </c>
      <c r="I264" s="55"/>
      <c r="J264" s="55" t="s">
        <v>454</v>
      </c>
      <c r="K264" s="69" t="s">
        <v>180</v>
      </c>
    </row>
    <row r="265" spans="1:11" x14ac:dyDescent="0.25">
      <c r="A265" s="44" t="s">
        <v>165</v>
      </c>
      <c r="B265" s="45" t="s">
        <v>945</v>
      </c>
      <c r="C265" s="46" t="s">
        <v>182</v>
      </c>
      <c r="D265" s="46" t="s">
        <v>491</v>
      </c>
      <c r="E265" s="47" t="s">
        <v>946</v>
      </c>
      <c r="H265" s="54" t="s">
        <v>1295</v>
      </c>
      <c r="I265" s="55"/>
      <c r="J265" s="55" t="s">
        <v>456</v>
      </c>
      <c r="K265" s="69" t="s">
        <v>179</v>
      </c>
    </row>
    <row r="266" spans="1:11" x14ac:dyDescent="0.25">
      <c r="A266" s="44" t="s">
        <v>190</v>
      </c>
      <c r="B266" s="48" t="s">
        <v>947</v>
      </c>
      <c r="C266" s="46" t="s">
        <v>179</v>
      </c>
      <c r="D266" s="46" t="s">
        <v>333</v>
      </c>
      <c r="E266" s="47" t="s">
        <v>948</v>
      </c>
      <c r="H266" s="54" t="s">
        <v>1296</v>
      </c>
      <c r="I266" s="55"/>
      <c r="J266" s="55" t="s">
        <v>458</v>
      </c>
      <c r="K266" s="69" t="s">
        <v>179</v>
      </c>
    </row>
    <row r="267" spans="1:11" x14ac:dyDescent="0.25">
      <c r="A267" s="44" t="s">
        <v>173</v>
      </c>
      <c r="B267" s="45" t="s">
        <v>949</v>
      </c>
      <c r="C267" s="46" t="s">
        <v>179</v>
      </c>
      <c r="D267" s="46" t="s">
        <v>333</v>
      </c>
      <c r="E267" s="47" t="s">
        <v>950</v>
      </c>
      <c r="H267" s="54" t="s">
        <v>1297</v>
      </c>
      <c r="I267" s="55"/>
      <c r="J267" s="55" t="s">
        <v>461</v>
      </c>
      <c r="K267" s="69" t="s">
        <v>180</v>
      </c>
    </row>
    <row r="268" spans="1:11" x14ac:dyDescent="0.25">
      <c r="A268" s="44" t="s">
        <v>951</v>
      </c>
      <c r="B268" s="45" t="s">
        <v>952</v>
      </c>
      <c r="C268" s="46" t="s">
        <v>183</v>
      </c>
      <c r="D268" s="46" t="s">
        <v>403</v>
      </c>
      <c r="E268" s="47" t="s">
        <v>953</v>
      </c>
      <c r="H268" s="54" t="s">
        <v>1298</v>
      </c>
      <c r="I268" s="55"/>
      <c r="J268" s="55" t="s">
        <v>466</v>
      </c>
      <c r="K268" s="69" t="s">
        <v>179</v>
      </c>
    </row>
    <row r="269" spans="1:11" x14ac:dyDescent="0.25">
      <c r="A269" s="44" t="s">
        <v>168</v>
      </c>
      <c r="B269" s="45" t="s">
        <v>954</v>
      </c>
      <c r="C269" s="46" t="s">
        <v>182</v>
      </c>
      <c r="D269" s="46" t="s">
        <v>491</v>
      </c>
      <c r="E269" s="47" t="s">
        <v>955</v>
      </c>
      <c r="H269" s="54" t="s">
        <v>1299</v>
      </c>
      <c r="I269" s="55"/>
      <c r="J269" s="55" t="s">
        <v>468</v>
      </c>
      <c r="K269" s="69" t="s">
        <v>180</v>
      </c>
    </row>
    <row r="270" spans="1:11" x14ac:dyDescent="0.25">
      <c r="A270" s="44" t="s">
        <v>274</v>
      </c>
      <c r="B270" s="47" t="s">
        <v>956</v>
      </c>
      <c r="C270" s="46" t="s">
        <v>180</v>
      </c>
      <c r="D270" s="46" t="s">
        <v>349</v>
      </c>
      <c r="E270" s="47" t="s">
        <v>957</v>
      </c>
      <c r="H270" s="54" t="s">
        <v>1300</v>
      </c>
      <c r="I270" s="55"/>
      <c r="J270" s="55" t="s">
        <v>474</v>
      </c>
      <c r="K270" s="69" t="s">
        <v>179</v>
      </c>
    </row>
    <row r="271" spans="1:11" x14ac:dyDescent="0.25">
      <c r="A271" s="44" t="s">
        <v>276</v>
      </c>
      <c r="B271" s="45" t="s">
        <v>958</v>
      </c>
      <c r="C271" s="46" t="s">
        <v>183</v>
      </c>
      <c r="D271" s="46" t="s">
        <v>340</v>
      </c>
      <c r="E271" s="47" t="s">
        <v>959</v>
      </c>
      <c r="H271" s="54" t="s">
        <v>1301</v>
      </c>
      <c r="I271" s="55"/>
      <c r="J271" s="55" t="s">
        <v>478</v>
      </c>
      <c r="K271" s="69" t="s">
        <v>180</v>
      </c>
    </row>
    <row r="272" spans="1:11" x14ac:dyDescent="0.25">
      <c r="A272" s="44" t="s">
        <v>235</v>
      </c>
      <c r="B272" s="45" t="s">
        <v>960</v>
      </c>
      <c r="C272" s="46" t="s">
        <v>183</v>
      </c>
      <c r="D272" s="46" t="s">
        <v>403</v>
      </c>
      <c r="E272" s="47" t="s">
        <v>961</v>
      </c>
      <c r="H272" s="54" t="s">
        <v>999</v>
      </c>
      <c r="I272" s="55"/>
      <c r="J272" s="55" t="s">
        <v>480</v>
      </c>
      <c r="K272" s="69" t="s">
        <v>180</v>
      </c>
    </row>
    <row r="273" spans="1:11" x14ac:dyDescent="0.25">
      <c r="A273" t="s">
        <v>260</v>
      </c>
      <c r="B273" s="45" t="s">
        <v>962</v>
      </c>
      <c r="C273" s="46" t="s">
        <v>182</v>
      </c>
      <c r="D273" s="46" t="s">
        <v>553</v>
      </c>
      <c r="E273" s="47" t="s">
        <v>963</v>
      </c>
      <c r="H273" s="54" t="s">
        <v>1302</v>
      </c>
      <c r="I273" s="55"/>
      <c r="J273" s="55" t="s">
        <v>482</v>
      </c>
      <c r="K273" s="69" t="s">
        <v>180</v>
      </c>
    </row>
    <row r="274" spans="1:11" x14ac:dyDescent="0.25">
      <c r="H274" s="54" t="s">
        <v>1303</v>
      </c>
      <c r="I274" s="55"/>
      <c r="J274" s="55" t="s">
        <v>485</v>
      </c>
      <c r="K274" s="69" t="s">
        <v>183</v>
      </c>
    </row>
    <row r="275" spans="1:11" x14ac:dyDescent="0.25">
      <c r="H275" s="54" t="s">
        <v>1013</v>
      </c>
      <c r="I275" s="55"/>
      <c r="J275" s="55" t="s">
        <v>490</v>
      </c>
      <c r="K275" s="69" t="s">
        <v>182</v>
      </c>
    </row>
    <row r="276" spans="1:11" x14ac:dyDescent="0.25">
      <c r="H276" s="54" t="s">
        <v>1304</v>
      </c>
      <c r="I276" s="55"/>
      <c r="J276" s="55" t="s">
        <v>496</v>
      </c>
      <c r="K276" s="69" t="s">
        <v>181</v>
      </c>
    </row>
    <row r="277" spans="1:11" x14ac:dyDescent="0.25">
      <c r="H277" s="54" t="s">
        <v>1305</v>
      </c>
      <c r="I277" s="55"/>
      <c r="J277" s="55" t="s">
        <v>501</v>
      </c>
      <c r="K277" s="69" t="s">
        <v>180</v>
      </c>
    </row>
    <row r="278" spans="1:11" x14ac:dyDescent="0.25">
      <c r="H278" s="54" t="s">
        <v>967</v>
      </c>
      <c r="I278" s="55"/>
      <c r="J278" s="55" t="s">
        <v>503</v>
      </c>
      <c r="K278" s="69" t="s">
        <v>182</v>
      </c>
    </row>
    <row r="279" spans="1:11" x14ac:dyDescent="0.25">
      <c r="H279" s="54" t="s">
        <v>1306</v>
      </c>
      <c r="I279" s="55"/>
      <c r="J279" s="55" t="s">
        <v>1078</v>
      </c>
      <c r="K279" s="69" t="s">
        <v>181</v>
      </c>
    </row>
    <row r="280" spans="1:11" x14ac:dyDescent="0.25">
      <c r="H280" s="54" t="s">
        <v>1307</v>
      </c>
      <c r="I280" s="55"/>
      <c r="J280" s="55" t="s">
        <v>507</v>
      </c>
      <c r="K280" s="69" t="s">
        <v>182</v>
      </c>
    </row>
    <row r="281" spans="1:11" x14ac:dyDescent="0.25">
      <c r="H281" s="54" t="s">
        <v>1308</v>
      </c>
      <c r="I281" s="55"/>
      <c r="J281" s="55" t="s">
        <v>509</v>
      </c>
      <c r="K281" s="69" t="s">
        <v>182</v>
      </c>
    </row>
    <row r="282" spans="1:11" x14ac:dyDescent="0.25">
      <c r="H282" s="54" t="s">
        <v>1309</v>
      </c>
      <c r="I282" s="55"/>
      <c r="J282" s="55" t="s">
        <v>511</v>
      </c>
      <c r="K282" s="69" t="s">
        <v>180</v>
      </c>
    </row>
    <row r="283" spans="1:11" x14ac:dyDescent="0.25">
      <c r="H283" s="54" t="s">
        <v>1310</v>
      </c>
      <c r="I283" s="55"/>
      <c r="J283" s="55" t="s">
        <v>515</v>
      </c>
      <c r="K283" s="69" t="s">
        <v>181</v>
      </c>
    </row>
    <row r="284" spans="1:11" x14ac:dyDescent="0.25">
      <c r="H284" s="54" t="s">
        <v>1311</v>
      </c>
      <c r="I284" s="55"/>
      <c r="J284" s="55" t="s">
        <v>517</v>
      </c>
      <c r="K284" s="69" t="s">
        <v>181</v>
      </c>
    </row>
    <row r="285" spans="1:11" x14ac:dyDescent="0.25">
      <c r="H285" s="54" t="s">
        <v>964</v>
      </c>
      <c r="I285" s="55"/>
      <c r="J285" s="55" t="s">
        <v>519</v>
      </c>
      <c r="K285" s="69" t="s">
        <v>180</v>
      </c>
    </row>
    <row r="286" spans="1:11" x14ac:dyDescent="0.25">
      <c r="H286" s="54" t="s">
        <v>1312</v>
      </c>
      <c r="I286" s="55"/>
      <c r="J286" s="55" t="s">
        <v>521</v>
      </c>
      <c r="K286" s="69" t="s">
        <v>182</v>
      </c>
    </row>
    <row r="287" spans="1:11" x14ac:dyDescent="0.25">
      <c r="H287" s="54" t="s">
        <v>1313</v>
      </c>
      <c r="I287" s="55"/>
      <c r="J287" s="55" t="s">
        <v>525</v>
      </c>
      <c r="K287" s="69" t="s">
        <v>179</v>
      </c>
    </row>
    <row r="288" spans="1:11" x14ac:dyDescent="0.25">
      <c r="H288" s="54" t="s">
        <v>1314</v>
      </c>
      <c r="I288" s="55"/>
      <c r="J288" s="55" t="s">
        <v>527</v>
      </c>
      <c r="K288" s="69" t="s">
        <v>183</v>
      </c>
    </row>
    <row r="289" spans="8:11" x14ac:dyDescent="0.25">
      <c r="H289" s="54" t="s">
        <v>1315</v>
      </c>
      <c r="I289" s="55"/>
      <c r="J289" s="55" t="s">
        <v>530</v>
      </c>
      <c r="K289" s="69" t="s">
        <v>181</v>
      </c>
    </row>
    <row r="290" spans="8:11" x14ac:dyDescent="0.25">
      <c r="H290" s="54" t="s">
        <v>1316</v>
      </c>
      <c r="I290" s="55"/>
      <c r="J290" s="55" t="s">
        <v>533</v>
      </c>
      <c r="K290" s="69" t="s">
        <v>182</v>
      </c>
    </row>
    <row r="291" spans="8:11" x14ac:dyDescent="0.25">
      <c r="H291" s="54" t="s">
        <v>1317</v>
      </c>
      <c r="I291" s="55"/>
      <c r="J291" s="55" t="s">
        <v>535</v>
      </c>
      <c r="K291" s="69" t="s">
        <v>182</v>
      </c>
    </row>
    <row r="292" spans="8:11" x14ac:dyDescent="0.25">
      <c r="H292" s="54" t="s">
        <v>1318</v>
      </c>
      <c r="I292" s="55"/>
      <c r="J292" s="55" t="s">
        <v>537</v>
      </c>
      <c r="K292" s="69" t="s">
        <v>183</v>
      </c>
    </row>
    <row r="293" spans="8:11" x14ac:dyDescent="0.25">
      <c r="H293" s="54" t="s">
        <v>1319</v>
      </c>
      <c r="I293" s="55"/>
      <c r="J293" s="55" t="s">
        <v>544</v>
      </c>
      <c r="K293" s="69" t="s">
        <v>182</v>
      </c>
    </row>
    <row r="294" spans="8:11" x14ac:dyDescent="0.25">
      <c r="H294" s="54" t="s">
        <v>1320</v>
      </c>
      <c r="I294" s="55"/>
      <c r="J294" s="55" t="s">
        <v>546</v>
      </c>
      <c r="K294" s="69" t="s">
        <v>179</v>
      </c>
    </row>
    <row r="295" spans="8:11" x14ac:dyDescent="0.25">
      <c r="H295" s="54" t="s">
        <v>1321</v>
      </c>
      <c r="I295" s="55"/>
      <c r="J295" s="55" t="s">
        <v>548</v>
      </c>
      <c r="K295" s="69" t="s">
        <v>180</v>
      </c>
    </row>
    <row r="296" spans="8:11" x14ac:dyDescent="0.25">
      <c r="H296" s="54" t="s">
        <v>968</v>
      </c>
      <c r="I296" s="55"/>
      <c r="J296" s="55" t="s">
        <v>550</v>
      </c>
      <c r="K296" s="69" t="s">
        <v>180</v>
      </c>
    </row>
    <row r="297" spans="8:11" x14ac:dyDescent="0.25">
      <c r="H297" s="54" t="s">
        <v>1322</v>
      </c>
      <c r="I297" s="55"/>
      <c r="J297" s="55" t="s">
        <v>552</v>
      </c>
      <c r="K297" s="69" t="s">
        <v>182</v>
      </c>
    </row>
    <row r="298" spans="8:11" x14ac:dyDescent="0.25">
      <c r="H298" s="54" t="s">
        <v>1323</v>
      </c>
      <c r="I298" s="55"/>
      <c r="J298" s="55" t="s">
        <v>555</v>
      </c>
      <c r="K298" s="69" t="s">
        <v>183</v>
      </c>
    </row>
    <row r="299" spans="8:11" x14ac:dyDescent="0.25">
      <c r="H299" s="54" t="s">
        <v>1324</v>
      </c>
      <c r="I299" s="55"/>
      <c r="J299" s="55" t="s">
        <v>557</v>
      </c>
      <c r="K299" s="69" t="s">
        <v>180</v>
      </c>
    </row>
    <row r="300" spans="8:11" x14ac:dyDescent="0.25">
      <c r="H300" s="54" t="s">
        <v>1325</v>
      </c>
      <c r="I300" s="55"/>
      <c r="J300" s="55" t="s">
        <v>559</v>
      </c>
      <c r="K300" s="69" t="s">
        <v>180</v>
      </c>
    </row>
    <row r="301" spans="8:11" x14ac:dyDescent="0.25">
      <c r="H301" s="54" t="s">
        <v>1326</v>
      </c>
      <c r="I301" s="55"/>
      <c r="J301" s="55" t="s">
        <v>561</v>
      </c>
      <c r="K301" s="69" t="s">
        <v>182</v>
      </c>
    </row>
    <row r="302" spans="8:11" x14ac:dyDescent="0.25">
      <c r="H302" s="54" t="s">
        <v>1327</v>
      </c>
      <c r="I302" s="55"/>
      <c r="J302" s="55" t="s">
        <v>565</v>
      </c>
      <c r="K302" s="69" t="s">
        <v>179</v>
      </c>
    </row>
    <row r="303" spans="8:11" x14ac:dyDescent="0.25">
      <c r="H303" s="54" t="s">
        <v>1328</v>
      </c>
      <c r="I303" s="55"/>
      <c r="J303" s="55" t="s">
        <v>568</v>
      </c>
      <c r="K303" s="69" t="s">
        <v>180</v>
      </c>
    </row>
    <row r="304" spans="8:11" x14ac:dyDescent="0.25">
      <c r="H304" s="54" t="s">
        <v>1329</v>
      </c>
      <c r="I304" s="55"/>
      <c r="J304" s="55" t="s">
        <v>1108</v>
      </c>
      <c r="K304" s="69" t="s">
        <v>180</v>
      </c>
    </row>
    <row r="305" spans="8:11" x14ac:dyDescent="0.25">
      <c r="H305" s="54" t="s">
        <v>979</v>
      </c>
      <c r="I305" s="55"/>
      <c r="J305" s="55" t="s">
        <v>572</v>
      </c>
      <c r="K305" s="69" t="s">
        <v>182</v>
      </c>
    </row>
    <row r="306" spans="8:11" x14ac:dyDescent="0.25">
      <c r="H306" s="54" t="s">
        <v>1330</v>
      </c>
      <c r="I306" s="55"/>
      <c r="J306" s="55" t="s">
        <v>574</v>
      </c>
      <c r="K306" s="69" t="s">
        <v>182</v>
      </c>
    </row>
    <row r="307" spans="8:11" x14ac:dyDescent="0.25">
      <c r="H307" s="54" t="s">
        <v>1331</v>
      </c>
      <c r="I307" s="55"/>
      <c r="J307" s="55" t="s">
        <v>576</v>
      </c>
      <c r="K307" s="69" t="s">
        <v>179</v>
      </c>
    </row>
    <row r="308" spans="8:11" x14ac:dyDescent="0.25">
      <c r="H308" s="54" t="s">
        <v>1332</v>
      </c>
      <c r="I308" s="55"/>
      <c r="J308" s="55" t="s">
        <v>578</v>
      </c>
      <c r="K308" s="69" t="s">
        <v>181</v>
      </c>
    </row>
    <row r="309" spans="8:11" x14ac:dyDescent="0.25">
      <c r="H309" s="54" t="s">
        <v>1333</v>
      </c>
      <c r="I309" s="55"/>
      <c r="J309" s="55" t="s">
        <v>580</v>
      </c>
      <c r="K309" s="69" t="s">
        <v>179</v>
      </c>
    </row>
    <row r="310" spans="8:11" x14ac:dyDescent="0.25">
      <c r="H310" s="54" t="s">
        <v>1334</v>
      </c>
      <c r="I310" s="55"/>
      <c r="J310" s="55" t="s">
        <v>582</v>
      </c>
      <c r="K310" s="69" t="s">
        <v>179</v>
      </c>
    </row>
    <row r="311" spans="8:11" x14ac:dyDescent="0.25">
      <c r="H311" s="54" t="s">
        <v>1335</v>
      </c>
      <c r="I311" s="55"/>
      <c r="J311" s="55" t="s">
        <v>584</v>
      </c>
      <c r="K311" s="69" t="s">
        <v>180</v>
      </c>
    </row>
    <row r="312" spans="8:11" x14ac:dyDescent="0.25">
      <c r="H312" s="54" t="s">
        <v>1336</v>
      </c>
      <c r="I312" s="55"/>
      <c r="J312" s="55" t="s">
        <v>586</v>
      </c>
      <c r="K312" s="69" t="s">
        <v>182</v>
      </c>
    </row>
    <row r="313" spans="8:11" x14ac:dyDescent="0.25">
      <c r="H313" s="54" t="s">
        <v>1337</v>
      </c>
      <c r="I313" s="55"/>
      <c r="J313" s="55" t="s">
        <v>590</v>
      </c>
      <c r="K313" s="69" t="s">
        <v>182</v>
      </c>
    </row>
    <row r="314" spans="8:11" x14ac:dyDescent="0.25">
      <c r="H314" s="54" t="s">
        <v>1338</v>
      </c>
      <c r="I314" s="55"/>
      <c r="J314" s="55" t="s">
        <v>593</v>
      </c>
      <c r="K314" s="69" t="s">
        <v>181</v>
      </c>
    </row>
    <row r="315" spans="8:11" x14ac:dyDescent="0.25">
      <c r="H315" s="54" t="s">
        <v>1339</v>
      </c>
      <c r="I315" s="55"/>
      <c r="J315" s="55" t="s">
        <v>595</v>
      </c>
      <c r="K315" s="69" t="s">
        <v>180</v>
      </c>
    </row>
    <row r="316" spans="8:11" x14ac:dyDescent="0.25">
      <c r="H316" s="54" t="s">
        <v>970</v>
      </c>
      <c r="I316" s="55"/>
      <c r="J316" s="55" t="s">
        <v>597</v>
      </c>
      <c r="K316" s="69" t="s">
        <v>183</v>
      </c>
    </row>
    <row r="317" spans="8:11" x14ac:dyDescent="0.25">
      <c r="H317" s="54" t="s">
        <v>1340</v>
      </c>
      <c r="I317" s="55"/>
      <c r="J317" s="55" t="s">
        <v>603</v>
      </c>
      <c r="K317" s="69" t="s">
        <v>181</v>
      </c>
    </row>
    <row r="318" spans="8:11" x14ac:dyDescent="0.25">
      <c r="H318" s="54" t="s">
        <v>1292</v>
      </c>
      <c r="I318" s="55"/>
      <c r="J318" s="55" t="s">
        <v>608</v>
      </c>
      <c r="K318" s="69" t="s">
        <v>182</v>
      </c>
    </row>
    <row r="319" spans="8:11" x14ac:dyDescent="0.25">
      <c r="H319" s="54" t="s">
        <v>1341</v>
      </c>
      <c r="I319" s="55"/>
      <c r="J319" s="55" t="s">
        <v>612</v>
      </c>
      <c r="K319" s="69" t="s">
        <v>181</v>
      </c>
    </row>
    <row r="320" spans="8:11" x14ac:dyDescent="0.25">
      <c r="H320" s="54" t="s">
        <v>1342</v>
      </c>
      <c r="I320" s="55"/>
      <c r="J320" s="55" t="s">
        <v>616</v>
      </c>
      <c r="K320" s="69" t="s">
        <v>181</v>
      </c>
    </row>
    <row r="321" spans="8:11" x14ac:dyDescent="0.25">
      <c r="H321" s="54" t="s">
        <v>1004</v>
      </c>
      <c r="I321" s="55"/>
      <c r="J321" s="55" t="s">
        <v>618</v>
      </c>
      <c r="K321" s="69" t="s">
        <v>180</v>
      </c>
    </row>
    <row r="322" spans="8:11" x14ac:dyDescent="0.25">
      <c r="H322" s="54" t="s">
        <v>1343</v>
      </c>
      <c r="I322" s="55"/>
      <c r="J322" s="55" t="s">
        <v>621</v>
      </c>
      <c r="K322" s="69" t="s">
        <v>183</v>
      </c>
    </row>
    <row r="323" spans="8:11" x14ac:dyDescent="0.25">
      <c r="H323" s="54" t="s">
        <v>1344</v>
      </c>
      <c r="I323" s="55"/>
      <c r="J323" s="55" t="s">
        <v>623</v>
      </c>
      <c r="K323" s="69" t="s">
        <v>180</v>
      </c>
    </row>
    <row r="324" spans="8:11" x14ac:dyDescent="0.25">
      <c r="H324" s="54" t="s">
        <v>984</v>
      </c>
      <c r="I324" s="55"/>
      <c r="J324" s="55" t="s">
        <v>625</v>
      </c>
      <c r="K324" s="69" t="s">
        <v>181</v>
      </c>
    </row>
    <row r="325" spans="8:11" x14ac:dyDescent="0.25">
      <c r="H325" s="54" t="s">
        <v>1345</v>
      </c>
      <c r="I325" s="55"/>
      <c r="J325" s="55" t="s">
        <v>627</v>
      </c>
      <c r="K325" s="69" t="s">
        <v>180</v>
      </c>
    </row>
    <row r="326" spans="8:11" x14ac:dyDescent="0.25">
      <c r="H326" s="54" t="s">
        <v>967</v>
      </c>
      <c r="I326" s="55"/>
      <c r="J326" s="55" t="s">
        <v>630</v>
      </c>
      <c r="K326" s="69" t="s">
        <v>182</v>
      </c>
    </row>
    <row r="327" spans="8:11" x14ac:dyDescent="0.25">
      <c r="H327" s="54" t="s">
        <v>1346</v>
      </c>
      <c r="I327" s="55"/>
      <c r="J327" s="55" t="s">
        <v>632</v>
      </c>
      <c r="K327" s="69" t="s">
        <v>182</v>
      </c>
    </row>
    <row r="328" spans="8:11" x14ac:dyDescent="0.25">
      <c r="H328" s="54" t="s">
        <v>1347</v>
      </c>
      <c r="I328" s="55"/>
      <c r="J328" s="55" t="s">
        <v>634</v>
      </c>
      <c r="K328" s="69" t="s">
        <v>181</v>
      </c>
    </row>
    <row r="329" spans="8:11" x14ac:dyDescent="0.25">
      <c r="H329" s="54" t="s">
        <v>1348</v>
      </c>
      <c r="I329" s="55"/>
      <c r="J329" s="55" t="s">
        <v>636</v>
      </c>
      <c r="K329" s="69" t="s">
        <v>179</v>
      </c>
    </row>
    <row r="330" spans="8:11" x14ac:dyDescent="0.25">
      <c r="H330" s="54" t="s">
        <v>1349</v>
      </c>
      <c r="I330" s="55"/>
      <c r="J330" s="55" t="s">
        <v>640</v>
      </c>
      <c r="K330" s="69" t="s">
        <v>179</v>
      </c>
    </row>
    <row r="331" spans="8:11" x14ac:dyDescent="0.25">
      <c r="H331" s="54" t="s">
        <v>1350</v>
      </c>
      <c r="I331" s="55"/>
      <c r="J331" s="55" t="s">
        <v>643</v>
      </c>
      <c r="K331" s="69" t="s">
        <v>179</v>
      </c>
    </row>
    <row r="332" spans="8:11" x14ac:dyDescent="0.25">
      <c r="H332" s="54" t="s">
        <v>1351</v>
      </c>
      <c r="I332" s="55"/>
      <c r="J332" s="55" t="s">
        <v>644</v>
      </c>
      <c r="K332" s="69" t="s">
        <v>180</v>
      </c>
    </row>
    <row r="333" spans="8:11" x14ac:dyDescent="0.25">
      <c r="H333" s="54" t="s">
        <v>1319</v>
      </c>
      <c r="I333" s="55"/>
      <c r="J333" s="55" t="s">
        <v>646</v>
      </c>
      <c r="K333" s="69" t="s">
        <v>182</v>
      </c>
    </row>
    <row r="334" spans="8:11" x14ac:dyDescent="0.25">
      <c r="H334" s="54" t="s">
        <v>1352</v>
      </c>
      <c r="I334" s="55"/>
      <c r="J334" s="55" t="s">
        <v>648</v>
      </c>
      <c r="K334" s="69" t="s">
        <v>179</v>
      </c>
    </row>
    <row r="335" spans="8:11" x14ac:dyDescent="0.25">
      <c r="H335" s="54" t="s">
        <v>1353</v>
      </c>
      <c r="I335" s="55"/>
      <c r="J335" s="55" t="s">
        <v>650</v>
      </c>
      <c r="K335" s="69" t="s">
        <v>180</v>
      </c>
    </row>
    <row r="336" spans="8:11" x14ac:dyDescent="0.25">
      <c r="H336" s="54" t="s">
        <v>1354</v>
      </c>
      <c r="I336" s="55"/>
      <c r="J336" s="55" t="s">
        <v>653</v>
      </c>
      <c r="K336" s="69" t="s">
        <v>179</v>
      </c>
    </row>
    <row r="337" spans="8:11" x14ac:dyDescent="0.25">
      <c r="H337" s="54" t="s">
        <v>1355</v>
      </c>
      <c r="I337" s="55"/>
      <c r="J337" s="55" t="s">
        <v>657</v>
      </c>
      <c r="K337" s="69" t="s">
        <v>182</v>
      </c>
    </row>
    <row r="338" spans="8:11" x14ac:dyDescent="0.25">
      <c r="H338" s="54" t="s">
        <v>1356</v>
      </c>
      <c r="I338" s="55"/>
      <c r="J338" s="55" t="s">
        <v>1150</v>
      </c>
      <c r="K338" s="69" t="s">
        <v>181</v>
      </c>
    </row>
    <row r="339" spans="8:11" x14ac:dyDescent="0.25">
      <c r="H339" s="54" t="s">
        <v>1357</v>
      </c>
      <c r="I339" s="55"/>
      <c r="J339" s="55" t="s">
        <v>662</v>
      </c>
      <c r="K339" s="69" t="s">
        <v>182</v>
      </c>
    </row>
    <row r="340" spans="8:11" x14ac:dyDescent="0.25">
      <c r="H340" s="54" t="s">
        <v>1358</v>
      </c>
      <c r="I340" s="55"/>
      <c r="J340" s="55" t="s">
        <v>1153</v>
      </c>
      <c r="K340" s="69" t="s">
        <v>179</v>
      </c>
    </row>
    <row r="341" spans="8:11" x14ac:dyDescent="0.25">
      <c r="H341" s="54" t="s">
        <v>1359</v>
      </c>
      <c r="I341" s="55"/>
      <c r="J341" s="55" t="s">
        <v>667</v>
      </c>
      <c r="K341" s="69" t="s">
        <v>180</v>
      </c>
    </row>
    <row r="342" spans="8:11" x14ac:dyDescent="0.25">
      <c r="H342" s="54" t="s">
        <v>1360</v>
      </c>
      <c r="I342" s="55"/>
      <c r="J342" s="55" t="s">
        <v>671</v>
      </c>
      <c r="K342" s="69" t="s">
        <v>179</v>
      </c>
    </row>
    <row r="343" spans="8:11" x14ac:dyDescent="0.25">
      <c r="H343" s="54" t="s">
        <v>1361</v>
      </c>
      <c r="I343" s="55"/>
      <c r="J343" s="55" t="s">
        <v>676</v>
      </c>
      <c r="K343" s="69" t="s">
        <v>180</v>
      </c>
    </row>
    <row r="344" spans="8:11" x14ac:dyDescent="0.25">
      <c r="H344" s="54" t="s">
        <v>1362</v>
      </c>
      <c r="I344" s="55"/>
      <c r="J344" s="55" t="s">
        <v>678</v>
      </c>
      <c r="K344" s="69" t="s">
        <v>183</v>
      </c>
    </row>
    <row r="345" spans="8:11" x14ac:dyDescent="0.25">
      <c r="H345" s="54" t="s">
        <v>1363</v>
      </c>
      <c r="I345" s="55"/>
      <c r="J345" s="55" t="s">
        <v>1162</v>
      </c>
      <c r="K345" s="69" t="s">
        <v>179</v>
      </c>
    </row>
    <row r="346" spans="8:11" x14ac:dyDescent="0.25">
      <c r="H346" s="54" t="s">
        <v>1364</v>
      </c>
      <c r="I346" s="55"/>
      <c r="J346" s="55" t="s">
        <v>683</v>
      </c>
      <c r="K346" s="69" t="s">
        <v>179</v>
      </c>
    </row>
    <row r="347" spans="8:11" x14ac:dyDescent="0.25">
      <c r="H347" s="54" t="s">
        <v>1365</v>
      </c>
      <c r="I347" s="55"/>
      <c r="J347" s="55" t="s">
        <v>686</v>
      </c>
      <c r="K347" s="69" t="s">
        <v>180</v>
      </c>
    </row>
    <row r="348" spans="8:11" x14ac:dyDescent="0.25">
      <c r="H348" s="54" t="s">
        <v>1366</v>
      </c>
      <c r="I348" s="55"/>
      <c r="J348" s="55" t="s">
        <v>688</v>
      </c>
      <c r="K348" s="69" t="s">
        <v>182</v>
      </c>
    </row>
    <row r="349" spans="8:11" x14ac:dyDescent="0.25">
      <c r="H349" s="54" t="s">
        <v>1367</v>
      </c>
      <c r="I349" s="55"/>
      <c r="J349" s="55" t="s">
        <v>690</v>
      </c>
      <c r="K349" s="69" t="s">
        <v>179</v>
      </c>
    </row>
    <row r="350" spans="8:11" x14ac:dyDescent="0.25">
      <c r="H350" s="54" t="s">
        <v>1368</v>
      </c>
      <c r="I350" s="55"/>
      <c r="J350" s="55" t="s">
        <v>692</v>
      </c>
      <c r="K350" s="69" t="s">
        <v>180</v>
      </c>
    </row>
    <row r="351" spans="8:11" x14ac:dyDescent="0.25">
      <c r="H351" s="54" t="s">
        <v>1369</v>
      </c>
      <c r="I351" s="55"/>
      <c r="J351" s="55" t="s">
        <v>694</v>
      </c>
      <c r="K351" s="69" t="s">
        <v>181</v>
      </c>
    </row>
    <row r="352" spans="8:11" x14ac:dyDescent="0.25">
      <c r="H352" s="54" t="s">
        <v>1370</v>
      </c>
      <c r="I352" s="55"/>
      <c r="J352" s="55" t="s">
        <v>696</v>
      </c>
      <c r="K352" s="69" t="s">
        <v>181</v>
      </c>
    </row>
    <row r="353" spans="8:11" x14ac:dyDescent="0.25">
      <c r="H353" s="54" t="s">
        <v>1371</v>
      </c>
      <c r="I353" s="55"/>
      <c r="J353" s="55" t="s">
        <v>698</v>
      </c>
      <c r="K353" s="69" t="s">
        <v>183</v>
      </c>
    </row>
    <row r="354" spans="8:11" x14ac:dyDescent="0.25">
      <c r="H354" s="54" t="s">
        <v>1372</v>
      </c>
      <c r="I354" s="55"/>
      <c r="J354" s="55" t="s">
        <v>703</v>
      </c>
      <c r="K354" s="69" t="s">
        <v>179</v>
      </c>
    </row>
    <row r="355" spans="8:11" x14ac:dyDescent="0.25">
      <c r="H355" s="54" t="s">
        <v>1373</v>
      </c>
      <c r="I355" s="55"/>
      <c r="J355" s="55" t="s">
        <v>705</v>
      </c>
      <c r="K355" s="69" t="s">
        <v>183</v>
      </c>
    </row>
    <row r="356" spans="8:11" x14ac:dyDescent="0.25">
      <c r="H356" s="54" t="s">
        <v>1374</v>
      </c>
      <c r="I356" s="55"/>
      <c r="J356" s="55" t="s">
        <v>707</v>
      </c>
      <c r="K356" s="69" t="s">
        <v>183</v>
      </c>
    </row>
    <row r="357" spans="8:11" x14ac:dyDescent="0.25">
      <c r="H357" s="54" t="s">
        <v>1375</v>
      </c>
      <c r="I357" s="55"/>
      <c r="J357" s="55" t="s">
        <v>709</v>
      </c>
      <c r="K357" s="69" t="s">
        <v>183</v>
      </c>
    </row>
    <row r="358" spans="8:11" x14ac:dyDescent="0.25">
      <c r="H358" s="54" t="s">
        <v>1376</v>
      </c>
      <c r="I358" s="55"/>
      <c r="J358" s="55" t="s">
        <v>716</v>
      </c>
      <c r="K358" s="69" t="s">
        <v>181</v>
      </c>
    </row>
    <row r="359" spans="8:11" x14ac:dyDescent="0.25">
      <c r="H359" s="54" t="s">
        <v>1377</v>
      </c>
      <c r="I359" s="55"/>
      <c r="J359" s="55" t="s">
        <v>718</v>
      </c>
      <c r="K359" s="69" t="s">
        <v>179</v>
      </c>
    </row>
    <row r="360" spans="8:11" x14ac:dyDescent="0.25">
      <c r="H360" s="54" t="s">
        <v>986</v>
      </c>
      <c r="I360" s="55"/>
      <c r="J360" s="55" t="s">
        <v>721</v>
      </c>
      <c r="K360" s="69" t="s">
        <v>182</v>
      </c>
    </row>
    <row r="361" spans="8:11" x14ac:dyDescent="0.25">
      <c r="H361" s="54" t="s">
        <v>1378</v>
      </c>
      <c r="I361" s="55"/>
      <c r="J361" s="55" t="s">
        <v>723</v>
      </c>
      <c r="K361" s="69" t="s">
        <v>179</v>
      </c>
    </row>
    <row r="362" spans="8:11" x14ac:dyDescent="0.25">
      <c r="H362" s="54" t="s">
        <v>1379</v>
      </c>
      <c r="I362" s="55"/>
      <c r="J362" s="55" t="s">
        <v>731</v>
      </c>
      <c r="K362" s="69" t="s">
        <v>179</v>
      </c>
    </row>
    <row r="363" spans="8:11" x14ac:dyDescent="0.25">
      <c r="H363" s="54" t="s">
        <v>1380</v>
      </c>
      <c r="I363" s="55"/>
      <c r="J363" s="55" t="s">
        <v>733</v>
      </c>
      <c r="K363" s="69" t="s">
        <v>179</v>
      </c>
    </row>
    <row r="364" spans="8:11" x14ac:dyDescent="0.25">
      <c r="H364" s="54" t="s">
        <v>1381</v>
      </c>
      <c r="I364" s="55"/>
      <c r="J364" s="55" t="s">
        <v>735</v>
      </c>
      <c r="K364" s="69" t="s">
        <v>181</v>
      </c>
    </row>
    <row r="365" spans="8:11" x14ac:dyDescent="0.25">
      <c r="H365" s="54" t="s">
        <v>1382</v>
      </c>
      <c r="I365" s="55"/>
      <c r="J365" s="55" t="s">
        <v>739</v>
      </c>
      <c r="K365" s="69" t="s">
        <v>179</v>
      </c>
    </row>
    <row r="366" spans="8:11" x14ac:dyDescent="0.25">
      <c r="H366" s="54" t="s">
        <v>1383</v>
      </c>
      <c r="I366" s="55"/>
      <c r="J366" s="55" t="s">
        <v>741</v>
      </c>
      <c r="K366" s="69" t="s">
        <v>180</v>
      </c>
    </row>
    <row r="367" spans="8:11" x14ac:dyDescent="0.25">
      <c r="H367" s="54" t="s">
        <v>1353</v>
      </c>
      <c r="I367" s="55"/>
      <c r="J367" s="55" t="s">
        <v>743</v>
      </c>
      <c r="K367" s="69" t="s">
        <v>180</v>
      </c>
    </row>
    <row r="368" spans="8:11" x14ac:dyDescent="0.25">
      <c r="H368" s="54" t="s">
        <v>1384</v>
      </c>
      <c r="I368" s="55"/>
      <c r="J368" s="55" t="s">
        <v>746</v>
      </c>
      <c r="K368" s="69" t="s">
        <v>182</v>
      </c>
    </row>
    <row r="369" spans="8:11" x14ac:dyDescent="0.25">
      <c r="H369" s="54" t="s">
        <v>1385</v>
      </c>
      <c r="I369" s="55"/>
      <c r="J369" s="55" t="s">
        <v>748</v>
      </c>
      <c r="K369" s="69" t="s">
        <v>182</v>
      </c>
    </row>
    <row r="370" spans="8:11" x14ac:dyDescent="0.25">
      <c r="H370" s="54" t="s">
        <v>1386</v>
      </c>
      <c r="I370" s="55"/>
      <c r="J370" s="55" t="s">
        <v>750</v>
      </c>
      <c r="K370" s="69" t="s">
        <v>179</v>
      </c>
    </row>
    <row r="371" spans="8:11" x14ac:dyDescent="0.25">
      <c r="H371" s="54" t="s">
        <v>1387</v>
      </c>
      <c r="I371" s="55"/>
      <c r="J371" s="55" t="s">
        <v>753</v>
      </c>
      <c r="K371" s="69" t="s">
        <v>179</v>
      </c>
    </row>
    <row r="372" spans="8:11" x14ac:dyDescent="0.25">
      <c r="H372" s="54" t="s">
        <v>1357</v>
      </c>
      <c r="I372" s="55"/>
      <c r="J372" s="55" t="s">
        <v>755</v>
      </c>
      <c r="K372" s="69" t="s">
        <v>182</v>
      </c>
    </row>
    <row r="373" spans="8:11" x14ac:dyDescent="0.25">
      <c r="H373" s="54" t="s">
        <v>1388</v>
      </c>
      <c r="I373" s="55"/>
      <c r="J373" s="55" t="s">
        <v>758</v>
      </c>
      <c r="K373" s="69" t="s">
        <v>182</v>
      </c>
    </row>
    <row r="374" spans="8:11" x14ac:dyDescent="0.25">
      <c r="H374" s="54" t="s">
        <v>1389</v>
      </c>
      <c r="I374" s="55"/>
      <c r="J374" s="55" t="s">
        <v>764</v>
      </c>
      <c r="K374" s="69" t="s">
        <v>183</v>
      </c>
    </row>
    <row r="375" spans="8:11" x14ac:dyDescent="0.25">
      <c r="H375" s="54" t="s">
        <v>1390</v>
      </c>
      <c r="I375" s="55"/>
      <c r="J375" s="55" t="s">
        <v>769</v>
      </c>
      <c r="K375" s="69" t="s">
        <v>179</v>
      </c>
    </row>
    <row r="376" spans="8:11" x14ac:dyDescent="0.25">
      <c r="H376" s="54" t="s">
        <v>1391</v>
      </c>
      <c r="I376" s="55"/>
      <c r="J376" s="55" t="s">
        <v>771</v>
      </c>
      <c r="K376" s="69" t="s">
        <v>179</v>
      </c>
    </row>
    <row r="377" spans="8:11" x14ac:dyDescent="0.25">
      <c r="H377" s="54" t="s">
        <v>1392</v>
      </c>
      <c r="I377" s="55"/>
      <c r="J377" s="55" t="s">
        <v>773</v>
      </c>
      <c r="K377" s="69" t="s">
        <v>182</v>
      </c>
    </row>
    <row r="378" spans="8:11" x14ac:dyDescent="0.25">
      <c r="H378" s="54" t="s">
        <v>1393</v>
      </c>
      <c r="I378" s="55"/>
      <c r="J378" s="55" t="s">
        <v>777</v>
      </c>
      <c r="K378" s="69" t="s">
        <v>180</v>
      </c>
    </row>
    <row r="379" spans="8:11" x14ac:dyDescent="0.25">
      <c r="H379" s="54" t="s">
        <v>977</v>
      </c>
      <c r="I379" s="55"/>
      <c r="J379" s="55" t="s">
        <v>780</v>
      </c>
      <c r="K379" s="69" t="s">
        <v>183</v>
      </c>
    </row>
    <row r="380" spans="8:11" x14ac:dyDescent="0.25">
      <c r="H380" s="54" t="s">
        <v>1394</v>
      </c>
      <c r="I380" s="55"/>
      <c r="J380" s="55" t="s">
        <v>782</v>
      </c>
      <c r="K380" s="69" t="s">
        <v>179</v>
      </c>
    </row>
    <row r="381" spans="8:11" x14ac:dyDescent="0.25">
      <c r="H381" s="54" t="s">
        <v>1395</v>
      </c>
      <c r="I381" s="55"/>
      <c r="J381" s="55" t="s">
        <v>784</v>
      </c>
      <c r="K381" s="69" t="s">
        <v>183</v>
      </c>
    </row>
    <row r="382" spans="8:11" x14ac:dyDescent="0.25">
      <c r="H382" s="54" t="s">
        <v>965</v>
      </c>
      <c r="I382" s="55"/>
      <c r="J382" s="55" t="s">
        <v>790</v>
      </c>
      <c r="K382" s="69" t="s">
        <v>180</v>
      </c>
    </row>
    <row r="383" spans="8:11" x14ac:dyDescent="0.25">
      <c r="H383" s="54" t="s">
        <v>1396</v>
      </c>
      <c r="I383" s="55"/>
      <c r="J383" s="55" t="s">
        <v>792</v>
      </c>
      <c r="K383" s="69" t="s">
        <v>179</v>
      </c>
    </row>
    <row r="384" spans="8:11" x14ac:dyDescent="0.25">
      <c r="H384" s="54" t="s">
        <v>1011</v>
      </c>
      <c r="I384" s="55"/>
      <c r="J384" s="55" t="s">
        <v>799</v>
      </c>
      <c r="K384" s="69" t="s">
        <v>181</v>
      </c>
    </row>
    <row r="385" spans="8:11" x14ac:dyDescent="0.25">
      <c r="H385" s="54" t="s">
        <v>1397</v>
      </c>
      <c r="I385" s="55"/>
      <c r="J385" s="55" t="s">
        <v>808</v>
      </c>
      <c r="K385" s="69" t="s">
        <v>183</v>
      </c>
    </row>
    <row r="386" spans="8:11" x14ac:dyDescent="0.25">
      <c r="H386" s="54" t="s">
        <v>1398</v>
      </c>
      <c r="I386" s="55"/>
      <c r="J386" s="55" t="s">
        <v>810</v>
      </c>
      <c r="K386" s="69" t="s">
        <v>179</v>
      </c>
    </row>
    <row r="387" spans="8:11" x14ac:dyDescent="0.25">
      <c r="H387" s="54" t="s">
        <v>1399</v>
      </c>
      <c r="I387" s="55"/>
      <c r="J387" s="55" t="s">
        <v>812</v>
      </c>
      <c r="K387" s="69" t="s">
        <v>182</v>
      </c>
    </row>
    <row r="388" spans="8:11" x14ac:dyDescent="0.25">
      <c r="H388" s="54" t="s">
        <v>1400</v>
      </c>
      <c r="I388" s="55"/>
      <c r="J388" s="55" t="s">
        <v>815</v>
      </c>
      <c r="K388" s="69" t="s">
        <v>181</v>
      </c>
    </row>
    <row r="389" spans="8:11" x14ac:dyDescent="0.25">
      <c r="H389" s="54" t="s">
        <v>1401</v>
      </c>
      <c r="I389" s="55"/>
      <c r="J389" s="55" t="s">
        <v>818</v>
      </c>
      <c r="K389" s="69" t="s">
        <v>180</v>
      </c>
    </row>
    <row r="390" spans="8:11" x14ac:dyDescent="0.25">
      <c r="H390" s="54" t="s">
        <v>1402</v>
      </c>
      <c r="I390" s="55"/>
      <c r="J390" s="55" t="s">
        <v>822</v>
      </c>
      <c r="K390" s="69" t="s">
        <v>181</v>
      </c>
    </row>
    <row r="391" spans="8:11" x14ac:dyDescent="0.25">
      <c r="H391" s="54" t="s">
        <v>1403</v>
      </c>
      <c r="I391" s="55"/>
      <c r="J391" s="55" t="s">
        <v>824</v>
      </c>
      <c r="K391" s="69" t="s">
        <v>182</v>
      </c>
    </row>
    <row r="392" spans="8:11" x14ac:dyDescent="0.25">
      <c r="H392" s="54" t="s">
        <v>1404</v>
      </c>
      <c r="I392" s="55"/>
      <c r="J392" s="55" t="s">
        <v>826</v>
      </c>
      <c r="K392" s="69" t="s">
        <v>179</v>
      </c>
    </row>
    <row r="393" spans="8:11" x14ac:dyDescent="0.25">
      <c r="H393" s="54" t="s">
        <v>1405</v>
      </c>
      <c r="I393" s="55"/>
      <c r="J393" s="55" t="s">
        <v>828</v>
      </c>
      <c r="K393" s="69" t="s">
        <v>182</v>
      </c>
    </row>
    <row r="394" spans="8:11" x14ac:dyDescent="0.25">
      <c r="H394" s="54" t="s">
        <v>1406</v>
      </c>
      <c r="I394" s="55"/>
      <c r="J394" s="55" t="s">
        <v>831</v>
      </c>
      <c r="K394" s="69" t="s">
        <v>181</v>
      </c>
    </row>
    <row r="395" spans="8:11" x14ac:dyDescent="0.25">
      <c r="H395" s="54" t="s">
        <v>1407</v>
      </c>
      <c r="I395" s="55"/>
      <c r="J395" s="55" t="s">
        <v>834</v>
      </c>
      <c r="K395" s="69" t="s">
        <v>181</v>
      </c>
    </row>
    <row r="396" spans="8:11" x14ac:dyDescent="0.25">
      <c r="H396" s="54" t="s">
        <v>1408</v>
      </c>
      <c r="I396" s="55"/>
      <c r="J396" s="55" t="s">
        <v>838</v>
      </c>
      <c r="K396" s="69" t="s">
        <v>179</v>
      </c>
    </row>
    <row r="397" spans="8:11" x14ac:dyDescent="0.25">
      <c r="H397" s="54" t="s">
        <v>971</v>
      </c>
      <c r="I397" s="55"/>
      <c r="J397" s="55" t="s">
        <v>842</v>
      </c>
      <c r="K397" s="69" t="s">
        <v>180</v>
      </c>
    </row>
    <row r="398" spans="8:11" x14ac:dyDescent="0.25">
      <c r="H398" s="54" t="s">
        <v>1409</v>
      </c>
      <c r="I398" s="55"/>
      <c r="J398" s="55" t="s">
        <v>844</v>
      </c>
      <c r="K398" s="69" t="s">
        <v>183</v>
      </c>
    </row>
    <row r="399" spans="8:11" x14ac:dyDescent="0.25">
      <c r="H399" s="54" t="s">
        <v>1410</v>
      </c>
      <c r="I399" s="55"/>
      <c r="J399" s="55" t="s">
        <v>846</v>
      </c>
      <c r="K399" s="69" t="s">
        <v>179</v>
      </c>
    </row>
    <row r="400" spans="8:11" x14ac:dyDescent="0.25">
      <c r="H400" s="54" t="s">
        <v>1411</v>
      </c>
      <c r="I400" s="55"/>
      <c r="J400" s="55" t="s">
        <v>848</v>
      </c>
      <c r="K400" s="69" t="s">
        <v>179</v>
      </c>
    </row>
    <row r="401" spans="8:11" x14ac:dyDescent="0.25">
      <c r="H401" s="54" t="s">
        <v>1412</v>
      </c>
      <c r="I401" s="55"/>
      <c r="J401" s="55" t="s">
        <v>851</v>
      </c>
      <c r="K401" s="69" t="s">
        <v>180</v>
      </c>
    </row>
    <row r="402" spans="8:11" x14ac:dyDescent="0.25">
      <c r="H402" s="54" t="s">
        <v>1413</v>
      </c>
      <c r="I402" s="55"/>
      <c r="J402" s="55" t="s">
        <v>855</v>
      </c>
      <c r="K402" s="69" t="s">
        <v>180</v>
      </c>
    </row>
    <row r="403" spans="8:11" x14ac:dyDescent="0.25">
      <c r="H403" s="54" t="s">
        <v>974</v>
      </c>
      <c r="I403" s="55"/>
      <c r="J403" s="55" t="s">
        <v>857</v>
      </c>
      <c r="K403" s="69" t="s">
        <v>179</v>
      </c>
    </row>
    <row r="404" spans="8:11" x14ac:dyDescent="0.25">
      <c r="H404" s="54" t="s">
        <v>1414</v>
      </c>
      <c r="I404" s="55"/>
      <c r="J404" s="55" t="s">
        <v>859</v>
      </c>
      <c r="K404" s="69" t="s">
        <v>181</v>
      </c>
    </row>
    <row r="405" spans="8:11" x14ac:dyDescent="0.25">
      <c r="H405" s="54" t="s">
        <v>1415</v>
      </c>
      <c r="I405" s="55"/>
      <c r="J405" s="55" t="s">
        <v>861</v>
      </c>
      <c r="K405" s="69" t="s">
        <v>183</v>
      </c>
    </row>
    <row r="406" spans="8:11" x14ac:dyDescent="0.25">
      <c r="H406" s="54" t="s">
        <v>1416</v>
      </c>
      <c r="I406" s="55"/>
      <c r="J406" s="55" t="s">
        <v>863</v>
      </c>
      <c r="K406" s="69" t="s">
        <v>183</v>
      </c>
    </row>
    <row r="407" spans="8:11" x14ac:dyDescent="0.25">
      <c r="H407" s="54" t="s">
        <v>1417</v>
      </c>
      <c r="I407" s="55"/>
      <c r="J407" s="55" t="s">
        <v>865</v>
      </c>
      <c r="K407" s="69" t="s">
        <v>183</v>
      </c>
    </row>
    <row r="408" spans="8:11" x14ac:dyDescent="0.25">
      <c r="H408" s="54" t="s">
        <v>973</v>
      </c>
      <c r="I408" s="55"/>
      <c r="J408" s="55" t="s">
        <v>868</v>
      </c>
      <c r="K408" s="69" t="s">
        <v>181</v>
      </c>
    </row>
    <row r="409" spans="8:11" x14ac:dyDescent="0.25">
      <c r="H409" s="54" t="s">
        <v>1418</v>
      </c>
      <c r="I409" s="55"/>
      <c r="J409" s="55" t="s">
        <v>870</v>
      </c>
      <c r="K409" s="69" t="s">
        <v>183</v>
      </c>
    </row>
    <row r="410" spans="8:11" x14ac:dyDescent="0.25">
      <c r="H410" s="54" t="s">
        <v>1419</v>
      </c>
      <c r="I410" s="55"/>
      <c r="J410" s="55" t="s">
        <v>873</v>
      </c>
      <c r="K410" s="69" t="s">
        <v>183</v>
      </c>
    </row>
    <row r="411" spans="8:11" x14ac:dyDescent="0.25">
      <c r="H411" s="54" t="s">
        <v>1420</v>
      </c>
      <c r="I411" s="55"/>
      <c r="J411" s="55" t="s">
        <v>883</v>
      </c>
      <c r="K411" s="69" t="s">
        <v>179</v>
      </c>
    </row>
    <row r="412" spans="8:11" x14ac:dyDescent="0.25">
      <c r="H412" s="54" t="s">
        <v>1421</v>
      </c>
      <c r="I412" s="55"/>
      <c r="J412" s="55" t="s">
        <v>885</v>
      </c>
      <c r="K412" s="69" t="s">
        <v>183</v>
      </c>
    </row>
    <row r="413" spans="8:11" x14ac:dyDescent="0.25">
      <c r="H413" s="54" t="s">
        <v>1422</v>
      </c>
      <c r="I413" s="55"/>
      <c r="J413" s="55" t="s">
        <v>889</v>
      </c>
      <c r="K413" s="69" t="s">
        <v>181</v>
      </c>
    </row>
    <row r="414" spans="8:11" x14ac:dyDescent="0.25">
      <c r="H414" s="54" t="s">
        <v>1423</v>
      </c>
      <c r="I414" s="55"/>
      <c r="J414" s="55" t="s">
        <v>891</v>
      </c>
      <c r="K414" s="69" t="s">
        <v>179</v>
      </c>
    </row>
    <row r="415" spans="8:11" x14ac:dyDescent="0.25">
      <c r="H415" s="54" t="s">
        <v>1424</v>
      </c>
      <c r="I415" s="55"/>
      <c r="J415" s="55" t="s">
        <v>893</v>
      </c>
      <c r="K415" s="69" t="s">
        <v>179</v>
      </c>
    </row>
    <row r="416" spans="8:11" x14ac:dyDescent="0.25">
      <c r="H416" s="54" t="s">
        <v>1425</v>
      </c>
      <c r="I416" s="55"/>
      <c r="J416" s="55" t="s">
        <v>897</v>
      </c>
      <c r="K416" s="69" t="s">
        <v>179</v>
      </c>
    </row>
    <row r="417" spans="8:11" x14ac:dyDescent="0.25">
      <c r="H417" s="54" t="s">
        <v>1426</v>
      </c>
      <c r="I417" s="55"/>
      <c r="J417" s="55" t="s">
        <v>900</v>
      </c>
      <c r="K417" s="69" t="s">
        <v>181</v>
      </c>
    </row>
    <row r="418" spans="8:11" x14ac:dyDescent="0.25">
      <c r="H418" s="54" t="s">
        <v>1377</v>
      </c>
      <c r="I418" s="55"/>
      <c r="J418" s="55" t="s">
        <v>903</v>
      </c>
      <c r="K418" s="69" t="s">
        <v>179</v>
      </c>
    </row>
    <row r="419" spans="8:11" x14ac:dyDescent="0.25">
      <c r="H419" s="54" t="s">
        <v>1427</v>
      </c>
      <c r="I419" s="55"/>
      <c r="J419" s="55" t="s">
        <v>908</v>
      </c>
      <c r="K419" s="69" t="s">
        <v>183</v>
      </c>
    </row>
    <row r="420" spans="8:11" x14ac:dyDescent="0.25">
      <c r="H420" s="54" t="s">
        <v>1428</v>
      </c>
      <c r="I420" s="55"/>
      <c r="J420" s="55" t="s">
        <v>911</v>
      </c>
      <c r="K420" s="69" t="s">
        <v>181</v>
      </c>
    </row>
    <row r="421" spans="8:11" x14ac:dyDescent="0.25">
      <c r="H421" s="54" t="s">
        <v>996</v>
      </c>
      <c r="I421" s="55"/>
      <c r="J421" s="55" t="s">
        <v>914</v>
      </c>
      <c r="K421" s="69" t="s">
        <v>183</v>
      </c>
    </row>
    <row r="422" spans="8:11" x14ac:dyDescent="0.25">
      <c r="H422" s="54" t="s">
        <v>1429</v>
      </c>
      <c r="I422" s="55"/>
      <c r="J422" s="55" t="s">
        <v>916</v>
      </c>
      <c r="K422" s="69" t="s">
        <v>183</v>
      </c>
    </row>
    <row r="423" spans="8:11" x14ac:dyDescent="0.25">
      <c r="H423" s="54" t="s">
        <v>1430</v>
      </c>
      <c r="I423" s="55"/>
      <c r="J423" s="55" t="s">
        <v>923</v>
      </c>
      <c r="K423" s="69" t="s">
        <v>182</v>
      </c>
    </row>
    <row r="424" spans="8:11" x14ac:dyDescent="0.25">
      <c r="H424" s="54" t="s">
        <v>1431</v>
      </c>
      <c r="I424" s="55"/>
      <c r="J424" s="55" t="s">
        <v>926</v>
      </c>
      <c r="K424" s="69" t="s">
        <v>182</v>
      </c>
    </row>
    <row r="425" spans="8:11" x14ac:dyDescent="0.25">
      <c r="H425" s="54" t="s">
        <v>1432</v>
      </c>
      <c r="I425" s="55"/>
      <c r="J425" s="55" t="s">
        <v>929</v>
      </c>
      <c r="K425" s="69" t="s">
        <v>181</v>
      </c>
    </row>
    <row r="426" spans="8:11" x14ac:dyDescent="0.25">
      <c r="H426" s="54" t="s">
        <v>1433</v>
      </c>
      <c r="I426" s="55"/>
      <c r="J426" s="55" t="s">
        <v>932</v>
      </c>
      <c r="K426" s="69" t="s">
        <v>179</v>
      </c>
    </row>
    <row r="427" spans="8:11" x14ac:dyDescent="0.25">
      <c r="H427" s="54" t="s">
        <v>1434</v>
      </c>
      <c r="I427" s="55"/>
      <c r="J427" s="55" t="s">
        <v>934</v>
      </c>
      <c r="K427" s="69" t="s">
        <v>181</v>
      </c>
    </row>
    <row r="428" spans="8:11" x14ac:dyDescent="0.25">
      <c r="H428" s="54" t="s">
        <v>1435</v>
      </c>
      <c r="I428" s="55"/>
      <c r="J428" s="55" t="s">
        <v>943</v>
      </c>
      <c r="K428" s="69" t="s">
        <v>182</v>
      </c>
    </row>
    <row r="429" spans="8:11" x14ac:dyDescent="0.25">
      <c r="H429" s="54" t="s">
        <v>1436</v>
      </c>
      <c r="I429" s="55"/>
      <c r="J429" s="55" t="s">
        <v>945</v>
      </c>
      <c r="K429" s="69" t="s">
        <v>182</v>
      </c>
    </row>
    <row r="430" spans="8:11" x14ac:dyDescent="0.25">
      <c r="H430" s="54" t="s">
        <v>1437</v>
      </c>
      <c r="I430" s="55"/>
      <c r="J430" s="55" t="s">
        <v>947</v>
      </c>
      <c r="K430" s="69" t="s">
        <v>179</v>
      </c>
    </row>
    <row r="431" spans="8:11" x14ac:dyDescent="0.25">
      <c r="H431" s="54" t="s">
        <v>1438</v>
      </c>
      <c r="I431" s="55"/>
      <c r="J431" s="55" t="s">
        <v>949</v>
      </c>
      <c r="K431" s="69" t="s">
        <v>179</v>
      </c>
    </row>
    <row r="432" spans="8:11" x14ac:dyDescent="0.25">
      <c r="H432" s="54" t="s">
        <v>1439</v>
      </c>
      <c r="I432" s="55"/>
      <c r="J432" s="55" t="s">
        <v>952</v>
      </c>
      <c r="K432" s="69" t="s">
        <v>183</v>
      </c>
    </row>
    <row r="433" spans="8:11" x14ac:dyDescent="0.25">
      <c r="H433" s="54" t="s">
        <v>1440</v>
      </c>
      <c r="I433" s="55"/>
      <c r="J433" s="55" t="s">
        <v>954</v>
      </c>
      <c r="K433" s="69" t="s">
        <v>182</v>
      </c>
    </row>
    <row r="434" spans="8:11" x14ac:dyDescent="0.25">
      <c r="H434" s="54" t="s">
        <v>1441</v>
      </c>
      <c r="I434" s="55"/>
      <c r="J434" s="55" t="s">
        <v>958</v>
      </c>
      <c r="K434" s="69" t="s">
        <v>183</v>
      </c>
    </row>
    <row r="435" spans="8:11" x14ac:dyDescent="0.25">
      <c r="H435" s="54" t="s">
        <v>975</v>
      </c>
      <c r="I435" s="55"/>
      <c r="J435" s="55" t="s">
        <v>960</v>
      </c>
      <c r="K435" s="69" t="s">
        <v>183</v>
      </c>
    </row>
    <row r="436" spans="8:11" x14ac:dyDescent="0.25">
      <c r="H436" s="54" t="s">
        <v>1442</v>
      </c>
      <c r="I436" s="55"/>
      <c r="J436" s="55" t="s">
        <v>962</v>
      </c>
      <c r="K436" s="69" t="s">
        <v>182</v>
      </c>
    </row>
    <row r="437" spans="8:11" x14ac:dyDescent="0.25">
      <c r="H437" s="54" t="s">
        <v>1443</v>
      </c>
      <c r="I437" s="55"/>
      <c r="J437" s="55" t="s">
        <v>332</v>
      </c>
      <c r="K437" s="69" t="s">
        <v>179</v>
      </c>
    </row>
    <row r="438" spans="8:11" x14ac:dyDescent="0.25">
      <c r="H438" s="54" t="s">
        <v>1444</v>
      </c>
      <c r="I438" s="55"/>
      <c r="J438" s="55" t="s">
        <v>343</v>
      </c>
      <c r="K438" s="69" t="s">
        <v>180</v>
      </c>
    </row>
    <row r="439" spans="8:11" x14ac:dyDescent="0.25">
      <c r="H439" s="54" t="s">
        <v>1445</v>
      </c>
      <c r="I439" s="55"/>
      <c r="J439" s="55" t="s">
        <v>355</v>
      </c>
      <c r="K439" s="69" t="s">
        <v>179</v>
      </c>
    </row>
    <row r="440" spans="8:11" x14ac:dyDescent="0.25">
      <c r="H440" s="54" t="s">
        <v>1446</v>
      </c>
      <c r="I440" s="55"/>
      <c r="J440" s="55" t="s">
        <v>366</v>
      </c>
      <c r="K440" s="69" t="s">
        <v>179</v>
      </c>
    </row>
    <row r="441" spans="8:11" x14ac:dyDescent="0.25">
      <c r="H441" s="54" t="s">
        <v>997</v>
      </c>
      <c r="I441" s="55"/>
      <c r="J441" s="55" t="s">
        <v>382</v>
      </c>
      <c r="K441" s="69" t="s">
        <v>180</v>
      </c>
    </row>
    <row r="442" spans="8:11" x14ac:dyDescent="0.25">
      <c r="H442" s="54" t="s">
        <v>1447</v>
      </c>
      <c r="I442" s="55"/>
      <c r="J442" s="55" t="s">
        <v>385</v>
      </c>
      <c r="K442" s="69" t="s">
        <v>180</v>
      </c>
    </row>
    <row r="443" spans="8:11" x14ac:dyDescent="0.25">
      <c r="H443" s="54" t="s">
        <v>1448</v>
      </c>
      <c r="I443" s="55"/>
      <c r="J443" s="55" t="s">
        <v>390</v>
      </c>
      <c r="K443" s="69" t="s">
        <v>182</v>
      </c>
    </row>
    <row r="444" spans="8:11" x14ac:dyDescent="0.25">
      <c r="H444" s="54" t="s">
        <v>1449</v>
      </c>
      <c r="I444" s="55"/>
      <c r="J444" s="55" t="s">
        <v>392</v>
      </c>
      <c r="K444" s="69" t="s">
        <v>180</v>
      </c>
    </row>
    <row r="445" spans="8:11" x14ac:dyDescent="0.25">
      <c r="H445" s="54" t="s">
        <v>1450</v>
      </c>
      <c r="I445" s="55"/>
      <c r="J445" s="55" t="s">
        <v>396</v>
      </c>
      <c r="K445" s="69" t="s">
        <v>181</v>
      </c>
    </row>
    <row r="446" spans="8:11" x14ac:dyDescent="0.25">
      <c r="H446" s="54" t="s">
        <v>1451</v>
      </c>
      <c r="I446" s="55"/>
      <c r="J446" s="55" t="s">
        <v>398</v>
      </c>
      <c r="K446" s="69" t="s">
        <v>183</v>
      </c>
    </row>
    <row r="447" spans="8:11" x14ac:dyDescent="0.25">
      <c r="H447" s="54" t="s">
        <v>1452</v>
      </c>
      <c r="I447" s="55"/>
      <c r="J447" s="55" t="s">
        <v>405</v>
      </c>
      <c r="K447" s="69" t="s">
        <v>183</v>
      </c>
    </row>
    <row r="448" spans="8:11" x14ac:dyDescent="0.25">
      <c r="H448" s="54" t="s">
        <v>1453</v>
      </c>
      <c r="I448" s="55"/>
      <c r="J448" s="55" t="s">
        <v>407</v>
      </c>
      <c r="K448" s="69" t="s">
        <v>180</v>
      </c>
    </row>
    <row r="449" spans="8:11" x14ac:dyDescent="0.25">
      <c r="H449" s="54" t="s">
        <v>1454</v>
      </c>
      <c r="I449" s="55"/>
      <c r="J449" s="55" t="s">
        <v>409</v>
      </c>
      <c r="K449" s="69" t="s">
        <v>183</v>
      </c>
    </row>
    <row r="450" spans="8:11" x14ac:dyDescent="0.25">
      <c r="H450" s="54" t="s">
        <v>1455</v>
      </c>
      <c r="I450" s="55"/>
      <c r="J450" s="55" t="s">
        <v>412</v>
      </c>
      <c r="K450" s="69" t="s">
        <v>183</v>
      </c>
    </row>
    <row r="451" spans="8:11" x14ac:dyDescent="0.25">
      <c r="H451" s="54" t="s">
        <v>1456</v>
      </c>
      <c r="I451" s="55"/>
      <c r="J451" s="55" t="s">
        <v>420</v>
      </c>
      <c r="K451" s="69" t="s">
        <v>179</v>
      </c>
    </row>
    <row r="452" spans="8:11" x14ac:dyDescent="0.25">
      <c r="H452" s="54" t="s">
        <v>1457</v>
      </c>
      <c r="I452" s="55"/>
      <c r="J452" s="55" t="s">
        <v>423</v>
      </c>
      <c r="K452" s="69" t="s">
        <v>181</v>
      </c>
    </row>
    <row r="453" spans="8:11" x14ac:dyDescent="0.25">
      <c r="H453" s="54" t="s">
        <v>1458</v>
      </c>
      <c r="I453" s="55"/>
      <c r="J453" s="55" t="s">
        <v>425</v>
      </c>
      <c r="K453" s="69" t="s">
        <v>181</v>
      </c>
    </row>
    <row r="454" spans="8:11" x14ac:dyDescent="0.25">
      <c r="H454" s="54" t="s">
        <v>1459</v>
      </c>
      <c r="I454" s="55"/>
      <c r="J454" s="55" t="s">
        <v>429</v>
      </c>
      <c r="K454" s="69" t="s">
        <v>180</v>
      </c>
    </row>
    <row r="455" spans="8:11" x14ac:dyDescent="0.25">
      <c r="H455" s="54" t="s">
        <v>1460</v>
      </c>
      <c r="I455" s="55"/>
      <c r="J455" s="55" t="s">
        <v>435</v>
      </c>
      <c r="K455" s="69" t="s">
        <v>182</v>
      </c>
    </row>
    <row r="456" spans="8:11" x14ac:dyDescent="0.25">
      <c r="H456" s="54" t="s">
        <v>1461</v>
      </c>
      <c r="I456" s="55"/>
      <c r="J456" s="55" t="s">
        <v>437</v>
      </c>
      <c r="K456" s="69" t="s">
        <v>181</v>
      </c>
    </row>
    <row r="457" spans="8:11" x14ac:dyDescent="0.25">
      <c r="H457" s="54" t="s">
        <v>1462</v>
      </c>
      <c r="I457" s="55"/>
      <c r="J457" s="55" t="s">
        <v>447</v>
      </c>
      <c r="K457" s="69" t="s">
        <v>182</v>
      </c>
    </row>
    <row r="458" spans="8:11" x14ac:dyDescent="0.25">
      <c r="H458" s="54" t="s">
        <v>1463</v>
      </c>
      <c r="I458" s="55"/>
      <c r="J458" s="55" t="s">
        <v>451</v>
      </c>
      <c r="K458" s="69" t="s">
        <v>182</v>
      </c>
    </row>
    <row r="459" spans="8:11" x14ac:dyDescent="0.25">
      <c r="H459" s="54" t="s">
        <v>1464</v>
      </c>
      <c r="I459" s="55"/>
      <c r="J459" s="55" t="s">
        <v>456</v>
      </c>
      <c r="K459" s="69" t="s">
        <v>179</v>
      </c>
    </row>
    <row r="460" spans="8:11" x14ac:dyDescent="0.25">
      <c r="H460" s="54" t="s">
        <v>1465</v>
      </c>
      <c r="I460" s="55"/>
      <c r="J460" s="55" t="s">
        <v>458</v>
      </c>
      <c r="K460" s="69" t="s">
        <v>179</v>
      </c>
    </row>
    <row r="461" spans="8:11" x14ac:dyDescent="0.25">
      <c r="H461" s="54" t="s">
        <v>1466</v>
      </c>
      <c r="I461" s="55"/>
      <c r="J461" s="55" t="s">
        <v>461</v>
      </c>
      <c r="K461" s="69" t="s">
        <v>180</v>
      </c>
    </row>
    <row r="462" spans="8:11" x14ac:dyDescent="0.25">
      <c r="H462" s="54" t="s">
        <v>1467</v>
      </c>
      <c r="I462" s="55"/>
      <c r="J462" s="55" t="s">
        <v>466</v>
      </c>
      <c r="K462" s="69" t="s">
        <v>179</v>
      </c>
    </row>
    <row r="463" spans="8:11" x14ac:dyDescent="0.25">
      <c r="H463" s="54" t="s">
        <v>1468</v>
      </c>
      <c r="I463" s="55"/>
      <c r="J463" s="55" t="s">
        <v>468</v>
      </c>
      <c r="K463" s="69" t="s">
        <v>180</v>
      </c>
    </row>
    <row r="464" spans="8:11" x14ac:dyDescent="0.25">
      <c r="H464" s="54" t="s">
        <v>1469</v>
      </c>
      <c r="I464" s="55"/>
      <c r="J464" s="55" t="s">
        <v>478</v>
      </c>
      <c r="K464" s="69" t="s">
        <v>180</v>
      </c>
    </row>
    <row r="465" spans="8:11" x14ac:dyDescent="0.25">
      <c r="H465" s="54" t="s">
        <v>1470</v>
      </c>
      <c r="I465" s="55"/>
      <c r="J465" s="55" t="s">
        <v>485</v>
      </c>
      <c r="K465" s="69" t="s">
        <v>183</v>
      </c>
    </row>
    <row r="466" spans="8:11" x14ac:dyDescent="0.25">
      <c r="H466" s="54" t="s">
        <v>1471</v>
      </c>
      <c r="I466" s="55"/>
      <c r="J466" s="55" t="s">
        <v>490</v>
      </c>
      <c r="K466" s="69" t="s">
        <v>182</v>
      </c>
    </row>
    <row r="467" spans="8:11" x14ac:dyDescent="0.25">
      <c r="H467" s="54" t="s">
        <v>1472</v>
      </c>
      <c r="I467" s="55"/>
      <c r="J467" s="55" t="s">
        <v>494</v>
      </c>
      <c r="K467" s="69" t="s">
        <v>180</v>
      </c>
    </row>
    <row r="468" spans="8:11" x14ac:dyDescent="0.25">
      <c r="H468" s="54" t="s">
        <v>1473</v>
      </c>
      <c r="I468" s="55"/>
      <c r="J468" s="55" t="s">
        <v>496</v>
      </c>
      <c r="K468" s="69" t="s">
        <v>181</v>
      </c>
    </row>
    <row r="469" spans="8:11" x14ac:dyDescent="0.25">
      <c r="H469" s="54" t="s">
        <v>1474</v>
      </c>
      <c r="I469" s="55"/>
      <c r="J469" s="55" t="s">
        <v>499</v>
      </c>
      <c r="K469" s="69" t="s">
        <v>181</v>
      </c>
    </row>
    <row r="470" spans="8:11" x14ac:dyDescent="0.25">
      <c r="H470" s="54" t="s">
        <v>1475</v>
      </c>
      <c r="I470" s="55"/>
      <c r="J470" s="55" t="s">
        <v>501</v>
      </c>
      <c r="K470" s="69" t="s">
        <v>180</v>
      </c>
    </row>
    <row r="471" spans="8:11" x14ac:dyDescent="0.25">
      <c r="H471" s="54" t="s">
        <v>1476</v>
      </c>
      <c r="I471" s="55"/>
      <c r="J471" s="55" t="s">
        <v>503</v>
      </c>
      <c r="K471" s="69" t="s">
        <v>182</v>
      </c>
    </row>
    <row r="472" spans="8:11" x14ac:dyDescent="0.25">
      <c r="H472" s="54" t="s">
        <v>983</v>
      </c>
      <c r="I472" s="55"/>
      <c r="J472" s="55" t="s">
        <v>509</v>
      </c>
      <c r="K472" s="69" t="s">
        <v>182</v>
      </c>
    </row>
    <row r="473" spans="8:11" x14ac:dyDescent="0.25">
      <c r="H473" s="54" t="s">
        <v>1477</v>
      </c>
      <c r="I473" s="55"/>
      <c r="J473" s="55" t="s">
        <v>511</v>
      </c>
      <c r="K473" s="69" t="s">
        <v>180</v>
      </c>
    </row>
    <row r="474" spans="8:11" x14ac:dyDescent="0.25">
      <c r="H474" s="54" t="s">
        <v>1478</v>
      </c>
      <c r="I474" s="55"/>
      <c r="J474" s="55" t="s">
        <v>513</v>
      </c>
      <c r="K474" s="69" t="s">
        <v>181</v>
      </c>
    </row>
    <row r="475" spans="8:11" x14ac:dyDescent="0.25">
      <c r="H475" s="54" t="s">
        <v>1479</v>
      </c>
      <c r="I475" s="55"/>
      <c r="J475" s="55" t="s">
        <v>521</v>
      </c>
      <c r="K475" s="69" t="s">
        <v>182</v>
      </c>
    </row>
    <row r="476" spans="8:11" x14ac:dyDescent="0.25">
      <c r="H476" s="54" t="s">
        <v>1480</v>
      </c>
      <c r="I476" s="55"/>
      <c r="J476" s="55" t="s">
        <v>530</v>
      </c>
      <c r="K476" s="69" t="s">
        <v>181</v>
      </c>
    </row>
    <row r="477" spans="8:11" x14ac:dyDescent="0.25">
      <c r="H477" s="54" t="s">
        <v>1480</v>
      </c>
      <c r="I477" s="55"/>
      <c r="J477" s="55" t="s">
        <v>533</v>
      </c>
      <c r="K477" s="69" t="s">
        <v>182</v>
      </c>
    </row>
    <row r="478" spans="8:11" x14ac:dyDescent="0.25">
      <c r="H478" s="54" t="s">
        <v>1481</v>
      </c>
      <c r="I478" s="55"/>
      <c r="J478" s="55" t="s">
        <v>535</v>
      </c>
      <c r="K478" s="69" t="s">
        <v>182</v>
      </c>
    </row>
    <row r="479" spans="8:11" x14ac:dyDescent="0.25">
      <c r="H479" s="54" t="s">
        <v>1482</v>
      </c>
      <c r="I479" s="55"/>
      <c r="J479" s="55" t="s">
        <v>537</v>
      </c>
      <c r="K479" s="69" t="s">
        <v>183</v>
      </c>
    </row>
    <row r="480" spans="8:11" x14ac:dyDescent="0.25">
      <c r="H480" s="54" t="s">
        <v>1480</v>
      </c>
      <c r="I480" s="55"/>
      <c r="J480" s="55" t="s">
        <v>539</v>
      </c>
      <c r="K480" s="69" t="s">
        <v>180</v>
      </c>
    </row>
    <row r="481" spans="8:11" x14ac:dyDescent="0.25">
      <c r="H481" s="54" t="s">
        <v>1483</v>
      </c>
      <c r="I481" s="55"/>
      <c r="J481" s="55" t="s">
        <v>559</v>
      </c>
      <c r="K481" s="69" t="s">
        <v>180</v>
      </c>
    </row>
    <row r="482" spans="8:11" x14ac:dyDescent="0.25">
      <c r="H482" s="54" t="s">
        <v>1484</v>
      </c>
      <c r="I482" s="55"/>
      <c r="J482" s="55" t="s">
        <v>561</v>
      </c>
      <c r="K482" s="69" t="s">
        <v>182</v>
      </c>
    </row>
    <row r="483" spans="8:11" x14ac:dyDescent="0.25">
      <c r="H483" s="54" t="s">
        <v>1485</v>
      </c>
      <c r="I483" s="55"/>
      <c r="J483" s="55" t="s">
        <v>743</v>
      </c>
      <c r="K483" s="69" t="s">
        <v>180</v>
      </c>
    </row>
    <row r="484" spans="8:11" x14ac:dyDescent="0.25">
      <c r="H484" s="54" t="s">
        <v>1486</v>
      </c>
      <c r="I484" s="55"/>
      <c r="J484" s="55" t="s">
        <v>748</v>
      </c>
      <c r="K484" s="69" t="s">
        <v>182</v>
      </c>
    </row>
    <row r="485" spans="8:11" x14ac:dyDescent="0.25">
      <c r="H485" s="54" t="s">
        <v>1487</v>
      </c>
      <c r="I485" s="55"/>
      <c r="J485" s="55" t="s">
        <v>755</v>
      </c>
      <c r="K485" s="69" t="s">
        <v>182</v>
      </c>
    </row>
    <row r="486" spans="8:11" x14ac:dyDescent="0.25">
      <c r="H486" s="54" t="s">
        <v>1488</v>
      </c>
      <c r="I486" s="55"/>
      <c r="J486" s="55" t="s">
        <v>758</v>
      </c>
      <c r="K486" s="69" t="s">
        <v>182</v>
      </c>
    </row>
    <row r="487" spans="8:11" x14ac:dyDescent="0.25">
      <c r="H487" s="54" t="s">
        <v>1489</v>
      </c>
      <c r="I487" s="55"/>
      <c r="J487" s="55" t="s">
        <v>761</v>
      </c>
      <c r="K487" s="69" t="s">
        <v>179</v>
      </c>
    </row>
    <row r="488" spans="8:11" x14ac:dyDescent="0.25">
      <c r="H488" s="54" t="s">
        <v>1012</v>
      </c>
      <c r="I488" s="55"/>
      <c r="J488" s="55" t="s">
        <v>771</v>
      </c>
      <c r="K488" s="69" t="s">
        <v>179</v>
      </c>
    </row>
    <row r="489" spans="8:11" x14ac:dyDescent="0.25">
      <c r="H489" s="54" t="s">
        <v>1490</v>
      </c>
      <c r="I489" s="55"/>
      <c r="J489" s="55" t="s">
        <v>775</v>
      </c>
      <c r="K489" s="69" t="s">
        <v>182</v>
      </c>
    </row>
    <row r="490" spans="8:11" x14ac:dyDescent="0.25">
      <c r="H490" s="54" t="s">
        <v>1491</v>
      </c>
      <c r="I490" s="55"/>
      <c r="J490" s="55" t="s">
        <v>780</v>
      </c>
      <c r="K490" s="69" t="s">
        <v>183</v>
      </c>
    </row>
    <row r="491" spans="8:11" x14ac:dyDescent="0.25">
      <c r="H491" s="54" t="s">
        <v>1492</v>
      </c>
      <c r="I491" s="55"/>
      <c r="J491" s="55" t="s">
        <v>784</v>
      </c>
      <c r="K491" s="69" t="s">
        <v>183</v>
      </c>
    </row>
    <row r="492" spans="8:11" x14ac:dyDescent="0.25">
      <c r="H492" s="54" t="s">
        <v>1493</v>
      </c>
      <c r="I492" s="55"/>
      <c r="J492" s="55" t="s">
        <v>787</v>
      </c>
      <c r="K492" s="69" t="s">
        <v>183</v>
      </c>
    </row>
    <row r="493" spans="8:11" x14ac:dyDescent="0.25">
      <c r="H493" s="54" t="s">
        <v>1494</v>
      </c>
      <c r="I493" s="55"/>
      <c r="J493" s="55" t="s">
        <v>1495</v>
      </c>
      <c r="K493" s="69" t="s">
        <v>180</v>
      </c>
    </row>
    <row r="494" spans="8:11" x14ac:dyDescent="0.25">
      <c r="H494" s="54" t="s">
        <v>1496</v>
      </c>
      <c r="I494" s="55"/>
      <c r="J494" s="55" t="s">
        <v>806</v>
      </c>
      <c r="K494" s="69" t="str">
        <f>VLOOKUP(J494,REGIONAIS!$B:$C,2,FALSE)</f>
        <v>ANDRE TREVISANI</v>
      </c>
    </row>
    <row r="495" spans="8:11" x14ac:dyDescent="0.25">
      <c r="H495" s="54" t="s">
        <v>1497</v>
      </c>
      <c r="I495" s="55"/>
      <c r="J495" s="55" t="s">
        <v>808</v>
      </c>
      <c r="K495" s="69" t="str">
        <f>VLOOKUP(J495,REGIONAIS!$B:$C,2,FALSE)</f>
        <v>GRAZIANI BARRETO</v>
      </c>
    </row>
    <row r="496" spans="8:11" x14ac:dyDescent="0.25">
      <c r="H496" s="54" t="s">
        <v>1498</v>
      </c>
      <c r="I496" s="55"/>
      <c r="J496" s="55" t="s">
        <v>810</v>
      </c>
      <c r="K496" s="69" t="str">
        <f>VLOOKUP(J496,REGIONAIS!$B:$C,2,FALSE)</f>
        <v>GUSTAVO DIREITO</v>
      </c>
    </row>
    <row r="497" spans="8:11" x14ac:dyDescent="0.25">
      <c r="H497" s="54" t="s">
        <v>1499</v>
      </c>
      <c r="I497" s="55"/>
      <c r="J497" s="55" t="s">
        <v>812</v>
      </c>
      <c r="K497" s="69" t="str">
        <f>VLOOKUP(J497,REGIONAIS!$B:$C,2,FALSE)</f>
        <v>KLEBER RIQUELME</v>
      </c>
    </row>
    <row r="498" spans="8:11" x14ac:dyDescent="0.25">
      <c r="H498" s="54" t="s">
        <v>1500</v>
      </c>
      <c r="I498" s="55"/>
      <c r="J498" s="55" t="s">
        <v>822</v>
      </c>
      <c r="K498" s="69" t="str">
        <f>VLOOKUP(J498,REGIONAIS!$B:$C,2,FALSE)</f>
        <v>BREINER PENA</v>
      </c>
    </row>
    <row r="499" spans="8:11" x14ac:dyDescent="0.25">
      <c r="H499" s="54" t="s">
        <v>1501</v>
      </c>
      <c r="I499" s="55"/>
      <c r="J499" s="55" t="s">
        <v>826</v>
      </c>
      <c r="K499" s="69" t="str">
        <f>VLOOKUP(J499,REGIONAIS!$B:$C,2,FALSE)</f>
        <v>GUSTAVO DIREITO</v>
      </c>
    </row>
    <row r="500" spans="8:11" x14ac:dyDescent="0.25">
      <c r="H500" s="54" t="s">
        <v>1502</v>
      </c>
      <c r="I500" s="55"/>
      <c r="J500" s="55" t="s">
        <v>831</v>
      </c>
      <c r="K500" s="69" t="str">
        <f>VLOOKUP(J500,REGIONAIS!$B:$C,2,FALSE)</f>
        <v>BREINER PENA</v>
      </c>
    </row>
    <row r="501" spans="8:11" x14ac:dyDescent="0.25">
      <c r="H501" s="54" t="s">
        <v>972</v>
      </c>
      <c r="I501" s="55"/>
      <c r="J501" s="55" t="s">
        <v>836</v>
      </c>
      <c r="K501" s="69" t="str">
        <f>VLOOKUP(J501,REGIONAIS!$B:$C,2,FALSE)</f>
        <v>GRAZIANI BARRETO</v>
      </c>
    </row>
    <row r="502" spans="8:11" x14ac:dyDescent="0.25">
      <c r="H502" s="54" t="s">
        <v>1503</v>
      </c>
      <c r="I502" s="55"/>
      <c r="J502" s="55" t="s">
        <v>838</v>
      </c>
      <c r="K502" s="69" t="str">
        <f>VLOOKUP(J502,REGIONAIS!$B:$C,2,FALSE)</f>
        <v>GUSTAVO DIREITO</v>
      </c>
    </row>
    <row r="503" spans="8:11" x14ac:dyDescent="0.25">
      <c r="H503" s="54" t="s">
        <v>1003</v>
      </c>
      <c r="I503" s="55"/>
      <c r="J503" s="55" t="s">
        <v>842</v>
      </c>
      <c r="K503" s="69" t="str">
        <f>VLOOKUP(J503,REGIONAIS!$B:$C,2,FALSE)</f>
        <v>ANDRE TREVISANI</v>
      </c>
    </row>
    <row r="504" spans="8:11" x14ac:dyDescent="0.25">
      <c r="H504" s="54" t="s">
        <v>1504</v>
      </c>
      <c r="I504" s="55"/>
      <c r="J504" s="55" t="s">
        <v>844</v>
      </c>
      <c r="K504" s="69" t="str">
        <f>VLOOKUP(J504,REGIONAIS!$B:$C,2,FALSE)</f>
        <v>GRAZIANI BARRETO</v>
      </c>
    </row>
    <row r="505" spans="8:11" x14ac:dyDescent="0.25">
      <c r="H505" s="54" t="s">
        <v>1505</v>
      </c>
      <c r="I505" s="55"/>
      <c r="J505" s="55" t="s">
        <v>846</v>
      </c>
      <c r="K505" s="69" t="str">
        <f>VLOOKUP(J505,REGIONAIS!$B:$C,2,FALSE)</f>
        <v>GUSTAVO DIREITO</v>
      </c>
    </row>
    <row r="506" spans="8:11" x14ac:dyDescent="0.25">
      <c r="H506" s="54" t="s">
        <v>1506</v>
      </c>
      <c r="I506" s="55"/>
      <c r="J506" s="55" t="s">
        <v>859</v>
      </c>
      <c r="K506" s="69" t="str">
        <f>VLOOKUP(J506,REGIONAIS!$B:$C,2,FALSE)</f>
        <v>BREINER PENA</v>
      </c>
    </row>
    <row r="507" spans="8:11" x14ac:dyDescent="0.25">
      <c r="H507" s="54" t="s">
        <v>1507</v>
      </c>
      <c r="I507" s="55"/>
      <c r="J507" s="55" t="s">
        <v>861</v>
      </c>
      <c r="K507" s="69" t="str">
        <f>VLOOKUP(J507,REGIONAIS!$B:$C,2,FALSE)</f>
        <v>GRAZIANI BARRETO</v>
      </c>
    </row>
    <row r="508" spans="8:11" x14ac:dyDescent="0.25">
      <c r="H508" s="54" t="s">
        <v>1508</v>
      </c>
      <c r="I508" s="55"/>
      <c r="J508" s="55" t="s">
        <v>863</v>
      </c>
      <c r="K508" s="69" t="str">
        <f>VLOOKUP(J508,REGIONAIS!$B:$C,2,FALSE)</f>
        <v>GRAZIANI BARRETO</v>
      </c>
    </row>
    <row r="509" spans="8:11" x14ac:dyDescent="0.25">
      <c r="H509" s="54" t="s">
        <v>1509</v>
      </c>
      <c r="I509" s="55"/>
      <c r="J509" s="55" t="s">
        <v>865</v>
      </c>
      <c r="K509" s="69" t="str">
        <f>VLOOKUP(J509,REGIONAIS!$B:$C,2,FALSE)</f>
        <v>GRAZIANI BARRETO</v>
      </c>
    </row>
    <row r="510" spans="8:11" x14ac:dyDescent="0.25">
      <c r="H510" s="54" t="s">
        <v>1510</v>
      </c>
      <c r="I510" s="55"/>
      <c r="J510" s="55" t="s">
        <v>868</v>
      </c>
      <c r="K510" s="69" t="str">
        <f>VLOOKUP(J510,REGIONAIS!$B:$C,2,FALSE)</f>
        <v>BREINER PENA</v>
      </c>
    </row>
    <row r="511" spans="8:11" x14ac:dyDescent="0.25">
      <c r="H511" s="54" t="s">
        <v>1511</v>
      </c>
      <c r="I511" s="55"/>
      <c r="J511" s="55" t="s">
        <v>870</v>
      </c>
      <c r="K511" s="69" t="str">
        <f>VLOOKUP(J511,REGIONAIS!$B:$C,2,FALSE)</f>
        <v>GRAZIANI BARRETO</v>
      </c>
    </row>
    <row r="512" spans="8:11" x14ac:dyDescent="0.25">
      <c r="H512" s="54" t="s">
        <v>1512</v>
      </c>
      <c r="I512" s="55"/>
      <c r="J512" s="55" t="s">
        <v>873</v>
      </c>
      <c r="K512" s="69" t="str">
        <f>VLOOKUP(J512,REGIONAIS!$B:$C,2,FALSE)</f>
        <v>GRAZIANI BARRETO</v>
      </c>
    </row>
    <row r="513" spans="8:11" x14ac:dyDescent="0.25">
      <c r="H513" s="54" t="s">
        <v>966</v>
      </c>
      <c r="I513" s="55"/>
      <c r="J513" s="55" t="s">
        <v>875</v>
      </c>
      <c r="K513" s="69" t="str">
        <f>VLOOKUP(J513,REGIONAIS!$B:$C,2,FALSE)</f>
        <v>GRAZIANI BARRETO</v>
      </c>
    </row>
    <row r="514" spans="8:11" x14ac:dyDescent="0.25">
      <c r="H514" s="54" t="s">
        <v>966</v>
      </c>
      <c r="I514" s="55"/>
      <c r="J514" s="55" t="s">
        <v>877</v>
      </c>
      <c r="K514" s="69" t="str">
        <f>VLOOKUP(J514,REGIONAIS!$B:$C,2,FALSE)</f>
        <v>GRAZIANI BARRETO</v>
      </c>
    </row>
    <row r="515" spans="8:11" x14ac:dyDescent="0.25">
      <c r="H515" s="54" t="s">
        <v>991</v>
      </c>
      <c r="I515" s="55"/>
      <c r="J515" s="55" t="s">
        <v>885</v>
      </c>
      <c r="K515" s="69" t="str">
        <f>VLOOKUP(J515,REGIONAIS!$B:$C,2,FALSE)</f>
        <v>GRAZIANI BARRETO</v>
      </c>
    </row>
    <row r="516" spans="8:11" x14ac:dyDescent="0.25">
      <c r="H516" s="54" t="s">
        <v>976</v>
      </c>
      <c r="I516" s="55"/>
      <c r="J516" s="55" t="s">
        <v>887</v>
      </c>
      <c r="K516" s="69" t="str">
        <f>VLOOKUP(J516,REGIONAIS!$B:$C,2,FALSE)</f>
        <v>GRAZIANI BARRETO</v>
      </c>
    </row>
    <row r="517" spans="8:11" x14ac:dyDescent="0.25">
      <c r="H517" s="54" t="s">
        <v>1513</v>
      </c>
      <c r="I517" s="55"/>
      <c r="J517" s="55" t="s">
        <v>895</v>
      </c>
      <c r="K517" s="69" t="str">
        <f>VLOOKUP(J517,REGIONAIS!$B:$C,2,FALSE)</f>
        <v>GRAZIANI BARRETO</v>
      </c>
    </row>
    <row r="518" spans="8:11" x14ac:dyDescent="0.25">
      <c r="H518" s="54" t="s">
        <v>1514</v>
      </c>
      <c r="I518" s="55"/>
      <c r="J518" s="55" t="s">
        <v>897</v>
      </c>
      <c r="K518" s="69" t="str">
        <f>VLOOKUP(J518,REGIONAIS!$B:$C,2,FALSE)</f>
        <v>GUSTAVO DIREITO</v>
      </c>
    </row>
    <row r="519" spans="8:11" x14ac:dyDescent="0.25">
      <c r="H519" s="54" t="s">
        <v>1515</v>
      </c>
      <c r="I519" s="55"/>
      <c r="J519" s="55" t="s">
        <v>908</v>
      </c>
      <c r="K519" s="69" t="str">
        <f>VLOOKUP(J519,REGIONAIS!$B:$C,2,FALSE)</f>
        <v>GRAZIANI BARRETO</v>
      </c>
    </row>
    <row r="520" spans="8:11" x14ac:dyDescent="0.25">
      <c r="H520" s="54" t="s">
        <v>1516</v>
      </c>
      <c r="I520" s="55"/>
      <c r="J520" s="55" t="s">
        <v>914</v>
      </c>
      <c r="K520" s="69" t="str">
        <f>VLOOKUP(J520,REGIONAIS!$B:$C,2,FALSE)</f>
        <v>GRAZIANI BARRETO</v>
      </c>
    </row>
    <row r="521" spans="8:11" x14ac:dyDescent="0.25">
      <c r="H521" s="54" t="s">
        <v>1517</v>
      </c>
      <c r="I521" s="55"/>
      <c r="J521" s="55" t="s">
        <v>916</v>
      </c>
      <c r="K521" s="69" t="str">
        <f>VLOOKUP(J521,REGIONAIS!$B:$C,2,FALSE)</f>
        <v>GRAZIANI BARRETO</v>
      </c>
    </row>
    <row r="522" spans="8:11" x14ac:dyDescent="0.25">
      <c r="H522" s="54" t="s">
        <v>1518</v>
      </c>
      <c r="I522" s="55"/>
      <c r="J522" s="55" t="s">
        <v>921</v>
      </c>
      <c r="K522" s="69" t="str">
        <f>VLOOKUP(J522,REGIONAIS!$B:$C,2,FALSE)</f>
        <v>KLEBER RIQUELME</v>
      </c>
    </row>
    <row r="523" spans="8:11" x14ac:dyDescent="0.25">
      <c r="H523" s="54" t="s">
        <v>1519</v>
      </c>
      <c r="I523" s="55"/>
      <c r="J523" s="55" t="s">
        <v>926</v>
      </c>
      <c r="K523" s="69" t="str">
        <f>VLOOKUP(J523,REGIONAIS!$B:$C,2,FALSE)</f>
        <v>KLEBER RIQUELME</v>
      </c>
    </row>
    <row r="524" spans="8:11" x14ac:dyDescent="0.25">
      <c r="H524" s="54" t="s">
        <v>1520</v>
      </c>
      <c r="I524" s="55"/>
      <c r="J524" s="55" t="s">
        <v>936</v>
      </c>
      <c r="K524" s="69" t="str">
        <f>VLOOKUP(J524,REGIONAIS!$B:$C,2,FALSE)</f>
        <v>BREINER PENA</v>
      </c>
    </row>
    <row r="525" spans="8:11" x14ac:dyDescent="0.25">
      <c r="H525" s="54" t="s">
        <v>1521</v>
      </c>
      <c r="I525" s="55"/>
      <c r="J525" s="55" t="s">
        <v>940</v>
      </c>
      <c r="K525" s="69" t="str">
        <f>VLOOKUP(J525,REGIONAIS!$B:$C,2,FALSE)</f>
        <v>KLEBER RIQUELME</v>
      </c>
    </row>
    <row r="526" spans="8:11" x14ac:dyDescent="0.25">
      <c r="H526" s="54" t="s">
        <v>1522</v>
      </c>
      <c r="I526" s="55"/>
      <c r="J526" s="55" t="s">
        <v>949</v>
      </c>
      <c r="K526" s="69" t="str">
        <f>VLOOKUP(J526,REGIONAIS!$B:$C,2,FALSE)</f>
        <v>GUSTAVO DIREITO</v>
      </c>
    </row>
    <row r="527" spans="8:11" x14ac:dyDescent="0.25">
      <c r="H527" s="54" t="s">
        <v>1523</v>
      </c>
      <c r="I527" s="55"/>
      <c r="J527" s="55" t="s">
        <v>952</v>
      </c>
      <c r="K527" s="69" t="str">
        <f>VLOOKUP(J527,REGIONAIS!$B:$C,2,FALSE)</f>
        <v>GRAZIANI BARRETO</v>
      </c>
    </row>
    <row r="528" spans="8:11" x14ac:dyDescent="0.25">
      <c r="H528" s="54" t="s">
        <v>1524</v>
      </c>
      <c r="I528" s="55"/>
      <c r="J528" s="55" t="s">
        <v>956</v>
      </c>
      <c r="K528" s="69" t="str">
        <f>VLOOKUP(J528,REGIONAIS!$B:$C,2,FALSE)</f>
        <v>ANDRE TREVISANI</v>
      </c>
    </row>
    <row r="529" spans="8:11" x14ac:dyDescent="0.25">
      <c r="H529" s="54" t="s">
        <v>1525</v>
      </c>
      <c r="I529" s="55"/>
      <c r="J529" s="55" t="s">
        <v>958</v>
      </c>
      <c r="K529" s="69" t="str">
        <f>VLOOKUP(J529,REGIONAIS!$B:$C,2,FALSE)</f>
        <v>GRAZIANI BARRETO</v>
      </c>
    </row>
    <row r="530" spans="8:11" x14ac:dyDescent="0.25">
      <c r="H530" s="54" t="s">
        <v>994</v>
      </c>
      <c r="I530" s="55"/>
      <c r="J530" s="55" t="s">
        <v>960</v>
      </c>
      <c r="K530" s="69" t="str">
        <f>VLOOKUP(J530,REGIONAIS!$B:$C,2,FALSE)</f>
        <v>GRAZIANI BARRETO</v>
      </c>
    </row>
    <row r="531" spans="8:11" x14ac:dyDescent="0.25">
      <c r="H531" s="54" t="s">
        <v>1526</v>
      </c>
      <c r="I531" s="55"/>
      <c r="J531" s="55" t="s">
        <v>565</v>
      </c>
      <c r="K531" s="69" t="str">
        <f>VLOOKUP(J531,REGIONAIS!$B:$C,2,FALSE)</f>
        <v>GUSTAVO DIREITO</v>
      </c>
    </row>
    <row r="532" spans="8:11" x14ac:dyDescent="0.25">
      <c r="H532" s="54" t="s">
        <v>1527</v>
      </c>
      <c r="I532" s="55"/>
      <c r="J532" s="55" t="s">
        <v>568</v>
      </c>
      <c r="K532" s="69" t="str">
        <f>VLOOKUP(J532,REGIONAIS!$B:$C,2,FALSE)</f>
        <v>ANDRE TREVISANI</v>
      </c>
    </row>
    <row r="533" spans="8:11" x14ac:dyDescent="0.25">
      <c r="H533" s="54" t="s">
        <v>1007</v>
      </c>
      <c r="I533" s="55"/>
      <c r="J533" s="55" t="s">
        <v>1108</v>
      </c>
      <c r="K533" s="69" t="s">
        <v>180</v>
      </c>
    </row>
    <row r="534" spans="8:11" x14ac:dyDescent="0.25">
      <c r="H534" s="54" t="s">
        <v>1528</v>
      </c>
      <c r="I534" s="55"/>
      <c r="J534" s="55" t="s">
        <v>572</v>
      </c>
      <c r="K534" s="69" t="str">
        <f>VLOOKUP(J534,REGIONAIS!$B:$C,2,FALSE)</f>
        <v>KLEBER RIQUELME</v>
      </c>
    </row>
    <row r="535" spans="8:11" x14ac:dyDescent="0.25">
      <c r="H535" s="54" t="s">
        <v>981</v>
      </c>
      <c r="I535" s="55"/>
      <c r="J535" s="55" t="s">
        <v>574</v>
      </c>
      <c r="K535" s="69" t="str">
        <f>VLOOKUP(J535,REGIONAIS!$B:$C,2,FALSE)</f>
        <v>KLEBER RIQUELME</v>
      </c>
    </row>
    <row r="536" spans="8:11" x14ac:dyDescent="0.25">
      <c r="H536" s="54" t="s">
        <v>1529</v>
      </c>
      <c r="I536" s="55"/>
      <c r="J536" s="55" t="s">
        <v>576</v>
      </c>
      <c r="K536" s="69" t="str">
        <f>VLOOKUP(J536,REGIONAIS!$B:$C,2,FALSE)</f>
        <v>GUSTAVO DIREITO</v>
      </c>
    </row>
    <row r="537" spans="8:11" x14ac:dyDescent="0.25">
      <c r="H537" s="54" t="s">
        <v>1530</v>
      </c>
      <c r="I537" s="55"/>
      <c r="J537" s="55" t="s">
        <v>578</v>
      </c>
      <c r="K537" s="69" t="str">
        <f>VLOOKUP(J537,REGIONAIS!$B:$C,2,FALSE)</f>
        <v>BREINER PENA</v>
      </c>
    </row>
    <row r="538" spans="8:11" x14ac:dyDescent="0.25">
      <c r="H538" s="54" t="s">
        <v>1531</v>
      </c>
      <c r="I538" s="55"/>
      <c r="J538" s="55" t="s">
        <v>580</v>
      </c>
      <c r="K538" s="69" t="str">
        <f>VLOOKUP(J538,REGIONAIS!$B:$C,2,FALSE)</f>
        <v>GUSTAVO DIREITO</v>
      </c>
    </row>
    <row r="539" spans="8:11" x14ac:dyDescent="0.25">
      <c r="H539" s="54" t="s">
        <v>1532</v>
      </c>
      <c r="I539" s="55"/>
      <c r="J539" s="55" t="s">
        <v>582</v>
      </c>
      <c r="K539" s="69" t="str">
        <f>VLOOKUP(J539,REGIONAIS!$B:$C,2,FALSE)</f>
        <v>GUSTAVO DIREITO</v>
      </c>
    </row>
    <row r="540" spans="8:11" x14ac:dyDescent="0.25">
      <c r="H540" s="54" t="s">
        <v>1533</v>
      </c>
      <c r="I540" s="55"/>
      <c r="J540" s="55" t="s">
        <v>584</v>
      </c>
      <c r="K540" s="69" t="str">
        <f>VLOOKUP(J540,REGIONAIS!$B:$C,2,FALSE)</f>
        <v>ANDRE TREVISANI</v>
      </c>
    </row>
    <row r="541" spans="8:11" x14ac:dyDescent="0.25">
      <c r="H541" s="54" t="s">
        <v>1534</v>
      </c>
      <c r="I541" s="55"/>
      <c r="J541" s="55" t="s">
        <v>1535</v>
      </c>
      <c r="K541" s="69" t="s">
        <v>179</v>
      </c>
    </row>
    <row r="542" spans="8:11" x14ac:dyDescent="0.25">
      <c r="H542" s="54" t="s">
        <v>1536</v>
      </c>
      <c r="I542" s="55"/>
      <c r="J542" s="55" t="s">
        <v>588</v>
      </c>
      <c r="K542" s="69" t="str">
        <f>VLOOKUP(J542,REGIONAIS!$B:$C,2,FALSE)</f>
        <v>GRAZIANI BARRETO</v>
      </c>
    </row>
    <row r="543" spans="8:11" x14ac:dyDescent="0.25">
      <c r="H543" s="54" t="s">
        <v>1537</v>
      </c>
      <c r="I543" s="55"/>
      <c r="J543" s="55" t="s">
        <v>590</v>
      </c>
      <c r="K543" s="69" t="str">
        <f>VLOOKUP(J543,REGIONAIS!$B:$C,2,FALSE)</f>
        <v>KLEBER RIQUELME</v>
      </c>
    </row>
    <row r="544" spans="8:11" x14ac:dyDescent="0.25">
      <c r="H544" s="54" t="s">
        <v>1538</v>
      </c>
      <c r="I544" s="55"/>
      <c r="J544" s="55" t="s">
        <v>593</v>
      </c>
      <c r="K544" s="69" t="str">
        <f>VLOOKUP(J544,REGIONAIS!$B:$C,2,FALSE)</f>
        <v>BREINER PENA</v>
      </c>
    </row>
    <row r="545" spans="8:11" x14ac:dyDescent="0.25">
      <c r="H545" s="54" t="s">
        <v>1539</v>
      </c>
      <c r="I545" s="55"/>
      <c r="J545" s="55" t="s">
        <v>595</v>
      </c>
      <c r="K545" s="69" t="str">
        <f>VLOOKUP(J545,REGIONAIS!$B:$C,2,FALSE)</f>
        <v>ANDRE TREVISANI</v>
      </c>
    </row>
    <row r="546" spans="8:11" x14ac:dyDescent="0.25">
      <c r="H546" s="54" t="s">
        <v>1540</v>
      </c>
      <c r="I546" s="55"/>
      <c r="J546" s="55" t="s">
        <v>597</v>
      </c>
      <c r="K546" s="69" t="str">
        <f>VLOOKUP(J546,REGIONAIS!$B:$C,2,FALSE)</f>
        <v>GRAZIANI BARRETO</v>
      </c>
    </row>
    <row r="547" spans="8:11" x14ac:dyDescent="0.25">
      <c r="H547" s="54" t="s">
        <v>1008</v>
      </c>
      <c r="I547" s="55"/>
      <c r="J547" s="55" t="s">
        <v>599</v>
      </c>
      <c r="K547" s="69" t="str">
        <f>VLOOKUP(J547,REGIONAIS!$B:$C,2,FALSE)</f>
        <v>GRAZIANI BARRETO</v>
      </c>
    </row>
    <row r="548" spans="8:11" x14ac:dyDescent="0.25">
      <c r="H548" s="54" t="s">
        <v>1541</v>
      </c>
      <c r="I548" s="55"/>
      <c r="J548" s="55" t="s">
        <v>601</v>
      </c>
      <c r="K548" s="69" t="str">
        <f>VLOOKUP(J548,REGIONAIS!$B:$C,2,FALSE)</f>
        <v>GRAZIANI BARRETO</v>
      </c>
    </row>
    <row r="549" spans="8:11" x14ac:dyDescent="0.25">
      <c r="H549" s="54" t="s">
        <v>1542</v>
      </c>
      <c r="I549" s="55"/>
      <c r="J549" s="55" t="s">
        <v>603</v>
      </c>
      <c r="K549" s="69" t="str">
        <f>VLOOKUP(J549,REGIONAIS!$B:$C,2,FALSE)</f>
        <v>BREINER PENA</v>
      </c>
    </row>
    <row r="550" spans="8:11" x14ac:dyDescent="0.25">
      <c r="H550" s="54" t="s">
        <v>1543</v>
      </c>
      <c r="I550" s="55"/>
      <c r="J550" s="55" t="s">
        <v>608</v>
      </c>
      <c r="K550" s="69" t="str">
        <f>VLOOKUP(J550,REGIONAIS!$B:$C,2,FALSE)</f>
        <v>KLEBER RIQUELME</v>
      </c>
    </row>
    <row r="551" spans="8:11" x14ac:dyDescent="0.25">
      <c r="H551" s="54" t="s">
        <v>1544</v>
      </c>
      <c r="I551" s="55"/>
      <c r="J551" s="55" t="s">
        <v>610</v>
      </c>
      <c r="K551" s="69" t="str">
        <f>VLOOKUP(J551,REGIONAIS!$B:$C,2,FALSE)</f>
        <v>ANDRE TREVISANI</v>
      </c>
    </row>
    <row r="552" spans="8:11" x14ac:dyDescent="0.25">
      <c r="H552" s="54" t="s">
        <v>1545</v>
      </c>
      <c r="I552" s="55"/>
      <c r="J552" s="55" t="s">
        <v>612</v>
      </c>
      <c r="K552" s="69" t="str">
        <f>VLOOKUP(J552,REGIONAIS!$B:$C,2,FALSE)</f>
        <v>BREINER PENA</v>
      </c>
    </row>
    <row r="553" spans="8:11" x14ac:dyDescent="0.25">
      <c r="H553" s="54" t="s">
        <v>1546</v>
      </c>
      <c r="I553" s="55"/>
      <c r="J553" s="55" t="s">
        <v>615</v>
      </c>
      <c r="K553" s="69" t="str">
        <f>VLOOKUP(J553,REGIONAIS!$B:$C,2,FALSE)</f>
        <v>GRAZIANI BARRETO</v>
      </c>
    </row>
    <row r="554" spans="8:11" x14ac:dyDescent="0.25">
      <c r="H554" s="54" t="s">
        <v>1547</v>
      </c>
      <c r="I554" s="55"/>
      <c r="J554" s="55" t="s">
        <v>616</v>
      </c>
      <c r="K554" s="69" t="str">
        <f>VLOOKUP(J554,REGIONAIS!$B:$C,2,FALSE)</f>
        <v>BREINER PENA</v>
      </c>
    </row>
    <row r="555" spans="8:11" x14ac:dyDescent="0.25">
      <c r="H555" s="54" t="s">
        <v>1548</v>
      </c>
      <c r="I555" s="55"/>
      <c r="J555" s="55" t="s">
        <v>618</v>
      </c>
      <c r="K555" s="69" t="str">
        <f>VLOOKUP(J555,REGIONAIS!$B:$C,2,FALSE)</f>
        <v>ANDRE TREVISANI</v>
      </c>
    </row>
    <row r="556" spans="8:11" x14ac:dyDescent="0.25">
      <c r="H556" s="54" t="s">
        <v>1549</v>
      </c>
      <c r="I556" s="55"/>
      <c r="J556" s="55" t="s">
        <v>621</v>
      </c>
      <c r="K556" s="69" t="str">
        <f>VLOOKUP(J556,REGIONAIS!$B:$C,2,FALSE)</f>
        <v>GRAZIANI BARRETO</v>
      </c>
    </row>
    <row r="557" spans="8:11" x14ac:dyDescent="0.25">
      <c r="H557" s="54" t="s">
        <v>1550</v>
      </c>
      <c r="I557" s="55"/>
      <c r="J557" s="55" t="s">
        <v>623</v>
      </c>
      <c r="K557" s="69" t="str">
        <f>VLOOKUP(J557,REGIONAIS!$B:$C,2,FALSE)</f>
        <v>ANDRE TREVISANI</v>
      </c>
    </row>
    <row r="558" spans="8:11" x14ac:dyDescent="0.25">
      <c r="H558" s="54" t="s">
        <v>1551</v>
      </c>
      <c r="I558" s="55"/>
      <c r="J558" s="55" t="s">
        <v>625</v>
      </c>
      <c r="K558" s="69" t="str">
        <f>VLOOKUP(J558,REGIONAIS!$B:$C,2,FALSE)</f>
        <v>BREINER PENA</v>
      </c>
    </row>
    <row r="559" spans="8:11" x14ac:dyDescent="0.25">
      <c r="H559" s="54" t="s">
        <v>1552</v>
      </c>
      <c r="I559" s="55"/>
      <c r="J559" s="55" t="s">
        <v>627</v>
      </c>
      <c r="K559" s="69" t="str">
        <f>VLOOKUP(J559,REGIONAIS!$B:$C,2,FALSE)</f>
        <v>ANDRE TREVISANI</v>
      </c>
    </row>
    <row r="560" spans="8:11" x14ac:dyDescent="0.25">
      <c r="H560" s="54" t="s">
        <v>1001</v>
      </c>
      <c r="I560" s="55"/>
      <c r="J560" s="55" t="s">
        <v>630</v>
      </c>
      <c r="K560" s="69" t="str">
        <f>VLOOKUP(J560,REGIONAIS!$B:$C,2,FALSE)</f>
        <v>KLEBER RIQUELME</v>
      </c>
    </row>
    <row r="561" spans="8:11" x14ac:dyDescent="0.25">
      <c r="H561" s="54" t="s">
        <v>1553</v>
      </c>
      <c r="I561" s="55"/>
      <c r="J561" s="55" t="s">
        <v>632</v>
      </c>
      <c r="K561" s="69" t="str">
        <f>VLOOKUP(J561,REGIONAIS!$B:$C,2,FALSE)</f>
        <v>KLEBER RIQUELME</v>
      </c>
    </row>
    <row r="562" spans="8:11" x14ac:dyDescent="0.25">
      <c r="H562" s="54" t="s">
        <v>1554</v>
      </c>
      <c r="I562" s="55"/>
      <c r="J562" s="55" t="s">
        <v>634</v>
      </c>
      <c r="K562" s="69" t="str">
        <f>VLOOKUP(J562,REGIONAIS!$B:$C,2,FALSE)</f>
        <v>BREINER PENA</v>
      </c>
    </row>
    <row r="563" spans="8:11" x14ac:dyDescent="0.25">
      <c r="H563" s="54" t="s">
        <v>1555</v>
      </c>
      <c r="I563" s="55"/>
      <c r="J563" s="55" t="s">
        <v>636</v>
      </c>
      <c r="K563" s="69" t="str">
        <f>VLOOKUP(J563,REGIONAIS!$B:$C,2,FALSE)</f>
        <v>GUSTAVO DIREITO</v>
      </c>
    </row>
    <row r="564" spans="8:11" x14ac:dyDescent="0.25">
      <c r="H564" s="54" t="s">
        <v>1009</v>
      </c>
      <c r="I564" s="55"/>
      <c r="J564" s="55" t="s">
        <v>638</v>
      </c>
      <c r="K564" s="69" t="str">
        <f>VLOOKUP(J564,REGIONAIS!$B:$C,2,FALSE)</f>
        <v>GUSTAVO DIREITO</v>
      </c>
    </row>
    <row r="565" spans="8:11" x14ac:dyDescent="0.25">
      <c r="H565" s="54" t="s">
        <v>1556</v>
      </c>
      <c r="I565" s="55"/>
      <c r="J565" s="55" t="s">
        <v>640</v>
      </c>
      <c r="K565" s="69" t="str">
        <f>VLOOKUP(J565,REGIONAIS!$B:$C,2,FALSE)</f>
        <v>GUSTAVO DIREITO</v>
      </c>
    </row>
    <row r="566" spans="8:11" x14ac:dyDescent="0.25">
      <c r="H566" s="54" t="s">
        <v>1557</v>
      </c>
      <c r="I566" s="55"/>
      <c r="J566" s="55" t="s">
        <v>643</v>
      </c>
      <c r="K566" s="69" t="str">
        <f>VLOOKUP(J566,REGIONAIS!$B:$C,2,FALSE)</f>
        <v>GUSTAVO DIREITO</v>
      </c>
    </row>
    <row r="567" spans="8:11" x14ac:dyDescent="0.25">
      <c r="H567" s="54" t="s">
        <v>1558</v>
      </c>
      <c r="I567" s="55"/>
      <c r="J567" s="55" t="s">
        <v>644</v>
      </c>
      <c r="K567" s="69" t="str">
        <f>VLOOKUP(J567,REGIONAIS!$B:$C,2,FALSE)</f>
        <v>ANDRE TREVISANI</v>
      </c>
    </row>
    <row r="568" spans="8:11" x14ac:dyDescent="0.25">
      <c r="H568" s="54" t="s">
        <v>992</v>
      </c>
      <c r="I568" s="55"/>
      <c r="J568" s="55" t="s">
        <v>646</v>
      </c>
      <c r="K568" s="69" t="str">
        <f>VLOOKUP(J568,REGIONAIS!$B:$C,2,FALSE)</f>
        <v>KLEBER RIQUELME</v>
      </c>
    </row>
    <row r="569" spans="8:11" x14ac:dyDescent="0.25">
      <c r="H569" s="54" t="s">
        <v>1559</v>
      </c>
      <c r="I569" s="55"/>
      <c r="J569" s="55" t="s">
        <v>648</v>
      </c>
      <c r="K569" s="69" t="str">
        <f>VLOOKUP(J569,REGIONAIS!$B:$C,2,FALSE)</f>
        <v>GUSTAVO DIREITO</v>
      </c>
    </row>
    <row r="570" spans="8:11" x14ac:dyDescent="0.25">
      <c r="H570" s="54" t="s">
        <v>1560</v>
      </c>
      <c r="I570" s="55"/>
      <c r="J570" s="55" t="s">
        <v>650</v>
      </c>
      <c r="K570" s="69" t="str">
        <f>VLOOKUP(J570,REGIONAIS!$B:$C,2,FALSE)</f>
        <v>ANDRE TREVISANI</v>
      </c>
    </row>
    <row r="571" spans="8:11" x14ac:dyDescent="0.25">
      <c r="H571" s="54" t="s">
        <v>1561</v>
      </c>
      <c r="I571" s="55"/>
      <c r="J571" s="55" t="s">
        <v>653</v>
      </c>
      <c r="K571" s="69" t="str">
        <f>VLOOKUP(J571,REGIONAIS!$B:$C,2,FALSE)</f>
        <v>GUSTAVO DIREITO</v>
      </c>
    </row>
    <row r="572" spans="8:11" x14ac:dyDescent="0.25">
      <c r="H572" s="54" t="s">
        <v>1562</v>
      </c>
      <c r="I572" s="55"/>
      <c r="J572" s="55" t="s">
        <v>655</v>
      </c>
      <c r="K572" s="69" t="str">
        <f>VLOOKUP(J572,REGIONAIS!$B:$C,2,FALSE)</f>
        <v>GUSTAVO DIREITO</v>
      </c>
    </row>
    <row r="573" spans="8:11" x14ac:dyDescent="0.25">
      <c r="H573" s="54" t="s">
        <v>1563</v>
      </c>
      <c r="I573" s="55"/>
      <c r="J573" s="55" t="s">
        <v>657</v>
      </c>
      <c r="K573" s="69" t="str">
        <f>VLOOKUP(J573,REGIONAIS!$B:$C,2,FALSE)</f>
        <v>KLEBER RIQUELME</v>
      </c>
    </row>
    <row r="574" spans="8:11" x14ac:dyDescent="0.25">
      <c r="H574" s="54" t="s">
        <v>1002</v>
      </c>
      <c r="I574" s="55"/>
      <c r="J574" s="55" t="s">
        <v>1150</v>
      </c>
      <c r="K574" s="69" t="s">
        <v>182</v>
      </c>
    </row>
    <row r="575" spans="8:11" x14ac:dyDescent="0.25">
      <c r="H575" s="54" t="s">
        <v>1564</v>
      </c>
      <c r="I575" s="55"/>
      <c r="J575" s="55" t="s">
        <v>662</v>
      </c>
      <c r="K575" s="69" t="str">
        <f>VLOOKUP(J575,REGIONAIS!$B:$C,2,FALSE)</f>
        <v>KLEBER RIQUELME</v>
      </c>
    </row>
    <row r="576" spans="8:11" x14ac:dyDescent="0.25">
      <c r="H576" s="54" t="s">
        <v>1565</v>
      </c>
      <c r="I576" s="55"/>
      <c r="J576" s="55" t="s">
        <v>1153</v>
      </c>
      <c r="K576" s="69" t="s">
        <v>179</v>
      </c>
    </row>
    <row r="577" spans="8:11" x14ac:dyDescent="0.25">
      <c r="H577" s="54" t="s">
        <v>1005</v>
      </c>
      <c r="I577" s="55"/>
      <c r="J577" s="55" t="s">
        <v>667</v>
      </c>
      <c r="K577" s="69" t="str">
        <f>VLOOKUP(J577,REGIONAIS!$B:$C,2,FALSE)</f>
        <v>ANDRE TREVISANI</v>
      </c>
    </row>
    <row r="578" spans="8:11" x14ac:dyDescent="0.25">
      <c r="H578" s="54" t="s">
        <v>1566</v>
      </c>
      <c r="I578" s="55"/>
      <c r="J578" s="55" t="s">
        <v>669</v>
      </c>
      <c r="K578" s="69" t="str">
        <f>VLOOKUP(J578,REGIONAIS!$B:$C,2,FALSE)</f>
        <v>GRAZIANI BARRETO</v>
      </c>
    </row>
    <row r="579" spans="8:11" x14ac:dyDescent="0.25">
      <c r="H579" s="54" t="s">
        <v>1567</v>
      </c>
      <c r="I579" s="55"/>
      <c r="J579" s="55" t="s">
        <v>671</v>
      </c>
      <c r="K579" s="69" t="str">
        <f>VLOOKUP(J579,REGIONAIS!$B:$C,2,FALSE)</f>
        <v>GUSTAVO DIREITO</v>
      </c>
    </row>
    <row r="580" spans="8:11" x14ac:dyDescent="0.25">
      <c r="H580" s="54" t="s">
        <v>1568</v>
      </c>
      <c r="I580" s="55"/>
      <c r="J580" s="55" t="s">
        <v>673</v>
      </c>
      <c r="K580" s="69" t="str">
        <f>VLOOKUP(J580,REGIONAIS!$B:$C,2,FALSE)</f>
        <v>ANDRE TREVISANI</v>
      </c>
    </row>
    <row r="581" spans="8:11" x14ac:dyDescent="0.25">
      <c r="H581" s="54" t="s">
        <v>1569</v>
      </c>
      <c r="I581" s="55"/>
      <c r="J581" s="55" t="s">
        <v>676</v>
      </c>
      <c r="K581" s="69" t="str">
        <f>VLOOKUP(J581,REGIONAIS!$B:$C,2,FALSE)</f>
        <v>ANDRE TREVISANI</v>
      </c>
    </row>
    <row r="582" spans="8:11" x14ac:dyDescent="0.25">
      <c r="H582" s="54" t="s">
        <v>1570</v>
      </c>
      <c r="I582" s="55"/>
      <c r="J582" s="55" t="s">
        <v>678</v>
      </c>
      <c r="K582" s="69" t="str">
        <f>VLOOKUP(J582,REGIONAIS!$B:$C,2,FALSE)</f>
        <v>GRAZIANI BARRETO</v>
      </c>
    </row>
    <row r="583" spans="8:11" x14ac:dyDescent="0.25">
      <c r="H583" s="54" t="s">
        <v>1006</v>
      </c>
      <c r="I583" s="55"/>
      <c r="J583" s="55" t="s">
        <v>1162</v>
      </c>
      <c r="K583" s="69" t="s">
        <v>179</v>
      </c>
    </row>
    <row r="584" spans="8:11" x14ac:dyDescent="0.25">
      <c r="H584" s="54" t="s">
        <v>1571</v>
      </c>
      <c r="I584" s="55"/>
      <c r="J584" s="55" t="s">
        <v>683</v>
      </c>
      <c r="K584" s="69" t="str">
        <f>VLOOKUP(J584,REGIONAIS!$B:$C,2,FALSE)</f>
        <v>GUSTAVO DIREITO</v>
      </c>
    </row>
    <row r="585" spans="8:11" x14ac:dyDescent="0.25">
      <c r="H585" s="54" t="s">
        <v>1572</v>
      </c>
      <c r="I585" s="55"/>
      <c r="J585" s="55" t="s">
        <v>686</v>
      </c>
      <c r="K585" s="69" t="str">
        <f>VLOOKUP(J585,REGIONAIS!$B:$C,2,FALSE)</f>
        <v>ANDRE TREVISANI</v>
      </c>
    </row>
    <row r="586" spans="8:11" x14ac:dyDescent="0.25">
      <c r="H586" s="54" t="s">
        <v>1573</v>
      </c>
      <c r="I586" s="55"/>
      <c r="J586" s="55" t="s">
        <v>688</v>
      </c>
      <c r="K586" s="69" t="str">
        <f>VLOOKUP(J586,REGIONAIS!$B:$C,2,FALSE)</f>
        <v>KLEBER RIQUELME</v>
      </c>
    </row>
    <row r="587" spans="8:11" x14ac:dyDescent="0.25">
      <c r="H587" s="54" t="s">
        <v>1574</v>
      </c>
      <c r="I587" s="55"/>
      <c r="J587" s="55" t="s">
        <v>690</v>
      </c>
      <c r="K587" s="69" t="str">
        <f>VLOOKUP(J587,REGIONAIS!$B:$C,2,FALSE)</f>
        <v>GUSTAVO DIREITO</v>
      </c>
    </row>
    <row r="588" spans="8:11" x14ac:dyDescent="0.25">
      <c r="H588" s="54" t="s">
        <v>1575</v>
      </c>
      <c r="I588" s="55"/>
      <c r="J588" s="55" t="s">
        <v>692</v>
      </c>
      <c r="K588" s="69" t="str">
        <f>VLOOKUP(J588,REGIONAIS!$B:$C,2,FALSE)</f>
        <v>ANDRE TREVISANI</v>
      </c>
    </row>
    <row r="589" spans="8:11" x14ac:dyDescent="0.25">
      <c r="H589" s="54" t="s">
        <v>1576</v>
      </c>
      <c r="I589" s="55"/>
      <c r="J589" s="55" t="s">
        <v>694</v>
      </c>
      <c r="K589" s="69" t="str">
        <f>VLOOKUP(J589,REGIONAIS!$B:$C,2,FALSE)</f>
        <v>BREINER PENA</v>
      </c>
    </row>
    <row r="590" spans="8:11" x14ac:dyDescent="0.25">
      <c r="H590" s="54" t="s">
        <v>1577</v>
      </c>
      <c r="I590" s="55"/>
      <c r="J590" s="55" t="s">
        <v>696</v>
      </c>
      <c r="K590" s="69" t="str">
        <f>VLOOKUP(J590,REGIONAIS!$B:$C,2,FALSE)</f>
        <v>BREINER PENA</v>
      </c>
    </row>
    <row r="591" spans="8:11" x14ac:dyDescent="0.25">
      <c r="H591" s="54" t="s">
        <v>1578</v>
      </c>
      <c r="I591" s="55"/>
      <c r="J591" s="55" t="s">
        <v>698</v>
      </c>
      <c r="K591" s="69" t="str">
        <f>VLOOKUP(J591,REGIONAIS!$B:$C,2,FALSE)</f>
        <v>GRAZIANI BARRETO</v>
      </c>
    </row>
    <row r="592" spans="8:11" x14ac:dyDescent="0.25">
      <c r="H592" s="54" t="s">
        <v>1579</v>
      </c>
      <c r="I592" s="55"/>
      <c r="J592" s="55" t="s">
        <v>701</v>
      </c>
      <c r="K592" s="69" t="str">
        <f>VLOOKUP(J592,REGIONAIS!$B:$C,2,FALSE)</f>
        <v>ANDRE TREVISANI</v>
      </c>
    </row>
    <row r="593" spans="8:11" x14ac:dyDescent="0.25">
      <c r="H593" s="54" t="s">
        <v>1580</v>
      </c>
      <c r="I593" s="55"/>
      <c r="J593" s="55" t="s">
        <v>703</v>
      </c>
      <c r="K593" s="69" t="str">
        <f>VLOOKUP(J593,REGIONAIS!$B:$C,2,FALSE)</f>
        <v>GUSTAVO DIREITO</v>
      </c>
    </row>
    <row r="594" spans="8:11" x14ac:dyDescent="0.25">
      <c r="H594" s="54" t="s">
        <v>1581</v>
      </c>
      <c r="I594" s="55"/>
      <c r="J594" s="55" t="s">
        <v>705</v>
      </c>
      <c r="K594" s="69" t="str">
        <f>VLOOKUP(J594,REGIONAIS!$B:$C,2,FALSE)</f>
        <v>GRAZIANI BARRETO</v>
      </c>
    </row>
    <row r="595" spans="8:11" x14ac:dyDescent="0.25">
      <c r="H595" s="54" t="s">
        <v>1582</v>
      </c>
      <c r="I595" s="55"/>
      <c r="J595" s="55" t="s">
        <v>707</v>
      </c>
      <c r="K595" s="69" t="str">
        <f>VLOOKUP(J595,REGIONAIS!$B:$C,2,FALSE)</f>
        <v>GRAZIANI BARRETO</v>
      </c>
    </row>
    <row r="596" spans="8:11" x14ac:dyDescent="0.25">
      <c r="H596" s="54" t="s">
        <v>995</v>
      </c>
      <c r="I596" s="55"/>
      <c r="J596" s="55" t="s">
        <v>709</v>
      </c>
      <c r="K596" s="69" t="str">
        <f>VLOOKUP(J596,REGIONAIS!$B:$C,2,FALSE)</f>
        <v>GRAZIANI BARRETO</v>
      </c>
    </row>
    <row r="597" spans="8:11" x14ac:dyDescent="0.25">
      <c r="H597" s="54" t="s">
        <v>990</v>
      </c>
      <c r="I597" s="55"/>
      <c r="J597" s="55" t="s">
        <v>713</v>
      </c>
      <c r="K597" s="69" t="str">
        <f>VLOOKUP(J597,REGIONAIS!$B:$C,2,FALSE)</f>
        <v>ANDRE TREVISANI</v>
      </c>
    </row>
    <row r="598" spans="8:11" x14ac:dyDescent="0.25">
      <c r="H598" s="54" t="s">
        <v>1583</v>
      </c>
      <c r="I598" s="55"/>
      <c r="J598" s="55" t="s">
        <v>716</v>
      </c>
      <c r="K598" s="69" t="str">
        <f>VLOOKUP(J598,REGIONAIS!$B:$C,2,FALSE)</f>
        <v>BREINER PENA</v>
      </c>
    </row>
    <row r="599" spans="8:11" x14ac:dyDescent="0.25">
      <c r="H599" s="54" t="s">
        <v>1584</v>
      </c>
      <c r="I599" s="55"/>
      <c r="J599" s="55" t="s">
        <v>718</v>
      </c>
      <c r="K599" s="69" t="str">
        <f>VLOOKUP(J599,REGIONAIS!$B:$C,2,FALSE)</f>
        <v>GUSTAVO DIREITO</v>
      </c>
    </row>
    <row r="600" spans="8:11" x14ac:dyDescent="0.25">
      <c r="H600" s="54" t="s">
        <v>1585</v>
      </c>
      <c r="I600" s="55"/>
      <c r="J600" s="55" t="s">
        <v>721</v>
      </c>
      <c r="K600" s="69" t="str">
        <f>VLOOKUP(J600,REGIONAIS!$B:$C,2,FALSE)</f>
        <v>KLEBER RIQUELME</v>
      </c>
    </row>
    <row r="601" spans="8:11" x14ac:dyDescent="0.25">
      <c r="H601" s="54" t="s">
        <v>1586</v>
      </c>
      <c r="I601" s="55"/>
      <c r="J601" s="55" t="s">
        <v>723</v>
      </c>
      <c r="K601" s="69" t="str">
        <f>VLOOKUP(J601,REGIONAIS!$B:$C,2,FALSE)</f>
        <v>GUSTAVO DIREITO</v>
      </c>
    </row>
    <row r="602" spans="8:11" x14ac:dyDescent="0.25">
      <c r="H602" s="54" t="s">
        <v>1587</v>
      </c>
      <c r="I602" s="55"/>
      <c r="J602" s="55" t="s">
        <v>725</v>
      </c>
      <c r="K602" s="69" t="str">
        <f>VLOOKUP(J602,REGIONAIS!$B:$C,2,FALSE)</f>
        <v>BREINER PENA</v>
      </c>
    </row>
    <row r="603" spans="8:11" x14ac:dyDescent="0.25">
      <c r="H603" s="54" t="s">
        <v>1588</v>
      </c>
      <c r="I603" s="55"/>
      <c r="J603" s="55" t="s">
        <v>727</v>
      </c>
      <c r="K603" s="69" t="str">
        <f>VLOOKUP(J603,REGIONAIS!$B:$C,2,FALSE)</f>
        <v>KLEBER RIQUELME</v>
      </c>
    </row>
    <row r="604" spans="8:11" x14ac:dyDescent="0.25">
      <c r="H604" s="54" t="s">
        <v>1589</v>
      </c>
      <c r="I604" s="55"/>
      <c r="J604" s="55" t="s">
        <v>729</v>
      </c>
      <c r="K604" s="69" t="str">
        <f>VLOOKUP(J604,REGIONAIS!$B:$C,2,FALSE)</f>
        <v>BREINER PENA</v>
      </c>
    </row>
    <row r="605" spans="8:11" x14ac:dyDescent="0.25">
      <c r="H605" s="54" t="s">
        <v>1590</v>
      </c>
      <c r="I605" s="55"/>
      <c r="J605" s="55" t="s">
        <v>731</v>
      </c>
      <c r="K605" s="69" t="str">
        <f>VLOOKUP(J605,REGIONAIS!$B:$C,2,FALSE)</f>
        <v>GUSTAVO DIREITO</v>
      </c>
    </row>
    <row r="606" spans="8:11" x14ac:dyDescent="0.25">
      <c r="H606" s="54" t="s">
        <v>1591</v>
      </c>
      <c r="I606" s="55"/>
      <c r="J606" s="55" t="s">
        <v>733</v>
      </c>
      <c r="K606" s="69" t="str">
        <f>VLOOKUP(J606,REGIONAIS!$B:$C,2,FALSE)</f>
        <v>GUSTAVO DIREITO</v>
      </c>
    </row>
    <row r="607" spans="8:11" x14ac:dyDescent="0.25">
      <c r="H607" s="54" t="s">
        <v>1592</v>
      </c>
      <c r="I607" s="55"/>
      <c r="J607" s="55" t="s">
        <v>735</v>
      </c>
      <c r="K607" s="69" t="str">
        <f>VLOOKUP(J607,REGIONAIS!$B:$C,2,FALSE)</f>
        <v>BREINER PENA</v>
      </c>
    </row>
    <row r="608" spans="8:11" x14ac:dyDescent="0.25">
      <c r="H608" s="54" t="s">
        <v>1593</v>
      </c>
      <c r="I608" s="55"/>
      <c r="J608" s="55" t="s">
        <v>698</v>
      </c>
      <c r="K608" s="69" t="str">
        <f>VLOOKUP(J608,REGIONAIS!$B:$C,2,FALSE)</f>
        <v>GRAZIANI BARRETO</v>
      </c>
    </row>
    <row r="609" spans="8:11" x14ac:dyDescent="0.25">
      <c r="H609" s="54" t="s">
        <v>1594</v>
      </c>
      <c r="I609" s="55"/>
      <c r="J609" s="55" t="s">
        <v>737</v>
      </c>
      <c r="K609" s="69" t="str">
        <f>VLOOKUP(J609,REGIONAIS!$B:$C,2,FALSE)</f>
        <v>KLEBER RIQUELME</v>
      </c>
    </row>
    <row r="610" spans="8:11" x14ac:dyDescent="0.25">
      <c r="H610" s="54" t="s">
        <v>1595</v>
      </c>
      <c r="I610" s="55"/>
      <c r="J610" s="55" t="s">
        <v>716</v>
      </c>
      <c r="K610" s="69" t="str">
        <f>VLOOKUP(J610,REGIONAIS!$B:$C,2,FALSE)</f>
        <v>BREINER PENA</v>
      </c>
    </row>
    <row r="611" spans="8:11" x14ac:dyDescent="0.25">
      <c r="H611" s="54" t="s">
        <v>1596</v>
      </c>
      <c r="I611" s="55"/>
      <c r="J611" s="55" t="s">
        <v>662</v>
      </c>
      <c r="K611" s="69" t="str">
        <f>VLOOKUP(J611,REGIONAIS!$B:$C,2,FALSE)</f>
        <v>KLEBER RIQUELME</v>
      </c>
    </row>
    <row r="612" spans="8:11" x14ac:dyDescent="0.25">
      <c r="H612" s="54" t="s">
        <v>1597</v>
      </c>
      <c r="I612" s="55"/>
      <c r="J612" s="55" t="s">
        <v>739</v>
      </c>
      <c r="K612" s="69" t="str">
        <f>VLOOKUP(J612,REGIONAIS!$B:$C,2,FALSE)</f>
        <v>GUSTAVO DIREITO</v>
      </c>
    </row>
    <row r="613" spans="8:11" x14ac:dyDescent="0.25">
      <c r="H613" s="54" t="s">
        <v>162</v>
      </c>
      <c r="I613" s="55"/>
      <c r="J613" s="55" t="s">
        <v>582</v>
      </c>
      <c r="K613" s="69" t="str">
        <f>VLOOKUP(J613,REGIONAIS!$B:$C,2,FALSE)</f>
        <v>GUSTAVO DIREITO</v>
      </c>
    </row>
    <row r="614" spans="8:11" x14ac:dyDescent="0.25">
      <c r="H614" s="54" t="s">
        <v>993</v>
      </c>
      <c r="I614" s="55"/>
      <c r="J614" s="55" t="s">
        <v>716</v>
      </c>
      <c r="K614" s="69" t="str">
        <f>VLOOKUP(J614,REGIONAIS!$B:$C,2,FALSE)</f>
        <v>BREINER PENA</v>
      </c>
    </row>
    <row r="615" spans="8:11" x14ac:dyDescent="0.25">
      <c r="H615" s="54" t="s">
        <v>629</v>
      </c>
      <c r="I615" s="55"/>
      <c r="J615" s="55" t="s">
        <v>630</v>
      </c>
      <c r="K615" s="69" t="str">
        <f>VLOOKUP(J615,REGIONAIS!$B:$C,2,FALSE)</f>
        <v>KLEBER RIQUELME</v>
      </c>
    </row>
    <row r="616" spans="8:11" x14ac:dyDescent="0.25">
      <c r="H616" s="54" t="s">
        <v>265</v>
      </c>
      <c r="I616" s="55"/>
      <c r="J616" s="55" t="s">
        <v>634</v>
      </c>
      <c r="K616" s="69" t="str">
        <f>VLOOKUP(J616,REGIONAIS!$B:$C,2,FALSE)</f>
        <v>BREINER PENA</v>
      </c>
    </row>
    <row r="617" spans="8:11" x14ac:dyDescent="0.25">
      <c r="H617" s="54" t="s">
        <v>221</v>
      </c>
      <c r="I617" s="55"/>
      <c r="J617" s="55" t="s">
        <v>638</v>
      </c>
      <c r="K617" s="69" t="str">
        <f>VLOOKUP(J617,REGIONAIS!$B:$C,2,FALSE)</f>
        <v>GUSTAVO DIREITO</v>
      </c>
    </row>
    <row r="618" spans="8:11" x14ac:dyDescent="0.25">
      <c r="H618" s="54" t="s">
        <v>1598</v>
      </c>
      <c r="I618" s="55"/>
      <c r="J618" s="55" t="s">
        <v>1153</v>
      </c>
      <c r="K618" s="69" t="s">
        <v>179</v>
      </c>
    </row>
    <row r="619" spans="8:11" x14ac:dyDescent="0.25">
      <c r="H619" s="54" t="s">
        <v>666</v>
      </c>
      <c r="I619" s="55"/>
      <c r="J619" s="55" t="s">
        <v>667</v>
      </c>
      <c r="K619" s="69" t="str">
        <f>VLOOKUP(J619,REGIONAIS!$B:$C,2,FALSE)</f>
        <v>ANDRE TREVISANI</v>
      </c>
    </row>
    <row r="620" spans="8:11" x14ac:dyDescent="0.25">
      <c r="H620" s="54" t="s">
        <v>47</v>
      </c>
      <c r="I620" s="55"/>
      <c r="J620" s="55" t="s">
        <v>618</v>
      </c>
      <c r="K620" s="69" t="str">
        <f>VLOOKUP(J620,REGIONAIS!$B:$C,2,FALSE)</f>
        <v>ANDRE TREVISANI</v>
      </c>
    </row>
    <row r="621" spans="8:11" x14ac:dyDescent="0.25">
      <c r="H621" s="54" t="s">
        <v>296</v>
      </c>
      <c r="I621" s="55"/>
      <c r="J621" s="55" t="s">
        <v>718</v>
      </c>
      <c r="K621" s="69" t="str">
        <f>VLOOKUP(J621,REGIONAIS!$B:$C,2,FALSE)</f>
        <v>GUSTAVO DIREITO</v>
      </c>
    </row>
    <row r="622" spans="8:11" x14ac:dyDescent="0.25">
      <c r="H622" s="54" t="s">
        <v>196</v>
      </c>
      <c r="I622" s="55"/>
      <c r="J622" s="55" t="s">
        <v>576</v>
      </c>
      <c r="K622" s="69" t="str">
        <f>VLOOKUP(J622,REGIONAIS!$B:$C,2,FALSE)</f>
        <v>GUSTAVO DIREITO</v>
      </c>
    </row>
    <row r="623" spans="8:11" x14ac:dyDescent="0.25">
      <c r="H623" s="54" t="s">
        <v>119</v>
      </c>
      <c r="I623" s="55"/>
      <c r="J623" s="55" t="s">
        <v>623</v>
      </c>
      <c r="K623" s="69" t="str">
        <f>VLOOKUP(J623,REGIONAIS!$B:$C,2,FALSE)</f>
        <v>ANDRE TREVISANI</v>
      </c>
    </row>
    <row r="624" spans="8:11" x14ac:dyDescent="0.25">
      <c r="H624" s="54" t="s">
        <v>620</v>
      </c>
      <c r="I624" s="55"/>
      <c r="J624" s="55" t="s">
        <v>621</v>
      </c>
      <c r="K624" s="69" t="str">
        <f>VLOOKUP(J624,REGIONAIS!$B:$C,2,FALSE)</f>
        <v>GRAZIANI BARRETO</v>
      </c>
    </row>
    <row r="625" spans="8:11" x14ac:dyDescent="0.25">
      <c r="H625" s="54" t="s">
        <v>189</v>
      </c>
      <c r="I625" s="55"/>
      <c r="J625" s="55" t="s">
        <v>648</v>
      </c>
      <c r="K625" s="69" t="str">
        <f>VLOOKUP(J625,REGIONAIS!$B:$C,2,FALSE)</f>
        <v>GUSTAVO DIREITO</v>
      </c>
    </row>
    <row r="626" spans="8:11" x14ac:dyDescent="0.25">
      <c r="H626" s="54" t="s">
        <v>257</v>
      </c>
      <c r="I626" s="55"/>
      <c r="J626" s="55" t="s">
        <v>727</v>
      </c>
      <c r="K626" s="69" t="str">
        <f>VLOOKUP(J626,REGIONAIS!$B:$C,2,FALSE)</f>
        <v>KLEBER RIQUELME</v>
      </c>
    </row>
    <row r="627" spans="8:11" x14ac:dyDescent="0.25">
      <c r="H627" s="54" t="s">
        <v>49</v>
      </c>
      <c r="I627" s="55"/>
      <c r="J627" s="55" t="s">
        <v>731</v>
      </c>
      <c r="K627" s="69" t="str">
        <f>VLOOKUP(J627,REGIONAIS!$B:$C,2,FALSE)</f>
        <v>GUSTAVO DIREITO</v>
      </c>
    </row>
    <row r="628" spans="8:11" x14ac:dyDescent="0.25">
      <c r="H628" s="54" t="s">
        <v>680</v>
      </c>
      <c r="I628" s="55"/>
      <c r="J628" s="55" t="s">
        <v>1162</v>
      </c>
      <c r="K628" s="69" t="s">
        <v>179</v>
      </c>
    </row>
    <row r="629" spans="8:11" x14ac:dyDescent="0.25">
      <c r="H629" s="54" t="s">
        <v>1599</v>
      </c>
      <c r="I629" s="55"/>
      <c r="J629" s="55" t="s">
        <v>952</v>
      </c>
      <c r="K629" s="69" t="str">
        <f>VLOOKUP(J629,REGIONAIS!$B:$C,2,FALSE)</f>
        <v>GRAZIANI BARRETO</v>
      </c>
    </row>
    <row r="630" spans="8:11" x14ac:dyDescent="0.25">
      <c r="H630" s="54" t="s">
        <v>96</v>
      </c>
      <c r="I630" s="55"/>
      <c r="J630" s="55" t="s">
        <v>735</v>
      </c>
      <c r="K630" s="69" t="str">
        <f>VLOOKUP(J630,REGIONAIS!$B:$C,2,FALSE)</f>
        <v>BREINER PENA</v>
      </c>
    </row>
    <row r="631" spans="8:11" x14ac:dyDescent="0.25">
      <c r="H631" s="54" t="s">
        <v>254</v>
      </c>
      <c r="I631" s="55"/>
      <c r="J631" s="55" t="s">
        <v>332</v>
      </c>
      <c r="K631" s="69" t="str">
        <f>VLOOKUP(J631,REGIONAIS!$B:$C,2,FALSE)</f>
        <v>GUSTAVO DIREITO</v>
      </c>
    </row>
    <row r="632" spans="8:11" x14ac:dyDescent="0.25">
      <c r="H632" s="54" t="s">
        <v>194</v>
      </c>
      <c r="I632" s="55"/>
      <c r="J632" s="55" t="s">
        <v>361</v>
      </c>
      <c r="K632" s="69" t="str">
        <f>VLOOKUP(J632,REGIONAIS!$B:$C,2,FALSE)</f>
        <v>BREINER PENA</v>
      </c>
    </row>
    <row r="633" spans="8:11" x14ac:dyDescent="0.25">
      <c r="H633" s="54" t="s">
        <v>381</v>
      </c>
      <c r="I633" s="55"/>
      <c r="J633" s="55" t="s">
        <v>382</v>
      </c>
      <c r="K633" s="69" t="str">
        <f>VLOOKUP(J633,REGIONAIS!$B:$C,2,FALSE)</f>
        <v>ANDRE TREVISANI</v>
      </c>
    </row>
    <row r="634" spans="8:11" x14ac:dyDescent="0.25">
      <c r="H634" s="54" t="s">
        <v>243</v>
      </c>
      <c r="I634" s="55"/>
      <c r="J634" s="55" t="s">
        <v>474</v>
      </c>
      <c r="K634" s="69" t="str">
        <f>VLOOKUP(J634,REGIONAIS!$B:$C,2,FALSE)</f>
        <v>GUSTAVO DIREITO</v>
      </c>
    </row>
    <row r="635" spans="8:11" x14ac:dyDescent="0.25">
      <c r="H635" s="54" t="s">
        <v>251</v>
      </c>
      <c r="I635" s="55"/>
      <c r="J635" s="55" t="s">
        <v>503</v>
      </c>
      <c r="K635" s="69" t="str">
        <f>VLOOKUP(J635,REGIONAIS!$B:$C,2,FALSE)</f>
        <v>KLEBER RIQUELME</v>
      </c>
    </row>
    <row r="636" spans="8:11" x14ac:dyDescent="0.25">
      <c r="H636" s="54" t="s">
        <v>209</v>
      </c>
      <c r="I636" s="55"/>
      <c r="J636" s="55" t="s">
        <v>546</v>
      </c>
      <c r="K636" s="69" t="str">
        <f>VLOOKUP(J636,REGIONAIS!$B:$C,2,FALSE)</f>
        <v>GUSTAVO DIREITO</v>
      </c>
    </row>
    <row r="637" spans="8:11" x14ac:dyDescent="0.25">
      <c r="H637" s="54" t="s">
        <v>83</v>
      </c>
      <c r="I637" s="55"/>
      <c r="J637" s="55" t="s">
        <v>900</v>
      </c>
      <c r="K637" s="69" t="str">
        <f>VLOOKUP(J637,REGIONAIS!$B:$C,2,FALSE)</f>
        <v>BREINER PENA</v>
      </c>
    </row>
    <row r="638" spans="8:11" x14ac:dyDescent="0.25">
      <c r="H638" s="54" t="s">
        <v>234</v>
      </c>
      <c r="I638" s="55"/>
      <c r="J638" s="55" t="s">
        <v>415</v>
      </c>
      <c r="K638" s="69" t="str">
        <f>VLOOKUP(J638,REGIONAIS!$B:$C,2,FALSE)</f>
        <v>ANDRE TREVISANI</v>
      </c>
    </row>
    <row r="639" spans="8:11" x14ac:dyDescent="0.25">
      <c r="H639" s="54" t="s">
        <v>757</v>
      </c>
      <c r="I639" s="55"/>
      <c r="J639" s="55" t="s">
        <v>758</v>
      </c>
      <c r="K639" s="69" t="str">
        <f>VLOOKUP(J639,REGIONAIS!$B:$C,2,FALSE)</f>
        <v>KLEBER RIQUELME</v>
      </c>
    </row>
    <row r="640" spans="8:11" x14ac:dyDescent="0.25">
      <c r="H640" s="54" t="s">
        <v>144</v>
      </c>
      <c r="I640" s="55"/>
      <c r="J640" s="55" t="s">
        <v>844</v>
      </c>
      <c r="K640" s="69" t="str">
        <f>VLOOKUP(J640,REGIONAIS!$B:$C,2,FALSE)</f>
        <v>GRAZIANI BARRETO</v>
      </c>
    </row>
    <row r="641" spans="8:11" x14ac:dyDescent="0.25">
      <c r="H641" s="54" t="s">
        <v>211</v>
      </c>
      <c r="I641" s="55"/>
      <c r="J641" s="55" t="s">
        <v>859</v>
      </c>
      <c r="K641" s="69" t="str">
        <f>VLOOKUP(J641,REGIONAIS!$B:$C,2,FALSE)</f>
        <v>BREINER PENA</v>
      </c>
    </row>
    <row r="642" spans="8:11" x14ac:dyDescent="0.25">
      <c r="H642" s="54" t="s">
        <v>268</v>
      </c>
      <c r="I642" s="55"/>
      <c r="J642" s="55" t="s">
        <v>893</v>
      </c>
      <c r="K642" s="69" t="str">
        <f>VLOOKUP(J642,REGIONAIS!$B:$C,2,FALSE)</f>
        <v>GUSTAVO DIREITO</v>
      </c>
    </row>
    <row r="643" spans="8:11" x14ac:dyDescent="0.25">
      <c r="H643" s="54" t="s">
        <v>902</v>
      </c>
      <c r="I643" s="55"/>
      <c r="J643" s="55" t="s">
        <v>903</v>
      </c>
      <c r="K643" s="69" t="str">
        <f>VLOOKUP(J643,REGIONAIS!$B:$C,2,FALSE)</f>
        <v>GUSTAVO DIREITO</v>
      </c>
    </row>
    <row r="644" spans="8:11" x14ac:dyDescent="0.25">
      <c r="H644" s="54" t="s">
        <v>354</v>
      </c>
      <c r="I644" s="55"/>
      <c r="J644" s="55" t="s">
        <v>355</v>
      </c>
      <c r="K644" s="69" t="str">
        <f>VLOOKUP(J644,REGIONAIS!$B:$C,2,FALSE)</f>
        <v>GUSTAVO DIREITO</v>
      </c>
    </row>
    <row r="645" spans="8:11" x14ac:dyDescent="0.25">
      <c r="H645" s="54" t="s">
        <v>172</v>
      </c>
      <c r="I645" s="55"/>
      <c r="J645" s="55" t="s">
        <v>466</v>
      </c>
      <c r="K645" s="69" t="str">
        <f>VLOOKUP(J645,REGIONAIS!$B:$C,2,FALSE)</f>
        <v>GUSTAVO DIREITO</v>
      </c>
    </row>
    <row r="646" spans="8:11" x14ac:dyDescent="0.25">
      <c r="H646" s="54" t="s">
        <v>493</v>
      </c>
      <c r="I646" s="55"/>
      <c r="J646" s="55" t="s">
        <v>494</v>
      </c>
      <c r="K646" s="69" t="str">
        <f>VLOOKUP(J646,REGIONAIS!$B:$C,2,FALSE)</f>
        <v>ANDRE TREVISANI</v>
      </c>
    </row>
    <row r="647" spans="8:11" x14ac:dyDescent="0.25">
      <c r="H647" s="54" t="s">
        <v>166</v>
      </c>
      <c r="I647" s="55"/>
      <c r="J647" s="55" t="s">
        <v>496</v>
      </c>
      <c r="K647" s="69" t="str">
        <f>VLOOKUP(J647,REGIONAIS!$B:$C,2,FALSE)</f>
        <v>BREINER PENA</v>
      </c>
    </row>
    <row r="648" spans="8:11" x14ac:dyDescent="0.25">
      <c r="H648" s="54" t="s">
        <v>249</v>
      </c>
      <c r="I648" s="55"/>
      <c r="J648" s="55" t="s">
        <v>398</v>
      </c>
      <c r="K648" s="69" t="str">
        <f>VLOOKUP(J648,REGIONAIS!$B:$C,2,FALSE)</f>
        <v>GRAZIANI BARRETO</v>
      </c>
    </row>
    <row r="649" spans="8:11" x14ac:dyDescent="0.25">
      <c r="H649" s="54" t="s">
        <v>760</v>
      </c>
      <c r="I649" s="55"/>
      <c r="J649" s="55" t="s">
        <v>761</v>
      </c>
      <c r="K649" s="69" t="str">
        <f>VLOOKUP(J649,REGIONAIS!$B:$C,2,FALSE)</f>
        <v>GUSTAVO DIREITO</v>
      </c>
    </row>
    <row r="650" spans="8:11" x14ac:dyDescent="0.25">
      <c r="H650" s="54" t="s">
        <v>417</v>
      </c>
      <c r="I650" s="55"/>
      <c r="J650" s="55" t="s">
        <v>418</v>
      </c>
      <c r="K650" s="69" t="str">
        <f>VLOOKUP(J650,REGIONAIS!$B:$C,2,FALSE)</f>
        <v>BREINER PENA</v>
      </c>
    </row>
    <row r="651" spans="8:11" x14ac:dyDescent="0.25">
      <c r="H651" s="54" t="s">
        <v>233</v>
      </c>
      <c r="I651" s="55"/>
      <c r="J651" s="55" t="s">
        <v>897</v>
      </c>
      <c r="K651" s="69" t="str">
        <f>VLOOKUP(J651,REGIONAIS!$B:$C,2,FALSE)</f>
        <v>GUSTAVO DIREITO</v>
      </c>
    </row>
    <row r="652" spans="8:11" x14ac:dyDescent="0.25">
      <c r="H652" s="54" t="s">
        <v>205</v>
      </c>
      <c r="I652" s="55"/>
      <c r="J652" s="55" t="s">
        <v>923</v>
      </c>
      <c r="K652" s="69" t="str">
        <f>VLOOKUP(J652,REGIONAIS!$B:$C,2,FALSE)</f>
        <v>KLEBER RIQUELME</v>
      </c>
    </row>
    <row r="653" spans="8:11" x14ac:dyDescent="0.25">
      <c r="H653" s="54" t="s">
        <v>925</v>
      </c>
      <c r="I653" s="55"/>
      <c r="J653" s="55" t="s">
        <v>926</v>
      </c>
      <c r="K653" s="69" t="str">
        <f>VLOOKUP(J653,REGIONAIS!$B:$C,2,FALSE)</f>
        <v>KLEBER RIQUELME</v>
      </c>
    </row>
    <row r="654" spans="8:11" x14ac:dyDescent="0.25">
      <c r="H654" s="54" t="s">
        <v>167</v>
      </c>
      <c r="I654" s="55"/>
      <c r="J654" s="55" t="s">
        <v>940</v>
      </c>
      <c r="K654" s="69" t="str">
        <f>VLOOKUP(J654,REGIONAIS!$B:$C,2,FALSE)</f>
        <v>KLEBER RIQUELME</v>
      </c>
    </row>
    <row r="655" spans="8:11" x14ac:dyDescent="0.25">
      <c r="H655" s="54" t="s">
        <v>235</v>
      </c>
      <c r="I655" s="55"/>
      <c r="J655" s="55" t="s">
        <v>960</v>
      </c>
      <c r="K655" s="69" t="str">
        <f>VLOOKUP(J655,REGIONAIS!$B:$C,2,FALSE)</f>
        <v>GRAZIANI BARRETO</v>
      </c>
    </row>
    <row r="656" spans="8:11" x14ac:dyDescent="0.25">
      <c r="H656" s="54" t="s">
        <v>1600</v>
      </c>
      <c r="I656" s="55"/>
      <c r="J656" s="55" t="s">
        <v>831</v>
      </c>
      <c r="K656" s="69" t="str">
        <f>VLOOKUP(J656,REGIONAIS!$B:$C,2,FALSE)</f>
        <v>BREINER PENA</v>
      </c>
    </row>
    <row r="657" spans="8:11" x14ac:dyDescent="0.25">
      <c r="H657" s="54" t="s">
        <v>1601</v>
      </c>
      <c r="I657" s="55"/>
      <c r="J657" s="55" t="s">
        <v>329</v>
      </c>
      <c r="K657" s="69" t="str">
        <f>VLOOKUP(J657,REGIONAIS!$B:$C,2,FALSE)</f>
        <v>KLEBER RIQUELME</v>
      </c>
    </row>
    <row r="658" spans="8:11" x14ac:dyDescent="0.25">
      <c r="H658" s="54" t="s">
        <v>1602</v>
      </c>
      <c r="I658" s="55"/>
      <c r="J658" s="55" t="s">
        <v>390</v>
      </c>
      <c r="K658" s="69" t="str">
        <f>VLOOKUP(J658,REGIONAIS!$B:$C,2,FALSE)</f>
        <v>KLEBER RIQUELME</v>
      </c>
    </row>
    <row r="659" spans="8:11" x14ac:dyDescent="0.25">
      <c r="H659" s="54" t="s">
        <v>1603</v>
      </c>
      <c r="I659" s="55"/>
      <c r="J659" s="55" t="s">
        <v>590</v>
      </c>
      <c r="K659" s="69" t="str">
        <f>VLOOKUP(J659,REGIONAIS!$B:$C,2,FALSE)</f>
        <v>KLEBER RIQUELME</v>
      </c>
    </row>
    <row r="660" spans="8:11" x14ac:dyDescent="0.25">
      <c r="H660" s="54" t="s">
        <v>1604</v>
      </c>
      <c r="I660" s="55"/>
      <c r="J660" s="55" t="s">
        <v>402</v>
      </c>
      <c r="K660" s="69" t="str">
        <f>VLOOKUP(J660,REGIONAIS!$B:$C,2,FALSE)</f>
        <v>GRAZIANI BARRETO</v>
      </c>
    </row>
    <row r="661" spans="8:11" x14ac:dyDescent="0.25">
      <c r="H661" s="54" t="s">
        <v>1605</v>
      </c>
      <c r="I661" s="55"/>
      <c r="J661" s="55" t="s">
        <v>496</v>
      </c>
      <c r="K661" s="69" t="str">
        <f>VLOOKUP(J661,REGIONAIS!$B:$C,2,FALSE)</f>
        <v>BREINER PENA</v>
      </c>
    </row>
    <row r="662" spans="8:11" x14ac:dyDescent="0.25">
      <c r="H662" s="54" t="s">
        <v>1606</v>
      </c>
      <c r="I662" s="55"/>
      <c r="J662" s="55" t="s">
        <v>368</v>
      </c>
      <c r="K662" s="69" t="str">
        <f>VLOOKUP(J662,REGIONAIS!$B:$C,2,FALSE)</f>
        <v>ANDRE TREVISANI</v>
      </c>
    </row>
    <row r="663" spans="8:11" x14ac:dyDescent="0.25">
      <c r="H663" s="54" t="s">
        <v>1607</v>
      </c>
      <c r="I663" s="55"/>
      <c r="J663" s="55" t="s">
        <v>908</v>
      </c>
      <c r="K663" s="69" t="str">
        <f>VLOOKUP(J663,REGIONAIS!$B:$C,2,FALSE)</f>
        <v>GRAZIANI BARRETO</v>
      </c>
    </row>
    <row r="664" spans="8:11" x14ac:dyDescent="0.25">
      <c r="H664" s="54" t="s">
        <v>1608</v>
      </c>
      <c r="I664" s="55"/>
      <c r="J664" s="55" t="s">
        <v>521</v>
      </c>
      <c r="K664" s="69" t="str">
        <f>VLOOKUP(J664,REGIONAIS!$B:$C,2,FALSE)</f>
        <v>KLEBER RIQUELME</v>
      </c>
    </row>
    <row r="665" spans="8:11" x14ac:dyDescent="0.25">
      <c r="H665" s="54" t="s">
        <v>1609</v>
      </c>
      <c r="I665" s="55"/>
      <c r="J665" s="55" t="s">
        <v>398</v>
      </c>
      <c r="K665" s="69" t="str">
        <f>VLOOKUP(J665,REGIONAIS!$B:$C,2,FALSE)</f>
        <v>GRAZIANI BARRETO</v>
      </c>
    </row>
    <row r="666" spans="8:11" x14ac:dyDescent="0.25">
      <c r="H666" s="54" t="s">
        <v>1610</v>
      </c>
      <c r="I666" s="55"/>
      <c r="J666" s="55" t="s">
        <v>418</v>
      </c>
      <c r="K666" s="69" t="str">
        <f>VLOOKUP(J666,REGIONAIS!$B:$C,2,FALSE)</f>
        <v>BREINER PENA</v>
      </c>
    </row>
    <row r="667" spans="8:11" x14ac:dyDescent="0.25">
      <c r="H667" s="54" t="s">
        <v>43</v>
      </c>
      <c r="I667" s="55"/>
      <c r="J667" s="55" t="s">
        <v>427</v>
      </c>
      <c r="K667" s="69" t="str">
        <f>VLOOKUP(J667,REGIONAIS!$B:$C,2,FALSE)</f>
        <v>GRAZIANI BARRETO</v>
      </c>
    </row>
    <row r="668" spans="8:11" x14ac:dyDescent="0.25">
      <c r="H668" s="54" t="s">
        <v>1611</v>
      </c>
      <c r="I668" s="55"/>
      <c r="J668" s="55" t="s">
        <v>634</v>
      </c>
      <c r="K668" s="69" t="str">
        <f>VLOOKUP(J668,REGIONAIS!$B:$C,2,FALSE)</f>
        <v>BREINER PENA</v>
      </c>
    </row>
    <row r="669" spans="8:11" x14ac:dyDescent="0.25">
      <c r="H669" s="54" t="s">
        <v>1612</v>
      </c>
      <c r="I669" s="55"/>
      <c r="J669" s="55" t="s">
        <v>735</v>
      </c>
      <c r="K669" s="69" t="str">
        <f>VLOOKUP(J669,REGIONAIS!$B:$C,2,FALSE)</f>
        <v>BREINER PENA</v>
      </c>
    </row>
    <row r="670" spans="8:11" x14ac:dyDescent="0.25">
      <c r="H670" s="54" t="s">
        <v>1613</v>
      </c>
      <c r="I670" s="55"/>
      <c r="J670" s="55" t="s">
        <v>623</v>
      </c>
      <c r="K670" s="69" t="str">
        <f>VLOOKUP(J670,REGIONAIS!$B:$C,2,FALSE)</f>
        <v>ANDRE TREVISANI</v>
      </c>
    </row>
    <row r="671" spans="8:11" x14ac:dyDescent="0.25">
      <c r="H671" s="54" t="s">
        <v>1614</v>
      </c>
      <c r="I671" s="55"/>
      <c r="J671" s="55" t="s">
        <v>673</v>
      </c>
      <c r="K671" s="69" t="str">
        <f>VLOOKUP(J671,REGIONAIS!$B:$C,2,FALSE)</f>
        <v>ANDRE TREVISANI</v>
      </c>
    </row>
    <row r="672" spans="8:11" x14ac:dyDescent="0.25">
      <c r="H672" s="54" t="s">
        <v>117</v>
      </c>
      <c r="I672" s="55"/>
      <c r="J672" s="55" t="s">
        <v>1108</v>
      </c>
      <c r="K672" s="69" t="s">
        <v>180</v>
      </c>
    </row>
    <row r="673" spans="8:11" x14ac:dyDescent="0.25">
      <c r="H673" s="54" t="s">
        <v>1615</v>
      </c>
      <c r="I673" s="55"/>
      <c r="J673" s="55" t="s">
        <v>572</v>
      </c>
      <c r="K673" s="69" t="str">
        <f>VLOOKUP(J673,REGIONAIS!$B:$C,2,FALSE)</f>
        <v>KLEBER RIQUELME</v>
      </c>
    </row>
    <row r="674" spans="8:11" x14ac:dyDescent="0.25">
      <c r="H674" s="54" t="s">
        <v>1616</v>
      </c>
      <c r="I674" s="55"/>
      <c r="J674" s="55" t="s">
        <v>612</v>
      </c>
      <c r="K674" s="69" t="str">
        <f>VLOOKUP(J674,REGIONAIS!$B:$C,2,FALSE)</f>
        <v>BREINER PENA</v>
      </c>
    </row>
    <row r="675" spans="8:11" x14ac:dyDescent="0.25">
      <c r="H675" s="54" t="s">
        <v>1617</v>
      </c>
      <c r="I675" s="55"/>
      <c r="J675" s="55" t="s">
        <v>625</v>
      </c>
      <c r="K675" s="69" t="str">
        <f>VLOOKUP(J675,REGIONAIS!$B:$C,2,FALSE)</f>
        <v>BREINER PENA</v>
      </c>
    </row>
    <row r="676" spans="8:11" x14ac:dyDescent="0.25">
      <c r="H676" s="54" t="s">
        <v>1618</v>
      </c>
      <c r="I676" s="55"/>
      <c r="J676" s="55" t="s">
        <v>705</v>
      </c>
      <c r="K676" s="69" t="str">
        <f>VLOOKUP(J676,REGIONAIS!$B:$C,2,FALSE)</f>
        <v>GRAZIANI BARRETO</v>
      </c>
    </row>
    <row r="677" spans="8:11" x14ac:dyDescent="0.25">
      <c r="H677" s="54" t="s">
        <v>1619</v>
      </c>
      <c r="I677" s="55"/>
      <c r="J677" s="55" t="s">
        <v>640</v>
      </c>
      <c r="K677" s="69" t="str">
        <f>VLOOKUP(J677,REGIONAIS!$B:$C,2,FALSE)</f>
        <v>GUSTAVO DIREITO</v>
      </c>
    </row>
    <row r="678" spans="8:11" x14ac:dyDescent="0.25">
      <c r="H678" s="54" t="s">
        <v>1620</v>
      </c>
      <c r="I678" s="55"/>
      <c r="J678" s="55" t="s">
        <v>648</v>
      </c>
      <c r="K678" s="69" t="str">
        <f>VLOOKUP(J678,REGIONAIS!$B:$C,2,FALSE)</f>
        <v>GUSTAVO DIREITO</v>
      </c>
    </row>
    <row r="679" spans="8:11" x14ac:dyDescent="0.25">
      <c r="H679" s="54" t="s">
        <v>1621</v>
      </c>
      <c r="I679" s="55"/>
      <c r="J679" s="55" t="s">
        <v>694</v>
      </c>
      <c r="K679" s="69" t="str">
        <f>VLOOKUP(J679,REGIONAIS!$B:$C,2,FALSE)</f>
        <v>BREINER PENA</v>
      </c>
    </row>
    <row r="680" spans="8:11" x14ac:dyDescent="0.25">
      <c r="H680" s="54" t="s">
        <v>1622</v>
      </c>
      <c r="I680" s="55"/>
      <c r="J680" s="55" t="s">
        <v>718</v>
      </c>
      <c r="K680" s="69" t="str">
        <f>VLOOKUP(J680,REGIONAIS!$B:$C,2,FALSE)</f>
        <v>GUSTAVO DIREITO</v>
      </c>
    </row>
    <row r="681" spans="8:11" x14ac:dyDescent="0.25">
      <c r="H681" s="54" t="s">
        <v>1623</v>
      </c>
      <c r="I681" s="55"/>
      <c r="J681" s="55" t="s">
        <v>655</v>
      </c>
      <c r="K681" s="69" t="str">
        <f>VLOOKUP(J681,REGIONAIS!$B:$C,2,FALSE)</f>
        <v>GUSTAVO DIREITO</v>
      </c>
    </row>
    <row r="682" spans="8:11" x14ac:dyDescent="0.25">
      <c r="H682" s="54" t="s">
        <v>1624</v>
      </c>
      <c r="I682" s="55"/>
      <c r="J682" s="55" t="s">
        <v>721</v>
      </c>
      <c r="K682" s="69" t="str">
        <f>VLOOKUP(J682,REGIONAIS!$B:$C,2,FALSE)</f>
        <v>KLEBER RIQUELME</v>
      </c>
    </row>
    <row r="683" spans="8:11" x14ac:dyDescent="0.25">
      <c r="H683" s="54" t="s">
        <v>1625</v>
      </c>
      <c r="I683" s="55"/>
      <c r="J683" s="55" t="s">
        <v>638</v>
      </c>
      <c r="K683" s="69" t="str">
        <f>VLOOKUP(J683,REGIONAIS!$B:$C,2,FALSE)</f>
        <v>GUSTAVO DIREITO</v>
      </c>
    </row>
    <row r="684" spans="8:11" x14ac:dyDescent="0.25">
      <c r="H684" s="54" t="s">
        <v>1626</v>
      </c>
      <c r="I684" s="55"/>
      <c r="J684" s="55" t="s">
        <v>578</v>
      </c>
      <c r="K684" s="69" t="str">
        <f>VLOOKUP(J684,REGIONAIS!$B:$C,2,FALSE)</f>
        <v>BREINER PENA</v>
      </c>
    </row>
    <row r="685" spans="8:11" x14ac:dyDescent="0.25">
      <c r="H685" s="54" t="s">
        <v>1627</v>
      </c>
      <c r="I685" s="55"/>
      <c r="J685" s="55" t="s">
        <v>580</v>
      </c>
      <c r="K685" s="69" t="str">
        <f>VLOOKUP(J685,REGIONAIS!$B:$C,2,FALSE)</f>
        <v>GUSTAVO DIREITO</v>
      </c>
    </row>
    <row r="686" spans="8:11" x14ac:dyDescent="0.25">
      <c r="H686" s="54" t="s">
        <v>1628</v>
      </c>
      <c r="I686" s="55"/>
      <c r="J686" s="55" t="s">
        <v>610</v>
      </c>
      <c r="K686" s="69" t="str">
        <f>VLOOKUP(J686,REGIONAIS!$B:$C,2,FALSE)</f>
        <v>ANDRE TREVISANI</v>
      </c>
    </row>
    <row r="687" spans="8:11" x14ac:dyDescent="0.25">
      <c r="H687" s="54" t="s">
        <v>1629</v>
      </c>
      <c r="I687" s="55"/>
      <c r="J687" s="55" t="s">
        <v>621</v>
      </c>
      <c r="K687" s="69" t="str">
        <f>VLOOKUP(J687,REGIONAIS!$B:$C,2,FALSE)</f>
        <v>GRAZIANI BARRETO</v>
      </c>
    </row>
    <row r="688" spans="8:11" x14ac:dyDescent="0.25">
      <c r="H688" s="54" t="s">
        <v>1630</v>
      </c>
      <c r="I688" s="55"/>
      <c r="J688" s="55" t="s">
        <v>630</v>
      </c>
      <c r="K688" s="69" t="str">
        <f>VLOOKUP(J688,REGIONAIS!$B:$C,2,FALSE)</f>
        <v>KLEBER RIQUELME</v>
      </c>
    </row>
    <row r="689" spans="8:11" x14ac:dyDescent="0.25">
      <c r="H689" s="54" t="s">
        <v>1631</v>
      </c>
      <c r="I689" s="55"/>
      <c r="J689" s="55" t="s">
        <v>517</v>
      </c>
      <c r="K689" s="69" t="str">
        <f>VLOOKUP(J689,REGIONAIS!$B:$C,2,FALSE)</f>
        <v>BREINER PENA</v>
      </c>
    </row>
    <row r="690" spans="8:11" x14ac:dyDescent="0.25">
      <c r="H690" s="54" t="s">
        <v>1632</v>
      </c>
      <c r="I690" s="55"/>
      <c r="J690" s="55" t="s">
        <v>646</v>
      </c>
      <c r="K690" s="69" t="str">
        <f>VLOOKUP(J690,REGIONAIS!$B:$C,2,FALSE)</f>
        <v>KLEBER RIQUELME</v>
      </c>
    </row>
    <row r="691" spans="8:11" x14ac:dyDescent="0.25">
      <c r="H691" s="54" t="s">
        <v>1633</v>
      </c>
      <c r="I691" s="55"/>
      <c r="J691" s="55" t="s">
        <v>650</v>
      </c>
      <c r="K691" s="69" t="str">
        <f>VLOOKUP(J691,REGIONAIS!$B:$C,2,FALSE)</f>
        <v>ANDRE TREVISANI</v>
      </c>
    </row>
    <row r="692" spans="8:11" x14ac:dyDescent="0.25">
      <c r="H692" s="54" t="s">
        <v>1634</v>
      </c>
      <c r="I692" s="55"/>
      <c r="J692" s="55" t="s">
        <v>669</v>
      </c>
      <c r="K692" s="69" t="str">
        <f>VLOOKUP(J692,REGIONAIS!$B:$C,2,FALSE)</f>
        <v>GRAZIANI BARRETO</v>
      </c>
    </row>
    <row r="693" spans="8:11" x14ac:dyDescent="0.25">
      <c r="H693" s="54" t="s">
        <v>1635</v>
      </c>
      <c r="I693" s="55"/>
      <c r="J693" s="55" t="s">
        <v>709</v>
      </c>
      <c r="K693" s="69" t="str">
        <f>VLOOKUP(J693,REGIONAIS!$B:$C,2,FALSE)</f>
        <v>GRAZIANI BARRETO</v>
      </c>
    </row>
    <row r="694" spans="8:11" x14ac:dyDescent="0.25">
      <c r="H694" s="54" t="s">
        <v>1636</v>
      </c>
      <c r="I694" s="55"/>
      <c r="J694" s="55" t="s">
        <v>615</v>
      </c>
      <c r="K694" s="69" t="str">
        <f>VLOOKUP(J694,REGIONAIS!$B:$C,2,FALSE)</f>
        <v>GRAZIANI BARRETO</v>
      </c>
    </row>
    <row r="695" spans="8:11" x14ac:dyDescent="0.25">
      <c r="H695" s="54" t="s">
        <v>1637</v>
      </c>
      <c r="I695" s="55"/>
      <c r="J695" s="55" t="s">
        <v>593</v>
      </c>
      <c r="K695" s="69" t="str">
        <f>VLOOKUP(J695,REGIONAIS!$B:$C,2,FALSE)</f>
        <v>BREINER PENA</v>
      </c>
    </row>
    <row r="696" spans="8:11" x14ac:dyDescent="0.25">
      <c r="H696" s="54" t="s">
        <v>1638</v>
      </c>
      <c r="I696" s="55"/>
      <c r="J696" s="55" t="s">
        <v>599</v>
      </c>
      <c r="K696" s="69" t="str">
        <f>VLOOKUP(J696,REGIONAIS!$B:$C,2,FALSE)</f>
        <v>GRAZIANI BARRETO</v>
      </c>
    </row>
    <row r="697" spans="8:11" x14ac:dyDescent="0.25">
      <c r="H697" s="54" t="s">
        <v>1639</v>
      </c>
      <c r="I697" s="55"/>
      <c r="J697" s="55" t="s">
        <v>608</v>
      </c>
      <c r="K697" s="69" t="str">
        <f>VLOOKUP(J697,REGIONAIS!$B:$C,2,FALSE)</f>
        <v>KLEBER RIQUELME</v>
      </c>
    </row>
    <row r="698" spans="8:11" x14ac:dyDescent="0.25">
      <c r="H698" s="54" t="s">
        <v>1640</v>
      </c>
      <c r="I698" s="55"/>
      <c r="J698" s="55" t="s">
        <v>627</v>
      </c>
      <c r="K698" s="69" t="str">
        <f>VLOOKUP(J698,REGIONAIS!$B:$C,2,FALSE)</f>
        <v>ANDRE TREVISANI</v>
      </c>
    </row>
    <row r="699" spans="8:11" x14ac:dyDescent="0.25">
      <c r="H699" s="54" t="s">
        <v>1641</v>
      </c>
      <c r="I699" s="55"/>
      <c r="J699" s="55" t="s">
        <v>667</v>
      </c>
      <c r="K699" s="69" t="str">
        <f>VLOOKUP(J699,REGIONAIS!$B:$C,2,FALSE)</f>
        <v>ANDRE TREVISANI</v>
      </c>
    </row>
    <row r="700" spans="8:11" x14ac:dyDescent="0.25">
      <c r="H700" s="54" t="s">
        <v>1642</v>
      </c>
      <c r="I700" s="55"/>
      <c r="J700" s="55" t="s">
        <v>572</v>
      </c>
      <c r="K700" s="69" t="str">
        <f>VLOOKUP(J700,REGIONAIS!$B:$C,2,FALSE)</f>
        <v>KLEBER RIQUELME</v>
      </c>
    </row>
    <row r="701" spans="8:11" x14ac:dyDescent="0.25">
      <c r="H701" s="54" t="s">
        <v>1643</v>
      </c>
      <c r="I701" s="55"/>
      <c r="J701" s="55" t="s">
        <v>616</v>
      </c>
      <c r="K701" s="69" t="str">
        <f>VLOOKUP(J701,REGIONAIS!$B:$C,2,FALSE)</f>
        <v>BREINER PENA</v>
      </c>
    </row>
    <row r="702" spans="8:11" x14ac:dyDescent="0.25">
      <c r="H702" s="54" t="s">
        <v>45</v>
      </c>
      <c r="I702" s="55"/>
      <c r="J702" s="55" t="s">
        <v>625</v>
      </c>
      <c r="K702" s="69" t="str">
        <f>VLOOKUP(J702,REGIONAIS!$B:$C,2,FALSE)</f>
        <v>BREINER PENA</v>
      </c>
    </row>
    <row r="703" spans="8:11" x14ac:dyDescent="0.25">
      <c r="H703" s="54" t="s">
        <v>1644</v>
      </c>
      <c r="I703" s="55"/>
      <c r="J703" s="55" t="s">
        <v>705</v>
      </c>
      <c r="K703" s="69" t="str">
        <f>VLOOKUP(J703,REGIONAIS!$B:$C,2,FALSE)</f>
        <v>GRAZIANI BARRETO</v>
      </c>
    </row>
    <row r="704" spans="8:11" x14ac:dyDescent="0.25">
      <c r="H704" s="54" t="s">
        <v>1645</v>
      </c>
      <c r="I704" s="55"/>
      <c r="J704" s="55" t="s">
        <v>640</v>
      </c>
      <c r="K704" s="69" t="str">
        <f>VLOOKUP(J704,REGIONAIS!$B:$C,2,FALSE)</f>
        <v>GUSTAVO DIREITO</v>
      </c>
    </row>
    <row r="705" spans="8:11" x14ac:dyDescent="0.25">
      <c r="H705" s="54" t="s">
        <v>46</v>
      </c>
      <c r="I705" s="55"/>
      <c r="J705" s="55" t="s">
        <v>1153</v>
      </c>
      <c r="K705" s="69" t="s">
        <v>179</v>
      </c>
    </row>
    <row r="706" spans="8:11" x14ac:dyDescent="0.25">
      <c r="H706" s="54" t="s">
        <v>1646</v>
      </c>
      <c r="I706" s="55"/>
      <c r="J706" s="55" t="s">
        <v>648</v>
      </c>
      <c r="K706" s="69" t="str">
        <f>VLOOKUP(J706,REGIONAIS!$B:$C,2,FALSE)</f>
        <v>GUSTAVO DIREITO</v>
      </c>
    </row>
    <row r="707" spans="8:11" x14ac:dyDescent="0.25">
      <c r="H707" s="54" t="s">
        <v>1647</v>
      </c>
      <c r="I707" s="55"/>
      <c r="J707" s="55" t="s">
        <v>698</v>
      </c>
      <c r="K707" s="69" t="str">
        <f>VLOOKUP(J707,REGIONAIS!$B:$C,2,FALSE)</f>
        <v>GRAZIANI BARRETO</v>
      </c>
    </row>
    <row r="708" spans="8:11" x14ac:dyDescent="0.25">
      <c r="H708" s="54" t="s">
        <v>1648</v>
      </c>
      <c r="I708" s="55"/>
      <c r="J708" s="55" t="s">
        <v>678</v>
      </c>
      <c r="K708" s="69" t="str">
        <f>VLOOKUP(J708,REGIONAIS!$B:$C,2,FALSE)</f>
        <v>GRAZIANI BARRETO</v>
      </c>
    </row>
    <row r="709" spans="8:11" x14ac:dyDescent="0.25">
      <c r="H709" s="54" t="s">
        <v>1649</v>
      </c>
      <c r="I709" s="55"/>
      <c r="J709" s="55" t="s">
        <v>590</v>
      </c>
      <c r="K709" s="69" t="str">
        <f>VLOOKUP(J709,REGIONAIS!$B:$C,2,FALSE)</f>
        <v>KLEBER RIQUELME</v>
      </c>
    </row>
    <row r="710" spans="8:11" x14ac:dyDescent="0.25">
      <c r="H710" s="54" t="s">
        <v>1650</v>
      </c>
      <c r="I710" s="55"/>
      <c r="J710" s="55" t="s">
        <v>686</v>
      </c>
      <c r="K710" s="69" t="str">
        <f>VLOOKUP(J710,REGIONAIS!$B:$C,2,FALSE)</f>
        <v>ANDRE TREVISANI</v>
      </c>
    </row>
    <row r="711" spans="8:11" x14ac:dyDescent="0.25">
      <c r="H711" s="54" t="s">
        <v>1651</v>
      </c>
      <c r="I711" s="55"/>
      <c r="J711" s="55" t="s">
        <v>690</v>
      </c>
      <c r="K711" s="69" t="str">
        <f>VLOOKUP(J711,REGIONAIS!$B:$C,2,FALSE)</f>
        <v>GUSTAVO DIREITO</v>
      </c>
    </row>
    <row r="712" spans="8:11" x14ac:dyDescent="0.25">
      <c r="H712" s="54" t="s">
        <v>1652</v>
      </c>
      <c r="I712" s="55"/>
      <c r="J712" s="55" t="s">
        <v>694</v>
      </c>
      <c r="K712" s="69" t="str">
        <f>VLOOKUP(J712,REGIONAIS!$B:$C,2,FALSE)</f>
        <v>BREINER PENA</v>
      </c>
    </row>
    <row r="713" spans="8:11" x14ac:dyDescent="0.25">
      <c r="H713" s="54" t="s">
        <v>1653</v>
      </c>
      <c r="I713" s="55"/>
      <c r="J713" s="55" t="s">
        <v>844</v>
      </c>
      <c r="K713" s="69" t="str">
        <f>VLOOKUP(J713,REGIONAIS!$B:$C,2,FALSE)</f>
        <v>GRAZIANI BARRETO</v>
      </c>
    </row>
    <row r="714" spans="8:11" x14ac:dyDescent="0.25">
      <c r="H714" s="54" t="s">
        <v>1654</v>
      </c>
      <c r="I714" s="55"/>
      <c r="J714" s="55" t="s">
        <v>655</v>
      </c>
      <c r="K714" s="69" t="str">
        <f>VLOOKUP(J714,REGIONAIS!$B:$C,2,FALSE)</f>
        <v>GUSTAVO DIREITO</v>
      </c>
    </row>
    <row r="715" spans="8:11" x14ac:dyDescent="0.25">
      <c r="H715" s="54" t="s">
        <v>1655</v>
      </c>
      <c r="I715" s="55"/>
      <c r="J715" s="55" t="s">
        <v>727</v>
      </c>
      <c r="K715" s="69" t="str">
        <f>VLOOKUP(J715,REGIONAIS!$B:$C,2,FALSE)</f>
        <v>KLEBER RIQUELME</v>
      </c>
    </row>
    <row r="716" spans="8:11" x14ac:dyDescent="0.25">
      <c r="H716" s="54" t="s">
        <v>1656</v>
      </c>
      <c r="I716" s="55"/>
      <c r="J716" s="55" t="s">
        <v>733</v>
      </c>
      <c r="K716" s="69" t="str">
        <f>VLOOKUP(J716,REGIONAIS!$B:$C,2,FALSE)</f>
        <v>GUSTAVO DIREITO</v>
      </c>
    </row>
    <row r="717" spans="8:11" x14ac:dyDescent="0.25">
      <c r="H717" s="54" t="s">
        <v>1657</v>
      </c>
      <c r="I717" s="55"/>
      <c r="J717" s="55" t="s">
        <v>638</v>
      </c>
      <c r="K717" s="69" t="str">
        <f>VLOOKUP(J717,REGIONAIS!$B:$C,2,FALSE)</f>
        <v>GUSTAVO DIREITO</v>
      </c>
    </row>
    <row r="718" spans="8:11" x14ac:dyDescent="0.25">
      <c r="H718" s="54" t="s">
        <v>1658</v>
      </c>
      <c r="I718" s="55"/>
      <c r="J718" s="55" t="s">
        <v>1108</v>
      </c>
      <c r="K718" s="69" t="s">
        <v>180</v>
      </c>
    </row>
    <row r="719" spans="8:11" x14ac:dyDescent="0.25">
      <c r="H719" s="54" t="s">
        <v>44</v>
      </c>
      <c r="I719" s="55"/>
      <c r="J719" s="55" t="s">
        <v>574</v>
      </c>
      <c r="K719" s="69" t="str">
        <f>VLOOKUP(J719,REGIONAIS!$B:$C,2,FALSE)</f>
        <v>KLEBER RIQUELME</v>
      </c>
    </row>
    <row r="720" spans="8:11" x14ac:dyDescent="0.25">
      <c r="H720" s="54" t="s">
        <v>1659</v>
      </c>
      <c r="I720" s="55"/>
      <c r="J720" s="55" t="s">
        <v>578</v>
      </c>
      <c r="K720" s="69" t="str">
        <f>VLOOKUP(J720,REGIONAIS!$B:$C,2,FALSE)</f>
        <v>BREINER PENA</v>
      </c>
    </row>
    <row r="721" spans="8:11" x14ac:dyDescent="0.25">
      <c r="H721" s="54" t="s">
        <v>1660</v>
      </c>
      <c r="I721" s="55"/>
      <c r="J721" s="55" t="s">
        <v>580</v>
      </c>
      <c r="K721" s="69" t="str">
        <f>VLOOKUP(J721,REGIONAIS!$B:$C,2,FALSE)</f>
        <v>GUSTAVO DIREITO</v>
      </c>
    </row>
    <row r="722" spans="8:11" x14ac:dyDescent="0.25">
      <c r="H722" s="54" t="s">
        <v>1661</v>
      </c>
      <c r="I722" s="55"/>
      <c r="J722" s="55" t="s">
        <v>584</v>
      </c>
      <c r="K722" s="69" t="str">
        <f>VLOOKUP(J722,REGIONAIS!$B:$C,2,FALSE)</f>
        <v>ANDRE TREVISANI</v>
      </c>
    </row>
    <row r="723" spans="8:11" x14ac:dyDescent="0.25">
      <c r="H723" s="54" t="s">
        <v>1662</v>
      </c>
      <c r="I723" s="55"/>
      <c r="J723" s="55" t="s">
        <v>610</v>
      </c>
      <c r="K723" s="69" t="str">
        <f>VLOOKUP(J723,REGIONAIS!$B:$C,2,FALSE)</f>
        <v>ANDRE TREVISANI</v>
      </c>
    </row>
    <row r="724" spans="8:11" x14ac:dyDescent="0.25">
      <c r="H724" s="54" t="s">
        <v>53</v>
      </c>
      <c r="I724" s="55"/>
      <c r="J724" s="55" t="s">
        <v>612</v>
      </c>
      <c r="K724" s="69" t="str">
        <f>VLOOKUP(J724,REGIONAIS!$B:$C,2,FALSE)</f>
        <v>BREINER PENA</v>
      </c>
    </row>
    <row r="725" spans="8:11" x14ac:dyDescent="0.25">
      <c r="H725" s="54" t="s">
        <v>81</v>
      </c>
      <c r="I725" s="55"/>
      <c r="J725" s="55" t="s">
        <v>621</v>
      </c>
      <c r="K725" s="69" t="str">
        <f>VLOOKUP(J725,REGIONAIS!$B:$C,2,FALSE)</f>
        <v>GRAZIANI BARRETO</v>
      </c>
    </row>
    <row r="726" spans="8:11" x14ac:dyDescent="0.25">
      <c r="H726" s="54" t="s">
        <v>107</v>
      </c>
      <c r="I726" s="55"/>
      <c r="J726" s="55" t="s">
        <v>630</v>
      </c>
      <c r="K726" s="69" t="str">
        <f>VLOOKUP(J726,REGIONAIS!$B:$C,2,FALSE)</f>
        <v>KLEBER RIQUELME</v>
      </c>
    </row>
    <row r="727" spans="8:11" x14ac:dyDescent="0.25">
      <c r="H727" s="54" t="s">
        <v>1663</v>
      </c>
      <c r="I727" s="55"/>
      <c r="J727" s="55" t="s">
        <v>517</v>
      </c>
      <c r="K727" s="69" t="str">
        <f>VLOOKUP(J727,REGIONAIS!$B:$C,2,FALSE)</f>
        <v>BREINER PENA</v>
      </c>
    </row>
    <row r="728" spans="8:11" x14ac:dyDescent="0.25">
      <c r="H728" s="54" t="s">
        <v>1664</v>
      </c>
      <c r="I728" s="55"/>
      <c r="J728" s="55" t="s">
        <v>636</v>
      </c>
      <c r="K728" s="69" t="str">
        <f>VLOOKUP(J728,REGIONAIS!$B:$C,2,FALSE)</f>
        <v>GUSTAVO DIREITO</v>
      </c>
    </row>
    <row r="729" spans="8:11" x14ac:dyDescent="0.25">
      <c r="H729" s="54" t="s">
        <v>1665</v>
      </c>
      <c r="I729" s="55"/>
      <c r="J729" s="55" t="s">
        <v>636</v>
      </c>
      <c r="K729" s="69" t="str">
        <f>VLOOKUP(J729,REGIONAIS!$B:$C,2,FALSE)</f>
        <v>GUSTAVO DIREITO</v>
      </c>
    </row>
    <row r="730" spans="8:11" x14ac:dyDescent="0.25">
      <c r="H730" s="54" t="s">
        <v>1666</v>
      </c>
      <c r="I730" s="55"/>
      <c r="J730" s="55" t="s">
        <v>643</v>
      </c>
      <c r="K730" s="69" t="str">
        <f>VLOOKUP(J730,REGIONAIS!$B:$C,2,FALSE)</f>
        <v>GUSTAVO DIREITO</v>
      </c>
    </row>
    <row r="731" spans="8:11" x14ac:dyDescent="0.25">
      <c r="H731" s="54" t="s">
        <v>1667</v>
      </c>
      <c r="I731" s="55"/>
      <c r="J731" s="55" t="s">
        <v>646</v>
      </c>
      <c r="K731" s="69" t="str">
        <f>VLOOKUP(J731,REGIONAIS!$B:$C,2,FALSE)</f>
        <v>KLEBER RIQUELME</v>
      </c>
    </row>
    <row r="732" spans="8:11" x14ac:dyDescent="0.25">
      <c r="H732" s="54" t="s">
        <v>78</v>
      </c>
      <c r="I732" s="55"/>
      <c r="J732" s="55" t="s">
        <v>650</v>
      </c>
      <c r="K732" s="69" t="str">
        <f>VLOOKUP(J732,REGIONAIS!$B:$C,2,FALSE)</f>
        <v>ANDRE TREVISANI</v>
      </c>
    </row>
    <row r="733" spans="8:11" x14ac:dyDescent="0.25">
      <c r="H733" s="54" t="s">
        <v>52</v>
      </c>
      <c r="I733" s="55"/>
      <c r="J733" s="55" t="s">
        <v>1150</v>
      </c>
      <c r="K733" s="69" t="s">
        <v>181</v>
      </c>
    </row>
    <row r="734" spans="8:11" x14ac:dyDescent="0.25">
      <c r="H734" s="54" t="s">
        <v>80</v>
      </c>
      <c r="I734" s="55"/>
      <c r="J734" s="55" t="s">
        <v>667</v>
      </c>
      <c r="K734" s="69" t="str">
        <f>VLOOKUP(J734,REGIONAIS!$B:$C,2,FALSE)</f>
        <v>ANDRE TREVISANI</v>
      </c>
    </row>
    <row r="735" spans="8:11" x14ac:dyDescent="0.25">
      <c r="H735" s="54" t="s">
        <v>1668</v>
      </c>
      <c r="I735" s="55"/>
      <c r="J735" s="55" t="s">
        <v>669</v>
      </c>
      <c r="K735" s="69" t="str">
        <f>VLOOKUP(J735,REGIONAIS!$B:$C,2,FALSE)</f>
        <v>GRAZIANI BARRETO</v>
      </c>
    </row>
    <row r="736" spans="8:11" x14ac:dyDescent="0.25">
      <c r="H736" s="54" t="s">
        <v>103</v>
      </c>
      <c r="I736" s="55"/>
      <c r="J736" s="55" t="s">
        <v>1162</v>
      </c>
      <c r="K736" s="69" t="s">
        <v>179</v>
      </c>
    </row>
    <row r="737" spans="8:11" x14ac:dyDescent="0.25">
      <c r="H737" s="54" t="s">
        <v>1669</v>
      </c>
      <c r="I737" s="55"/>
      <c r="J737" s="55" t="s">
        <v>857</v>
      </c>
      <c r="K737" s="69" t="str">
        <f>VLOOKUP(J737,REGIONAIS!$B:$C,2,FALSE)</f>
        <v>GUSTAVO DIREITO</v>
      </c>
    </row>
    <row r="738" spans="8:11" x14ac:dyDescent="0.25">
      <c r="H738" s="54" t="s">
        <v>60</v>
      </c>
      <c r="I738" s="55"/>
      <c r="J738" s="55" t="s">
        <v>703</v>
      </c>
      <c r="K738" s="69" t="str">
        <f>VLOOKUP(J738,REGIONAIS!$B:$C,2,FALSE)</f>
        <v>GUSTAVO DIREITO</v>
      </c>
    </row>
    <row r="739" spans="8:11" x14ac:dyDescent="0.25">
      <c r="H739" s="54" t="s">
        <v>87</v>
      </c>
      <c r="I739" s="55"/>
      <c r="J739" s="55" t="s">
        <v>707</v>
      </c>
      <c r="K739" s="69" t="str">
        <f>VLOOKUP(J739,REGIONAIS!$B:$C,2,FALSE)</f>
        <v>GRAZIANI BARRETO</v>
      </c>
    </row>
    <row r="740" spans="8:11" x14ac:dyDescent="0.25">
      <c r="H740" s="54" t="s">
        <v>1670</v>
      </c>
      <c r="I740" s="55"/>
      <c r="J740" s="55" t="s">
        <v>709</v>
      </c>
      <c r="K740" s="69" t="str">
        <f>VLOOKUP(J740,REGIONAIS!$B:$C,2,FALSE)</f>
        <v>GRAZIANI BARRETO</v>
      </c>
    </row>
    <row r="741" spans="8:11" x14ac:dyDescent="0.25">
      <c r="H741" s="54" t="s">
        <v>1671</v>
      </c>
      <c r="I741" s="55"/>
      <c r="J741" s="55" t="s">
        <v>615</v>
      </c>
      <c r="K741" s="69" t="str">
        <f>VLOOKUP(J741,REGIONAIS!$B:$C,2,FALSE)</f>
        <v>GRAZIANI BARRETO</v>
      </c>
    </row>
    <row r="742" spans="8:11" x14ac:dyDescent="0.25">
      <c r="H742" s="54" t="s">
        <v>1672</v>
      </c>
      <c r="I742" s="55"/>
      <c r="J742" s="55" t="s">
        <v>812</v>
      </c>
      <c r="K742" s="69" t="str">
        <f>VLOOKUP(J742,REGIONAIS!$B:$C,2,FALSE)</f>
        <v>KLEBER RIQUELME</v>
      </c>
    </row>
    <row r="743" spans="8:11" x14ac:dyDescent="0.25">
      <c r="H743" s="54" t="s">
        <v>50</v>
      </c>
      <c r="I743" s="55"/>
      <c r="J743" s="55" t="s">
        <v>721</v>
      </c>
      <c r="K743" s="69" t="str">
        <f>VLOOKUP(J743,REGIONAIS!$B:$C,2,FALSE)</f>
        <v>KLEBER RIQUELME</v>
      </c>
    </row>
    <row r="744" spans="8:11" x14ac:dyDescent="0.25">
      <c r="H744" s="54" t="s">
        <v>1673</v>
      </c>
      <c r="I744" s="55"/>
      <c r="J744" s="55" t="s">
        <v>593</v>
      </c>
      <c r="K744" s="69" t="str">
        <f>VLOOKUP(J744,REGIONAIS!$B:$C,2,FALSE)</f>
        <v>BREINER PENA</v>
      </c>
    </row>
    <row r="745" spans="8:11" x14ac:dyDescent="0.25">
      <c r="H745" s="54" t="s">
        <v>1674</v>
      </c>
      <c r="I745" s="55"/>
      <c r="J745" s="55" t="s">
        <v>729</v>
      </c>
      <c r="K745" s="69" t="str">
        <f>VLOOKUP(J745,REGIONAIS!$B:$C,2,FALSE)</f>
        <v>BREINER PENA</v>
      </c>
    </row>
    <row r="746" spans="8:11" x14ac:dyDescent="0.25">
      <c r="H746" s="54" t="s">
        <v>1675</v>
      </c>
      <c r="I746" s="55"/>
      <c r="J746" s="55" t="s">
        <v>599</v>
      </c>
      <c r="K746" s="69" t="str">
        <f>VLOOKUP(J746,REGIONAIS!$B:$C,2,FALSE)</f>
        <v>GRAZIANI BARRETO</v>
      </c>
    </row>
    <row r="747" spans="8:11" x14ac:dyDescent="0.25">
      <c r="H747" s="54" t="s">
        <v>95</v>
      </c>
      <c r="I747" s="55"/>
      <c r="J747" s="55" t="s">
        <v>603</v>
      </c>
      <c r="K747" s="69" t="str">
        <f>VLOOKUP(J747,REGIONAIS!$B:$C,2,FALSE)</f>
        <v>BREINER PENA</v>
      </c>
    </row>
    <row r="748" spans="8:11" x14ac:dyDescent="0.25">
      <c r="H748" s="54" t="s">
        <v>61</v>
      </c>
      <c r="I748" s="55"/>
      <c r="J748" s="55" t="s">
        <v>608</v>
      </c>
      <c r="K748" s="69" t="str">
        <f>VLOOKUP(J748,REGIONAIS!$B:$C,2,FALSE)</f>
        <v>KLEBER RIQUELME</v>
      </c>
    </row>
    <row r="749" spans="8:11" x14ac:dyDescent="0.25">
      <c r="H749" s="54" t="s">
        <v>1676</v>
      </c>
      <c r="I749" s="55"/>
      <c r="J749" s="55" t="s">
        <v>662</v>
      </c>
      <c r="K749" s="69" t="str">
        <f>VLOOKUP(J749,REGIONAIS!$B:$C,2,FALSE)</f>
        <v>KLEBER RIQUELME</v>
      </c>
    </row>
    <row r="750" spans="8:11" x14ac:dyDescent="0.25">
      <c r="H750" s="54" t="s">
        <v>88</v>
      </c>
      <c r="I750" s="55"/>
      <c r="J750" s="55" t="s">
        <v>676</v>
      </c>
      <c r="K750" s="69" t="str">
        <f>VLOOKUP(J750,REGIONAIS!$B:$C,2,FALSE)</f>
        <v>ANDRE TREVISANI</v>
      </c>
    </row>
    <row r="751" spans="8:11" x14ac:dyDescent="0.25">
      <c r="H751" s="54" t="s">
        <v>1677</v>
      </c>
      <c r="I751" s="55"/>
      <c r="J751" s="55" t="s">
        <v>696</v>
      </c>
      <c r="K751" s="69" t="str">
        <f>VLOOKUP(J751,REGIONAIS!$B:$C,2,FALSE)</f>
        <v>BREINER PENA</v>
      </c>
    </row>
    <row r="752" spans="8:11" x14ac:dyDescent="0.25">
      <c r="H752" s="54" t="s">
        <v>1678</v>
      </c>
      <c r="I752" s="55"/>
      <c r="J752" s="55" t="s">
        <v>701</v>
      </c>
      <c r="K752" s="69" t="str">
        <f>VLOOKUP(J752,REGIONAIS!$B:$C,2,FALSE)</f>
        <v>ANDRE TREVISANI</v>
      </c>
    </row>
    <row r="753" spans="8:11" x14ac:dyDescent="0.25">
      <c r="H753" s="54" t="s">
        <v>51</v>
      </c>
      <c r="I753" s="55"/>
      <c r="J753" s="55" t="s">
        <v>725</v>
      </c>
      <c r="K753" s="69" t="str">
        <f>VLOOKUP(J753,REGIONAIS!$B:$C,2,FALSE)</f>
        <v>BREINER PENA</v>
      </c>
    </row>
    <row r="754" spans="8:11" x14ac:dyDescent="0.25">
      <c r="H754" s="54" t="s">
        <v>1679</v>
      </c>
      <c r="I754" s="55"/>
      <c r="J754" s="55" t="s">
        <v>947</v>
      </c>
      <c r="K754" s="69" t="str">
        <f>VLOOKUP(J754,REGIONAIS!$B:$C,2,FALSE)</f>
        <v>GUSTAVO DIREITO</v>
      </c>
    </row>
    <row r="755" spans="8:11" x14ac:dyDescent="0.25">
      <c r="H755" s="54" t="s">
        <v>1680</v>
      </c>
      <c r="I755" s="55"/>
      <c r="J755" s="55" t="s">
        <v>627</v>
      </c>
      <c r="K755" s="69" t="str">
        <f>VLOOKUP(J755,REGIONAIS!$B:$C,2,FALSE)</f>
        <v>ANDRE TREVISANI</v>
      </c>
    </row>
    <row r="756" spans="8:11" x14ac:dyDescent="0.25">
      <c r="H756" s="54" t="s">
        <v>62</v>
      </c>
      <c r="I756" s="55"/>
      <c r="J756" s="55" t="s">
        <v>737</v>
      </c>
      <c r="K756" s="69" t="str">
        <f>VLOOKUP(J756,REGIONAIS!$B:$C,2,FALSE)</f>
        <v>KLEBER RIQUELME</v>
      </c>
    </row>
    <row r="757" spans="8:11" x14ac:dyDescent="0.25">
      <c r="H757" s="54" t="s">
        <v>1681</v>
      </c>
      <c r="I757" s="55"/>
      <c r="J757" s="55" t="s">
        <v>539</v>
      </c>
      <c r="K757" s="69" t="str">
        <f>VLOOKUP(J757,REGIONAIS!$B:$C,2,FALSE)</f>
        <v>ANDRE TREVISANI</v>
      </c>
    </row>
    <row r="758" spans="8:11" x14ac:dyDescent="0.25">
      <c r="H758" s="54" t="s">
        <v>1682</v>
      </c>
      <c r="I758" s="55"/>
      <c r="J758" s="55" t="s">
        <v>407</v>
      </c>
      <c r="K758" s="69" t="str">
        <f>VLOOKUP(J758,REGIONAIS!$B:$C,2,FALSE)</f>
        <v>ANDRE TREVISANI</v>
      </c>
    </row>
    <row r="759" spans="8:11" x14ac:dyDescent="0.25">
      <c r="H759" s="54" t="s">
        <v>1683</v>
      </c>
      <c r="I759" s="55"/>
      <c r="J759" s="55" t="s">
        <v>503</v>
      </c>
      <c r="K759" s="69" t="str">
        <f>VLOOKUP(J759,REGIONAIS!$B:$C,2,FALSE)</f>
        <v>KLEBER RIQUELME</v>
      </c>
    </row>
    <row r="760" spans="8:11" x14ac:dyDescent="0.25">
      <c r="H760" s="54" t="s">
        <v>1684</v>
      </c>
      <c r="I760" s="55"/>
      <c r="J760" s="55" t="s">
        <v>808</v>
      </c>
      <c r="K760" s="69" t="str">
        <f>VLOOKUP(J760,REGIONAIS!$B:$C,2,FALSE)</f>
        <v>GRAZIANI BARRETO</v>
      </c>
    </row>
    <row r="761" spans="8:11" x14ac:dyDescent="0.25">
      <c r="H761" s="54" t="s">
        <v>111</v>
      </c>
      <c r="I761" s="55"/>
      <c r="J761" s="55" t="s">
        <v>390</v>
      </c>
      <c r="K761" s="69" t="str">
        <f>VLOOKUP(J761,REGIONAIS!$B:$C,2,FALSE)</f>
        <v>KLEBER RIQUELME</v>
      </c>
    </row>
    <row r="762" spans="8:11" x14ac:dyDescent="0.25">
      <c r="H762" s="54" t="s">
        <v>1685</v>
      </c>
      <c r="I762" s="55"/>
      <c r="J762" s="55" t="s">
        <v>355</v>
      </c>
      <c r="K762" s="69" t="str">
        <f>VLOOKUP(J762,REGIONAIS!$B:$C,2,FALSE)</f>
        <v>GUSTAVO DIREITO</v>
      </c>
    </row>
    <row r="763" spans="8:11" x14ac:dyDescent="0.25">
      <c r="H763" s="54" t="s">
        <v>1686</v>
      </c>
      <c r="I763" s="55"/>
      <c r="J763" s="55" t="s">
        <v>366</v>
      </c>
      <c r="K763" s="69" t="str">
        <f>VLOOKUP(J763,REGIONAIS!$B:$C,2,FALSE)</f>
        <v>GUSTAVO DIREITO</v>
      </c>
    </row>
    <row r="764" spans="8:11" x14ac:dyDescent="0.25">
      <c r="H764" s="54" t="s">
        <v>1687</v>
      </c>
      <c r="I764" s="55"/>
      <c r="J764" s="55" t="s">
        <v>409</v>
      </c>
      <c r="K764" s="69" t="str">
        <f>VLOOKUP(J764,REGIONAIS!$B:$C,2,FALSE)</f>
        <v>GRAZIANI BARRETO</v>
      </c>
    </row>
    <row r="765" spans="8:11" x14ac:dyDescent="0.25">
      <c r="H765" s="54" t="s">
        <v>1688</v>
      </c>
      <c r="I765" s="55"/>
      <c r="J765" s="55" t="s">
        <v>432</v>
      </c>
      <c r="K765" s="69" t="str">
        <f>VLOOKUP(J765,REGIONAIS!$B:$C,2,FALSE)</f>
        <v>KLEBER RIQUELME</v>
      </c>
    </row>
    <row r="766" spans="8:11" x14ac:dyDescent="0.25">
      <c r="H766" s="54" t="s">
        <v>1689</v>
      </c>
      <c r="I766" s="55"/>
      <c r="J766" s="55" t="s">
        <v>440</v>
      </c>
      <c r="K766" s="69" t="str">
        <f>VLOOKUP(J766,REGIONAIS!$B:$C,2,FALSE)</f>
        <v>ANDRE TREVISANI</v>
      </c>
    </row>
    <row r="767" spans="8:11" x14ac:dyDescent="0.25">
      <c r="H767" s="54" t="s">
        <v>1690</v>
      </c>
      <c r="I767" s="55"/>
      <c r="J767" s="55" t="s">
        <v>456</v>
      </c>
      <c r="K767" s="69" t="str">
        <f>VLOOKUP(J767,REGIONAIS!$B:$C,2,FALSE)</f>
        <v>GUSTAVO DIREITO</v>
      </c>
    </row>
    <row r="768" spans="8:11" x14ac:dyDescent="0.25">
      <c r="H768" s="54" t="s">
        <v>63</v>
      </c>
      <c r="I768" s="55"/>
      <c r="J768" s="55" t="s">
        <v>466</v>
      </c>
      <c r="K768" s="69" t="str">
        <f>VLOOKUP(J768,REGIONAIS!$B:$C,2,FALSE)</f>
        <v>GUSTAVO DIREITO</v>
      </c>
    </row>
    <row r="769" spans="8:11" x14ac:dyDescent="0.25">
      <c r="H769" s="54" t="s">
        <v>1691</v>
      </c>
      <c r="I769" s="55"/>
      <c r="J769" s="55" t="s">
        <v>494</v>
      </c>
      <c r="K769" s="69" t="str">
        <f>VLOOKUP(J769,REGIONAIS!$B:$C,2,FALSE)</f>
        <v>ANDRE TREVISANI</v>
      </c>
    </row>
    <row r="770" spans="8:11" x14ac:dyDescent="0.25">
      <c r="H770" s="54" t="s">
        <v>1692</v>
      </c>
      <c r="I770" s="55"/>
      <c r="J770" s="55" t="s">
        <v>499</v>
      </c>
      <c r="K770" s="69" t="str">
        <f>VLOOKUP(J770,REGIONAIS!$B:$C,2,FALSE)</f>
        <v>BREINER PENA</v>
      </c>
    </row>
    <row r="771" spans="8:11" x14ac:dyDescent="0.25">
      <c r="H771" s="54" t="s">
        <v>1693</v>
      </c>
      <c r="I771" s="55"/>
      <c r="J771" s="55" t="s">
        <v>509</v>
      </c>
      <c r="K771" s="69" t="str">
        <f>VLOOKUP(J771,REGIONAIS!$B:$C,2,FALSE)</f>
        <v>KLEBER RIQUELME</v>
      </c>
    </row>
    <row r="772" spans="8:11" x14ac:dyDescent="0.25">
      <c r="H772" s="54" t="s">
        <v>77</v>
      </c>
      <c r="I772" s="55"/>
      <c r="J772" s="55" t="s">
        <v>513</v>
      </c>
      <c r="K772" s="69" t="str">
        <f>VLOOKUP(J772,REGIONAIS!$B:$C,2,FALSE)</f>
        <v>BREINER PENA</v>
      </c>
    </row>
    <row r="773" spans="8:11" x14ac:dyDescent="0.25">
      <c r="H773" s="54" t="s">
        <v>1694</v>
      </c>
      <c r="I773" s="55"/>
      <c r="J773" s="55" t="s">
        <v>398</v>
      </c>
      <c r="K773" s="69" t="str">
        <f>VLOOKUP(J773,REGIONAIS!$B:$C,2,FALSE)</f>
        <v>GRAZIANI BARRETO</v>
      </c>
    </row>
    <row r="774" spans="8:11" x14ac:dyDescent="0.25">
      <c r="H774" s="54" t="s">
        <v>1695</v>
      </c>
      <c r="I774" s="55"/>
      <c r="J774" s="55" t="s">
        <v>748</v>
      </c>
      <c r="K774" s="69" t="str">
        <f>VLOOKUP(J774,REGIONAIS!$B:$C,2,FALSE)</f>
        <v>KLEBER RIQUELME</v>
      </c>
    </row>
    <row r="775" spans="8:11" x14ac:dyDescent="0.25">
      <c r="H775" s="54" t="s">
        <v>1696</v>
      </c>
      <c r="I775" s="55"/>
      <c r="J775" s="55" t="s">
        <v>746</v>
      </c>
      <c r="K775" s="69" t="str">
        <f>VLOOKUP(J775,REGIONAIS!$B:$C,2,FALSE)</f>
        <v>KLEBER RIQUELME</v>
      </c>
    </row>
    <row r="776" spans="8:11" x14ac:dyDescent="0.25">
      <c r="H776" s="54" t="s">
        <v>1697</v>
      </c>
      <c r="I776" s="55"/>
      <c r="J776" s="55" t="s">
        <v>451</v>
      </c>
      <c r="K776" s="69" t="str">
        <f>VLOOKUP(J776,REGIONAIS!$B:$C,2,FALSE)</f>
        <v>KLEBER RIQUELME</v>
      </c>
    </row>
    <row r="777" spans="8:11" x14ac:dyDescent="0.25">
      <c r="H777" s="54" t="s">
        <v>1698</v>
      </c>
      <c r="I777" s="55"/>
      <c r="J777" s="55" t="s">
        <v>810</v>
      </c>
      <c r="K777" s="69" t="str">
        <f>VLOOKUP(J777,REGIONAIS!$B:$C,2,FALSE)</f>
        <v>GUSTAVO DIREITO</v>
      </c>
    </row>
    <row r="778" spans="8:11" x14ac:dyDescent="0.25">
      <c r="H778" s="54" t="s">
        <v>1699</v>
      </c>
      <c r="I778" s="55"/>
      <c r="J778" s="55" t="s">
        <v>771</v>
      </c>
      <c r="K778" s="69" t="str">
        <f>VLOOKUP(J778,REGIONAIS!$B:$C,2,FALSE)</f>
        <v>GUSTAVO DIREITO</v>
      </c>
    </row>
    <row r="779" spans="8:11" x14ac:dyDescent="0.25">
      <c r="H779" s="54" t="s">
        <v>1700</v>
      </c>
      <c r="I779" s="55"/>
      <c r="J779" s="55" t="s">
        <v>787</v>
      </c>
      <c r="K779" s="69" t="str">
        <f>VLOOKUP(J779,REGIONAIS!$B:$C,2,FALSE)</f>
        <v>GRAZIANI BARRETO</v>
      </c>
    </row>
    <row r="780" spans="8:11" x14ac:dyDescent="0.25">
      <c r="H780" s="54" t="s">
        <v>1701</v>
      </c>
      <c r="I780" s="55"/>
      <c r="J780" s="55" t="s">
        <v>794</v>
      </c>
      <c r="K780" s="69" t="str">
        <f>VLOOKUP(J780,REGIONAIS!$B:$C,2,FALSE)</f>
        <v>ANDRE TREVISANI</v>
      </c>
    </row>
    <row r="781" spans="8:11" x14ac:dyDescent="0.25">
      <c r="H781" s="54" t="s">
        <v>56</v>
      </c>
      <c r="I781" s="55"/>
      <c r="J781" s="55" t="s">
        <v>822</v>
      </c>
      <c r="K781" s="69" t="str">
        <f>VLOOKUP(J781,REGIONAIS!$B:$C,2,FALSE)</f>
        <v>BREINER PENA</v>
      </c>
    </row>
    <row r="782" spans="8:11" x14ac:dyDescent="0.25">
      <c r="H782" s="54" t="s">
        <v>1702</v>
      </c>
      <c r="I782" s="55"/>
      <c r="J782" s="55" t="s">
        <v>831</v>
      </c>
      <c r="K782" s="69" t="str">
        <f>VLOOKUP(J782,REGIONAIS!$B:$C,2,FALSE)</f>
        <v>BREINER PENA</v>
      </c>
    </row>
    <row r="783" spans="8:11" x14ac:dyDescent="0.25">
      <c r="H783" s="54" t="s">
        <v>1703</v>
      </c>
      <c r="I783" s="55"/>
      <c r="J783" s="55" t="s">
        <v>838</v>
      </c>
      <c r="K783" s="69" t="str">
        <f>VLOOKUP(J783,REGIONAIS!$B:$C,2,FALSE)</f>
        <v>GUSTAVO DIREITO</v>
      </c>
    </row>
    <row r="784" spans="8:11" x14ac:dyDescent="0.25">
      <c r="H784" s="54" t="s">
        <v>35</v>
      </c>
      <c r="I784" s="55"/>
      <c r="J784" s="55" t="s">
        <v>859</v>
      </c>
      <c r="K784" s="69" t="str">
        <f>VLOOKUP(J784,REGIONAIS!$B:$C,2,FALSE)</f>
        <v>BREINER PENA</v>
      </c>
    </row>
    <row r="785" spans="8:11" x14ac:dyDescent="0.25">
      <c r="H785" s="54" t="s">
        <v>37</v>
      </c>
      <c r="I785" s="55"/>
      <c r="J785" s="55" t="s">
        <v>863</v>
      </c>
      <c r="K785" s="69" t="str">
        <f>VLOOKUP(J785,REGIONAIS!$B:$C,2,FALSE)</f>
        <v>GRAZIANI BARRETO</v>
      </c>
    </row>
    <row r="786" spans="8:11" x14ac:dyDescent="0.25">
      <c r="H786" s="54" t="s">
        <v>1704</v>
      </c>
      <c r="I786" s="55"/>
      <c r="J786" s="55" t="s">
        <v>865</v>
      </c>
      <c r="K786" s="69" t="str">
        <f>VLOOKUP(J786,REGIONAIS!$B:$C,2,FALSE)</f>
        <v>GRAZIANI BARRETO</v>
      </c>
    </row>
    <row r="787" spans="8:11" x14ac:dyDescent="0.25">
      <c r="H787" s="54" t="s">
        <v>1705</v>
      </c>
      <c r="I787" s="55"/>
      <c r="J787" s="55" t="s">
        <v>883</v>
      </c>
      <c r="K787" s="69" t="str">
        <f>VLOOKUP(J787,REGIONAIS!$B:$C,2,FALSE)</f>
        <v>GUSTAVO DIREITO</v>
      </c>
    </row>
    <row r="788" spans="8:11" x14ac:dyDescent="0.25">
      <c r="H788" s="54" t="s">
        <v>1706</v>
      </c>
      <c r="I788" s="55"/>
      <c r="J788" s="55" t="s">
        <v>1251</v>
      </c>
      <c r="K788" s="69" t="s">
        <v>181</v>
      </c>
    </row>
    <row r="789" spans="8:11" x14ac:dyDescent="0.25">
      <c r="H789" s="54" t="s">
        <v>1707</v>
      </c>
      <c r="I789" s="55"/>
      <c r="J789" s="55" t="s">
        <v>897</v>
      </c>
      <c r="K789" s="69" t="str">
        <f>VLOOKUP(J789,REGIONAIS!$B:$C,2,FALSE)</f>
        <v>GUSTAVO DIREITO</v>
      </c>
    </row>
    <row r="790" spans="8:11" x14ac:dyDescent="0.25">
      <c r="H790" s="54" t="s">
        <v>1708</v>
      </c>
      <c r="I790" s="55"/>
      <c r="J790" s="55" t="s">
        <v>868</v>
      </c>
      <c r="K790" s="69" t="str">
        <f>VLOOKUP(J790,REGIONAIS!$B:$C,2,FALSE)</f>
        <v>BREINER PENA</v>
      </c>
    </row>
    <row r="791" spans="8:11" x14ac:dyDescent="0.25">
      <c r="H791" s="54" t="s">
        <v>100</v>
      </c>
      <c r="I791" s="55"/>
      <c r="J791" s="55" t="s">
        <v>535</v>
      </c>
      <c r="K791" s="69" t="str">
        <f>VLOOKUP(J791,REGIONAIS!$B:$C,2,FALSE)</f>
        <v>KLEBER RIQUELME</v>
      </c>
    </row>
    <row r="792" spans="8:11" x14ac:dyDescent="0.25">
      <c r="H792" s="54" t="s">
        <v>59</v>
      </c>
      <c r="I792" s="55"/>
      <c r="J792" s="55" t="s">
        <v>923</v>
      </c>
      <c r="K792" s="69" t="str">
        <f>VLOOKUP(J792,REGIONAIS!$B:$C,2,FALSE)</f>
        <v>KLEBER RIQUELME</v>
      </c>
    </row>
    <row r="793" spans="8:11" x14ac:dyDescent="0.25">
      <c r="H793" s="54" t="s">
        <v>1709</v>
      </c>
      <c r="I793" s="55"/>
      <c r="J793" s="55" t="s">
        <v>926</v>
      </c>
      <c r="K793" s="69" t="str">
        <f>VLOOKUP(J793,REGIONAIS!$B:$C,2,FALSE)</f>
        <v>KLEBER RIQUELME</v>
      </c>
    </row>
    <row r="794" spans="8:11" x14ac:dyDescent="0.25">
      <c r="H794" s="54" t="s">
        <v>110</v>
      </c>
      <c r="I794" s="55"/>
      <c r="J794" s="55" t="s">
        <v>945</v>
      </c>
      <c r="K794" s="69" t="str">
        <f>VLOOKUP(J794,REGIONAIS!$B:$C,2,FALSE)</f>
        <v>KLEBER RIQUELME</v>
      </c>
    </row>
    <row r="795" spans="8:11" x14ac:dyDescent="0.25">
      <c r="H795" s="54" t="s">
        <v>1710</v>
      </c>
      <c r="I795" s="55"/>
      <c r="J795" s="55" t="s">
        <v>949</v>
      </c>
      <c r="K795" s="69" t="str">
        <f>VLOOKUP(J795,REGIONAIS!$B:$C,2,FALSE)</f>
        <v>GUSTAVO DIREITO</v>
      </c>
    </row>
    <row r="796" spans="8:11" x14ac:dyDescent="0.25">
      <c r="H796" s="54" t="s">
        <v>1711</v>
      </c>
      <c r="I796" s="55"/>
      <c r="J796" s="55" t="s">
        <v>958</v>
      </c>
      <c r="K796" s="69" t="str">
        <f>VLOOKUP(J796,REGIONAIS!$B:$C,2,FALSE)</f>
        <v>GRAZIANI BARRETO</v>
      </c>
    </row>
    <row r="797" spans="8:11" x14ac:dyDescent="0.25">
      <c r="H797" s="54" t="s">
        <v>104</v>
      </c>
      <c r="I797" s="55"/>
      <c r="J797" s="55" t="s">
        <v>962</v>
      </c>
      <c r="K797" s="69" t="str">
        <f>VLOOKUP(J797,REGIONAIS!$B:$C,2,FALSE)</f>
        <v>KLEBER RIQUELME</v>
      </c>
    </row>
    <row r="798" spans="8:11" x14ac:dyDescent="0.25">
      <c r="H798" s="54" t="s">
        <v>1712</v>
      </c>
      <c r="I798" s="55"/>
      <c r="J798" s="55" t="s">
        <v>351</v>
      </c>
      <c r="K798" s="69" t="str">
        <f>VLOOKUP(J798,REGIONAIS!$B:$C,2,FALSE)</f>
        <v>BREINER PENA</v>
      </c>
    </row>
    <row r="799" spans="8:11" x14ac:dyDescent="0.25">
      <c r="H799" s="54" t="s">
        <v>1713</v>
      </c>
      <c r="I799" s="55"/>
      <c r="J799" s="55" t="s">
        <v>358</v>
      </c>
      <c r="K799" s="69" t="str">
        <f>VLOOKUP(J799,REGIONAIS!$B:$C,2,FALSE)</f>
        <v>ANDRE TREVISANI</v>
      </c>
    </row>
    <row r="800" spans="8:11" x14ac:dyDescent="0.25">
      <c r="H800" s="54" t="s">
        <v>112</v>
      </c>
      <c r="I800" s="55"/>
      <c r="J800" s="55" t="s">
        <v>379</v>
      </c>
      <c r="K800" s="69" t="str">
        <f>VLOOKUP(J800,REGIONAIS!$B:$C,2,FALSE)</f>
        <v>GUSTAVO DIREITO</v>
      </c>
    </row>
    <row r="801" spans="8:11" x14ac:dyDescent="0.25">
      <c r="H801" s="54" t="s">
        <v>75</v>
      </c>
      <c r="I801" s="55"/>
      <c r="J801" s="55" t="s">
        <v>382</v>
      </c>
      <c r="K801" s="69" t="str">
        <f>VLOOKUP(J801,REGIONAIS!$B:$C,2,FALSE)</f>
        <v>ANDRE TREVISANI</v>
      </c>
    </row>
    <row r="802" spans="8:11" x14ac:dyDescent="0.25">
      <c r="H802" s="54" t="s">
        <v>89</v>
      </c>
      <c r="I802" s="55"/>
      <c r="J802" s="55" t="s">
        <v>385</v>
      </c>
      <c r="K802" s="69" t="str">
        <f>VLOOKUP(J802,REGIONAIS!$B:$C,2,FALSE)</f>
        <v>ANDRE TREVISANI</v>
      </c>
    </row>
    <row r="803" spans="8:11" x14ac:dyDescent="0.25">
      <c r="H803" s="54" t="s">
        <v>76</v>
      </c>
      <c r="I803" s="55"/>
      <c r="J803" s="55" t="s">
        <v>392</v>
      </c>
      <c r="K803" s="69" t="str">
        <f>VLOOKUP(J803,REGIONAIS!$B:$C,2,FALSE)</f>
        <v>ANDRE TREVISANI</v>
      </c>
    </row>
    <row r="804" spans="8:11" x14ac:dyDescent="0.25">
      <c r="H804" s="54" t="s">
        <v>105</v>
      </c>
      <c r="I804" s="55"/>
      <c r="J804" s="55" t="s">
        <v>501</v>
      </c>
      <c r="K804" s="69" t="str">
        <f>VLOOKUP(J804,REGIONAIS!$B:$C,2,FALSE)</f>
        <v>ANDRE TREVISANI</v>
      </c>
    </row>
    <row r="805" spans="8:11" x14ac:dyDescent="0.25">
      <c r="H805" s="54" t="s">
        <v>1714</v>
      </c>
      <c r="I805" s="55"/>
      <c r="J805" s="55" t="s">
        <v>415</v>
      </c>
      <c r="K805" s="69" t="str">
        <f>VLOOKUP(J805,REGIONAIS!$B:$C,2,FALSE)</f>
        <v>ANDRE TREVISANI</v>
      </c>
    </row>
    <row r="806" spans="8:11" x14ac:dyDescent="0.25">
      <c r="H806" s="54" t="s">
        <v>22</v>
      </c>
      <c r="I806" s="55"/>
      <c r="J806" s="55" t="s">
        <v>412</v>
      </c>
      <c r="K806" s="69" t="str">
        <f>VLOOKUP(J806,REGIONAIS!$B:$C,2,FALSE)</f>
        <v>GRAZIANI BARRETO</v>
      </c>
    </row>
    <row r="807" spans="8:11" x14ac:dyDescent="0.25">
      <c r="H807" s="54" t="s">
        <v>1715</v>
      </c>
      <c r="I807" s="55"/>
      <c r="J807" s="55" t="s">
        <v>418</v>
      </c>
      <c r="K807" s="69" t="str">
        <f>VLOOKUP(J807,REGIONAIS!$B:$C,2,FALSE)</f>
        <v>BREINER PENA</v>
      </c>
    </row>
    <row r="808" spans="8:11" x14ac:dyDescent="0.25">
      <c r="H808" s="54" t="s">
        <v>1716</v>
      </c>
      <c r="I808" s="55"/>
      <c r="J808" s="55" t="s">
        <v>420</v>
      </c>
      <c r="K808" s="69" t="str">
        <f>VLOOKUP(J808,REGIONAIS!$B:$C,2,FALSE)</f>
        <v>GUSTAVO DIREITO</v>
      </c>
    </row>
    <row r="809" spans="8:11" x14ac:dyDescent="0.25">
      <c r="H809" s="54" t="s">
        <v>1717</v>
      </c>
      <c r="I809" s="55"/>
      <c r="J809" s="55" t="s">
        <v>423</v>
      </c>
      <c r="K809" s="69" t="str">
        <f>VLOOKUP(J809,REGIONAIS!$B:$C,2,FALSE)</f>
        <v>BREINER PENA</v>
      </c>
    </row>
    <row r="810" spans="8:11" x14ac:dyDescent="0.25">
      <c r="H810" s="54" t="s">
        <v>25</v>
      </c>
      <c r="I810" s="55"/>
      <c r="J810" s="55" t="s">
        <v>429</v>
      </c>
      <c r="K810" s="69" t="str">
        <f>VLOOKUP(J810,REGIONAIS!$B:$C,2,FALSE)</f>
        <v>ANDRE TREVISANI</v>
      </c>
    </row>
    <row r="811" spans="8:11" x14ac:dyDescent="0.25">
      <c r="H811" s="54" t="s">
        <v>1718</v>
      </c>
      <c r="I811" s="55"/>
      <c r="J811" s="55" t="s">
        <v>435</v>
      </c>
      <c r="K811" s="69" t="str">
        <f>VLOOKUP(J811,REGIONAIS!$B:$C,2,FALSE)</f>
        <v>KLEBER RIQUELME</v>
      </c>
    </row>
    <row r="812" spans="8:11" x14ac:dyDescent="0.25">
      <c r="H812" s="54" t="s">
        <v>98</v>
      </c>
      <c r="I812" s="55"/>
      <c r="J812" s="55" t="s">
        <v>437</v>
      </c>
      <c r="K812" s="69" t="str">
        <f>VLOOKUP(J812,REGIONAIS!$B:$C,2,FALSE)</f>
        <v>BREINER PENA</v>
      </c>
    </row>
    <row r="813" spans="8:11" x14ac:dyDescent="0.25">
      <c r="H813" s="54" t="s">
        <v>115</v>
      </c>
      <c r="I813" s="55"/>
      <c r="J813" s="55" t="s">
        <v>442</v>
      </c>
      <c r="K813" s="69" t="str">
        <f>VLOOKUP(J813,REGIONAIS!$B:$C,2,FALSE)</f>
        <v>ANDRE TREVISANI</v>
      </c>
    </row>
    <row r="814" spans="8:11" x14ac:dyDescent="0.25">
      <c r="H814" s="54" t="s">
        <v>90</v>
      </c>
      <c r="I814" s="55"/>
      <c r="J814" s="55" t="s">
        <v>799</v>
      </c>
      <c r="K814" s="69" t="str">
        <f>VLOOKUP(J814,REGIONAIS!$B:$C,2,FALSE)</f>
        <v>BREINER PENA</v>
      </c>
    </row>
    <row r="815" spans="8:11" x14ac:dyDescent="0.25">
      <c r="H815" s="54" t="s">
        <v>73</v>
      </c>
      <c r="I815" s="55"/>
      <c r="J815" s="55" t="s">
        <v>447</v>
      </c>
      <c r="K815" s="69" t="str">
        <f>VLOOKUP(J815,REGIONAIS!$B:$C,2,FALSE)</f>
        <v>KLEBER RIQUELME</v>
      </c>
    </row>
    <row r="816" spans="8:11" x14ac:dyDescent="0.25">
      <c r="H816" s="54" t="s">
        <v>1719</v>
      </c>
      <c r="I816" s="55"/>
      <c r="J816" s="55" t="s">
        <v>503</v>
      </c>
      <c r="K816" s="69" t="str">
        <f>VLOOKUP(J816,REGIONAIS!$B:$C,2,FALSE)</f>
        <v>KLEBER RIQUELME</v>
      </c>
    </row>
    <row r="817" spans="8:11" x14ac:dyDescent="0.25">
      <c r="H817" s="54" t="s">
        <v>106</v>
      </c>
      <c r="I817" s="55"/>
      <c r="J817" s="55" t="s">
        <v>451</v>
      </c>
      <c r="K817" s="69" t="str">
        <f>VLOOKUP(J817,REGIONAIS!$B:$C,2,FALSE)</f>
        <v>KLEBER RIQUELME</v>
      </c>
    </row>
    <row r="818" spans="8:11" x14ac:dyDescent="0.25">
      <c r="H818" s="54" t="s">
        <v>1720</v>
      </c>
      <c r="I818" s="55"/>
      <c r="J818" s="55" t="s">
        <v>936</v>
      </c>
      <c r="K818" s="69" t="str">
        <f>VLOOKUP(J818,REGIONAIS!$B:$C,2,FALSE)</f>
        <v>BREINER PENA</v>
      </c>
    </row>
    <row r="819" spans="8:11" x14ac:dyDescent="0.25">
      <c r="H819" s="54" t="s">
        <v>1721</v>
      </c>
      <c r="I819" s="55"/>
      <c r="J819" s="55" t="s">
        <v>908</v>
      </c>
      <c r="K819" s="69" t="str">
        <f>VLOOKUP(J819,REGIONAIS!$B:$C,2,FALSE)</f>
        <v>GRAZIANI BARRETO</v>
      </c>
    </row>
    <row r="820" spans="8:11" x14ac:dyDescent="0.25">
      <c r="H820" s="54" t="s">
        <v>84</v>
      </c>
      <c r="I820" s="55"/>
      <c r="J820" s="55" t="s">
        <v>461</v>
      </c>
      <c r="K820" s="69" t="str">
        <f>VLOOKUP(J820,REGIONAIS!$B:$C,2,FALSE)</f>
        <v>ANDRE TREVISANI</v>
      </c>
    </row>
    <row r="821" spans="8:11" x14ac:dyDescent="0.25">
      <c r="H821" s="54" t="s">
        <v>101</v>
      </c>
      <c r="I821" s="55"/>
      <c r="J821" s="55" t="s">
        <v>402</v>
      </c>
      <c r="K821" s="69" t="str">
        <f>VLOOKUP(J821,REGIONAIS!$B:$C,2,FALSE)</f>
        <v>GRAZIANI BARRETO</v>
      </c>
    </row>
    <row r="822" spans="8:11" x14ac:dyDescent="0.25">
      <c r="H822" s="54" t="s">
        <v>85</v>
      </c>
      <c r="I822" s="55"/>
      <c r="J822" s="55" t="s">
        <v>474</v>
      </c>
      <c r="K822" s="69" t="str">
        <f>VLOOKUP(J822,REGIONAIS!$B:$C,2,FALSE)</f>
        <v>GUSTAVO DIREITO</v>
      </c>
    </row>
    <row r="823" spans="8:11" x14ac:dyDescent="0.25">
      <c r="H823" s="54" t="s">
        <v>1722</v>
      </c>
      <c r="I823" s="55"/>
      <c r="J823" s="55" t="s">
        <v>361</v>
      </c>
      <c r="K823" s="69" t="str">
        <f>VLOOKUP(J823,REGIONAIS!$B:$C,2,FALSE)</f>
        <v>BREINER PENA</v>
      </c>
    </row>
    <row r="824" spans="8:11" x14ac:dyDescent="0.25">
      <c r="H824" s="54" t="s">
        <v>1723</v>
      </c>
      <c r="I824" s="55"/>
      <c r="J824" s="55" t="s">
        <v>848</v>
      </c>
      <c r="K824" s="69" t="str">
        <f>VLOOKUP(J824,REGIONAIS!$B:$C,2,FALSE)</f>
        <v>GUSTAVO DIREITO</v>
      </c>
    </row>
    <row r="825" spans="8:11" x14ac:dyDescent="0.25">
      <c r="H825" s="54" t="s">
        <v>102</v>
      </c>
      <c r="I825" s="55"/>
      <c r="J825" s="55" t="s">
        <v>943</v>
      </c>
      <c r="K825" s="69" t="str">
        <f>VLOOKUP(J825,REGIONAIS!$B:$C,2,FALSE)</f>
        <v>KLEBER RIQUELME</v>
      </c>
    </row>
    <row r="826" spans="8:11" x14ac:dyDescent="0.25">
      <c r="H826" s="54" t="s">
        <v>1724</v>
      </c>
      <c r="I826" s="55"/>
      <c r="J826" s="55" t="s">
        <v>478</v>
      </c>
      <c r="K826" s="69" t="str">
        <f>VLOOKUP(J826,REGIONAIS!$B:$C,2,FALSE)</f>
        <v>ANDRE TREVISANI</v>
      </c>
    </row>
    <row r="827" spans="8:11" x14ac:dyDescent="0.25">
      <c r="H827" s="54" t="s">
        <v>1725</v>
      </c>
      <c r="I827" s="55"/>
      <c r="J827" s="55" t="s">
        <v>480</v>
      </c>
      <c r="K827" s="69" t="str">
        <f>VLOOKUP(J827,REGIONAIS!$B:$C,2,FALSE)</f>
        <v>ANDRE TREVISANI</v>
      </c>
    </row>
    <row r="828" spans="8:11" x14ac:dyDescent="0.25">
      <c r="H828" s="54" t="s">
        <v>1726</v>
      </c>
      <c r="I828" s="55"/>
      <c r="J828" s="55" t="s">
        <v>525</v>
      </c>
      <c r="K828" s="69" t="str">
        <f>VLOOKUP(J828,REGIONAIS!$B:$C,2,FALSE)</f>
        <v>GUSTAVO DIREITO</v>
      </c>
    </row>
    <row r="829" spans="8:11" x14ac:dyDescent="0.25">
      <c r="H829" s="54" t="s">
        <v>1727</v>
      </c>
      <c r="I829" s="55"/>
      <c r="J829" s="55" t="s">
        <v>373</v>
      </c>
      <c r="K829" s="69" t="str">
        <f>VLOOKUP(J829,REGIONAIS!$B:$C,2,FALSE)</f>
        <v>GUSTAVO DIREITO</v>
      </c>
    </row>
    <row r="830" spans="8:11" x14ac:dyDescent="0.25">
      <c r="H830" s="54" t="s">
        <v>1728</v>
      </c>
      <c r="I830" s="55"/>
      <c r="J830" s="55" t="s">
        <v>515</v>
      </c>
      <c r="K830" s="69" t="str">
        <f>VLOOKUP(J830,REGIONAIS!$B:$C,2,FALSE)</f>
        <v>BREINER PENA</v>
      </c>
    </row>
    <row r="831" spans="8:11" x14ac:dyDescent="0.25">
      <c r="H831" s="54" t="s">
        <v>79</v>
      </c>
      <c r="I831" s="55"/>
      <c r="J831" s="55" t="s">
        <v>490</v>
      </c>
      <c r="K831" s="69" t="str">
        <f>VLOOKUP(J831,REGIONAIS!$B:$C,2,FALSE)</f>
        <v>KLEBER RIQUELME</v>
      </c>
    </row>
    <row r="832" spans="8:11" x14ac:dyDescent="0.25">
      <c r="H832" s="54" t="s">
        <v>1729</v>
      </c>
      <c r="I832" s="55"/>
      <c r="J832" s="55" t="s">
        <v>496</v>
      </c>
      <c r="K832" s="69" t="str">
        <f>VLOOKUP(J832,REGIONAIS!$B:$C,2,FALSE)</f>
        <v>BREINER PENA</v>
      </c>
    </row>
    <row r="833" spans="8:11" x14ac:dyDescent="0.25">
      <c r="H833" s="54" t="s">
        <v>1730</v>
      </c>
      <c r="I833" s="55"/>
      <c r="J833" s="55" t="s">
        <v>1078</v>
      </c>
      <c r="K833" s="69" t="s">
        <v>181</v>
      </c>
    </row>
    <row r="834" spans="8:11" x14ac:dyDescent="0.25">
      <c r="H834" s="54" t="s">
        <v>1731</v>
      </c>
      <c r="I834" s="55"/>
      <c r="J834" s="55" t="s">
        <v>519</v>
      </c>
      <c r="K834" s="69" t="str">
        <f>VLOOKUP(J834,REGIONAIS!$B:$C,2,FALSE)</f>
        <v>ANDRE TREVISANI</v>
      </c>
    </row>
    <row r="835" spans="8:11" x14ac:dyDescent="0.25">
      <c r="H835" s="54" t="s">
        <v>66</v>
      </c>
      <c r="I835" s="55"/>
      <c r="J835" s="55" t="s">
        <v>527</v>
      </c>
      <c r="K835" s="69" t="str">
        <f>VLOOKUP(J835,REGIONAIS!$B:$C,2,FALSE)</f>
        <v>GRAZIANI BARRETO</v>
      </c>
    </row>
    <row r="836" spans="8:11" x14ac:dyDescent="0.25">
      <c r="H836" s="54" t="s">
        <v>1732</v>
      </c>
      <c r="I836" s="55"/>
      <c r="J836" s="55" t="s">
        <v>533</v>
      </c>
      <c r="K836" s="69" t="str">
        <f>VLOOKUP(J836,REGIONAIS!$B:$C,2,FALSE)</f>
        <v>KLEBER RIQUELME</v>
      </c>
    </row>
    <row r="837" spans="8:11" x14ac:dyDescent="0.25">
      <c r="H837" s="54" t="s">
        <v>54</v>
      </c>
      <c r="I837" s="55"/>
      <c r="J837" s="55" t="s">
        <v>454</v>
      </c>
      <c r="K837" s="69" t="str">
        <f>VLOOKUP(J837,REGIONAIS!$B:$C,2,FALSE)</f>
        <v>ANDRE TREVISANI</v>
      </c>
    </row>
    <row r="838" spans="8:11" x14ac:dyDescent="0.25">
      <c r="H838" s="54" t="s">
        <v>108</v>
      </c>
      <c r="I838" s="55"/>
      <c r="J838" s="55" t="s">
        <v>544</v>
      </c>
      <c r="K838" s="69" t="str">
        <f>VLOOKUP(J838,REGIONAIS!$B:$C,2,FALSE)</f>
        <v>KLEBER RIQUELME</v>
      </c>
    </row>
    <row r="839" spans="8:11" x14ac:dyDescent="0.25">
      <c r="H839" s="54" t="s">
        <v>1733</v>
      </c>
      <c r="I839" s="55"/>
      <c r="J839" s="55" t="s">
        <v>546</v>
      </c>
      <c r="K839" s="69" t="str">
        <f>VLOOKUP(J839,REGIONAIS!$B:$C,2,FALSE)</f>
        <v>GUSTAVO DIREITO</v>
      </c>
    </row>
    <row r="840" spans="8:11" x14ac:dyDescent="0.25">
      <c r="H840" s="54" t="s">
        <v>1734</v>
      </c>
      <c r="I840" s="55"/>
      <c r="J840" s="55" t="s">
        <v>548</v>
      </c>
      <c r="K840" s="69" t="str">
        <f>VLOOKUP(J840,REGIONAIS!$B:$C,2,FALSE)</f>
        <v>ANDRE TREVISANI</v>
      </c>
    </row>
    <row r="841" spans="8:11" x14ac:dyDescent="0.25">
      <c r="H841" s="54" t="s">
        <v>1735</v>
      </c>
      <c r="I841" s="55"/>
      <c r="J841" s="55" t="s">
        <v>550</v>
      </c>
      <c r="K841" s="69" t="str">
        <f>VLOOKUP(J841,REGIONAIS!$B:$C,2,FALSE)</f>
        <v>ANDRE TREVISANI</v>
      </c>
    </row>
    <row r="842" spans="8:11" x14ac:dyDescent="0.25">
      <c r="H842" s="54" t="s">
        <v>1736</v>
      </c>
      <c r="I842" s="55"/>
      <c r="J842" s="55" t="s">
        <v>561</v>
      </c>
      <c r="K842" s="69" t="str">
        <f>VLOOKUP(J842,REGIONAIS!$B:$C,2,FALSE)</f>
        <v>KLEBER RIQUELME</v>
      </c>
    </row>
    <row r="843" spans="8:11" x14ac:dyDescent="0.25">
      <c r="H843" s="54" t="s">
        <v>1737</v>
      </c>
      <c r="I843" s="55"/>
      <c r="J843" s="55" t="s">
        <v>741</v>
      </c>
      <c r="K843" s="69" t="str">
        <f>VLOOKUP(J843,REGIONAIS!$B:$C,2,FALSE)</f>
        <v>ANDRE TREVISANI</v>
      </c>
    </row>
    <row r="844" spans="8:11" x14ac:dyDescent="0.25">
      <c r="H844" s="54" t="s">
        <v>32</v>
      </c>
      <c r="I844" s="55"/>
      <c r="J844" s="55" t="s">
        <v>743</v>
      </c>
      <c r="K844" s="69" t="str">
        <f>VLOOKUP(J844,REGIONAIS!$B:$C,2,FALSE)</f>
        <v>ANDRE TREVISANI</v>
      </c>
    </row>
    <row r="845" spans="8:11" x14ac:dyDescent="0.25">
      <c r="H845" s="54" t="s">
        <v>1738</v>
      </c>
      <c r="I845" s="55"/>
      <c r="J845" s="55" t="s">
        <v>511</v>
      </c>
      <c r="K845" s="69" t="str">
        <f>VLOOKUP(J845,REGIONAIS!$B:$C,2,FALSE)</f>
        <v>ANDRE TREVISANI</v>
      </c>
    </row>
    <row r="846" spans="8:11" x14ac:dyDescent="0.25">
      <c r="H846" s="54" t="s">
        <v>109</v>
      </c>
      <c r="I846" s="55"/>
      <c r="J846" s="55" t="s">
        <v>750</v>
      </c>
      <c r="K846" s="69" t="str">
        <f>VLOOKUP(J846,REGIONAIS!$B:$C,2,FALSE)</f>
        <v>GUSTAVO DIREITO</v>
      </c>
    </row>
    <row r="847" spans="8:11" x14ac:dyDescent="0.25">
      <c r="H847" s="54" t="s">
        <v>1739</v>
      </c>
      <c r="I847" s="55"/>
      <c r="J847" s="55" t="s">
        <v>753</v>
      </c>
      <c r="K847" s="69" t="str">
        <f>VLOOKUP(J847,REGIONAIS!$B:$C,2,FALSE)</f>
        <v>GUSTAVO DIREITO</v>
      </c>
    </row>
    <row r="848" spans="8:11" x14ac:dyDescent="0.25">
      <c r="H848" s="54" t="s">
        <v>1740</v>
      </c>
      <c r="I848" s="55"/>
      <c r="J848" s="55" t="s">
        <v>755</v>
      </c>
      <c r="K848" s="69" t="str">
        <f>VLOOKUP(J848,REGIONAIS!$B:$C,2,FALSE)</f>
        <v>KLEBER RIQUELME</v>
      </c>
    </row>
    <row r="849" spans="8:11" x14ac:dyDescent="0.25">
      <c r="H849" s="54" t="s">
        <v>1741</v>
      </c>
      <c r="I849" s="55"/>
      <c r="J849" s="55" t="s">
        <v>764</v>
      </c>
      <c r="K849" s="69" t="str">
        <f>VLOOKUP(J849,REGIONAIS!$B:$C,2,FALSE)</f>
        <v>GRAZIANI BARRETO</v>
      </c>
    </row>
    <row r="850" spans="8:11" x14ac:dyDescent="0.25">
      <c r="H850" s="54" t="s">
        <v>91</v>
      </c>
      <c r="I850" s="55"/>
      <c r="J850" s="55" t="s">
        <v>769</v>
      </c>
      <c r="K850" s="69" t="str">
        <f>VLOOKUP(J850,REGIONAIS!$B:$C,2,FALSE)</f>
        <v>GUSTAVO DIREITO</v>
      </c>
    </row>
    <row r="851" spans="8:11" x14ac:dyDescent="0.25">
      <c r="H851" s="54" t="s">
        <v>1742</v>
      </c>
      <c r="I851" s="55"/>
      <c r="J851" s="55" t="s">
        <v>773</v>
      </c>
      <c r="K851" s="69" t="str">
        <f>VLOOKUP(J851,REGIONAIS!$B:$C,2,FALSE)</f>
        <v>KLEBER RIQUELME</v>
      </c>
    </row>
    <row r="852" spans="8:11" x14ac:dyDescent="0.25">
      <c r="H852" s="54" t="s">
        <v>1743</v>
      </c>
      <c r="I852" s="55"/>
      <c r="J852" s="55" t="s">
        <v>780</v>
      </c>
      <c r="K852" s="69" t="str">
        <f>VLOOKUP(J852,REGIONAIS!$B:$C,2,FALSE)</f>
        <v>GRAZIANI BARRETO</v>
      </c>
    </row>
    <row r="853" spans="8:11" x14ac:dyDescent="0.25">
      <c r="H853" s="54" t="s">
        <v>1744</v>
      </c>
      <c r="I853" s="55"/>
      <c r="J853" s="55" t="s">
        <v>782</v>
      </c>
      <c r="K853" s="69" t="str">
        <f>VLOOKUP(J853,REGIONAIS!$B:$C,2,FALSE)</f>
        <v>GUSTAVO DIREITO</v>
      </c>
    </row>
    <row r="854" spans="8:11" x14ac:dyDescent="0.25">
      <c r="H854" s="54" t="s">
        <v>1745</v>
      </c>
      <c r="I854" s="55"/>
      <c r="J854" s="55" t="s">
        <v>836</v>
      </c>
      <c r="K854" s="69" t="str">
        <f>VLOOKUP(J854,REGIONAIS!$B:$C,2,FALSE)</f>
        <v>GRAZIANI BARRETO</v>
      </c>
    </row>
    <row r="855" spans="8:11" x14ac:dyDescent="0.25">
      <c r="H855" s="54" t="s">
        <v>1746</v>
      </c>
      <c r="I855" s="55"/>
      <c r="J855" s="55" t="s">
        <v>405</v>
      </c>
      <c r="K855" s="69" t="str">
        <f>VLOOKUP(J855,REGIONAIS!$B:$C,2,FALSE)</f>
        <v>GRAZIANI BARRETO</v>
      </c>
    </row>
    <row r="856" spans="8:11" x14ac:dyDescent="0.25">
      <c r="H856" s="54" t="s">
        <v>1747</v>
      </c>
      <c r="I856" s="55"/>
      <c r="J856" s="55" t="s">
        <v>790</v>
      </c>
      <c r="K856" s="69" t="str">
        <f>VLOOKUP(J856,REGIONAIS!$B:$C,2,FALSE)</f>
        <v>ANDRE TREVISANI</v>
      </c>
    </row>
    <row r="857" spans="8:11" x14ac:dyDescent="0.25">
      <c r="H857" s="54" t="s">
        <v>1748</v>
      </c>
      <c r="I857" s="55"/>
      <c r="J857" s="55" t="s">
        <v>792</v>
      </c>
      <c r="K857" s="69" t="str">
        <f>VLOOKUP(J857,REGIONAIS!$B:$C,2,FALSE)</f>
        <v>GUSTAVO DIREITO</v>
      </c>
    </row>
    <row r="858" spans="8:11" x14ac:dyDescent="0.25">
      <c r="H858" s="54" t="s">
        <v>1749</v>
      </c>
      <c r="I858" s="55"/>
      <c r="J858" s="55" t="s">
        <v>818</v>
      </c>
      <c r="K858" s="69" t="str">
        <f>VLOOKUP(J858,REGIONAIS!$B:$C,2,FALSE)</f>
        <v>ANDRE TREVISANI</v>
      </c>
    </row>
    <row r="859" spans="8:11" x14ac:dyDescent="0.25">
      <c r="H859" s="54" t="s">
        <v>1750</v>
      </c>
      <c r="I859" s="55"/>
      <c r="J859" s="55" t="s">
        <v>826</v>
      </c>
      <c r="K859" s="69" t="str">
        <f>VLOOKUP(J859,REGIONAIS!$B:$C,2,FALSE)</f>
        <v>GUSTAVO DIREITO</v>
      </c>
    </row>
    <row r="860" spans="8:11" x14ac:dyDescent="0.25">
      <c r="H860" s="54" t="s">
        <v>1751</v>
      </c>
      <c r="I860" s="55"/>
      <c r="J860" s="55" t="s">
        <v>834</v>
      </c>
      <c r="K860" s="69" t="str">
        <f>VLOOKUP(J860,REGIONAIS!$B:$C,2,FALSE)</f>
        <v>BREINER PENA</v>
      </c>
    </row>
    <row r="861" spans="8:11" x14ac:dyDescent="0.25">
      <c r="H861" s="54" t="s">
        <v>82</v>
      </c>
      <c r="I861" s="55"/>
      <c r="J861" s="55" t="s">
        <v>842</v>
      </c>
      <c r="K861" s="69" t="str">
        <f>VLOOKUP(J861,REGIONAIS!$B:$C,2,FALSE)</f>
        <v>ANDRE TREVISANI</v>
      </c>
    </row>
    <row r="862" spans="8:11" x14ac:dyDescent="0.25">
      <c r="H862" s="54" t="s">
        <v>1752</v>
      </c>
      <c r="I862" s="55"/>
      <c r="J862" s="55" t="s">
        <v>846</v>
      </c>
      <c r="K862" s="69" t="str">
        <f>VLOOKUP(J862,REGIONAIS!$B:$C,2,FALSE)</f>
        <v>GUSTAVO DIREITO</v>
      </c>
    </row>
    <row r="863" spans="8:11" x14ac:dyDescent="0.25">
      <c r="H863" s="54" t="s">
        <v>1753</v>
      </c>
      <c r="I863" s="55"/>
      <c r="J863" s="55" t="s">
        <v>851</v>
      </c>
      <c r="K863" s="69" t="str">
        <f>VLOOKUP(J863,REGIONAIS!$B:$C,2,FALSE)</f>
        <v>ANDRE TREVISANI</v>
      </c>
    </row>
    <row r="864" spans="8:11" x14ac:dyDescent="0.25">
      <c r="H864" s="54" t="s">
        <v>92</v>
      </c>
      <c r="I864" s="55"/>
      <c r="J864" s="55" t="s">
        <v>855</v>
      </c>
      <c r="K864" s="69" t="str">
        <f>VLOOKUP(J864,REGIONAIS!$B:$C,2,FALSE)</f>
        <v>ANDRE TREVISANI</v>
      </c>
    </row>
    <row r="865" spans="8:11" x14ac:dyDescent="0.25">
      <c r="H865" s="54" t="s">
        <v>1754</v>
      </c>
      <c r="I865" s="55"/>
      <c r="J865" s="55" t="s">
        <v>857</v>
      </c>
      <c r="K865" s="69" t="str">
        <f>VLOOKUP(J865,REGIONAIS!$B:$C,2,FALSE)</f>
        <v>GUSTAVO DIREITO</v>
      </c>
    </row>
    <row r="866" spans="8:11" x14ac:dyDescent="0.25">
      <c r="H866" s="54" t="s">
        <v>36</v>
      </c>
      <c r="I866" s="55"/>
      <c r="J866" s="55" t="s">
        <v>861</v>
      </c>
      <c r="K866" s="69" t="str">
        <f>VLOOKUP(J866,REGIONAIS!$B:$C,2,FALSE)</f>
        <v>GRAZIANI BARRETO</v>
      </c>
    </row>
    <row r="867" spans="8:11" x14ac:dyDescent="0.25">
      <c r="H867" s="54" t="s">
        <v>38</v>
      </c>
      <c r="I867" s="55"/>
      <c r="J867" s="55" t="s">
        <v>870</v>
      </c>
      <c r="K867" s="69" t="str">
        <f>VLOOKUP(J867,REGIONAIS!$B:$C,2,FALSE)</f>
        <v>GRAZIANI BARRETO</v>
      </c>
    </row>
    <row r="868" spans="8:11" x14ac:dyDescent="0.25">
      <c r="H868" s="54" t="s">
        <v>1755</v>
      </c>
      <c r="I868" s="55"/>
      <c r="J868" s="55" t="s">
        <v>873</v>
      </c>
      <c r="K868" s="69" t="str">
        <f>VLOOKUP(J868,REGIONAIS!$B:$C,2,FALSE)</f>
        <v>GRAZIANI BARRETO</v>
      </c>
    </row>
    <row r="869" spans="8:11" x14ac:dyDescent="0.25">
      <c r="H869" s="54" t="s">
        <v>1756</v>
      </c>
      <c r="I869" s="55"/>
      <c r="J869" s="55" t="s">
        <v>875</v>
      </c>
      <c r="K869" s="69" t="str">
        <f>VLOOKUP(J869,REGIONAIS!$B:$C,2,FALSE)</f>
        <v>GRAZIANI BARRETO</v>
      </c>
    </row>
    <row r="870" spans="8:11" x14ac:dyDescent="0.25">
      <c r="H870" s="54" t="s">
        <v>99</v>
      </c>
      <c r="I870" s="55"/>
      <c r="J870" s="55" t="s">
        <v>877</v>
      </c>
      <c r="K870" s="69" t="str">
        <f>VLOOKUP(J870,REGIONAIS!$B:$C,2,FALSE)</f>
        <v>GRAZIANI BARRETO</v>
      </c>
    </row>
    <row r="871" spans="8:11" x14ac:dyDescent="0.25">
      <c r="H871" s="54" t="s">
        <v>40</v>
      </c>
      <c r="I871" s="55"/>
      <c r="J871" s="55" t="s">
        <v>885</v>
      </c>
      <c r="K871" s="69" t="str">
        <f>VLOOKUP(J871,REGIONAIS!$B:$C,2,FALSE)</f>
        <v>GRAZIANI BARRETO</v>
      </c>
    </row>
    <row r="872" spans="8:11" x14ac:dyDescent="0.25">
      <c r="H872" s="54" t="s">
        <v>1757</v>
      </c>
      <c r="I872" s="55"/>
      <c r="J872" s="55" t="s">
        <v>887</v>
      </c>
      <c r="K872" s="69" t="str">
        <f>VLOOKUP(J872,REGIONAIS!$B:$C,2,FALSE)</f>
        <v>GRAZIANI BARRETO</v>
      </c>
    </row>
    <row r="873" spans="8:11" x14ac:dyDescent="0.25">
      <c r="H873" s="54" t="s">
        <v>57</v>
      </c>
      <c r="I873" s="55"/>
      <c r="J873" s="55" t="s">
        <v>895</v>
      </c>
      <c r="K873" s="69" t="str">
        <f>VLOOKUP(J873,REGIONAIS!$B:$C,2,FALSE)</f>
        <v>GRAZIANI BARRETO</v>
      </c>
    </row>
    <row r="874" spans="8:11" x14ac:dyDescent="0.25">
      <c r="H874" s="54" t="s">
        <v>1758</v>
      </c>
      <c r="I874" s="55"/>
      <c r="J874" s="55" t="s">
        <v>368</v>
      </c>
      <c r="K874" s="69" t="str">
        <f>VLOOKUP(J874,REGIONAIS!$B:$C,2,FALSE)</f>
        <v>ANDRE TREVISANI</v>
      </c>
    </row>
    <row r="875" spans="8:11" x14ac:dyDescent="0.25">
      <c r="H875" s="54" t="s">
        <v>1759</v>
      </c>
      <c r="I875" s="55"/>
      <c r="J875" s="55" t="s">
        <v>482</v>
      </c>
      <c r="K875" s="69" t="str">
        <f>VLOOKUP(J875,REGIONAIS!$B:$C,2,FALSE)</f>
        <v>ANDRE TREVISANI</v>
      </c>
    </row>
    <row r="876" spans="8:11" x14ac:dyDescent="0.25">
      <c r="H876" s="54" t="s">
        <v>1760</v>
      </c>
      <c r="I876" s="55"/>
      <c r="J876" s="55" t="s">
        <v>485</v>
      </c>
      <c r="K876" s="69" t="str">
        <f>VLOOKUP(J876,REGIONAIS!$B:$C,2,FALSE)</f>
        <v>GRAZIANI BARRETO</v>
      </c>
    </row>
    <row r="877" spans="8:11" x14ac:dyDescent="0.25">
      <c r="H877" s="54" t="s">
        <v>1761</v>
      </c>
      <c r="I877" s="55"/>
      <c r="J877" s="55" t="s">
        <v>537</v>
      </c>
      <c r="K877" s="69" t="str">
        <f>VLOOKUP(J877,REGIONAIS!$B:$C,2,FALSE)</f>
        <v>GRAZIANI BARRETO</v>
      </c>
    </row>
    <row r="878" spans="8:11" x14ac:dyDescent="0.25">
      <c r="H878" s="54" t="s">
        <v>1762</v>
      </c>
      <c r="I878" s="55"/>
      <c r="J878" s="55" t="s">
        <v>539</v>
      </c>
      <c r="K878" s="69" t="str">
        <f>VLOOKUP(J878,REGIONAIS!$B:$C,2,FALSE)</f>
        <v>ANDRE TREVISANI</v>
      </c>
    </row>
    <row r="879" spans="8:11" x14ac:dyDescent="0.25">
      <c r="H879" s="54" t="s">
        <v>1763</v>
      </c>
      <c r="I879" s="55"/>
      <c r="J879" s="55" t="s">
        <v>557</v>
      </c>
      <c r="K879" s="69" t="str">
        <f>VLOOKUP(J879,REGIONAIS!$B:$C,2,FALSE)</f>
        <v>ANDRE TREVISANI</v>
      </c>
    </row>
    <row r="880" spans="8:11" x14ac:dyDescent="0.25">
      <c r="H880" s="54" t="s">
        <v>1764</v>
      </c>
      <c r="I880" s="55"/>
      <c r="J880" s="55" t="s">
        <v>911</v>
      </c>
      <c r="K880" s="69" t="str">
        <f>VLOOKUP(J880,REGIONAIS!$B:$C,2,FALSE)</f>
        <v>BREINER PENA</v>
      </c>
    </row>
    <row r="881" spans="8:11" x14ac:dyDescent="0.25">
      <c r="H881" s="54" t="s">
        <v>1765</v>
      </c>
      <c r="I881" s="55"/>
      <c r="J881" s="55" t="s">
        <v>777</v>
      </c>
      <c r="K881" s="69" t="str">
        <f>VLOOKUP(J881,REGIONAIS!$B:$C,2,FALSE)</f>
        <v>ANDRE TREVISANI</v>
      </c>
    </row>
    <row r="882" spans="8:11" x14ac:dyDescent="0.25">
      <c r="H882" s="54" t="s">
        <v>1766</v>
      </c>
      <c r="I882" s="55"/>
      <c r="J882" s="55" t="s">
        <v>407</v>
      </c>
      <c r="K882" s="69" t="str">
        <f>VLOOKUP(J882,REGIONAIS!$B:$C,2,FALSE)</f>
        <v>ANDRE TREVISANI</v>
      </c>
    </row>
    <row r="883" spans="8:11" x14ac:dyDescent="0.25">
      <c r="H883" s="54" t="s">
        <v>1767</v>
      </c>
      <c r="I883" s="55"/>
      <c r="J883" s="55" t="s">
        <v>914</v>
      </c>
      <c r="K883" s="69" t="str">
        <f>VLOOKUP(J883,REGIONAIS!$B:$C,2,FALSE)</f>
        <v>GRAZIANI BARRETO</v>
      </c>
    </row>
    <row r="884" spans="8:11" x14ac:dyDescent="0.25">
      <c r="H884" s="54" t="s">
        <v>1768</v>
      </c>
      <c r="I884" s="55"/>
      <c r="J884" s="55" t="s">
        <v>916</v>
      </c>
      <c r="K884" s="69" t="str">
        <f>VLOOKUP(J884,REGIONAIS!$B:$C,2,FALSE)</f>
        <v>GRAZIANI BARRETO</v>
      </c>
    </row>
    <row r="885" spans="8:11" x14ac:dyDescent="0.25">
      <c r="H885" s="54" t="s">
        <v>58</v>
      </c>
      <c r="I885" s="55"/>
      <c r="J885" s="55" t="s">
        <v>921</v>
      </c>
      <c r="K885" s="69" t="str">
        <f>VLOOKUP(J885,REGIONAIS!$B:$C,2,FALSE)</f>
        <v>KLEBER RIQUELME</v>
      </c>
    </row>
    <row r="886" spans="8:11" x14ac:dyDescent="0.25">
      <c r="H886" s="54" t="s">
        <v>1769</v>
      </c>
      <c r="I886" s="55"/>
      <c r="J886" s="55" t="s">
        <v>761</v>
      </c>
      <c r="K886" s="69" t="str">
        <f>VLOOKUP(J886,REGIONAIS!$B:$C,2,FALSE)</f>
        <v>GUSTAVO DIREITO</v>
      </c>
    </row>
    <row r="887" spans="8:11" x14ac:dyDescent="0.25">
      <c r="H887" s="54" t="s">
        <v>1770</v>
      </c>
      <c r="I887" s="55"/>
      <c r="J887" s="55" t="s">
        <v>932</v>
      </c>
      <c r="K887" s="69" t="str">
        <f>VLOOKUP(J887,REGIONAIS!$B:$C,2,FALSE)</f>
        <v>GUSTAVO DIREITO</v>
      </c>
    </row>
    <row r="888" spans="8:11" x14ac:dyDescent="0.25">
      <c r="H888" s="54" t="s">
        <v>93</v>
      </c>
      <c r="I888" s="55"/>
      <c r="J888" s="55" t="s">
        <v>934</v>
      </c>
      <c r="K888" s="69" t="str">
        <f>VLOOKUP(J888,REGIONAIS!$B:$C,2,FALSE)</f>
        <v>BREINER PENA</v>
      </c>
    </row>
    <row r="889" spans="8:11" x14ac:dyDescent="0.25">
      <c r="H889" s="54" t="s">
        <v>1771</v>
      </c>
      <c r="I889" s="55"/>
      <c r="J889" s="55" t="s">
        <v>940</v>
      </c>
      <c r="K889" s="69" t="str">
        <f>VLOOKUP(J889,REGIONAIS!$B:$C,2,FALSE)</f>
        <v>KLEBER RIQUELME</v>
      </c>
    </row>
    <row r="890" spans="8:11" x14ac:dyDescent="0.25">
      <c r="H890" s="54" t="s">
        <v>1772</v>
      </c>
      <c r="I890" s="55"/>
      <c r="J890" s="55" t="s">
        <v>873</v>
      </c>
      <c r="K890" s="69" t="str">
        <f>VLOOKUP(J890,REGIONAIS!$B:$C,2,FALSE)</f>
        <v>GRAZIANI BARRETO</v>
      </c>
    </row>
    <row r="891" spans="8:11" x14ac:dyDescent="0.25">
      <c r="H891" s="54" t="s">
        <v>1773</v>
      </c>
      <c r="I891" s="55"/>
      <c r="J891" s="55" t="s">
        <v>947</v>
      </c>
      <c r="K891" s="69" t="str">
        <f>VLOOKUP(J891,REGIONAIS!$B:$C,2,FALSE)</f>
        <v>GUSTAVO DIREITO</v>
      </c>
    </row>
    <row r="892" spans="8:11" x14ac:dyDescent="0.25">
      <c r="H892" s="54" t="s">
        <v>1774</v>
      </c>
      <c r="I892" s="55"/>
      <c r="J892" s="55" t="s">
        <v>952</v>
      </c>
      <c r="K892" s="69" t="str">
        <f>VLOOKUP(J892,REGIONAIS!$B:$C,2,FALSE)</f>
        <v>GRAZIANI BARRETO</v>
      </c>
    </row>
    <row r="893" spans="8:11" x14ac:dyDescent="0.25">
      <c r="H893" s="54" t="s">
        <v>1775</v>
      </c>
      <c r="I893" s="55"/>
      <c r="J893" s="55" t="s">
        <v>956</v>
      </c>
      <c r="K893" s="69" t="str">
        <f>VLOOKUP(J893,REGIONAIS!$B:$C,2,FALSE)</f>
        <v>ANDRE TREVISANI</v>
      </c>
    </row>
    <row r="894" spans="8:11" x14ac:dyDescent="0.25">
      <c r="H894" s="54" t="s">
        <v>94</v>
      </c>
      <c r="I894" s="55"/>
      <c r="J894" s="55" t="s">
        <v>960</v>
      </c>
      <c r="K894" s="69" t="str">
        <f>VLOOKUP(J894,REGIONAIS!$B:$C,2,FALSE)</f>
        <v>GRAZIANI BARRETO</v>
      </c>
    </row>
    <row r="895" spans="8:11" x14ac:dyDescent="0.25">
      <c r="H895" s="54" t="s">
        <v>1776</v>
      </c>
      <c r="I895" s="55"/>
      <c r="J895" s="55" t="s">
        <v>366</v>
      </c>
      <c r="K895" s="69" t="str">
        <f>VLOOKUP(J895,REGIONAIS!$B:$C,2,FALSE)</f>
        <v>GUSTAVO DIREITO</v>
      </c>
    </row>
    <row r="896" spans="8:11" x14ac:dyDescent="0.25">
      <c r="H896" s="54" t="s">
        <v>1777</v>
      </c>
      <c r="I896" s="55"/>
      <c r="J896" s="55" t="s">
        <v>351</v>
      </c>
      <c r="K896" s="69" t="str">
        <f>VLOOKUP(J896,REGIONAIS!$B:$C,2,FALSE)</f>
        <v>BREINER PENA</v>
      </c>
    </row>
    <row r="897" spans="8:11" x14ac:dyDescent="0.25">
      <c r="H897" s="54" t="s">
        <v>1778</v>
      </c>
      <c r="I897" s="55"/>
      <c r="J897" s="55" t="s">
        <v>574</v>
      </c>
      <c r="K897" s="69" t="str">
        <f>VLOOKUP(J897,REGIONAIS!$B:$C,2,FALSE)</f>
        <v>KLEBER RIQUELME</v>
      </c>
    </row>
    <row r="898" spans="8:11" x14ac:dyDescent="0.25">
      <c r="H898" s="54" t="s">
        <v>1779</v>
      </c>
      <c r="I898" s="55"/>
      <c r="J898" s="55" t="s">
        <v>361</v>
      </c>
      <c r="K898" s="69" t="str">
        <f>VLOOKUP(J898,REGIONAIS!$B:$C,2,FALSE)</f>
        <v>BREINER PENA</v>
      </c>
    </row>
    <row r="899" spans="8:11" x14ac:dyDescent="0.25">
      <c r="H899" s="54" t="s">
        <v>1780</v>
      </c>
      <c r="I899" s="55"/>
      <c r="J899" s="55" t="s">
        <v>584</v>
      </c>
      <c r="K899" s="69" t="str">
        <f>VLOOKUP(J899,REGIONAIS!$B:$C,2,FALSE)</f>
        <v>ANDRE TREVISANI</v>
      </c>
    </row>
    <row r="900" spans="8:11" x14ac:dyDescent="0.25">
      <c r="H900" s="54" t="s">
        <v>1781</v>
      </c>
      <c r="I900" s="55"/>
      <c r="J900" s="55" t="s">
        <v>392</v>
      </c>
      <c r="K900" s="69" t="str">
        <f>VLOOKUP(J900,REGIONAIS!$B:$C,2,FALSE)</f>
        <v>ANDRE TREVISANI</v>
      </c>
    </row>
    <row r="901" spans="8:11" x14ac:dyDescent="0.25">
      <c r="H901" s="54" t="s">
        <v>1782</v>
      </c>
      <c r="I901" s="55"/>
      <c r="J901" s="55" t="s">
        <v>412</v>
      </c>
      <c r="K901" s="69" t="str">
        <f>VLOOKUP(J901,REGIONAIS!$B:$C,2,FALSE)</f>
        <v>GRAZIANI BARRETO</v>
      </c>
    </row>
    <row r="902" spans="8:11" x14ac:dyDescent="0.25">
      <c r="H902" s="54" t="s">
        <v>1783</v>
      </c>
      <c r="I902" s="55"/>
      <c r="J902" s="55" t="s">
        <v>415</v>
      </c>
      <c r="K902" s="69" t="str">
        <f>VLOOKUP(J902,REGIONAIS!$B:$C,2,FALSE)</f>
        <v>ANDRE TREVISANI</v>
      </c>
    </row>
    <row r="903" spans="8:11" x14ac:dyDescent="0.25">
      <c r="H903" s="54" t="s">
        <v>1784</v>
      </c>
      <c r="I903" s="55"/>
      <c r="J903" s="55" t="s">
        <v>423</v>
      </c>
      <c r="K903" s="69" t="str">
        <f>VLOOKUP(J903,REGIONAIS!$B:$C,2,FALSE)</f>
        <v>BREINER PENA</v>
      </c>
    </row>
    <row r="904" spans="8:11" x14ac:dyDescent="0.25">
      <c r="H904" s="54" t="s">
        <v>1785</v>
      </c>
      <c r="I904" s="55"/>
      <c r="J904" s="55" t="s">
        <v>435</v>
      </c>
      <c r="K904" s="69" t="str">
        <f>VLOOKUP(J904,REGIONAIS!$B:$C,2,FALSE)</f>
        <v>KLEBER RIQUELME</v>
      </c>
    </row>
    <row r="905" spans="8:11" x14ac:dyDescent="0.25">
      <c r="H905" s="54" t="s">
        <v>1786</v>
      </c>
      <c r="I905" s="55"/>
      <c r="J905" s="55" t="s">
        <v>799</v>
      </c>
      <c r="K905" s="69" t="str">
        <f>VLOOKUP(J905,REGIONAIS!$B:$C,2,FALSE)</f>
        <v>BREINER PENA</v>
      </c>
    </row>
    <row r="906" spans="8:11" x14ac:dyDescent="0.25">
      <c r="H906" s="54" t="s">
        <v>1787</v>
      </c>
      <c r="I906" s="55"/>
      <c r="J906" s="55" t="s">
        <v>454</v>
      </c>
      <c r="K906" s="69" t="str">
        <f>VLOOKUP(J906,REGIONAIS!$B:$C,2,FALSE)</f>
        <v>ANDRE TREVISANI</v>
      </c>
    </row>
    <row r="907" spans="8:11" x14ac:dyDescent="0.25">
      <c r="H907" s="54" t="s">
        <v>1788</v>
      </c>
      <c r="I907" s="55"/>
      <c r="J907" s="55" t="s">
        <v>458</v>
      </c>
      <c r="K907" s="69" t="str">
        <f>VLOOKUP(J907,REGIONAIS!$B:$C,2,FALSE)</f>
        <v>GUSTAVO DIREITO</v>
      </c>
    </row>
    <row r="908" spans="8:11" x14ac:dyDescent="0.25">
      <c r="H908" s="54" t="s">
        <v>1789</v>
      </c>
      <c r="I908" s="55"/>
      <c r="J908" s="55" t="s">
        <v>612</v>
      </c>
      <c r="K908" s="69" t="str">
        <f>VLOOKUP(J908,REGIONAIS!$B:$C,2,FALSE)</f>
        <v>BREINER PENA</v>
      </c>
    </row>
    <row r="909" spans="8:11" x14ac:dyDescent="0.25">
      <c r="H909" s="54" t="s">
        <v>1790</v>
      </c>
      <c r="I909" s="55"/>
      <c r="J909" s="55" t="s">
        <v>713</v>
      </c>
      <c r="K909" s="69" t="str">
        <f>VLOOKUP(J909,REGIONAIS!$B:$C,2,FALSE)</f>
        <v>ANDRE TREVISANI</v>
      </c>
    </row>
    <row r="910" spans="8:11" x14ac:dyDescent="0.25">
      <c r="H910" s="54" t="s">
        <v>1791</v>
      </c>
      <c r="I910" s="55"/>
      <c r="J910" s="55" t="s">
        <v>618</v>
      </c>
      <c r="K910" s="69" t="str">
        <f>VLOOKUP(J910,REGIONAIS!$B:$C,2,FALSE)</f>
        <v>ANDRE TREVISANI</v>
      </c>
    </row>
    <row r="911" spans="8:11" x14ac:dyDescent="0.25">
      <c r="H911" s="54" t="s">
        <v>1792</v>
      </c>
      <c r="I911" s="55"/>
      <c r="J911" s="55" t="s">
        <v>535</v>
      </c>
      <c r="K911" s="69" t="str">
        <f>VLOOKUP(J911,REGIONAIS!$B:$C,2,FALSE)</f>
        <v>KLEBER RIQUELME</v>
      </c>
    </row>
    <row r="912" spans="8:11" x14ac:dyDescent="0.25">
      <c r="H912" s="54" t="s">
        <v>1793</v>
      </c>
      <c r="I912" s="55"/>
      <c r="J912" s="55" t="s">
        <v>623</v>
      </c>
      <c r="K912" s="69" t="str">
        <f>VLOOKUP(J912,REGIONAIS!$B:$C,2,FALSE)</f>
        <v>ANDRE TREVISANI</v>
      </c>
    </row>
    <row r="913" spans="8:11" x14ac:dyDescent="0.25">
      <c r="H913" s="54" t="s">
        <v>1794</v>
      </c>
      <c r="I913" s="55"/>
      <c r="J913" s="55" t="s">
        <v>621</v>
      </c>
      <c r="K913" s="69" t="str">
        <f>VLOOKUP(J913,REGIONAIS!$B:$C,2,FALSE)</f>
        <v>GRAZIANI BARRETO</v>
      </c>
    </row>
    <row r="914" spans="8:11" x14ac:dyDescent="0.25">
      <c r="H914" s="54" t="s">
        <v>1795</v>
      </c>
      <c r="I914" s="55"/>
      <c r="J914" s="55" t="s">
        <v>496</v>
      </c>
      <c r="K914" s="69" t="str">
        <f>VLOOKUP(J914,REGIONAIS!$B:$C,2,FALSE)</f>
        <v>BREINER PENA</v>
      </c>
    </row>
    <row r="915" spans="8:11" x14ac:dyDescent="0.25">
      <c r="H915" s="54" t="s">
        <v>1796</v>
      </c>
      <c r="I915" s="55"/>
      <c r="J915" s="55" t="s">
        <v>499</v>
      </c>
      <c r="K915" s="69" t="str">
        <f>VLOOKUP(J915,REGIONAIS!$B:$C,2,FALSE)</f>
        <v>BREINER PENA</v>
      </c>
    </row>
    <row r="916" spans="8:11" x14ac:dyDescent="0.25">
      <c r="H916" s="54" t="s">
        <v>1797</v>
      </c>
      <c r="I916" s="55"/>
      <c r="J916" s="55" t="s">
        <v>501</v>
      </c>
      <c r="K916" s="69" t="str">
        <f>VLOOKUP(J916,REGIONAIS!$B:$C,2,FALSE)</f>
        <v>ANDRE TREVISANI</v>
      </c>
    </row>
    <row r="917" spans="8:11" x14ac:dyDescent="0.25">
      <c r="H917" s="54" t="s">
        <v>1798</v>
      </c>
      <c r="I917" s="55"/>
      <c r="J917" s="55" t="s">
        <v>509</v>
      </c>
      <c r="K917" s="69" t="str">
        <f>VLOOKUP(J917,REGIONAIS!$B:$C,2,FALSE)</f>
        <v>KLEBER RIQUELME</v>
      </c>
    </row>
    <row r="918" spans="8:11" x14ac:dyDescent="0.25">
      <c r="H918" s="54" t="s">
        <v>1799</v>
      </c>
      <c r="I918" s="55"/>
      <c r="J918" s="55" t="s">
        <v>634</v>
      </c>
      <c r="K918" s="69" t="str">
        <f>VLOOKUP(J918,REGIONAIS!$B:$C,2,FALSE)</f>
        <v>BREINER PENA</v>
      </c>
    </row>
    <row r="919" spans="8:11" x14ac:dyDescent="0.25">
      <c r="H919" s="54" t="s">
        <v>1800</v>
      </c>
      <c r="I919" s="55"/>
      <c r="J919" s="55" t="s">
        <v>636</v>
      </c>
      <c r="K919" s="69" t="str">
        <f>VLOOKUP(J919,REGIONAIS!$B:$C,2,FALSE)</f>
        <v>GUSTAVO DIREITO</v>
      </c>
    </row>
    <row r="920" spans="8:11" x14ac:dyDescent="0.25">
      <c r="H920" s="54" t="s">
        <v>1801</v>
      </c>
      <c r="I920" s="55"/>
      <c r="J920" s="55" t="s">
        <v>640</v>
      </c>
      <c r="K920" s="69" t="str">
        <f>VLOOKUP(J920,REGIONAIS!$B:$C,2,FALSE)</f>
        <v>GUSTAVO DIREITO</v>
      </c>
    </row>
    <row r="921" spans="8:11" x14ac:dyDescent="0.25">
      <c r="H921" s="54" t="s">
        <v>1802</v>
      </c>
      <c r="I921" s="55"/>
      <c r="J921" s="55" t="s">
        <v>643</v>
      </c>
      <c r="K921" s="69" t="str">
        <f>VLOOKUP(J921,REGIONAIS!$B:$C,2,FALSE)</f>
        <v>GUSTAVO DIREITO</v>
      </c>
    </row>
    <row r="922" spans="8:11" x14ac:dyDescent="0.25">
      <c r="H922" s="54" t="s">
        <v>1803</v>
      </c>
      <c r="I922" s="55"/>
      <c r="J922" s="55" t="s">
        <v>644</v>
      </c>
      <c r="K922" s="69" t="str">
        <f>VLOOKUP(J922,REGIONAIS!$B:$C,2,FALSE)</f>
        <v>ANDRE TREVISANI</v>
      </c>
    </row>
    <row r="923" spans="8:11" x14ac:dyDescent="0.25">
      <c r="H923" s="54" t="s">
        <v>1804</v>
      </c>
      <c r="I923" s="55"/>
      <c r="J923" s="55" t="s">
        <v>650</v>
      </c>
      <c r="K923" s="69" t="str">
        <f>VLOOKUP(J923,REGIONAIS!$B:$C,2,FALSE)</f>
        <v>ANDRE TREVISANI</v>
      </c>
    </row>
    <row r="924" spans="8:11" x14ac:dyDescent="0.25">
      <c r="H924" s="54" t="s">
        <v>1805</v>
      </c>
      <c r="I924" s="55"/>
      <c r="J924" s="55" t="s">
        <v>769</v>
      </c>
      <c r="K924" s="69" t="str">
        <f>VLOOKUP(J924,REGIONAIS!$B:$C,2,FALSE)</f>
        <v>GUSTAVO DIREITO</v>
      </c>
    </row>
    <row r="925" spans="8:11" x14ac:dyDescent="0.25">
      <c r="H925" s="54" t="s">
        <v>1806</v>
      </c>
      <c r="I925" s="55"/>
      <c r="J925" s="55" t="s">
        <v>418</v>
      </c>
      <c r="K925" s="69" t="str">
        <f>VLOOKUP(J925,REGIONAIS!$B:$C,2,FALSE)</f>
        <v>BREINER PENA</v>
      </c>
    </row>
    <row r="926" spans="8:11" x14ac:dyDescent="0.25">
      <c r="H926" s="54" t="s">
        <v>1807</v>
      </c>
      <c r="I926" s="55"/>
      <c r="J926" s="55" t="s">
        <v>780</v>
      </c>
      <c r="K926" s="69" t="str">
        <f>VLOOKUP(J926,REGIONAIS!$B:$C,2,FALSE)</f>
        <v>GRAZIANI BARRETO</v>
      </c>
    </row>
    <row r="927" spans="8:11" x14ac:dyDescent="0.25">
      <c r="H927" s="54" t="s">
        <v>1808</v>
      </c>
      <c r="I927" s="55"/>
      <c r="J927" s="55" t="s">
        <v>787</v>
      </c>
      <c r="K927" s="69" t="str">
        <f>VLOOKUP(J927,REGIONAIS!$B:$C,2,FALSE)</f>
        <v>GRAZIANI BARRETO</v>
      </c>
    </row>
    <row r="928" spans="8:11" x14ac:dyDescent="0.25">
      <c r="H928" s="54" t="s">
        <v>1809</v>
      </c>
      <c r="I928" s="55"/>
      <c r="J928" s="55" t="s">
        <v>794</v>
      </c>
      <c r="K928" s="69" t="str">
        <f>VLOOKUP(J928,REGIONAIS!$B:$C,2,FALSE)</f>
        <v>ANDRE TREVISANI</v>
      </c>
    </row>
    <row r="929" spans="8:11" x14ac:dyDescent="0.25">
      <c r="H929" s="54" t="s">
        <v>1810</v>
      </c>
      <c r="I929" s="55"/>
      <c r="J929" s="55" t="s">
        <v>688</v>
      </c>
      <c r="K929" s="69" t="str">
        <f>VLOOKUP(J929,REGIONAIS!$B:$C,2,FALSE)</f>
        <v>KLEBER RIQUELME</v>
      </c>
    </row>
    <row r="930" spans="8:11" x14ac:dyDescent="0.25">
      <c r="H930" s="54" t="s">
        <v>1811</v>
      </c>
      <c r="I930" s="55"/>
      <c r="J930" s="55" t="s">
        <v>838</v>
      </c>
      <c r="K930" s="69" t="str">
        <f>VLOOKUP(J930,REGIONAIS!$B:$C,2,FALSE)</f>
        <v>GUSTAVO DIREITO</v>
      </c>
    </row>
    <row r="931" spans="8:11" x14ac:dyDescent="0.25">
      <c r="H931" s="54" t="s">
        <v>1812</v>
      </c>
      <c r="I931" s="55"/>
      <c r="J931" s="55" t="s">
        <v>923</v>
      </c>
      <c r="K931" s="69" t="str">
        <f>VLOOKUP(J931,REGIONAIS!$B:$C,2,FALSE)</f>
        <v>KLEBER RIQUELME</v>
      </c>
    </row>
    <row r="932" spans="8:11" x14ac:dyDescent="0.25">
      <c r="H932" s="54" t="s">
        <v>1813</v>
      </c>
      <c r="I932" s="55"/>
      <c r="J932" s="55" t="s">
        <v>731</v>
      </c>
      <c r="K932" s="69" t="str">
        <f>VLOOKUP(J932,REGIONAIS!$B:$C,2,FALSE)</f>
        <v>GUSTAVO DIREITO</v>
      </c>
    </row>
    <row r="933" spans="8:11" x14ac:dyDescent="0.25">
      <c r="H933" s="54" t="s">
        <v>1814</v>
      </c>
      <c r="I933" s="55"/>
      <c r="J933" s="55" t="s">
        <v>603</v>
      </c>
      <c r="K933" s="69" t="str">
        <f>VLOOKUP(J933,REGIONAIS!$B:$C,2,FALSE)</f>
        <v>BREINER PENA</v>
      </c>
    </row>
    <row r="934" spans="8:11" x14ac:dyDescent="0.25">
      <c r="H934" s="54" t="s">
        <v>1815</v>
      </c>
      <c r="I934" s="55"/>
      <c r="J934" s="55" t="s">
        <v>934</v>
      </c>
      <c r="K934" s="69" t="str">
        <f>VLOOKUP(J934,REGIONAIS!$B:$C,2,FALSE)</f>
        <v>BREINER PENA</v>
      </c>
    </row>
    <row r="935" spans="8:11" x14ac:dyDescent="0.25">
      <c r="H935" s="54" t="s">
        <v>1816</v>
      </c>
      <c r="I935" s="55"/>
      <c r="J935" s="55" t="s">
        <v>960</v>
      </c>
      <c r="K935" s="69" t="str">
        <f>VLOOKUP(J935,REGIONAIS!$B:$C,2,FALSE)</f>
        <v>GRAZIANI BARRETO</v>
      </c>
    </row>
    <row r="936" spans="8:11" x14ac:dyDescent="0.25">
      <c r="H936" s="54" t="s">
        <v>1817</v>
      </c>
      <c r="I936" s="55"/>
      <c r="J936" s="55" t="s">
        <v>962</v>
      </c>
      <c r="K936" s="69" t="str">
        <f>VLOOKUP(J936,REGIONAIS!$B:$C,2,FALSE)</f>
        <v>KLEBER RIQUELME</v>
      </c>
    </row>
    <row r="937" spans="8:11" x14ac:dyDescent="0.25">
      <c r="H937" s="54" t="s">
        <v>1818</v>
      </c>
      <c r="I937" s="55"/>
      <c r="J937" s="55" t="s">
        <v>916</v>
      </c>
      <c r="K937" s="69" t="str">
        <f>VLOOKUP(J937,REGIONAIS!$B:$C,2,FALSE)</f>
        <v>GRAZIANI BARRETO</v>
      </c>
    </row>
    <row r="938" spans="8:11" x14ac:dyDescent="0.25">
      <c r="H938" s="54" t="s">
        <v>1819</v>
      </c>
      <c r="I938" s="55"/>
      <c r="J938" s="55" t="s">
        <v>698</v>
      </c>
      <c r="K938" s="69" t="str">
        <f>VLOOKUP(J938,REGIONAIS!$B:$C,2,FALSE)</f>
        <v>GRAZIANI BARRETO</v>
      </c>
    </row>
    <row r="939" spans="8:11" x14ac:dyDescent="0.25">
      <c r="H939" s="54" t="s">
        <v>1820</v>
      </c>
      <c r="I939" s="55"/>
      <c r="J939" s="55" t="s">
        <v>686</v>
      </c>
      <c r="K939" s="69" t="str">
        <f>VLOOKUP(J939,REGIONAIS!$B:$C,2,FALSE)</f>
        <v>ANDRE TREVISANI</v>
      </c>
    </row>
    <row r="940" spans="8:11" x14ac:dyDescent="0.25">
      <c r="H940" s="54" t="s">
        <v>1821</v>
      </c>
      <c r="I940" s="55"/>
      <c r="J940" s="55" t="s">
        <v>618</v>
      </c>
      <c r="K940" s="69" t="str">
        <f>VLOOKUP(J940,REGIONAIS!$B:$C,2,FALSE)</f>
        <v>ANDRE TREVISANI</v>
      </c>
    </row>
    <row r="941" spans="8:11" x14ac:dyDescent="0.25">
      <c r="H941" s="54" t="s">
        <v>1822</v>
      </c>
      <c r="I941" s="55"/>
      <c r="J941" s="55" t="s">
        <v>603</v>
      </c>
      <c r="K941" s="69" t="str">
        <f>VLOOKUP(J941,REGIONAIS!$B:$C,2,FALSE)</f>
        <v>BREINER PENA</v>
      </c>
    </row>
    <row r="942" spans="8:11" x14ac:dyDescent="0.25">
      <c r="H942" s="54" t="s">
        <v>1823</v>
      </c>
      <c r="I942" s="55"/>
      <c r="J942" s="55" t="s">
        <v>707</v>
      </c>
      <c r="K942" s="69" t="str">
        <f>VLOOKUP(J942,REGIONAIS!$B:$C,2,FALSE)</f>
        <v>GRAZIANI BARRETO</v>
      </c>
    </row>
    <row r="943" spans="8:11" x14ac:dyDescent="0.25">
      <c r="H943" s="54" t="s">
        <v>1824</v>
      </c>
      <c r="I943" s="55"/>
      <c r="J943" s="55" t="s">
        <v>616</v>
      </c>
      <c r="K943" s="69" t="str">
        <f>VLOOKUP(J943,REGIONAIS!$B:$C,2,FALSE)</f>
        <v>BREINER PENA</v>
      </c>
    </row>
    <row r="944" spans="8:11" x14ac:dyDescent="0.25">
      <c r="H944" s="54" t="s">
        <v>1825</v>
      </c>
      <c r="I944" s="55"/>
      <c r="J944" s="55" t="s">
        <v>678</v>
      </c>
      <c r="K944" s="69" t="str">
        <f>VLOOKUP(J944,REGIONAIS!$B:$C,2,FALSE)</f>
        <v>GRAZIANI BARRETO</v>
      </c>
    </row>
    <row r="945" spans="8:11" x14ac:dyDescent="0.25">
      <c r="H945" s="54" t="s">
        <v>1826</v>
      </c>
      <c r="I945" s="55"/>
      <c r="J945" s="55" t="s">
        <v>1162</v>
      </c>
      <c r="K945" s="69" t="s">
        <v>179</v>
      </c>
    </row>
    <row r="946" spans="8:11" x14ac:dyDescent="0.25">
      <c r="H946" s="54" t="s">
        <v>1827</v>
      </c>
      <c r="I946" s="55"/>
      <c r="J946" s="55" t="s">
        <v>576</v>
      </c>
      <c r="K946" s="69" t="str">
        <f>VLOOKUP(J946,REGIONAIS!$B:$C,2,FALSE)</f>
        <v>GUSTAVO DIREITO</v>
      </c>
    </row>
    <row r="947" spans="8:11" x14ac:dyDescent="0.25">
      <c r="H947" s="54" t="s">
        <v>1828</v>
      </c>
      <c r="I947" s="55"/>
      <c r="J947" s="55" t="s">
        <v>737</v>
      </c>
      <c r="K947" s="69" t="str">
        <f>VLOOKUP(J947,REGIONAIS!$B:$C,2,FALSE)</f>
        <v>KLEBER RIQUELME</v>
      </c>
    </row>
    <row r="948" spans="8:11" x14ac:dyDescent="0.25">
      <c r="H948" s="54" t="s">
        <v>1829</v>
      </c>
      <c r="I948" s="55"/>
      <c r="J948" s="55" t="s">
        <v>1150</v>
      </c>
      <c r="K948" s="69" t="s">
        <v>181</v>
      </c>
    </row>
    <row r="949" spans="8:11" x14ac:dyDescent="0.25">
      <c r="H949" s="54" t="s">
        <v>1830</v>
      </c>
      <c r="I949" s="55"/>
      <c r="J949" s="55" t="s">
        <v>725</v>
      </c>
      <c r="K949" s="69" t="str">
        <f>VLOOKUP(J949,REGIONAIS!$B:$C,2,FALSE)</f>
        <v>BREINER PENA</v>
      </c>
    </row>
    <row r="950" spans="8:11" x14ac:dyDescent="0.25">
      <c r="H950" s="54" t="s">
        <v>1831</v>
      </c>
      <c r="I950" s="55"/>
      <c r="J950" s="55" t="s">
        <v>423</v>
      </c>
      <c r="K950" s="69" t="str">
        <f>VLOOKUP(J950,REGIONAIS!$B:$C,2,FALSE)</f>
        <v>BREINER PENA</v>
      </c>
    </row>
    <row r="951" spans="8:11" x14ac:dyDescent="0.25">
      <c r="H951" s="54" t="s">
        <v>1832</v>
      </c>
      <c r="I951" s="55"/>
      <c r="J951" s="55" t="s">
        <v>755</v>
      </c>
      <c r="K951" s="69" t="str">
        <f>VLOOKUP(J951,REGIONAIS!$B:$C,2,FALSE)</f>
        <v>KLEBER RIQUELME</v>
      </c>
    </row>
    <row r="952" spans="8:11" x14ac:dyDescent="0.25">
      <c r="H952" s="54" t="s">
        <v>1833</v>
      </c>
      <c r="I952" s="55"/>
      <c r="J952" s="55" t="s">
        <v>539</v>
      </c>
      <c r="K952" s="69" t="str">
        <f>VLOOKUP(J952,REGIONAIS!$B:$C,2,FALSE)</f>
        <v>ANDRE TREVISANI</v>
      </c>
    </row>
    <row r="953" spans="8:11" x14ac:dyDescent="0.25">
      <c r="H953" s="54" t="s">
        <v>1834</v>
      </c>
      <c r="I953" s="55"/>
      <c r="J953" s="55" t="s">
        <v>929</v>
      </c>
      <c r="K953" s="69" t="str">
        <f>VLOOKUP(J953,REGIONAIS!$B:$C,2,FALSE)</f>
        <v>BREINER PENA</v>
      </c>
    </row>
    <row r="954" spans="8:11" x14ac:dyDescent="0.25">
      <c r="H954" s="54" t="s">
        <v>1835</v>
      </c>
      <c r="I954" s="55"/>
      <c r="J954" s="55" t="s">
        <v>517</v>
      </c>
      <c r="K954" s="69" t="str">
        <f>VLOOKUP(J954,REGIONAIS!$B:$C,2,FALSE)</f>
        <v>BREINER PENA</v>
      </c>
    </row>
    <row r="955" spans="8:11" x14ac:dyDescent="0.25">
      <c r="H955" s="54" t="s">
        <v>1836</v>
      </c>
      <c r="I955" s="55"/>
      <c r="J955" s="55" t="s">
        <v>458</v>
      </c>
      <c r="K955" s="69" t="str">
        <f>VLOOKUP(J955,REGIONAIS!$B:$C,2,FALSE)</f>
        <v>GUSTAVO DIREITO</v>
      </c>
    </row>
    <row r="956" spans="8:11" x14ac:dyDescent="0.25">
      <c r="H956" s="54" t="s">
        <v>65</v>
      </c>
      <c r="I956" s="55"/>
      <c r="J956" s="55" t="s">
        <v>812</v>
      </c>
      <c r="K956" s="69" t="str">
        <f>VLOOKUP(J956,REGIONAIS!$B:$C,2,FALSE)</f>
        <v>KLEBER RIQUELME</v>
      </c>
    </row>
    <row r="957" spans="8:11" x14ac:dyDescent="0.25">
      <c r="H957" s="54" t="s">
        <v>1837</v>
      </c>
      <c r="I957" s="55"/>
      <c r="J957" s="55" t="s">
        <v>574</v>
      </c>
      <c r="K957" s="69" t="str">
        <f>VLOOKUP(J957,REGIONAIS!$B:$C,2,FALSE)</f>
        <v>KLEBER RIQUELME</v>
      </c>
    </row>
    <row r="958" spans="8:11" x14ac:dyDescent="0.25">
      <c r="H958" s="54" t="s">
        <v>1838</v>
      </c>
      <c r="I958" s="55"/>
      <c r="J958" s="55" t="s">
        <v>358</v>
      </c>
      <c r="K958" s="69" t="str">
        <f>VLOOKUP(J958,REGIONAIS!$B:$C,2,FALSE)</f>
        <v>ANDRE TREVISANI</v>
      </c>
    </row>
    <row r="959" spans="8:11" x14ac:dyDescent="0.25">
      <c r="H959" s="54" t="s">
        <v>1839</v>
      </c>
      <c r="I959" s="55"/>
      <c r="J959" s="55" t="s">
        <v>409</v>
      </c>
      <c r="K959" s="69" t="str">
        <f>VLOOKUP(J959,REGIONAIS!$B:$C,2,FALSE)</f>
        <v>GRAZIANI BARRETO</v>
      </c>
    </row>
    <row r="960" spans="8:11" x14ac:dyDescent="0.25">
      <c r="H960" s="54" t="s">
        <v>1840</v>
      </c>
      <c r="I960" s="55"/>
      <c r="J960" s="55" t="s">
        <v>425</v>
      </c>
      <c r="K960" s="69" t="str">
        <f>VLOOKUP(J960,REGIONAIS!$B:$C,2,FALSE)</f>
        <v>BREINER PENA</v>
      </c>
    </row>
    <row r="961" spans="8:11" x14ac:dyDescent="0.25">
      <c r="H961" s="54" t="s">
        <v>1841</v>
      </c>
      <c r="I961" s="55"/>
      <c r="J961" s="55" t="s">
        <v>456</v>
      </c>
      <c r="K961" s="69" t="str">
        <f>VLOOKUP(J961,REGIONAIS!$B:$C,2,FALSE)</f>
        <v>GUSTAVO DIREITO</v>
      </c>
    </row>
    <row r="962" spans="8:11" x14ac:dyDescent="0.25">
      <c r="H962" s="54" t="s">
        <v>1842</v>
      </c>
      <c r="I962" s="55"/>
      <c r="J962" s="55" t="s">
        <v>398</v>
      </c>
      <c r="K962" s="69" t="str">
        <f>VLOOKUP(J962,REGIONAIS!$B:$C,2,FALSE)</f>
        <v>GRAZIANI BARRETO</v>
      </c>
    </row>
    <row r="963" spans="8:11" x14ac:dyDescent="0.25">
      <c r="H963" s="54" t="s">
        <v>1843</v>
      </c>
      <c r="I963" s="55"/>
      <c r="J963" s="55" t="s">
        <v>764</v>
      </c>
      <c r="K963" s="69" t="str">
        <f>VLOOKUP(J963,REGIONAIS!$B:$C,2,FALSE)</f>
        <v>GRAZIANI BARRETO</v>
      </c>
    </row>
    <row r="964" spans="8:11" x14ac:dyDescent="0.25">
      <c r="H964" s="54" t="s">
        <v>1844</v>
      </c>
      <c r="I964" s="55"/>
      <c r="J964" s="55" t="s">
        <v>676</v>
      </c>
      <c r="K964" s="69" t="str">
        <f>VLOOKUP(J964,REGIONAIS!$B:$C,2,FALSE)</f>
        <v>ANDRE TREVISANI</v>
      </c>
    </row>
    <row r="965" spans="8:11" x14ac:dyDescent="0.25">
      <c r="H965" s="54" t="s">
        <v>1845</v>
      </c>
      <c r="I965" s="55"/>
      <c r="J965" s="55" t="s">
        <v>784</v>
      </c>
      <c r="K965" s="69" t="str">
        <f>VLOOKUP(J965,REGIONAIS!$B:$C,2,FALSE)</f>
        <v>GRAZIANI BARRETO</v>
      </c>
    </row>
    <row r="966" spans="8:11" x14ac:dyDescent="0.25">
      <c r="H966" s="54" t="s">
        <v>1846</v>
      </c>
      <c r="I966" s="55"/>
      <c r="J966" s="55" t="s">
        <v>822</v>
      </c>
      <c r="K966" s="69" t="str">
        <f>VLOOKUP(J966,REGIONAIS!$B:$C,2,FALSE)</f>
        <v>BREINER PENA</v>
      </c>
    </row>
    <row r="967" spans="8:11" x14ac:dyDescent="0.25">
      <c r="H967" s="54" t="s">
        <v>1847</v>
      </c>
      <c r="I967" s="55"/>
      <c r="J967" s="55" t="s">
        <v>696</v>
      </c>
      <c r="K967" s="69" t="str">
        <f>VLOOKUP(J967,REGIONAIS!$B:$C,2,FALSE)</f>
        <v>BREINER PENA</v>
      </c>
    </row>
    <row r="968" spans="8:11" x14ac:dyDescent="0.25">
      <c r="H968" s="54" t="s">
        <v>1848</v>
      </c>
      <c r="I968" s="55"/>
      <c r="J968" s="55" t="s">
        <v>703</v>
      </c>
      <c r="K968" s="69" t="str">
        <f>VLOOKUP(J968,REGIONAIS!$B:$C,2,FALSE)</f>
        <v>GUSTAVO DIREITO</v>
      </c>
    </row>
    <row r="969" spans="8:11" x14ac:dyDescent="0.25">
      <c r="H969" s="54" t="s">
        <v>1010</v>
      </c>
      <c r="I969" s="55"/>
      <c r="J969" s="55" t="s">
        <v>914</v>
      </c>
      <c r="K969" s="69" t="str">
        <f>VLOOKUP(J969,REGIONAIS!$B:$C,2,FALSE)</f>
        <v>GRAZIANI BARRETO</v>
      </c>
    </row>
    <row r="970" spans="8:11" x14ac:dyDescent="0.25">
      <c r="H970" s="54" t="s">
        <v>1849</v>
      </c>
      <c r="I970" s="55"/>
      <c r="J970" s="55" t="s">
        <v>870</v>
      </c>
      <c r="K970" s="69" t="str">
        <f>VLOOKUP(J970,REGIONAIS!$B:$C,2,FALSE)</f>
        <v>GRAZIANI BARRETO</v>
      </c>
    </row>
    <row r="971" spans="8:11" x14ac:dyDescent="0.25">
      <c r="H971" s="54" t="s">
        <v>1850</v>
      </c>
      <c r="I971" s="55"/>
      <c r="J971" s="55" t="s">
        <v>733</v>
      </c>
      <c r="K971" s="69" t="str">
        <f>VLOOKUP(J971,REGIONAIS!$B:$C,2,FALSE)</f>
        <v>GUSTAVO DIREITO</v>
      </c>
    </row>
    <row r="972" spans="8:11" x14ac:dyDescent="0.25">
      <c r="H972" s="54" t="s">
        <v>1851</v>
      </c>
      <c r="I972" s="55"/>
      <c r="J972" s="55" t="s">
        <v>608</v>
      </c>
      <c r="K972" s="69" t="str">
        <f>VLOOKUP(J972,REGIONAIS!$B:$C,2,FALSE)</f>
        <v>KLEBER RIQUELME</v>
      </c>
    </row>
    <row r="973" spans="8:11" x14ac:dyDescent="0.25">
      <c r="H973" s="54" t="s">
        <v>1852</v>
      </c>
      <c r="I973" s="55"/>
      <c r="J973" s="55" t="s">
        <v>630</v>
      </c>
      <c r="K973" s="69" t="str">
        <f>VLOOKUP(J973,REGIONAIS!$B:$C,2,FALSE)</f>
        <v>KLEBER RIQUELME</v>
      </c>
    </row>
    <row r="974" spans="8:11" x14ac:dyDescent="0.25">
      <c r="H974" s="54" t="s">
        <v>1853</v>
      </c>
      <c r="I974" s="55"/>
      <c r="J974" s="55" t="s">
        <v>962</v>
      </c>
      <c r="K974" s="69" t="str">
        <f>VLOOKUP(J974,REGIONAIS!$B:$C,2,FALSE)</f>
        <v>KLEBER RIQUELME</v>
      </c>
    </row>
    <row r="975" spans="8:11" x14ac:dyDescent="0.25">
      <c r="H975" s="54" t="s">
        <v>1854</v>
      </c>
      <c r="I975" s="55"/>
      <c r="J975" s="55" t="s">
        <v>855</v>
      </c>
      <c r="K975" s="69" t="str">
        <f>VLOOKUP(J975,REGIONAIS!$B:$C,2,FALSE)</f>
        <v>ANDRE TREVISANI</v>
      </c>
    </row>
    <row r="976" spans="8:11" x14ac:dyDescent="0.25">
      <c r="H976" s="54" t="s">
        <v>1855</v>
      </c>
      <c r="I976" s="55"/>
      <c r="J976" s="55" t="s">
        <v>574</v>
      </c>
      <c r="K976" s="69" t="str">
        <f>VLOOKUP(J976,REGIONAIS!$B:$C,2,FALSE)</f>
        <v>KLEBER RIQUELME</v>
      </c>
    </row>
    <row r="977" spans="8:11" x14ac:dyDescent="0.25">
      <c r="H977" s="54" t="s">
        <v>1856</v>
      </c>
      <c r="I977" s="55"/>
      <c r="J977" s="55" t="s">
        <v>662</v>
      </c>
      <c r="K977" s="69" t="str">
        <f>VLOOKUP(J977,REGIONAIS!$B:$C,2,FALSE)</f>
        <v>KLEBER RIQUELME</v>
      </c>
    </row>
    <row r="978" spans="8:11" x14ac:dyDescent="0.25">
      <c r="H978" s="54" t="s">
        <v>1857</v>
      </c>
      <c r="I978" s="55"/>
      <c r="J978" s="55" t="s">
        <v>713</v>
      </c>
      <c r="K978" s="69" t="str">
        <f>VLOOKUP(J978,REGIONAIS!$B:$C,2,FALSE)</f>
        <v>ANDRE TREVISANI</v>
      </c>
    </row>
    <row r="979" spans="8:11" x14ac:dyDescent="0.25">
      <c r="H979" s="54" t="s">
        <v>985</v>
      </c>
      <c r="I979" s="55"/>
      <c r="J979" s="55" t="s">
        <v>537</v>
      </c>
      <c r="K979" s="69" t="str">
        <f>VLOOKUP(J979,REGIONAIS!$B:$C,2,FALSE)</f>
        <v>GRAZIANI BARRETO</v>
      </c>
    </row>
    <row r="980" spans="8:11" x14ac:dyDescent="0.25">
      <c r="H980" s="54" t="s">
        <v>1858</v>
      </c>
      <c r="I980" s="55"/>
      <c r="J980" s="55" t="s">
        <v>926</v>
      </c>
      <c r="K980" s="69" t="str">
        <f>VLOOKUP(J980,REGIONAIS!$B:$C,2,FALSE)</f>
        <v>KLEBER RIQUELME</v>
      </c>
    </row>
    <row r="981" spans="8:11" x14ac:dyDescent="0.25">
      <c r="H981" s="54" t="s">
        <v>1859</v>
      </c>
      <c r="I981" s="55"/>
      <c r="J981" s="55" t="s">
        <v>568</v>
      </c>
      <c r="K981" s="69" t="str">
        <f>VLOOKUP(J981,REGIONAIS!$B:$C,2,FALSE)</f>
        <v>ANDRE TREVISANI</v>
      </c>
    </row>
    <row r="982" spans="8:11" x14ac:dyDescent="0.25">
      <c r="H982" s="54" t="s">
        <v>1860</v>
      </c>
      <c r="I982" s="55"/>
      <c r="J982" s="55" t="s">
        <v>346</v>
      </c>
      <c r="K982" s="69" t="str">
        <f>VLOOKUP(J982,REGIONAIS!$B:$C,2,FALSE)</f>
        <v>BREINER PENA</v>
      </c>
    </row>
    <row r="983" spans="8:11" x14ac:dyDescent="0.25">
      <c r="H983" s="54" t="s">
        <v>1861</v>
      </c>
      <c r="I983" s="55"/>
      <c r="J983" s="55" t="s">
        <v>390</v>
      </c>
      <c r="K983" s="69" t="str">
        <f>VLOOKUP(J983,REGIONAIS!$B:$C,2,FALSE)</f>
        <v>KLEBER RIQUELME</v>
      </c>
    </row>
    <row r="984" spans="8:11" x14ac:dyDescent="0.25">
      <c r="H984" s="54" t="s">
        <v>1862</v>
      </c>
      <c r="I984" s="55"/>
      <c r="J984" s="55" t="s">
        <v>893</v>
      </c>
      <c r="K984" s="69" t="str">
        <f>VLOOKUP(J984,REGIONAIS!$B:$C,2,FALSE)</f>
        <v>GUSTAVO DIREITO</v>
      </c>
    </row>
    <row r="985" spans="8:11" x14ac:dyDescent="0.25">
      <c r="H985" s="54" t="s">
        <v>1863</v>
      </c>
      <c r="I985" s="55"/>
      <c r="J985" s="55" t="s">
        <v>373</v>
      </c>
      <c r="K985" s="69" t="str">
        <f>VLOOKUP(J985,REGIONAIS!$B:$C,2,FALSE)</f>
        <v>GUSTAVO DIREITO</v>
      </c>
    </row>
    <row r="986" spans="8:11" x14ac:dyDescent="0.25">
      <c r="H986" s="54" t="s">
        <v>1864</v>
      </c>
      <c r="I986" s="55"/>
      <c r="J986" s="55" t="s">
        <v>501</v>
      </c>
      <c r="K986" s="69" t="str">
        <f>VLOOKUP(J986,REGIONAIS!$B:$C,2,FALSE)</f>
        <v>ANDRE TREVISANI</v>
      </c>
    </row>
    <row r="987" spans="8:11" x14ac:dyDescent="0.25">
      <c r="H987" s="54" t="s">
        <v>1865</v>
      </c>
      <c r="I987" s="55"/>
      <c r="J987" s="55" t="s">
        <v>616</v>
      </c>
      <c r="K987" s="69" t="str">
        <f>VLOOKUP(J987,REGIONAIS!$B:$C,2,FALSE)</f>
        <v>BREINER PENA</v>
      </c>
    </row>
    <row r="988" spans="8:11" x14ac:dyDescent="0.25">
      <c r="H988" s="54" t="s">
        <v>1866</v>
      </c>
      <c r="I988" s="55"/>
      <c r="J988" s="55" t="s">
        <v>490</v>
      </c>
      <c r="K988" s="69" t="str">
        <f>VLOOKUP(J988,REGIONAIS!$B:$C,2,FALSE)</f>
        <v>KLEBER RIQUELME</v>
      </c>
    </row>
    <row r="989" spans="8:11" x14ac:dyDescent="0.25">
      <c r="H989" s="54" t="s">
        <v>1867</v>
      </c>
      <c r="I989" s="55"/>
      <c r="J989" s="55" t="s">
        <v>667</v>
      </c>
      <c r="K989" s="69" t="str">
        <f>VLOOKUP(J989,REGIONAIS!$B:$C,2,FALSE)</f>
        <v>ANDRE TREVISANI</v>
      </c>
    </row>
    <row r="990" spans="8:11" x14ac:dyDescent="0.25">
      <c r="H990" s="54" t="s">
        <v>1868</v>
      </c>
      <c r="I990" s="55"/>
      <c r="J990" s="55" t="s">
        <v>692</v>
      </c>
      <c r="K990" s="69" t="str">
        <f>VLOOKUP(J990,REGIONAIS!$B:$C,2,FALSE)</f>
        <v>ANDRE TREVISANI</v>
      </c>
    </row>
    <row r="991" spans="8:11" x14ac:dyDescent="0.25">
      <c r="H991" s="54" t="s">
        <v>1869</v>
      </c>
      <c r="I991" s="55"/>
      <c r="J991" s="55" t="s">
        <v>698</v>
      </c>
      <c r="K991" s="69" t="str">
        <f>VLOOKUP(J991,REGIONAIS!$B:$C,2,FALSE)</f>
        <v>GRAZIANI BARRETO</v>
      </c>
    </row>
    <row r="992" spans="8:11" x14ac:dyDescent="0.25">
      <c r="H992" s="54" t="s">
        <v>1870</v>
      </c>
      <c r="I992" s="55"/>
      <c r="J992" s="55" t="s">
        <v>707</v>
      </c>
      <c r="K992" s="69" t="str">
        <f>VLOOKUP(J992,REGIONAIS!$B:$C,2,FALSE)</f>
        <v>GRAZIANI BARRETO</v>
      </c>
    </row>
    <row r="993" spans="8:11" x14ac:dyDescent="0.25">
      <c r="H993" s="54" t="s">
        <v>1871</v>
      </c>
      <c r="I993" s="55"/>
      <c r="J993" s="55" t="s">
        <v>721</v>
      </c>
      <c r="K993" s="69" t="str">
        <f>VLOOKUP(J993,REGIONAIS!$B:$C,2,FALSE)</f>
        <v>KLEBER RIQUELME</v>
      </c>
    </row>
    <row r="994" spans="8:11" x14ac:dyDescent="0.25">
      <c r="H994" s="54" t="s">
        <v>1872</v>
      </c>
      <c r="I994" s="55"/>
      <c r="J994" s="55" t="s">
        <v>952</v>
      </c>
      <c r="K994" s="69" t="str">
        <f>VLOOKUP(J994,REGIONAIS!$B:$C,2,FALSE)</f>
        <v>GRAZIANI BARRETO</v>
      </c>
    </row>
    <row r="995" spans="8:11" x14ac:dyDescent="0.25">
      <c r="H995" s="54" t="s">
        <v>1873</v>
      </c>
      <c r="I995" s="55"/>
      <c r="J995" s="55" t="s">
        <v>958</v>
      </c>
      <c r="K995" s="69" t="str">
        <f>VLOOKUP(J995,REGIONAIS!$B:$C,2,FALSE)</f>
        <v>GRAZIANI BARRETO</v>
      </c>
    </row>
    <row r="996" spans="8:11" x14ac:dyDescent="0.25">
      <c r="H996" s="54" t="s">
        <v>1874</v>
      </c>
      <c r="I996" s="55"/>
      <c r="J996" s="55" t="s">
        <v>590</v>
      </c>
      <c r="K996" s="69" t="str">
        <f>VLOOKUP(J996,REGIONAIS!$B:$C,2,FALSE)</f>
        <v>KLEBER RIQUELME</v>
      </c>
    </row>
    <row r="997" spans="8:11" x14ac:dyDescent="0.25">
      <c r="H997" s="54" t="s">
        <v>1875</v>
      </c>
      <c r="I997" s="55"/>
      <c r="J997" s="55" t="s">
        <v>844</v>
      </c>
      <c r="K997" s="69" t="str">
        <f>VLOOKUP(J997,REGIONAIS!$B:$C,2,FALSE)</f>
        <v>GRAZIANI BARRETO</v>
      </c>
    </row>
    <row r="998" spans="8:11" x14ac:dyDescent="0.25">
      <c r="H998" s="54" t="s">
        <v>1876</v>
      </c>
      <c r="I998" s="55"/>
      <c r="J998" s="55" t="s">
        <v>733</v>
      </c>
      <c r="K998" s="69" t="str">
        <f>VLOOKUP(J998,REGIONAIS!$B:$C,2,FALSE)</f>
        <v>GUSTAVO DIREITO</v>
      </c>
    </row>
    <row r="999" spans="8:11" x14ac:dyDescent="0.25">
      <c r="H999" s="54" t="s">
        <v>1877</v>
      </c>
      <c r="I999" s="55"/>
      <c r="J999" s="55" t="s">
        <v>696</v>
      </c>
      <c r="K999" s="69" t="str">
        <f>VLOOKUP(J999,REGIONAIS!$B:$C,2,FALSE)</f>
        <v>BREINER PENA</v>
      </c>
    </row>
    <row r="1000" spans="8:11" x14ac:dyDescent="0.25">
      <c r="H1000" s="54" t="s">
        <v>1878</v>
      </c>
      <c r="I1000" s="55"/>
      <c r="J1000" s="55" t="s">
        <v>435</v>
      </c>
      <c r="K1000" s="69" t="str">
        <f>VLOOKUP(J1000,REGIONAIS!$B:$C,2,FALSE)</f>
        <v>KLEBER RIQUELME</v>
      </c>
    </row>
    <row r="1001" spans="8:11" x14ac:dyDescent="0.25">
      <c r="H1001" s="54" t="s">
        <v>1879</v>
      </c>
      <c r="I1001" s="55"/>
      <c r="J1001" s="55" t="s">
        <v>844</v>
      </c>
      <c r="K1001" s="69" t="str">
        <f>VLOOKUP(J1001,REGIONAIS!$B:$C,2,FALSE)</f>
        <v>GRAZIANI BARRETO</v>
      </c>
    </row>
    <row r="1002" spans="8:11" x14ac:dyDescent="0.25">
      <c r="H1002" s="54" t="s">
        <v>1880</v>
      </c>
      <c r="I1002" s="55"/>
      <c r="J1002" s="55" t="s">
        <v>632</v>
      </c>
      <c r="K1002" s="69" t="str">
        <f>VLOOKUP(J1002,REGIONAIS!$B:$C,2,FALSE)</f>
        <v>KLEBER RIQUELME</v>
      </c>
    </row>
    <row r="1003" spans="8:11" x14ac:dyDescent="0.25">
      <c r="H1003" s="54" t="s">
        <v>1881</v>
      </c>
      <c r="I1003" s="55"/>
      <c r="J1003" s="55" t="s">
        <v>746</v>
      </c>
      <c r="K1003" s="69" t="str">
        <f>VLOOKUP(J1003,REGIONAIS!$B:$C,2,FALSE)</f>
        <v>KLEBER RIQUELME</v>
      </c>
    </row>
    <row r="1004" spans="8:11" x14ac:dyDescent="0.25">
      <c r="H1004" s="54" t="s">
        <v>1882</v>
      </c>
      <c r="I1004" s="55"/>
      <c r="J1004" s="55" t="s">
        <v>844</v>
      </c>
      <c r="K1004" s="69" t="str">
        <f>VLOOKUP(J1004,REGIONAIS!$B:$C,2,FALSE)</f>
        <v>GRAZIANI BARRETO</v>
      </c>
    </row>
    <row r="1005" spans="8:11" x14ac:dyDescent="0.25">
      <c r="H1005" s="54" t="s">
        <v>1883</v>
      </c>
      <c r="I1005" s="55"/>
      <c r="J1005" s="55" t="s">
        <v>643</v>
      </c>
      <c r="K1005" s="69" t="str">
        <f>VLOOKUP(J1005,REGIONAIS!$B:$C,2,FALSE)</f>
        <v>GUSTAVO DIREITO</v>
      </c>
    </row>
    <row r="1006" spans="8:11" x14ac:dyDescent="0.25">
      <c r="H1006" s="54" t="s">
        <v>1884</v>
      </c>
      <c r="I1006" s="55"/>
      <c r="J1006" s="55" t="s">
        <v>407</v>
      </c>
      <c r="K1006" s="69" t="str">
        <f>VLOOKUP(J1006,REGIONAIS!$B:$C,2,FALSE)</f>
        <v>ANDRE TREVISANI</v>
      </c>
    </row>
    <row r="1007" spans="8:11" x14ac:dyDescent="0.25">
      <c r="H1007" s="54" t="s">
        <v>1885</v>
      </c>
      <c r="I1007" s="55"/>
      <c r="J1007" s="55" t="s">
        <v>485</v>
      </c>
      <c r="K1007" s="69" t="str">
        <f>VLOOKUP(J1007,REGIONAIS!$B:$C,2,FALSE)</f>
        <v>GRAZIANI BARRETO</v>
      </c>
    </row>
    <row r="1008" spans="8:11" x14ac:dyDescent="0.25">
      <c r="H1008" s="54" t="s">
        <v>1886</v>
      </c>
      <c r="I1008" s="55"/>
      <c r="J1008" s="55" t="s">
        <v>758</v>
      </c>
      <c r="K1008" s="69" t="str">
        <f>VLOOKUP(J1008,REGIONAIS!$B:$C,2,FALSE)</f>
        <v>KLEBER RIQUELME</v>
      </c>
    </row>
    <row r="1009" spans="8:11" x14ac:dyDescent="0.25">
      <c r="H1009" s="54" t="s">
        <v>1887</v>
      </c>
      <c r="I1009" s="55"/>
      <c r="J1009" s="55" t="s">
        <v>377</v>
      </c>
      <c r="K1009" s="69" t="str">
        <f>VLOOKUP(J1009,REGIONAIS!$B:$C,2,FALSE)</f>
        <v>ANDRE TREVISANI</v>
      </c>
    </row>
    <row r="1010" spans="8:11" x14ac:dyDescent="0.25">
      <c r="H1010" s="54" t="s">
        <v>1888</v>
      </c>
      <c r="I1010" s="55"/>
      <c r="J1010" s="55" t="s">
        <v>379</v>
      </c>
      <c r="K1010" s="69" t="str">
        <f>VLOOKUP(J1010,REGIONAIS!$B:$C,2,FALSE)</f>
        <v>GUSTAVO DIREITO</v>
      </c>
    </row>
    <row r="1011" spans="8:11" x14ac:dyDescent="0.25">
      <c r="H1011" s="54" t="s">
        <v>1889</v>
      </c>
      <c r="I1011" s="55"/>
      <c r="J1011" s="55" t="s">
        <v>582</v>
      </c>
      <c r="K1011" s="69" t="str">
        <f>VLOOKUP(J1011,REGIONAIS!$B:$C,2,FALSE)</f>
        <v>GUSTAVO DIREITO</v>
      </c>
    </row>
    <row r="1012" spans="8:11" x14ac:dyDescent="0.25">
      <c r="H1012" s="54" t="s">
        <v>1890</v>
      </c>
      <c r="I1012" s="55"/>
      <c r="J1012" s="55" t="s">
        <v>402</v>
      </c>
      <c r="K1012" s="69" t="str">
        <f>VLOOKUP(J1012,REGIONAIS!$B:$C,2,FALSE)</f>
        <v>GRAZIANI BARRETO</v>
      </c>
    </row>
    <row r="1013" spans="8:11" x14ac:dyDescent="0.25">
      <c r="H1013" s="54" t="s">
        <v>1891</v>
      </c>
      <c r="I1013" s="55"/>
      <c r="J1013" s="55" t="s">
        <v>648</v>
      </c>
      <c r="K1013" s="69" t="str">
        <f>VLOOKUP(J1013,REGIONAIS!$B:$C,2,FALSE)</f>
        <v>GUSTAVO DIREITO</v>
      </c>
    </row>
    <row r="1014" spans="8:11" x14ac:dyDescent="0.25">
      <c r="H1014" s="54" t="s">
        <v>1892</v>
      </c>
      <c r="I1014" s="55"/>
      <c r="J1014" s="55" t="s">
        <v>653</v>
      </c>
      <c r="K1014" s="69" t="str">
        <f>VLOOKUP(J1014,REGIONAIS!$B:$C,2,FALSE)</f>
        <v>GUSTAVO DIREITO</v>
      </c>
    </row>
    <row r="1015" spans="8:11" x14ac:dyDescent="0.25">
      <c r="H1015" s="54" t="s">
        <v>1893</v>
      </c>
      <c r="I1015" s="55"/>
      <c r="J1015" s="55" t="s">
        <v>771</v>
      </c>
      <c r="K1015" s="69" t="str">
        <f>VLOOKUP(J1015,REGIONAIS!$B:$C,2,FALSE)</f>
        <v>GUSTAVO DIREITO</v>
      </c>
    </row>
    <row r="1016" spans="8:11" x14ac:dyDescent="0.25">
      <c r="H1016" s="54" t="s">
        <v>1894</v>
      </c>
      <c r="I1016" s="55"/>
      <c r="J1016" s="55" t="s">
        <v>777</v>
      </c>
      <c r="K1016" s="69" t="str">
        <f>VLOOKUP(J1016,REGIONAIS!$B:$C,2,FALSE)</f>
        <v>ANDRE TREVISANI</v>
      </c>
    </row>
    <row r="1017" spans="8:11" x14ac:dyDescent="0.25">
      <c r="H1017" s="54" t="s">
        <v>1895</v>
      </c>
      <c r="I1017" s="55"/>
      <c r="J1017" s="55" t="s">
        <v>694</v>
      </c>
      <c r="K1017" s="69" t="str">
        <f>VLOOKUP(J1017,REGIONAIS!$B:$C,2,FALSE)</f>
        <v>BREINER PENA</v>
      </c>
    </row>
    <row r="1018" spans="8:11" x14ac:dyDescent="0.25">
      <c r="H1018" s="54" t="s">
        <v>1896</v>
      </c>
      <c r="I1018" s="55"/>
      <c r="J1018" s="55" t="s">
        <v>701</v>
      </c>
      <c r="K1018" s="69" t="str">
        <f>VLOOKUP(J1018,REGIONAIS!$B:$C,2,FALSE)</f>
        <v>ANDRE TREVISANI</v>
      </c>
    </row>
    <row r="1019" spans="8:11" x14ac:dyDescent="0.25">
      <c r="H1019" s="54" t="s">
        <v>1897</v>
      </c>
      <c r="I1019" s="55"/>
      <c r="J1019" s="55" t="s">
        <v>952</v>
      </c>
      <c r="K1019" s="69" t="str">
        <f>VLOOKUP(J1019,REGIONAIS!$B:$C,2,FALSE)</f>
        <v>GRAZIANI BARRETO</v>
      </c>
    </row>
    <row r="1020" spans="8:11" x14ac:dyDescent="0.25">
      <c r="H1020" s="54" t="s">
        <v>1898</v>
      </c>
      <c r="I1020" s="55"/>
      <c r="J1020" s="55" t="s">
        <v>853</v>
      </c>
      <c r="K1020" s="69" t="str">
        <f>VLOOKUP(J1020,REGIONAIS!$B:$C,2,FALSE)</f>
        <v>FRANQUEADO</v>
      </c>
    </row>
    <row r="1021" spans="8:11" x14ac:dyDescent="0.25">
      <c r="H1021" s="54" t="s">
        <v>1899</v>
      </c>
      <c r="I1021" s="55"/>
      <c r="J1021" s="55" t="s">
        <v>873</v>
      </c>
      <c r="K1021" s="69" t="str">
        <f>VLOOKUP(J1021,REGIONAIS!$B:$C,2,FALSE)</f>
        <v>GRAZIANI BARRETO</v>
      </c>
    </row>
    <row r="1022" spans="8:11" x14ac:dyDescent="0.25">
      <c r="H1022" s="54" t="s">
        <v>1900</v>
      </c>
      <c r="I1022" s="55"/>
      <c r="J1022" s="55" t="s">
        <v>535</v>
      </c>
      <c r="K1022" s="69" t="str">
        <f>VLOOKUP(J1022,REGIONAIS!$B:$C,2,FALSE)</f>
        <v>KLEBER RIQUELME</v>
      </c>
    </row>
    <row r="1023" spans="8:11" x14ac:dyDescent="0.25">
      <c r="H1023" s="54" t="s">
        <v>1901</v>
      </c>
      <c r="I1023" s="55"/>
      <c r="J1023" s="55" t="s">
        <v>949</v>
      </c>
      <c r="K1023" s="69" t="str">
        <f>VLOOKUP(J1023,REGIONAIS!$B:$C,2,FALSE)</f>
        <v>GUSTAVO DIREITO</v>
      </c>
    </row>
    <row r="1024" spans="8:11" x14ac:dyDescent="0.25">
      <c r="H1024" s="54" t="s">
        <v>1902</v>
      </c>
      <c r="I1024" s="55"/>
      <c r="J1024" s="55" t="s">
        <v>601</v>
      </c>
      <c r="K1024" s="69" t="str">
        <f>VLOOKUP(J1024,REGIONAIS!$B:$C,2,FALSE)</f>
        <v>GRAZIANI BARRETO</v>
      </c>
    </row>
    <row r="1025" spans="8:11" x14ac:dyDescent="0.25">
      <c r="H1025" s="54" t="s">
        <v>1903</v>
      </c>
      <c r="I1025" s="55"/>
      <c r="J1025" s="55" t="s">
        <v>601</v>
      </c>
      <c r="K1025" s="69" t="str">
        <f>VLOOKUP(J1025,REGIONAIS!$B:$C,2,FALSE)</f>
        <v>GRAZIANI BARRETO</v>
      </c>
    </row>
    <row r="1026" spans="8:11" x14ac:dyDescent="0.25">
      <c r="H1026" s="54" t="s">
        <v>1904</v>
      </c>
      <c r="I1026" s="55"/>
      <c r="J1026" s="55" t="s">
        <v>952</v>
      </c>
      <c r="K1026" s="69" t="str">
        <f>VLOOKUP(J1026,REGIONAIS!$B:$C,2,FALSE)</f>
        <v>GRAZIANI BARRETO</v>
      </c>
    </row>
    <row r="1027" spans="8:11" x14ac:dyDescent="0.25">
      <c r="H1027" s="54" t="s">
        <v>1905</v>
      </c>
      <c r="I1027" s="55"/>
      <c r="J1027" s="55" t="s">
        <v>555</v>
      </c>
      <c r="K1027" s="69" t="str">
        <f>VLOOKUP(J1027,REGIONAIS!$B:$C,2,FALSE)</f>
        <v>GRAZIANI BARRETO</v>
      </c>
    </row>
    <row r="1028" spans="8:11" x14ac:dyDescent="0.25">
      <c r="H1028" s="54" t="s">
        <v>1906</v>
      </c>
      <c r="I1028" s="55"/>
      <c r="J1028" s="55" t="s">
        <v>1251</v>
      </c>
      <c r="K1028" s="69" t="s">
        <v>181</v>
      </c>
    </row>
    <row r="1029" spans="8:11" x14ac:dyDescent="0.25">
      <c r="H1029" s="54" t="s">
        <v>988</v>
      </c>
      <c r="I1029" s="55"/>
      <c r="J1029" s="55" t="s">
        <v>339</v>
      </c>
      <c r="K1029" s="69" t="str">
        <f>VLOOKUP(J1029,REGIONAIS!$B:$C,2,FALSE)</f>
        <v>GRAZIANI BARRETO</v>
      </c>
    </row>
    <row r="1030" spans="8:11" x14ac:dyDescent="0.25">
      <c r="H1030" s="54" t="s">
        <v>1907</v>
      </c>
      <c r="I1030" s="55"/>
      <c r="J1030" s="55" t="s">
        <v>851</v>
      </c>
      <c r="K1030" s="69" t="str">
        <f>VLOOKUP(J1030,REGIONAIS!$B:$C,2,FALSE)</f>
        <v>ANDRE TREVISANI</v>
      </c>
    </row>
    <row r="1031" spans="8:11" x14ac:dyDescent="0.25">
      <c r="H1031" s="54" t="s">
        <v>1908</v>
      </c>
      <c r="I1031" s="55"/>
      <c r="J1031" s="55" t="s">
        <v>746</v>
      </c>
      <c r="K1031" s="69" t="str">
        <f>VLOOKUP(J1031,REGIONAIS!$B:$C,2,FALSE)</f>
        <v>KLEBER RIQUELME</v>
      </c>
    </row>
    <row r="1032" spans="8:11" x14ac:dyDescent="0.25">
      <c r="H1032" s="54" t="s">
        <v>1909</v>
      </c>
      <c r="I1032" s="55"/>
      <c r="J1032" s="55" t="s">
        <v>863</v>
      </c>
      <c r="K1032" s="69" t="str">
        <f>VLOOKUP(J1032,REGIONAIS!$B:$C,2,FALSE)</f>
        <v>GRAZIANI BARRETO</v>
      </c>
    </row>
    <row r="1033" spans="8:11" x14ac:dyDescent="0.25">
      <c r="H1033" s="54" t="s">
        <v>1910</v>
      </c>
      <c r="I1033" s="55"/>
      <c r="J1033" s="55" t="s">
        <v>812</v>
      </c>
      <c r="K1033" s="69" t="str">
        <f>VLOOKUP(J1033,REGIONAIS!$B:$C,2,FALSE)</f>
        <v>KLEBER RIQUELME</v>
      </c>
    </row>
    <row r="1034" spans="8:11" x14ac:dyDescent="0.25">
      <c r="H1034" s="54" t="s">
        <v>1911</v>
      </c>
      <c r="I1034" s="55"/>
      <c r="J1034" s="55" t="s">
        <v>332</v>
      </c>
      <c r="K1034" s="69" t="str">
        <f>VLOOKUP(J1034,REGIONAIS!$B:$C,2,FALSE)</f>
        <v>GUSTAVO DIREITO</v>
      </c>
    </row>
    <row r="1035" spans="8:11" x14ac:dyDescent="0.25">
      <c r="H1035" s="54" t="s">
        <v>978</v>
      </c>
      <c r="I1035" s="55"/>
      <c r="J1035" s="55" t="s">
        <v>388</v>
      </c>
      <c r="K1035" s="69" t="str">
        <f>VLOOKUP(J1035,REGIONAIS!$B:$C,2,FALSE)</f>
        <v>ANDRE TREVISANI</v>
      </c>
    </row>
    <row r="1036" spans="8:11" x14ac:dyDescent="0.25">
      <c r="H1036" s="54" t="s">
        <v>987</v>
      </c>
      <c r="I1036" s="55"/>
      <c r="J1036" s="55" t="s">
        <v>601</v>
      </c>
      <c r="K1036" s="69" t="str">
        <f>VLOOKUP(J1036,REGIONAIS!$B:$C,2,FALSE)</f>
        <v>GRAZIANI BARRETO</v>
      </c>
    </row>
    <row r="1037" spans="8:11" x14ac:dyDescent="0.25">
      <c r="H1037" s="54" t="s">
        <v>998</v>
      </c>
      <c r="I1037" s="55"/>
      <c r="J1037" s="55" t="s">
        <v>859</v>
      </c>
      <c r="K1037" s="69" t="str">
        <f>VLOOKUP(J1037,REGIONAIS!$B:$C,2,FALSE)</f>
        <v>BREINER PENA</v>
      </c>
    </row>
    <row r="1038" spans="8:11" x14ac:dyDescent="0.25">
      <c r="H1038" s="54" t="s">
        <v>1912</v>
      </c>
      <c r="I1038" s="55"/>
      <c r="J1038" s="55" t="s">
        <v>412</v>
      </c>
      <c r="K1038" s="69" t="str">
        <f>VLOOKUP(J1038,REGIONAIS!$B:$C,2,FALSE)</f>
        <v>GRAZIANI BARRETO</v>
      </c>
    </row>
    <row r="1039" spans="8:11" x14ac:dyDescent="0.25">
      <c r="H1039" s="54" t="s">
        <v>1913</v>
      </c>
      <c r="I1039" s="55"/>
      <c r="J1039" s="55" t="s">
        <v>407</v>
      </c>
      <c r="K1039" s="69" t="str">
        <f>VLOOKUP(J1039,REGIONAIS!$B:$C,2,FALSE)</f>
        <v>ANDRE TREVISANI</v>
      </c>
    </row>
    <row r="1040" spans="8:11" x14ac:dyDescent="0.25">
      <c r="H1040" s="54" t="s">
        <v>1914</v>
      </c>
      <c r="I1040" s="55"/>
      <c r="J1040" s="55" t="s">
        <v>846</v>
      </c>
      <c r="K1040" s="69" t="str">
        <f>VLOOKUP(J1040,REGIONAIS!$B:$C,2,FALSE)</f>
        <v>GUSTAVO DIREITO</v>
      </c>
    </row>
    <row r="1041" spans="8:11" x14ac:dyDescent="0.25">
      <c r="H1041" s="54" t="s">
        <v>1915</v>
      </c>
      <c r="I1041" s="55"/>
      <c r="J1041" s="55" t="s">
        <v>1078</v>
      </c>
      <c r="K1041" s="69" t="s">
        <v>181</v>
      </c>
    </row>
    <row r="1042" spans="8:11" x14ac:dyDescent="0.25">
      <c r="H1042" s="54" t="s">
        <v>1916</v>
      </c>
      <c r="I1042" s="55"/>
      <c r="J1042" s="55" t="s">
        <v>1150</v>
      </c>
      <c r="K1042" s="69" t="s">
        <v>181</v>
      </c>
    </row>
    <row r="1043" spans="8:11" x14ac:dyDescent="0.25">
      <c r="H1043" s="70" t="s">
        <v>188</v>
      </c>
      <c r="I1043" s="55"/>
      <c r="J1043" s="55" t="s">
        <v>1153</v>
      </c>
      <c r="K1043" s="69" t="s">
        <v>179</v>
      </c>
    </row>
    <row r="1044" spans="8:11" x14ac:dyDescent="0.25">
      <c r="H1044" s="54" t="s">
        <v>1917</v>
      </c>
      <c r="I1044" s="55"/>
      <c r="J1044" s="55" t="s">
        <v>456</v>
      </c>
      <c r="K1044" s="69" t="str">
        <f>VLOOKUP(J1044,REGIONAIS!$B:$C,2,FALSE)</f>
        <v>GUSTAVO DIREITO</v>
      </c>
    </row>
    <row r="1045" spans="8:11" x14ac:dyDescent="0.25">
      <c r="H1045" s="54" t="s">
        <v>1918</v>
      </c>
      <c r="I1045" s="55"/>
      <c r="J1045" s="55" t="s">
        <v>1078</v>
      </c>
      <c r="K1045" s="69" t="s">
        <v>181</v>
      </c>
    </row>
    <row r="1046" spans="8:11" x14ac:dyDescent="0.25">
      <c r="H1046" s="54" t="s">
        <v>1919</v>
      </c>
      <c r="I1046" s="55"/>
      <c r="J1046" s="55" t="s">
        <v>1153</v>
      </c>
      <c r="K1046" s="69" t="s">
        <v>179</v>
      </c>
    </row>
    <row r="1047" spans="8:11" x14ac:dyDescent="0.25">
      <c r="H1047" s="54" t="s">
        <v>1920</v>
      </c>
      <c r="I1047" s="55"/>
      <c r="J1047" s="55" t="s">
        <v>1150</v>
      </c>
      <c r="K1047" s="69" t="s">
        <v>181</v>
      </c>
    </row>
    <row r="1048" spans="8:11" x14ac:dyDescent="0.25">
      <c r="H1048" s="54" t="s">
        <v>1921</v>
      </c>
      <c r="I1048" s="55"/>
      <c r="J1048" s="55" t="s">
        <v>755</v>
      </c>
      <c r="K1048" s="69" t="str">
        <f>VLOOKUP(J1048,REGIONAIS!$B:$C,2,FALSE)</f>
        <v>KLEBER RIQUELME</v>
      </c>
    </row>
    <row r="1049" spans="8:11" x14ac:dyDescent="0.25">
      <c r="H1049" s="54" t="s">
        <v>1922</v>
      </c>
      <c r="I1049" s="55"/>
      <c r="J1049" s="55" t="s">
        <v>1108</v>
      </c>
      <c r="K1049" s="69" t="s">
        <v>180</v>
      </c>
    </row>
    <row r="1050" spans="8:11" x14ac:dyDescent="0.25">
      <c r="H1050" s="54" t="s">
        <v>1923</v>
      </c>
      <c r="I1050" s="55"/>
      <c r="J1050" s="55" t="s">
        <v>853</v>
      </c>
      <c r="K1050" s="69" t="str">
        <f>VLOOKUP(J1050,REGIONAIS!$B:$C,2,FALSE)</f>
        <v>FRANQUEADO</v>
      </c>
    </row>
    <row r="1051" spans="8:11" x14ac:dyDescent="0.25">
      <c r="H1051" s="54" t="s">
        <v>1924</v>
      </c>
      <c r="I1051" s="55"/>
      <c r="J1051" s="55" t="s">
        <v>382</v>
      </c>
      <c r="K1051" s="69" t="str">
        <f>VLOOKUP(J1051,REGIONAIS!$B:$C,2,FALSE)</f>
        <v>ANDRE TREVISANI</v>
      </c>
    </row>
    <row r="1052" spans="8:11" x14ac:dyDescent="0.25">
      <c r="H1052" s="54" t="s">
        <v>980</v>
      </c>
      <c r="I1052" s="55"/>
      <c r="J1052" s="55" t="s">
        <v>1925</v>
      </c>
      <c r="K1052" s="69" t="s">
        <v>179</v>
      </c>
    </row>
    <row r="1053" spans="8:11" x14ac:dyDescent="0.25">
      <c r="H1053" s="54" t="s">
        <v>989</v>
      </c>
      <c r="I1053" s="55"/>
      <c r="J1053" s="55"/>
      <c r="K1053" s="69" t="s">
        <v>180</v>
      </c>
    </row>
    <row r="1054" spans="8:11" x14ac:dyDescent="0.25">
      <c r="H1054" s="54" t="s">
        <v>1968</v>
      </c>
      <c r="I1054" s="55"/>
      <c r="J1054" s="55"/>
      <c r="K1054" s="69" t="s">
        <v>180</v>
      </c>
    </row>
    <row r="1055" spans="8:11" x14ac:dyDescent="0.25">
      <c r="H1055" s="54" t="s">
        <v>1971</v>
      </c>
      <c r="I1055" s="55"/>
      <c r="J1055" s="55"/>
      <c r="K1055" s="69" t="s">
        <v>179</v>
      </c>
    </row>
    <row r="1056" spans="8:11" x14ac:dyDescent="0.25">
      <c r="H1056" s="54" t="s">
        <v>1931</v>
      </c>
      <c r="I1056" s="55"/>
      <c r="J1056" s="55"/>
      <c r="K1056" s="69" t="s">
        <v>180</v>
      </c>
    </row>
    <row r="1057" spans="8:11" x14ac:dyDescent="0.25">
      <c r="H1057" s="54" t="s">
        <v>1970</v>
      </c>
      <c r="I1057" s="55"/>
      <c r="J1057" s="55"/>
      <c r="K1057" s="69" t="s">
        <v>182</v>
      </c>
    </row>
    <row r="1058" spans="8:11" x14ac:dyDescent="0.25">
      <c r="H1058" s="54" t="s">
        <v>1969</v>
      </c>
      <c r="I1058" s="55"/>
      <c r="J1058" s="55"/>
      <c r="K1058" s="69" t="s">
        <v>179</v>
      </c>
    </row>
    <row r="1059" spans="8:11" x14ac:dyDescent="0.25">
      <c r="H1059" s="54" t="s">
        <v>1972</v>
      </c>
      <c r="I1059" s="55"/>
      <c r="J1059" s="55"/>
      <c r="K1059" s="69" t="s">
        <v>180</v>
      </c>
    </row>
    <row r="1060" spans="8:11" x14ac:dyDescent="0.25">
      <c r="H1060" s="54" t="s">
        <v>1973</v>
      </c>
      <c r="I1060" s="55"/>
      <c r="J1060" s="55"/>
      <c r="K1060" s="69" t="s">
        <v>179</v>
      </c>
    </row>
    <row r="1061" spans="8:11" x14ac:dyDescent="0.25">
      <c r="H1061" s="54" t="s">
        <v>1944</v>
      </c>
      <c r="I1061" s="55"/>
      <c r="J1061" s="55"/>
      <c r="K1061" s="69" t="s">
        <v>182</v>
      </c>
    </row>
    <row r="1062" spans="8:11" x14ac:dyDescent="0.25">
      <c r="H1062" s="54" t="s">
        <v>1966</v>
      </c>
      <c r="I1062" s="55"/>
      <c r="J1062" s="55"/>
      <c r="K1062" s="69" t="s">
        <v>179</v>
      </c>
    </row>
    <row r="1063" spans="8:11" x14ac:dyDescent="0.25">
      <c r="H1063" s="54" t="s">
        <v>1965</v>
      </c>
      <c r="I1063" s="55"/>
      <c r="J1063" s="55"/>
      <c r="K1063" s="69" t="s">
        <v>180</v>
      </c>
    </row>
    <row r="1064" spans="8:11" x14ac:dyDescent="0.25">
      <c r="H1064" s="54" t="s">
        <v>1942</v>
      </c>
      <c r="I1064" s="55"/>
      <c r="J1064" s="55"/>
      <c r="K1064" s="69" t="s">
        <v>182</v>
      </c>
    </row>
    <row r="1065" spans="8:11" x14ac:dyDescent="0.25">
      <c r="H1065" s="54" t="s">
        <v>1984</v>
      </c>
      <c r="I1065" s="55"/>
      <c r="J1065" s="55"/>
      <c r="K1065" s="69" t="s">
        <v>182</v>
      </c>
    </row>
    <row r="1066" spans="8:11" x14ac:dyDescent="0.25">
      <c r="H1066" s="54" t="s">
        <v>1947</v>
      </c>
      <c r="I1066" s="55"/>
      <c r="J1066" s="55"/>
      <c r="K1066" s="69" t="s">
        <v>181</v>
      </c>
    </row>
    <row r="1067" spans="8:11" x14ac:dyDescent="0.25">
      <c r="H1067" s="54" t="s">
        <v>220</v>
      </c>
      <c r="I1067" s="55"/>
      <c r="J1067" s="55"/>
      <c r="K1067" s="69" t="s">
        <v>180</v>
      </c>
    </row>
    <row r="1068" spans="8:11" x14ac:dyDescent="0.25">
      <c r="H1068" s="54" t="s">
        <v>1980</v>
      </c>
      <c r="I1068" s="55"/>
      <c r="J1068" s="55"/>
      <c r="K1068" s="69" t="s">
        <v>179</v>
      </c>
    </row>
    <row r="1069" spans="8:11" x14ac:dyDescent="0.25">
      <c r="H1069" s="54" t="s">
        <v>1963</v>
      </c>
      <c r="I1069" s="55"/>
      <c r="J1069" s="55"/>
      <c r="K1069" s="69" t="s">
        <v>182</v>
      </c>
    </row>
    <row r="1070" spans="8:11" x14ac:dyDescent="0.25">
      <c r="H1070" s="54" t="s">
        <v>1986</v>
      </c>
      <c r="I1070" s="55"/>
      <c r="J1070" s="55"/>
      <c r="K1070" s="69" t="s">
        <v>180</v>
      </c>
    </row>
    <row r="1071" spans="8:11" x14ac:dyDescent="0.25">
      <c r="H1071" s="54" t="s">
        <v>1948</v>
      </c>
      <c r="I1071" s="55"/>
      <c r="J1071" s="55"/>
      <c r="K1071" s="69" t="s">
        <v>179</v>
      </c>
    </row>
    <row r="1072" spans="8:11" x14ac:dyDescent="0.25">
      <c r="H1072" s="54" t="s">
        <v>1994</v>
      </c>
      <c r="I1072" s="55"/>
      <c r="J1072" s="55"/>
      <c r="K1072" s="69" t="s">
        <v>182</v>
      </c>
    </row>
    <row r="1073" spans="8:11" x14ac:dyDescent="0.25">
      <c r="H1073" s="54" t="s">
        <v>2054</v>
      </c>
      <c r="I1073" s="55"/>
      <c r="J1073" s="55"/>
      <c r="K1073" s="69" t="s">
        <v>182</v>
      </c>
    </row>
    <row r="1074" spans="8:11" x14ac:dyDescent="0.25">
      <c r="H1074" s="54" t="s">
        <v>1982</v>
      </c>
      <c r="I1074" s="55"/>
      <c r="J1074" s="55"/>
      <c r="K1074" s="69" t="s">
        <v>181</v>
      </c>
    </row>
    <row r="1075" spans="8:11" x14ac:dyDescent="0.25">
      <c r="H1075" s="54" t="s">
        <v>2505</v>
      </c>
      <c r="I1075" s="55"/>
      <c r="J1075" s="55"/>
      <c r="K1075" s="69" t="s">
        <v>183</v>
      </c>
    </row>
  </sheetData>
  <autoFilter ref="H1:K1" xr:uid="{EA5F71C9-1E67-4D68-A6F4-6E1094672FB8}"/>
  <conditionalFormatting sqref="E1:E63 E106:E273 E65:E104">
    <cfRule type="duplicateValues" dxfId="86" priority="14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0D38B-EF5D-46DC-8F27-96E01892658C}">
  <dimension ref="B1:E13"/>
  <sheetViews>
    <sheetView showGridLines="0" workbookViewId="0">
      <selection activeCell="C12" sqref="C12"/>
    </sheetView>
  </sheetViews>
  <sheetFormatPr defaultRowHeight="15" x14ac:dyDescent="0.25"/>
  <cols>
    <col min="1" max="1" width="8.5703125" customWidth="1"/>
    <col min="2" max="2" width="37.7109375" bestFit="1" customWidth="1"/>
    <col min="3" max="3" width="13.140625" bestFit="1" customWidth="1"/>
    <col min="4" max="4" width="16.42578125" bestFit="1" customWidth="1"/>
    <col min="5" max="5" width="13.140625" bestFit="1" customWidth="1"/>
  </cols>
  <sheetData>
    <row r="1" spans="2:5" ht="15.75" thickBot="1" x14ac:dyDescent="0.3"/>
    <row r="2" spans="2:5" ht="15.75" thickBot="1" x14ac:dyDescent="0.3">
      <c r="B2" s="157" t="s">
        <v>97</v>
      </c>
      <c r="C2" s="158"/>
      <c r="D2" s="158"/>
      <c r="E2" s="19"/>
    </row>
    <row r="3" spans="2:5" x14ac:dyDescent="0.25">
      <c r="B3" s="10" t="s">
        <v>12</v>
      </c>
      <c r="C3" s="11" t="s">
        <v>13</v>
      </c>
      <c r="D3" s="11" t="s">
        <v>72</v>
      </c>
      <c r="E3" s="12" t="s">
        <v>71</v>
      </c>
    </row>
    <row r="4" spans="2:5" x14ac:dyDescent="0.25">
      <c r="B4" s="16" t="s">
        <v>67</v>
      </c>
      <c r="C4" s="22">
        <v>15</v>
      </c>
      <c r="D4" s="17"/>
      <c r="E4" s="18">
        <v>727.44999999999993</v>
      </c>
    </row>
    <row r="5" spans="2:5" x14ac:dyDescent="0.25">
      <c r="B5" s="9" t="s">
        <v>19</v>
      </c>
      <c r="C5" s="20">
        <v>14</v>
      </c>
      <c r="D5" s="7"/>
      <c r="E5" s="8">
        <v>717.65</v>
      </c>
    </row>
    <row r="6" spans="2:5" x14ac:dyDescent="0.25">
      <c r="B6" s="9" t="s">
        <v>18</v>
      </c>
      <c r="C6" s="20">
        <v>1</v>
      </c>
      <c r="D6" s="7"/>
      <c r="E6" s="8">
        <v>9.8000000000000007</v>
      </c>
    </row>
    <row r="7" spans="2:5" x14ac:dyDescent="0.25">
      <c r="B7" s="16" t="s">
        <v>17</v>
      </c>
      <c r="C7" s="22">
        <v>101</v>
      </c>
      <c r="D7" s="17">
        <v>0</v>
      </c>
      <c r="E7" s="18">
        <v>9557.09</v>
      </c>
    </row>
    <row r="8" spans="2:5" x14ac:dyDescent="0.25">
      <c r="B8" s="9" t="s">
        <v>19</v>
      </c>
      <c r="C8" s="20">
        <v>59</v>
      </c>
      <c r="D8" s="7">
        <v>0</v>
      </c>
      <c r="E8" s="8">
        <v>4922.74</v>
      </c>
    </row>
    <row r="9" spans="2:5" x14ac:dyDescent="0.25">
      <c r="B9" s="9" t="s">
        <v>18</v>
      </c>
      <c r="C9" s="20">
        <v>37</v>
      </c>
      <c r="D9" s="7">
        <v>0</v>
      </c>
      <c r="E9" s="8">
        <v>3885.8800000000006</v>
      </c>
    </row>
    <row r="10" spans="2:5" x14ac:dyDescent="0.25">
      <c r="B10" s="9" t="s">
        <v>27</v>
      </c>
      <c r="C10" s="20">
        <v>5</v>
      </c>
      <c r="D10" s="7">
        <v>0</v>
      </c>
      <c r="E10" s="8">
        <v>748.47</v>
      </c>
    </row>
    <row r="11" spans="2:5" x14ac:dyDescent="0.25">
      <c r="B11" s="16" t="s">
        <v>10</v>
      </c>
      <c r="C11" s="22">
        <v>5</v>
      </c>
      <c r="D11" s="17">
        <v>420.53</v>
      </c>
      <c r="E11" s="18">
        <v>420.53</v>
      </c>
    </row>
    <row r="12" spans="2:5" x14ac:dyDescent="0.25">
      <c r="B12" s="9" t="s">
        <v>19</v>
      </c>
      <c r="C12" s="20">
        <v>5</v>
      </c>
      <c r="D12" s="7">
        <v>420.53</v>
      </c>
      <c r="E12" s="8">
        <v>420.53</v>
      </c>
    </row>
    <row r="13" spans="2:5" ht="15.75" thickBot="1" x14ac:dyDescent="0.3">
      <c r="B13" s="13" t="s">
        <v>11</v>
      </c>
      <c r="C13" s="21">
        <v>121</v>
      </c>
      <c r="D13" s="14">
        <v>420.53</v>
      </c>
      <c r="E13" s="15">
        <v>10705.069999999998</v>
      </c>
    </row>
  </sheetData>
  <mergeCells count="1">
    <mergeCell ref="B2:D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18136-1A59-4DCC-B32A-0D7EEDBD9B63}">
  <dimension ref="I4:I12"/>
  <sheetViews>
    <sheetView topLeftCell="A2" workbookViewId="0">
      <selection activeCell="I6" sqref="I6"/>
    </sheetView>
  </sheetViews>
  <sheetFormatPr defaultRowHeight="15" x14ac:dyDescent="0.25"/>
  <cols>
    <col min="9" max="9" width="91.42578125" customWidth="1"/>
  </cols>
  <sheetData>
    <row r="4" spans="9:9" ht="60" x14ac:dyDescent="0.25">
      <c r="I4" s="3" t="s">
        <v>16</v>
      </c>
    </row>
    <row r="6" spans="9:9" ht="30" x14ac:dyDescent="0.25">
      <c r="I6" s="2" t="s">
        <v>15</v>
      </c>
    </row>
    <row r="9" spans="9:9" ht="41.25" customHeight="1" x14ac:dyDescent="0.25">
      <c r="I9" s="2" t="s">
        <v>128</v>
      </c>
    </row>
    <row r="10" spans="9:9" x14ac:dyDescent="0.25">
      <c r="I10" s="2"/>
    </row>
    <row r="12" spans="9:9" ht="30" x14ac:dyDescent="0.25">
      <c r="I12" s="2" t="s">
        <v>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PEDIDOS</vt:lpstr>
      <vt:lpstr>GERAL DE PEDIDOS</vt:lpstr>
      <vt:lpstr>Canc. Geral</vt:lpstr>
      <vt:lpstr>REGIONAIS</vt:lpstr>
      <vt:lpstr>GERAL SOB DEMANDA</vt:lpstr>
      <vt:lpstr>Planilha2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Ricardo Veloso Da Silva Junior </cp:lastModifiedBy>
  <cp:lastPrinted>2024-05-25T20:05:30Z</cp:lastPrinted>
  <dcterms:created xsi:type="dcterms:W3CDTF">2023-12-13T18:06:11Z</dcterms:created>
  <dcterms:modified xsi:type="dcterms:W3CDTF">2025-06-19T18:11:14Z</dcterms:modified>
</cp:coreProperties>
</file>