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https://purdue0-my.sharepoint.com/personal/iyerss_purdue_edu/Documents/ME463 Senior Design - TerraProbe/CDR/"/>
    </mc:Choice>
  </mc:AlternateContent>
  <xr:revisionPtr revIDLastSave="64" documentId="8_{C127CFC9-E936-4493-846B-E10F16E74D9F}" xr6:coauthVersionLast="47" xr6:coauthVersionMax="47" xr10:uidLastSave="{54561F54-EB49-4231-8A36-971D283EBB9D}"/>
  <bookViews>
    <workbookView xWindow="420" yWindow="510" windowWidth="33780" windowHeight="19695" xr2:uid="{00000000-000D-0000-FFFF-FFFF00000000}"/>
  </bookViews>
  <sheets>
    <sheet name="Project Schedule" sheetId="11" r:id="rId1"/>
  </sheets>
  <definedNames>
    <definedName name="Display_Week">'Project Schedule'!$O$2</definedName>
    <definedName name="_xlnm.Print_Titles" localSheetId="0">'Project Schedule'!$6:$8</definedName>
    <definedName name="Project_Start">'Project Schedule'!$O$1</definedName>
    <definedName name="task_end" localSheetId="0">'Project Schedule'!$D1</definedName>
    <definedName name="task_progress" localSheetId="0">'Project Schedule'!#REF!</definedName>
    <definedName name="task_start" localSheetId="0">'Project Schedule'!$C1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2" i="11" l="1"/>
  <c r="C35" i="11"/>
  <c r="D35" i="11" s="1"/>
  <c r="G6" i="11"/>
  <c r="C11" i="11" s="1"/>
  <c r="C14" i="11" s="1"/>
  <c r="D14" i="11" s="1"/>
  <c r="F9" i="11"/>
  <c r="D11" i="11" l="1"/>
  <c r="C12" i="11" s="1"/>
  <c r="D12" i="11" s="1"/>
  <c r="C13" i="11" s="1"/>
  <c r="F44" i="11"/>
  <c r="F34" i="11"/>
  <c r="F24" i="11"/>
  <c r="F10" i="11"/>
  <c r="C15" i="11" l="1"/>
  <c r="C18" i="11"/>
  <c r="D18" i="11" s="1"/>
  <c r="D13" i="11"/>
  <c r="G8" i="11"/>
  <c r="C16" i="11" l="1"/>
  <c r="D15" i="11"/>
  <c r="F15" i="11" s="1"/>
  <c r="F13" i="11"/>
  <c r="F12" i="11"/>
  <c r="F11" i="11"/>
  <c r="H7" i="11"/>
  <c r="I7" i="11" s="1"/>
  <c r="J7" i="11" s="1"/>
  <c r="K7" i="11" s="1"/>
  <c r="L7" i="11" s="1"/>
  <c r="M7" i="11" s="1"/>
  <c r="N7" i="11" s="1"/>
  <c r="N6" i="11" s="1"/>
  <c r="D16" i="11" l="1"/>
  <c r="C19" i="11"/>
  <c r="D19" i="11" s="1"/>
  <c r="C20" i="11" s="1"/>
  <c r="C22" i="11"/>
  <c r="D22" i="11" s="1"/>
  <c r="C25" i="11" s="1"/>
  <c r="D25" i="11" s="1"/>
  <c r="F16" i="11"/>
  <c r="F18" i="11"/>
  <c r="O7" i="11"/>
  <c r="P7" i="11" s="1"/>
  <c r="Q7" i="11" s="1"/>
  <c r="R7" i="11" s="1"/>
  <c r="S7" i="11" s="1"/>
  <c r="T7" i="11" s="1"/>
  <c r="U7" i="11" s="1"/>
  <c r="H8" i="11"/>
  <c r="C21" i="11" l="1"/>
  <c r="D20" i="11"/>
  <c r="F20" i="11" s="1"/>
  <c r="C17" i="11"/>
  <c r="C23" i="11"/>
  <c r="D23" i="11" s="1"/>
  <c r="U6" i="11"/>
  <c r="V7" i="11"/>
  <c r="W7" i="11" s="1"/>
  <c r="X7" i="11" s="1"/>
  <c r="Y7" i="11" s="1"/>
  <c r="Z7" i="11" s="1"/>
  <c r="AA7" i="11" s="1"/>
  <c r="AB7" i="11" s="1"/>
  <c r="I8" i="11"/>
  <c r="C26" i="11" l="1"/>
  <c r="D26" i="11" s="1"/>
  <c r="C33" i="11"/>
  <c r="D33" i="11" s="1"/>
  <c r="F26" i="11"/>
  <c r="C28" i="11"/>
  <c r="C27" i="11"/>
  <c r="D17" i="11"/>
  <c r="F17" i="11"/>
  <c r="D21" i="11"/>
  <c r="F21" i="11"/>
  <c r="AC7" i="11"/>
  <c r="AD7" i="11" s="1"/>
  <c r="AE7" i="11" s="1"/>
  <c r="AF7" i="11" s="1"/>
  <c r="AG7" i="11" s="1"/>
  <c r="AH7" i="11" s="1"/>
  <c r="AB6" i="11"/>
  <c r="J8" i="11"/>
  <c r="D27" i="11" l="1"/>
  <c r="C29" i="11" s="1"/>
  <c r="F27" i="11"/>
  <c r="D28" i="11"/>
  <c r="F28" i="11" s="1"/>
  <c r="AI7" i="11"/>
  <c r="AJ7" i="11" s="1"/>
  <c r="AK7" i="11" s="1"/>
  <c r="AL7" i="11" s="1"/>
  <c r="AM7" i="11" s="1"/>
  <c r="AN7" i="11" s="1"/>
  <c r="AO7" i="11" s="1"/>
  <c r="K8" i="11"/>
  <c r="D29" i="11" l="1"/>
  <c r="C30" i="11" s="1"/>
  <c r="F29" i="11"/>
  <c r="AP7" i="11"/>
  <c r="AQ7" i="11" s="1"/>
  <c r="AI6" i="11"/>
  <c r="L8" i="11"/>
  <c r="D30" i="11" l="1"/>
  <c r="C31" i="11"/>
  <c r="C32" i="11" s="1"/>
  <c r="D32" i="11" s="1"/>
  <c r="AR7" i="11"/>
  <c r="AQ8" i="11"/>
  <c r="AP6" i="11"/>
  <c r="M8" i="11"/>
  <c r="D31" i="11" l="1"/>
  <c r="AS7" i="11"/>
  <c r="AR8" i="11"/>
  <c r="C36" i="11" l="1"/>
  <c r="C43" i="11" s="1"/>
  <c r="AT7" i="11"/>
  <c r="AS8" i="11"/>
  <c r="N8" i="11"/>
  <c r="O8" i="11"/>
  <c r="F33" i="11" l="1"/>
  <c r="C37" i="11"/>
  <c r="D36" i="11"/>
  <c r="AU7" i="11"/>
  <c r="AT8" i="11"/>
  <c r="P8" i="11"/>
  <c r="C38" i="11" l="1"/>
  <c r="D37" i="11"/>
  <c r="F37" i="11"/>
  <c r="AV7" i="11"/>
  <c r="AW7" i="11" s="1"/>
  <c r="AU8" i="11"/>
  <c r="Q8" i="11"/>
  <c r="D38" i="11" l="1"/>
  <c r="C39" i="11" s="1"/>
  <c r="AW8" i="11"/>
  <c r="AX7" i="11"/>
  <c r="AW6" i="11"/>
  <c r="AV8" i="11"/>
  <c r="R8" i="11"/>
  <c r="F38" i="11" l="1"/>
  <c r="D39" i="11"/>
  <c r="C40" i="11" s="1"/>
  <c r="D40" i="11" s="1"/>
  <c r="C41" i="11" s="1"/>
  <c r="D41" i="11" s="1"/>
  <c r="C42" i="11" s="1"/>
  <c r="AY7" i="11"/>
  <c r="AX8" i="11"/>
  <c r="S8" i="11"/>
  <c r="F39" i="11" l="1"/>
  <c r="D43" i="11"/>
  <c r="F43" i="11" s="1"/>
  <c r="AY8" i="11"/>
  <c r="AZ7" i="11"/>
  <c r="T8" i="11"/>
  <c r="F42" i="11" l="1"/>
  <c r="AZ8" i="11"/>
  <c r="BA7" i="11"/>
  <c r="U8" i="11"/>
  <c r="BA8" i="11" l="1"/>
  <c r="BB7" i="11"/>
  <c r="V8" i="11"/>
  <c r="BC7" i="11" l="1"/>
  <c r="BD7" i="11" s="1"/>
  <c r="BB8" i="11"/>
  <c r="W8" i="11"/>
  <c r="BD8" i="11" l="1"/>
  <c r="BE7" i="11"/>
  <c r="BC8" i="11"/>
  <c r="X8" i="11"/>
  <c r="BE8" i="11" l="1"/>
  <c r="BF7" i="11"/>
  <c r="BD6" i="11"/>
  <c r="Y8" i="11"/>
  <c r="BG7" i="11" l="1"/>
  <c r="BF8" i="11"/>
  <c r="Z8" i="11"/>
  <c r="BH7" i="11" l="1"/>
  <c r="BG8" i="11"/>
  <c r="AA8" i="11"/>
  <c r="BI7" i="11" l="1"/>
  <c r="BH8" i="11"/>
  <c r="AB8" i="11"/>
  <c r="BJ7" i="11" l="1"/>
  <c r="BI8" i="11"/>
  <c r="AC8" i="11"/>
  <c r="BK7" i="11" l="1"/>
  <c r="BJ8" i="11"/>
  <c r="AD8" i="11"/>
  <c r="BK8" i="11" l="1"/>
  <c r="BL7" i="11"/>
  <c r="BK6" i="11"/>
  <c r="AE8" i="11"/>
  <c r="BM7" i="11" l="1"/>
  <c r="BL8" i="11"/>
  <c r="AF8" i="11"/>
  <c r="BN7" i="11" l="1"/>
  <c r="BM8" i="11"/>
  <c r="AG8" i="11"/>
  <c r="BO7" i="11" l="1"/>
  <c r="BN8" i="11"/>
  <c r="AH8" i="11"/>
  <c r="BP7" i="11" l="1"/>
  <c r="BO8" i="11"/>
  <c r="AI8" i="11"/>
  <c r="BQ7" i="11" l="1"/>
  <c r="BP8" i="11"/>
  <c r="AJ8" i="11"/>
  <c r="BQ8" i="11" l="1"/>
  <c r="BR7" i="11"/>
  <c r="AK8" i="11"/>
  <c r="BS7" i="11" l="1"/>
  <c r="BR6" i="11"/>
  <c r="BR8" i="11"/>
  <c r="AL8" i="11"/>
  <c r="BT7" i="11" l="1"/>
  <c r="BS8" i="11"/>
  <c r="AM8" i="11"/>
  <c r="BU7" i="11" l="1"/>
  <c r="BT8" i="11"/>
  <c r="AN8" i="11"/>
  <c r="BU8" i="11" l="1"/>
  <c r="BV7" i="11"/>
  <c r="AO8" i="11"/>
  <c r="BV8" i="11" l="1"/>
  <c r="BW7" i="11"/>
  <c r="AP8" i="11"/>
  <c r="BW8" i="11" l="1"/>
  <c r="BX7" i="11"/>
  <c r="BX8" i="11" l="1"/>
  <c r="BY7" i="11"/>
  <c r="BZ7" i="11" l="1"/>
  <c r="BY6" i="11"/>
  <c r="BY8" i="11"/>
  <c r="CA7" i="11" l="1"/>
  <c r="BZ8" i="11"/>
  <c r="CA8" i="11" l="1"/>
  <c r="CB7" i="11"/>
  <c r="CB8" i="11" l="1"/>
  <c r="CC7" i="11"/>
  <c r="CC8" i="11" l="1"/>
  <c r="CD7" i="11"/>
  <c r="CD8" i="11" l="1"/>
  <c r="CE7" i="11"/>
  <c r="CE8" i="11" l="1"/>
  <c r="CF7" i="11"/>
  <c r="CG7" i="11" l="1"/>
  <c r="CF6" i="11"/>
  <c r="CF8" i="11"/>
  <c r="CH7" i="11" l="1"/>
  <c r="CG8" i="11"/>
  <c r="CI7" i="11" l="1"/>
  <c r="CH8" i="11"/>
  <c r="CI8" i="11" l="1"/>
  <c r="CJ7" i="11"/>
  <c r="CJ8" i="11" l="1"/>
  <c r="CK7" i="11"/>
  <c r="CK8" i="11" l="1"/>
  <c r="CL7" i="11"/>
  <c r="CL8" i="11" l="1"/>
  <c r="CM7" i="11"/>
  <c r="CN7" i="11" l="1"/>
  <c r="CM6" i="11"/>
  <c r="CM8" i="11"/>
  <c r="CN8" i="11" l="1"/>
  <c r="CO7" i="11"/>
  <c r="CO8" i="11" l="1"/>
  <c r="CP7" i="11"/>
  <c r="CP8" i="11" l="1"/>
  <c r="CQ7" i="11"/>
  <c r="CQ8" i="11" l="1"/>
  <c r="CR7" i="11"/>
  <c r="CR8" i="11" l="1"/>
  <c r="CS7" i="11"/>
  <c r="CS8" i="11" l="1"/>
  <c r="CT7" i="11"/>
  <c r="CU7" i="11" l="1"/>
  <c r="CT6" i="11"/>
  <c r="CT8" i="11"/>
  <c r="CU8" i="11" l="1"/>
  <c r="CV7" i="11"/>
  <c r="CV8" i="11" l="1"/>
  <c r="CW7" i="11"/>
  <c r="CW8" i="11" l="1"/>
  <c r="CX7" i="11"/>
  <c r="CX8" i="11" l="1"/>
  <c r="CY7" i="11"/>
  <c r="CY8" i="11" l="1"/>
  <c r="CZ7" i="11"/>
  <c r="CZ8" i="11" l="1"/>
  <c r="DA7" i="11"/>
  <c r="DB7" i="11" l="1"/>
  <c r="DA6" i="11"/>
  <c r="DA8" i="11"/>
  <c r="DC7" i="11" l="1"/>
  <c r="DB8" i="11"/>
  <c r="DC8" i="11" l="1"/>
  <c r="DD7" i="11"/>
  <c r="DD8" i="11" l="1"/>
  <c r="DE7" i="11"/>
  <c r="DE8" i="11" l="1"/>
  <c r="DF7" i="11"/>
  <c r="DF8" i="11" l="1"/>
  <c r="DG7" i="11"/>
  <c r="DG8" i="11" l="1"/>
  <c r="DH7" i="11"/>
  <c r="DH6" i="11" l="1"/>
  <c r="DH8" i="11"/>
  <c r="DI7" i="11"/>
  <c r="DI8" i="11" l="1"/>
  <c r="DJ7" i="11"/>
  <c r="DJ8" i="11" l="1"/>
  <c r="DK7" i="11"/>
  <c r="DK8" i="11" l="1"/>
  <c r="DL7" i="11"/>
  <c r="DL8" i="11" l="1"/>
  <c r="DM7" i="11"/>
  <c r="DM8" i="11" l="1"/>
  <c r="DN7" i="11"/>
  <c r="DN8" i="11" l="1"/>
</calcChain>
</file>

<file path=xl/sharedStrings.xml><?xml version="1.0" encoding="utf-8"?>
<sst xmlns="http://schemas.openxmlformats.org/spreadsheetml/2006/main" count="60" uniqueCount="60">
  <si>
    <r>
      <rPr>
        <sz val="18"/>
        <rFont val="Aptos"/>
        <family val="2"/>
      </rPr>
      <t xml:space="preserve">A </t>
    </r>
    <r>
      <rPr>
        <b/>
        <sz val="18"/>
        <rFont val="Aptos"/>
        <family val="2"/>
      </rPr>
      <t>Down To Earth (D2E)</t>
    </r>
    <r>
      <rPr>
        <sz val="18"/>
        <rFont val="Aptos"/>
        <family val="2"/>
      </rPr>
      <t xml:space="preserve"> Company</t>
    </r>
  </si>
  <si>
    <t>Project start:</t>
  </si>
  <si>
    <t>Display week:</t>
  </si>
  <si>
    <t>PDR</t>
  </si>
  <si>
    <t>CDR</t>
  </si>
  <si>
    <t>FDR</t>
  </si>
  <si>
    <t>Week 1</t>
  </si>
  <si>
    <t>Week 2</t>
  </si>
  <si>
    <t>Week 3</t>
  </si>
  <si>
    <t>Week 4</t>
  </si>
  <si>
    <t>Week 5</t>
  </si>
  <si>
    <t>Week 6</t>
  </si>
  <si>
    <t>Week 7</t>
  </si>
  <si>
    <t>Week 8</t>
  </si>
  <si>
    <t>Week 9</t>
  </si>
  <si>
    <t>Week 10</t>
  </si>
  <si>
    <t>Week 11</t>
  </si>
  <si>
    <t>Week 12</t>
  </si>
  <si>
    <t>Week 13</t>
  </si>
  <si>
    <t>Week 14</t>
  </si>
  <si>
    <t>Week 15</t>
  </si>
  <si>
    <t>Week 16</t>
  </si>
  <si>
    <t>TASK</t>
  </si>
  <si>
    <t>START</t>
  </si>
  <si>
    <t>END</t>
  </si>
  <si>
    <t xml:space="preserve">Do not delete this row. This row is hidden to preserve a formula that is used to highlight the current day within the project schedule. </t>
  </si>
  <si>
    <t>Preliminary Design Review - Initation</t>
  </si>
  <si>
    <t>Problem Definition</t>
  </si>
  <si>
    <t>Market Analysis &amp; Benchmark Research</t>
  </si>
  <si>
    <t>Customer Requirements &amp; Vision/Mission Statement</t>
  </si>
  <si>
    <t>Member Roles &amp; Resposibilities</t>
  </si>
  <si>
    <t>Business/Engineering Specifications &amp; Requirements</t>
  </si>
  <si>
    <t>Concept Generation &amp; Sketches</t>
  </si>
  <si>
    <t>Down-Selection (Decision Matrix &amp; HOQ)</t>
  </si>
  <si>
    <t>Project Charter</t>
  </si>
  <si>
    <t>Preliminary Materials List (BOM) &amp; Budget</t>
  </si>
  <si>
    <t>Economic Analysis</t>
  </si>
  <si>
    <t>Initial Risk Register &amp; FMEA</t>
  </si>
  <si>
    <t>Assumptions &amp; Free-Body Diagram</t>
  </si>
  <si>
    <t>Preliminary CAD Model</t>
  </si>
  <si>
    <t>Critical Design Review - Design</t>
  </si>
  <si>
    <t>Finalized Design &amp; CAD Model</t>
  </si>
  <si>
    <t>Final Design Review</t>
  </si>
  <si>
    <t>Shaft Design (Material, Size, Key, Bearings)</t>
  </si>
  <si>
    <t>Force Modelling for Soil Burrowing</t>
  </si>
  <si>
    <t>Gear &amp; Rack Analysis (Pitch Diameter, Teeth)</t>
  </si>
  <si>
    <t>PDR Prototype (Cardboard Build Testing Probe &amp; Soil Burrowing)</t>
  </si>
  <si>
    <t>Failure Mode Effects Analysis (FMEA) &amp; Risk Re-Evaluation</t>
  </si>
  <si>
    <t>Manufacutring &amp; Assembly Plan (Sub-Assemblies, Machining Process)</t>
  </si>
  <si>
    <t>Low-Risk Parts Order Placed</t>
  </si>
  <si>
    <t>High-Level Testing Plan (Parts, Sub-Assemblies, Assembly)</t>
  </si>
  <si>
    <t>Manufacturing Drawings &amp; Operation Sheets</t>
  </si>
  <si>
    <t>High-Risk Parts Ordered</t>
  </si>
  <si>
    <t>Discussion with Machine Shop and Testing of Sensors/Arduino/Motors</t>
  </si>
  <si>
    <t>Sub-Assembly 1 (Shaft-Gear-Rack System) Manufacturing</t>
  </si>
  <si>
    <t>Sub-Assembly 2 (Outside Casing, Foot Pedals) Manufacturing</t>
  </si>
  <si>
    <t>Sub-Assembly   (Soil Testing Probe) Manufacturing</t>
  </si>
  <si>
    <t>Put Subassemblies Together (Test Device)</t>
  </si>
  <si>
    <t>Testing, Marketing, Poster, &amp; Quality Check</t>
  </si>
  <si>
    <t>Individual Component Testing, Sub-Assembly &amp; Assembly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</si>
</sst>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d"/>
    <numFmt numFmtId="167" formatCode="m/d;@"/>
    <numFmt numFmtId="168" formatCode="mm/dd/yy;@"/>
  </numFmts>
  <fonts count="30"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sz val="11"/>
      <color theme="0"/>
      <name val="Arial"/>
      <family val="2"/>
      <scheme val="minor"/>
    </font>
    <font>
      <b/>
      <sz val="11"/>
      <name val="Arial"/>
      <family val="2"/>
      <scheme val="minor"/>
    </font>
    <font>
      <sz val="10"/>
      <color theme="1"/>
      <name val="Arial"/>
      <family val="2"/>
      <scheme val="minor"/>
    </font>
    <font>
      <b/>
      <sz val="8"/>
      <name val="Arial"/>
      <family val="2"/>
      <scheme val="minor"/>
    </font>
    <font>
      <b/>
      <sz val="8"/>
      <color theme="1"/>
      <name val="Arial"/>
      <family val="2"/>
      <scheme val="minor"/>
    </font>
    <font>
      <b/>
      <sz val="16"/>
      <color theme="9"/>
      <name val="Arial"/>
      <family val="2"/>
      <scheme val="minor"/>
    </font>
    <font>
      <b/>
      <sz val="40"/>
      <color rgb="FF00B050"/>
      <name val="Arial Black"/>
      <family val="2"/>
      <scheme val="major"/>
    </font>
    <font>
      <b/>
      <sz val="16"/>
      <color rgb="FF00B050"/>
      <name val="Arial"/>
      <family val="2"/>
      <scheme val="minor"/>
    </font>
    <font>
      <sz val="11"/>
      <color rgb="FF00B050"/>
      <name val="Arial"/>
      <family val="2"/>
      <scheme val="minor"/>
    </font>
    <font>
      <sz val="16"/>
      <color rgb="FF00B050"/>
      <name val="Arial"/>
      <family val="2"/>
      <scheme val="minor"/>
    </font>
    <font>
      <b/>
      <sz val="16"/>
      <color rgb="FF00B050"/>
      <name val="Arial Black"/>
      <family val="2"/>
      <scheme val="major"/>
    </font>
    <font>
      <sz val="11"/>
      <color rgb="FF00B050"/>
      <name val="Arial Black"/>
      <family val="2"/>
      <scheme val="major"/>
    </font>
    <font>
      <b/>
      <sz val="18"/>
      <name val="Aptos"/>
      <family val="2"/>
    </font>
    <font>
      <sz val="18"/>
      <name val="Aptos"/>
      <family val="2"/>
    </font>
    <font>
      <sz val="8"/>
      <name val="Arial"/>
      <family val="2"/>
      <scheme val="minor"/>
    </font>
    <font>
      <b/>
      <sz val="16"/>
      <color theme="3"/>
      <name val="Arial"/>
      <family val="2"/>
      <scheme val="minor"/>
    </font>
    <font>
      <b/>
      <sz val="16"/>
      <name val="Arial"/>
      <family val="2"/>
      <scheme val="minor"/>
    </font>
    <font>
      <sz val="16"/>
      <name val="Arial"/>
      <family val="2"/>
      <scheme val="minor"/>
    </font>
    <font>
      <b/>
      <sz val="16"/>
      <name val="Arial Black"/>
      <family val="2"/>
      <scheme val="major"/>
    </font>
    <font>
      <sz val="11"/>
      <name val="Arial Black"/>
      <family val="2"/>
      <scheme val="major"/>
    </font>
    <font>
      <sz val="11"/>
      <color theme="1"/>
      <name val="Aptos"/>
      <family val="2"/>
    </font>
    <font>
      <b/>
      <sz val="11"/>
      <color theme="1"/>
      <name val="Aptos"/>
      <family val="2"/>
    </font>
    <font>
      <sz val="11"/>
      <name val="Aptos"/>
      <family val="2"/>
    </font>
  </fonts>
  <fills count="14">
    <fill>
      <patternFill patternType="none"/>
    </fill>
    <fill>
      <patternFill patternType="gray125"/>
    </fill>
    <fill>
      <patternFill patternType="solid">
        <fgColor theme="0" tint="-4.9989318521683403E-2"/>
        <bgColor indexed="64"/>
      </patternFill>
    </fill>
    <fill>
      <patternFill patternType="solid">
        <fgColor theme="6" tint="0.79998168889431442"/>
        <bgColor indexed="64"/>
      </patternFill>
    </fill>
    <fill>
      <patternFill patternType="solid">
        <fgColor theme="6" tint="0.59996337778862885"/>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3" tint="0.499984740745262"/>
        <bgColor indexed="64"/>
      </patternFill>
    </fill>
    <fill>
      <patternFill patternType="solid">
        <fgColor theme="3" tint="0.89999084444715716"/>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0" tint="-0.34998626667073579"/>
        <bgColor indexed="64"/>
      </patternFill>
    </fill>
    <fill>
      <patternFill patternType="solid">
        <fgColor rgb="FF4A6F9C"/>
        <bgColor indexed="64"/>
      </patternFill>
    </fill>
    <fill>
      <patternFill patternType="solid">
        <fgColor theme="6" tint="0.39997558519241921"/>
        <bgColor indexed="64"/>
      </patternFill>
    </fill>
  </fills>
  <borders count="24">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bottom style="thin">
        <color theme="2" tint="-0.749992370372631"/>
      </bottom>
      <diagonal/>
    </border>
    <border>
      <left/>
      <right/>
      <top style="thin">
        <color theme="2" tint="-0.749992370372631"/>
      </top>
      <bottom style="thin">
        <color theme="2" tint="-0.749992370372631"/>
      </bottom>
      <diagonal/>
    </border>
    <border>
      <left/>
      <right style="thin">
        <color theme="2" tint="-0.249977111117893"/>
      </right>
      <top style="thin">
        <color theme="2" tint="-0.749992370372631"/>
      </top>
      <bottom style="thin">
        <color theme="2" tint="-0.749992370372631"/>
      </bottom>
      <diagonal/>
    </border>
    <border>
      <left style="thin">
        <color theme="2" tint="-0.249977111117893"/>
      </left>
      <right/>
      <top style="thin">
        <color theme="2" tint="-0.749992370372631"/>
      </top>
      <bottom style="thin">
        <color theme="2" tint="-0.749992370372631"/>
      </bottom>
      <diagonal/>
    </border>
    <border>
      <left/>
      <right/>
      <top/>
      <bottom style="thin">
        <color theme="6" tint="0.59996337778862885"/>
      </bottom>
      <diagonal/>
    </border>
  </borders>
  <cellStyleXfs count="12">
    <xf numFmtId="0" fontId="0" fillId="0" borderId="0"/>
    <xf numFmtId="0" fontId="2" fillId="0" borderId="0" applyNumberFormat="0" applyFill="0" applyBorder="0" applyAlignment="0" applyProtection="0">
      <alignment vertical="top"/>
      <protection locked="0"/>
    </xf>
    <xf numFmtId="0" fontId="7"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81">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7" fillId="0" borderId="0" xfId="2"/>
    <xf numFmtId="0" fontId="7" fillId="0" borderId="0" xfId="2" applyAlignment="1">
      <alignment wrapText="1"/>
    </xf>
    <xf numFmtId="0" fontId="7" fillId="0" borderId="0" xfId="0" applyFont="1" applyAlignment="1">
      <alignment horizontal="center"/>
    </xf>
    <xf numFmtId="0" fontId="3" fillId="0" borderId="0" xfId="0" applyFont="1" applyAlignment="1">
      <alignment horizontal="center" vertical="center"/>
    </xf>
    <xf numFmtId="0" fontId="8" fillId="0" borderId="0" xfId="0" applyFont="1" applyAlignment="1">
      <alignment horizontal="left" indent="1"/>
    </xf>
    <xf numFmtId="0" fontId="4" fillId="0" borderId="0" xfId="0" applyFont="1"/>
    <xf numFmtId="166" fontId="10" fillId="6" borderId="17" xfId="0" applyNumberFormat="1" applyFont="1" applyFill="1" applyBorder="1" applyAlignment="1">
      <alignment horizontal="center" vertical="center"/>
    </xf>
    <xf numFmtId="166" fontId="10" fillId="6" borderId="15" xfId="0" applyNumberFormat="1" applyFont="1" applyFill="1" applyBorder="1" applyAlignment="1">
      <alignment horizontal="center" vertical="center"/>
    </xf>
    <xf numFmtId="166" fontId="10" fillId="6" borderId="16" xfId="0" applyNumberFormat="1" applyFont="1" applyFill="1" applyBorder="1" applyAlignment="1">
      <alignment horizontal="center" vertical="center"/>
    </xf>
    <xf numFmtId="0" fontId="11" fillId="2" borderId="14" xfId="0" applyFont="1" applyFill="1" applyBorder="1" applyAlignment="1">
      <alignment horizontal="center" vertical="center" shrinkToFit="1"/>
    </xf>
    <xf numFmtId="0" fontId="11" fillId="2" borderId="11" xfId="0" applyFont="1" applyFill="1" applyBorder="1" applyAlignment="1">
      <alignment horizontal="center" vertical="center" shrinkToFit="1"/>
    </xf>
    <xf numFmtId="0" fontId="11" fillId="2" borderId="12" xfId="0" applyFont="1" applyFill="1" applyBorder="1" applyAlignment="1">
      <alignment horizontal="center" vertical="center" shrinkToFit="1"/>
    </xf>
    <xf numFmtId="0" fontId="4" fillId="0" borderId="3" xfId="0" applyFont="1" applyBorder="1" applyAlignment="1">
      <alignment vertical="center"/>
    </xf>
    <xf numFmtId="0" fontId="4" fillId="0" borderId="9" xfId="0" applyFont="1" applyBorder="1" applyAlignment="1">
      <alignment vertical="center"/>
    </xf>
    <xf numFmtId="0" fontId="4" fillId="0" borderId="0" xfId="0" applyFont="1" applyAlignment="1">
      <alignment vertical="center"/>
    </xf>
    <xf numFmtId="0" fontId="4" fillId="0" borderId="4" xfId="0" applyFont="1" applyBorder="1" applyAlignment="1">
      <alignment vertical="center"/>
    </xf>
    <xf numFmtId="0" fontId="4" fillId="0" borderId="4" xfId="0" applyFont="1" applyBorder="1" applyAlignment="1">
      <alignment horizontal="right" vertical="center"/>
    </xf>
    <xf numFmtId="0" fontId="4" fillId="0" borderId="8" xfId="0" applyFont="1" applyBorder="1" applyAlignment="1">
      <alignment vertical="center"/>
    </xf>
    <xf numFmtId="0" fontId="9" fillId="0" borderId="0" xfId="11" applyFont="1" applyBorder="1">
      <alignment horizontal="left" vertical="center" indent="2"/>
    </xf>
    <xf numFmtId="164" fontId="9" fillId="0" borderId="0" xfId="9" applyFont="1" applyBorder="1">
      <alignment horizontal="center" vertical="center"/>
    </xf>
    <xf numFmtId="0" fontId="12" fillId="0" borderId="0" xfId="7" applyFont="1" applyAlignment="1">
      <alignment horizontal="left"/>
    </xf>
    <xf numFmtId="0" fontId="13" fillId="0" borderId="0" xfId="4" applyFont="1" applyAlignment="1">
      <alignment horizontal="left"/>
    </xf>
    <xf numFmtId="0" fontId="14" fillId="0" borderId="0" xfId="5" applyFont="1" applyAlignment="1">
      <alignment horizontal="center" vertical="center"/>
    </xf>
    <xf numFmtId="0" fontId="16" fillId="0" borderId="0" xfId="0" applyFont="1"/>
    <xf numFmtId="0" fontId="14" fillId="0" borderId="0" xfId="7" applyFont="1" applyAlignment="1">
      <alignment horizontal="left"/>
    </xf>
    <xf numFmtId="0" fontId="15" fillId="0" borderId="0" xfId="0" applyFont="1"/>
    <xf numFmtId="0" fontId="17" fillId="0" borderId="0" xfId="0" applyFont="1" applyAlignment="1">
      <alignment horizontal="left"/>
    </xf>
    <xf numFmtId="0" fontId="18" fillId="0" borderId="0" xfId="0" applyFont="1"/>
    <xf numFmtId="0" fontId="24" fillId="0" borderId="0" xfId="0" applyFont="1"/>
    <xf numFmtId="0" fontId="12" fillId="0" borderId="0" xfId="7" applyFont="1" applyAlignment="1">
      <alignment horizontal="left"/>
    </xf>
    <xf numFmtId="0" fontId="4" fillId="0" borderId="0" xfId="0" applyFont="1"/>
    <xf numFmtId="167" fontId="9" fillId="2" borderId="10" xfId="0" applyNumberFormat="1" applyFont="1" applyFill="1" applyBorder="1" applyAlignment="1">
      <alignment horizontal="center" vertical="center" wrapText="1"/>
    </xf>
    <xf numFmtId="167" fontId="9" fillId="2" borderId="16" xfId="0" applyNumberFormat="1" applyFont="1" applyFill="1" applyBorder="1" applyAlignment="1">
      <alignment horizontal="center" vertical="center" wrapText="1"/>
    </xf>
    <xf numFmtId="0" fontId="4" fillId="0" borderId="18" xfId="0" applyFont="1" applyBorder="1" applyAlignment="1">
      <alignment horizontal="center"/>
    </xf>
    <xf numFmtId="0" fontId="22" fillId="13" borderId="0" xfId="7" applyFont="1" applyFill="1" applyAlignment="1">
      <alignment horizontal="center" vertical="center"/>
    </xf>
    <xf numFmtId="0" fontId="23" fillId="11" borderId="0" xfId="0" applyFont="1" applyFill="1" applyAlignment="1">
      <alignment horizontal="center" vertical="center"/>
    </xf>
    <xf numFmtId="167" fontId="9" fillId="2" borderId="17" xfId="0" applyNumberFormat="1" applyFont="1" applyFill="1" applyBorder="1" applyAlignment="1">
      <alignment horizontal="center" vertical="center" wrapText="1"/>
    </xf>
    <xf numFmtId="167" fontId="9" fillId="2" borderId="15" xfId="0" applyNumberFormat="1" applyFont="1" applyFill="1" applyBorder="1" applyAlignment="1">
      <alignment horizontal="center" vertical="center" wrapText="1"/>
    </xf>
    <xf numFmtId="0" fontId="7" fillId="0" borderId="0" xfId="2" applyAlignment="1">
      <alignment wrapText="1"/>
    </xf>
    <xf numFmtId="0" fontId="25" fillId="0" borderId="0" xfId="0" applyFont="1" applyAlignment="1">
      <alignment horizontal="left"/>
    </xf>
    <xf numFmtId="0" fontId="26" fillId="0" borderId="0" xfId="0" applyFont="1"/>
    <xf numFmtId="0" fontId="19" fillId="0" borderId="0" xfId="0" applyFont="1" applyAlignment="1">
      <alignment horizontal="center" vertical="center" wrapText="1"/>
    </xf>
    <xf numFmtId="0" fontId="19" fillId="0" borderId="18" xfId="0" applyFont="1" applyBorder="1" applyAlignment="1">
      <alignment horizontal="center" vertical="center" wrapText="1"/>
    </xf>
    <xf numFmtId="168" fontId="25" fillId="0" borderId="0" xfId="8" applyNumberFormat="1" applyFont="1" applyBorder="1" applyAlignment="1">
      <alignment horizontal="left"/>
    </xf>
    <xf numFmtId="168" fontId="26" fillId="0" borderId="0" xfId="0" applyNumberFormat="1" applyFont="1"/>
    <xf numFmtId="0" fontId="23" fillId="0" borderId="0" xfId="7" applyFont="1" applyAlignment="1">
      <alignment horizontal="left"/>
    </xf>
    <xf numFmtId="0" fontId="3" fillId="0" borderId="0" xfId="0" applyFont="1"/>
    <xf numFmtId="0" fontId="23" fillId="12" borderId="0" xfId="7" applyFont="1" applyFill="1" applyAlignment="1">
      <alignment horizontal="center" vertical="center"/>
    </xf>
    <xf numFmtId="0" fontId="27" fillId="2" borderId="18" xfId="0" applyFont="1" applyFill="1" applyBorder="1" applyAlignment="1">
      <alignment horizontal="left" indent="1"/>
    </xf>
    <xf numFmtId="0" fontId="27" fillId="2" borderId="18" xfId="0" applyFont="1" applyFill="1" applyBorder="1"/>
    <xf numFmtId="167" fontId="27" fillId="8" borderId="6" xfId="9" applyNumberFormat="1" applyFont="1" applyFill="1" applyBorder="1">
      <alignment horizontal="center" vertical="center"/>
    </xf>
    <xf numFmtId="0" fontId="28" fillId="5" borderId="13" xfId="0" applyFont="1" applyFill="1" applyBorder="1" applyAlignment="1">
      <alignment horizontal="left" vertical="center" indent="1"/>
    </xf>
    <xf numFmtId="0" fontId="28" fillId="5" borderId="13" xfId="0" applyFont="1" applyFill="1" applyBorder="1" applyAlignment="1">
      <alignment horizontal="center" vertical="center"/>
    </xf>
    <xf numFmtId="0" fontId="27" fillId="0" borderId="0" xfId="0" applyFont="1"/>
    <xf numFmtId="0" fontId="28" fillId="7" borderId="0" xfId="0" applyFont="1" applyFill="1" applyAlignment="1">
      <alignment horizontal="left" vertical="center" indent="1"/>
    </xf>
    <xf numFmtId="164" fontId="27" fillId="7" borderId="0" xfId="0" applyNumberFormat="1" applyFont="1" applyFill="1" applyAlignment="1">
      <alignment horizontal="center" vertical="center"/>
    </xf>
    <xf numFmtId="164" fontId="29" fillId="7" borderId="0" xfId="0" applyNumberFormat="1" applyFont="1" applyFill="1" applyAlignment="1">
      <alignment horizontal="center" vertical="center"/>
    </xf>
    <xf numFmtId="0" fontId="27" fillId="8" borderId="5" xfId="11" applyFont="1" applyFill="1" applyBorder="1">
      <alignment horizontal="left" vertical="center" indent="2"/>
    </xf>
    <xf numFmtId="167" fontId="27" fillId="8" borderId="5" xfId="9" applyNumberFormat="1" applyFont="1" applyFill="1" applyBorder="1">
      <alignment horizontal="center" vertical="center"/>
    </xf>
    <xf numFmtId="0" fontId="27" fillId="8" borderId="6" xfId="11" applyFont="1" applyFill="1" applyBorder="1">
      <alignment horizontal="left" vertical="center" indent="2"/>
    </xf>
    <xf numFmtId="167" fontId="27" fillId="8" borderId="6" xfId="11" applyNumberFormat="1" applyFont="1" applyFill="1" applyBorder="1">
      <alignment horizontal="left" vertical="center" indent="2"/>
    </xf>
    <xf numFmtId="0" fontId="28" fillId="9" borderId="19" xfId="0" applyFont="1" applyFill="1" applyBorder="1" applyAlignment="1">
      <alignment horizontal="left" vertical="center" indent="1"/>
    </xf>
    <xf numFmtId="164" fontId="27" fillId="9" borderId="0" xfId="0" applyNumberFormat="1" applyFont="1" applyFill="1" applyAlignment="1">
      <alignment horizontal="center" vertical="center"/>
    </xf>
    <xf numFmtId="164" fontId="29" fillId="9" borderId="0" xfId="0" applyNumberFormat="1" applyFont="1" applyFill="1" applyAlignment="1">
      <alignment horizontal="center" vertical="center"/>
    </xf>
    <xf numFmtId="0" fontId="27" fillId="10" borderId="20" xfId="11" applyFont="1" applyFill="1" applyBorder="1">
      <alignment horizontal="left" vertical="center" indent="2"/>
    </xf>
    <xf numFmtId="167" fontId="27" fillId="10" borderId="21" xfId="9" applyNumberFormat="1" applyFont="1" applyFill="1" applyBorder="1">
      <alignment horizontal="center" vertical="center"/>
    </xf>
    <xf numFmtId="167" fontId="27" fillId="10" borderId="22" xfId="9" applyNumberFormat="1" applyFont="1" applyFill="1" applyBorder="1">
      <alignment horizontal="center" vertical="center"/>
    </xf>
    <xf numFmtId="167" fontId="27" fillId="10" borderId="0" xfId="9" applyNumberFormat="1" applyFont="1" applyFill="1" applyBorder="1">
      <alignment horizontal="center" vertical="center"/>
    </xf>
    <xf numFmtId="167" fontId="27" fillId="10" borderId="20" xfId="9" applyNumberFormat="1" applyFont="1" applyFill="1" applyBorder="1">
      <alignment horizontal="center" vertical="center"/>
    </xf>
    <xf numFmtId="0" fontId="27" fillId="10" borderId="0" xfId="11" applyFont="1" applyFill="1" applyBorder="1">
      <alignment horizontal="left" vertical="center" indent="2"/>
    </xf>
    <xf numFmtId="167" fontId="27" fillId="10" borderId="19" xfId="9" applyNumberFormat="1" applyFont="1" applyFill="1" applyBorder="1">
      <alignment horizontal="center" vertical="center"/>
    </xf>
    <xf numFmtId="0" fontId="28" fillId="4" borderId="0" xfId="0" applyFont="1" applyFill="1" applyAlignment="1">
      <alignment horizontal="left" vertical="center" indent="1"/>
    </xf>
    <xf numFmtId="164" fontId="27" fillId="4" borderId="0" xfId="0" applyNumberFormat="1" applyFont="1" applyFill="1" applyAlignment="1">
      <alignment horizontal="center" vertical="center"/>
    </xf>
    <xf numFmtId="164" fontId="29" fillId="4" borderId="23" xfId="0" applyNumberFormat="1" applyFont="1" applyFill="1" applyBorder="1" applyAlignment="1">
      <alignment horizontal="center" vertical="center"/>
    </xf>
    <xf numFmtId="0" fontId="27" fillId="3" borderId="7" xfId="11" applyFont="1" applyFill="1" applyBorder="1">
      <alignment horizontal="left" vertical="center" indent="2"/>
    </xf>
    <xf numFmtId="167" fontId="27" fillId="3" borderId="7" xfId="11" applyNumberFormat="1" applyFont="1" applyFill="1" applyBorder="1">
      <alignment horizontal="left" vertical="center" indent="2"/>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95">
    <dxf>
      <fill>
        <patternFill>
          <bgColor theme="5" tint="0.79998168889431442"/>
        </patternFill>
      </fill>
    </dxf>
    <dxf>
      <fill>
        <patternFill>
          <bgColor theme="2" tint="-0.24994659260841701"/>
        </patternFill>
      </fill>
      <border>
        <left/>
        <right/>
        <top style="thin">
          <color theme="0" tint="-4.9989318521683403E-2"/>
        </top>
        <bottom style="thin">
          <color theme="0" tint="-4.9989318521683403E-2"/>
        </bottom>
      </border>
    </dxf>
    <dxf>
      <fill>
        <patternFill>
          <bgColor theme="5" tint="0.79998168889431442"/>
        </patternFill>
      </fill>
    </dxf>
    <dxf>
      <fill>
        <patternFill>
          <bgColor theme="2" tint="-0.24994659260841701"/>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2" tint="-0.24994659260841701"/>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3" tint="0.499984740745262"/>
        </patternFill>
      </fill>
      <border>
        <left/>
        <right/>
        <top style="thin">
          <color theme="0" tint="-4.9989318521683403E-2"/>
        </top>
        <bottom style="thin">
          <color theme="0" tint="-4.9989318521683403E-2"/>
        </bottom>
      </border>
    </dxf>
    <dxf>
      <fill>
        <patternFill>
          <bgColor theme="2" tint="-0.24994659260841701"/>
        </patternFill>
      </fill>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2" tint="-0.24994659260841701"/>
        </patternFill>
      </fill>
      <border>
        <left style="thin">
          <color theme="5"/>
        </left>
        <right style="thin">
          <color theme="5"/>
        </right>
        <vertical/>
        <horizontal/>
      </border>
    </dxf>
    <dxf>
      <fill>
        <patternFill>
          <bgColor theme="5" tint="0.79998168889431442"/>
        </patternFill>
      </fill>
    </dxf>
    <dxf>
      <fill>
        <patternFill>
          <bgColor theme="4"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2" tint="-0.24994659260841701"/>
        </patternFill>
      </fill>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79998168889431442"/>
        </patternFill>
      </fill>
      <border>
        <top style="thin">
          <color theme="0" tint="-4.9989318521683403E-2"/>
        </top>
        <bottom style="thin">
          <color theme="0" tint="-4.9989318521683403E-2"/>
        </bottom>
      </border>
    </dxf>
    <dxf>
      <fill>
        <patternFill>
          <bgColor theme="2" tint="-0.24994659260841701"/>
        </patternFill>
      </fill>
      <border>
        <left/>
        <right/>
        <top style="thin">
          <color theme="0" tint="-4.9989318521683403E-2"/>
        </top>
        <bottom style="thin">
          <color theme="0" tint="-4.9989318521683403E-2"/>
        </bottom>
      </border>
    </dxf>
    <dxf>
      <fill>
        <patternFill>
          <bgColor theme="3" tint="0.499984740745262"/>
        </patternFill>
      </fill>
      <border>
        <left/>
        <right/>
        <top style="thin">
          <color theme="0" tint="-4.9989318521683403E-2"/>
        </top>
        <bottom style="thin">
          <color theme="0" tint="-4.9989318521683403E-2"/>
        </bottom>
      </border>
    </dxf>
    <dxf>
      <fill>
        <patternFill>
          <bgColor theme="2" tint="-0.24994659260841701"/>
        </patternFill>
      </fill>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94"/>
      <tableStyleElement type="headerRow" dxfId="93"/>
      <tableStyleElement type="totalRow" dxfId="92"/>
      <tableStyleElement type="firstColumn" dxfId="91"/>
      <tableStyleElement type="lastColumn" dxfId="90"/>
      <tableStyleElement type="firstRowStripe" dxfId="89"/>
      <tableStyleElement type="secondRowStripe" dxfId="88"/>
      <tableStyleElement type="firstColumnStripe" dxfId="87"/>
      <tableStyleElement type="secondColumnStripe" dxfId="8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A6F9C"/>
      <color rgb="FF00FFFE"/>
      <color rgb="FF215881"/>
      <color rgb="FF42648A"/>
      <color rgb="FF969696"/>
      <color rgb="FFC0C0C0"/>
      <color rgb="FF427FC2"/>
      <color rgb="FF44678E"/>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1795463</xdr:colOff>
      <xdr:row>0</xdr:row>
      <xdr:rowOff>509588</xdr:rowOff>
    </xdr:from>
    <xdr:to>
      <xdr:col>1</xdr:col>
      <xdr:colOff>3855243</xdr:colOff>
      <xdr:row>4</xdr:row>
      <xdr:rowOff>283368</xdr:rowOff>
    </xdr:to>
    <xdr:pic>
      <xdr:nvPicPr>
        <xdr:cNvPr id="2" name="Picture 1">
          <a:extLst>
            <a:ext uri="{FF2B5EF4-FFF2-40B4-BE49-F238E27FC236}">
              <a16:creationId xmlns:a16="http://schemas.microsoft.com/office/drawing/2014/main" id="{3829809B-D41F-40EA-7CCF-210BB8B66B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5013" y="509588"/>
          <a:ext cx="2059780" cy="2059780"/>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N46"/>
  <sheetViews>
    <sheetView showGridLines="0" tabSelected="1" showRuler="0" topLeftCell="A21" zoomScaleNormal="100" zoomScalePageLayoutView="70" workbookViewId="0">
      <selection activeCell="R40" sqref="R40"/>
    </sheetView>
  </sheetViews>
  <sheetFormatPr defaultColWidth="8.75" defaultRowHeight="30" customHeight="1" x14ac:dyDescent="0.2"/>
  <cols>
    <col min="1" max="1" width="2.75" style="5" customWidth="1"/>
    <col min="2" max="2" width="58.375" customWidth="1"/>
    <col min="3" max="3" width="10.75" style="2" customWidth="1"/>
    <col min="4" max="4" width="10.75" customWidth="1"/>
    <col min="5" max="5" width="2.75" customWidth="1"/>
    <col min="6" max="6" width="6" hidden="1" customWidth="1"/>
    <col min="7" max="118" width="3" customWidth="1"/>
  </cols>
  <sheetData>
    <row r="1" spans="1:118" ht="90" customHeight="1" x14ac:dyDescent="1.1000000000000001">
      <c r="A1" s="6"/>
      <c r="B1" s="26"/>
      <c r="C1" s="46" t="s">
        <v>0</v>
      </c>
      <c r="D1" s="46"/>
      <c r="F1" s="1"/>
      <c r="G1" s="50" t="s">
        <v>1</v>
      </c>
      <c r="H1" s="51"/>
      <c r="I1" s="51"/>
      <c r="J1" s="51"/>
      <c r="K1" s="51"/>
      <c r="L1" s="51"/>
      <c r="M1" s="51"/>
      <c r="N1" s="33"/>
      <c r="O1" s="48">
        <v>45670</v>
      </c>
      <c r="P1" s="49"/>
      <c r="Q1" s="49"/>
      <c r="R1" s="49"/>
      <c r="S1" s="49"/>
      <c r="T1" s="49"/>
      <c r="U1" s="49"/>
      <c r="V1" s="49"/>
      <c r="W1" s="49"/>
      <c r="X1" s="49"/>
      <c r="BK1" s="34"/>
      <c r="BL1" s="35"/>
      <c r="BM1" s="35"/>
      <c r="BN1" s="35"/>
      <c r="BO1" s="35"/>
      <c r="BP1" s="35"/>
      <c r="BQ1" s="35"/>
      <c r="BR1" s="34"/>
      <c r="BS1" s="35"/>
      <c r="BT1" s="35"/>
      <c r="BU1" s="35"/>
      <c r="BV1" s="35"/>
      <c r="BW1" s="35"/>
      <c r="BX1" s="35"/>
      <c r="BY1" s="34"/>
      <c r="BZ1" s="35"/>
      <c r="CA1" s="35"/>
      <c r="CB1" s="35"/>
      <c r="CC1" s="35"/>
      <c r="CD1" s="35"/>
      <c r="CE1" s="35"/>
      <c r="CF1" s="34"/>
      <c r="CG1" s="35"/>
      <c r="CH1" s="35"/>
      <c r="CI1" s="35"/>
      <c r="CJ1" s="35"/>
      <c r="CK1" s="35"/>
      <c r="CL1" s="35"/>
      <c r="CM1" s="34"/>
      <c r="CN1" s="35"/>
      <c r="CO1" s="35"/>
      <c r="CP1" s="35"/>
      <c r="CQ1" s="35"/>
      <c r="CR1" s="35"/>
      <c r="CS1" s="35"/>
      <c r="CT1" s="34"/>
      <c r="CU1" s="35"/>
      <c r="CV1" s="35"/>
      <c r="CW1" s="35"/>
      <c r="CX1" s="35"/>
      <c r="CY1" s="35"/>
      <c r="CZ1" s="35"/>
      <c r="DA1" s="34"/>
      <c r="DB1" s="35"/>
      <c r="DC1" s="35"/>
      <c r="DD1" s="35"/>
      <c r="DE1" s="35"/>
      <c r="DF1" s="35"/>
      <c r="DG1" s="35"/>
      <c r="DH1" s="34"/>
      <c r="DI1" s="35"/>
      <c r="DJ1" s="35"/>
      <c r="DK1" s="35"/>
      <c r="DL1" s="35"/>
      <c r="DM1" s="35"/>
      <c r="DN1" s="35"/>
    </row>
    <row r="2" spans="1:118" ht="30" customHeight="1" x14ac:dyDescent="0.5">
      <c r="B2" s="27"/>
      <c r="C2" s="46"/>
      <c r="D2" s="46"/>
      <c r="G2" s="50" t="s">
        <v>2</v>
      </c>
      <c r="H2" s="51"/>
      <c r="I2" s="51"/>
      <c r="J2" s="51"/>
      <c r="K2" s="51"/>
      <c r="L2" s="51"/>
      <c r="M2" s="51"/>
      <c r="N2" s="33"/>
      <c r="O2" s="44">
        <v>1</v>
      </c>
      <c r="P2" s="45"/>
      <c r="Q2" s="45"/>
      <c r="R2" s="45"/>
      <c r="S2" s="45"/>
      <c r="T2" s="45"/>
      <c r="U2" s="45"/>
      <c r="V2" s="45"/>
      <c r="W2" s="45"/>
      <c r="X2" s="45"/>
      <c r="BK2" s="34"/>
      <c r="BL2" s="35"/>
      <c r="BM2" s="35"/>
      <c r="BN2" s="35"/>
      <c r="BO2" s="35"/>
      <c r="BP2" s="35"/>
      <c r="BQ2" s="35"/>
      <c r="BR2" s="34"/>
      <c r="BS2" s="35"/>
      <c r="BT2" s="35"/>
      <c r="BU2" s="35"/>
      <c r="BV2" s="35"/>
      <c r="BW2" s="35"/>
      <c r="BX2" s="35"/>
      <c r="BY2" s="34"/>
      <c r="BZ2" s="35"/>
      <c r="CA2" s="35"/>
      <c r="CB2" s="35"/>
      <c r="CC2" s="35"/>
      <c r="CD2" s="35"/>
      <c r="CE2" s="35"/>
      <c r="CF2" s="34"/>
      <c r="CG2" s="35"/>
      <c r="CH2" s="35"/>
      <c r="CI2" s="35"/>
      <c r="CJ2" s="35"/>
      <c r="CK2" s="35"/>
      <c r="CL2" s="35"/>
      <c r="CM2" s="34"/>
      <c r="CN2" s="35"/>
      <c r="CO2" s="35"/>
      <c r="CP2" s="35"/>
      <c r="CQ2" s="35"/>
      <c r="CR2" s="35"/>
      <c r="CS2" s="35"/>
      <c r="CT2" s="34"/>
      <c r="CU2" s="35"/>
      <c r="CV2" s="35"/>
      <c r="CW2" s="35"/>
      <c r="CX2" s="35"/>
      <c r="CY2" s="35"/>
      <c r="CZ2" s="35"/>
      <c r="DA2" s="34"/>
      <c r="DB2" s="35"/>
      <c r="DC2" s="35"/>
      <c r="DD2" s="35"/>
      <c r="DE2" s="35"/>
      <c r="DF2" s="35"/>
      <c r="DG2" s="35"/>
      <c r="DH2" s="34"/>
      <c r="DI2" s="35"/>
      <c r="DJ2" s="35"/>
      <c r="DK2" s="35"/>
      <c r="DL2" s="35"/>
      <c r="DM2" s="35"/>
      <c r="DN2" s="35"/>
    </row>
    <row r="3" spans="1:118" ht="30" customHeight="1" x14ac:dyDescent="0.5">
      <c r="B3" s="27"/>
      <c r="C3" s="46"/>
      <c r="D3" s="46"/>
      <c r="G3" s="29"/>
      <c r="H3" s="30"/>
      <c r="I3" s="30"/>
      <c r="J3" s="30"/>
      <c r="K3" s="30"/>
      <c r="L3" s="30"/>
      <c r="M3" s="30"/>
      <c r="N3" s="28"/>
      <c r="O3" s="31"/>
      <c r="P3" s="32"/>
      <c r="Q3" s="32"/>
      <c r="R3" s="32"/>
      <c r="S3" s="32"/>
      <c r="T3" s="32"/>
      <c r="U3" s="32"/>
      <c r="V3" s="32"/>
      <c r="W3" s="32"/>
      <c r="X3" s="32"/>
      <c r="BK3" s="25"/>
      <c r="BL3" s="10"/>
      <c r="BM3" s="10"/>
      <c r="BN3" s="10"/>
      <c r="BO3" s="10"/>
      <c r="BP3" s="10"/>
      <c r="BQ3" s="10"/>
      <c r="BR3" s="25"/>
      <c r="BS3" s="10"/>
      <c r="BT3" s="10"/>
      <c r="BU3" s="10"/>
      <c r="BV3" s="10"/>
      <c r="BW3" s="10"/>
      <c r="BX3" s="10"/>
      <c r="BY3" s="25"/>
      <c r="BZ3" s="10"/>
      <c r="CA3" s="10"/>
      <c r="CB3" s="10"/>
      <c r="CC3" s="10"/>
      <c r="CD3" s="10"/>
      <c r="CE3" s="10"/>
      <c r="CF3" s="25"/>
      <c r="CG3" s="10"/>
      <c r="CH3" s="10"/>
      <c r="CI3" s="10"/>
      <c r="CJ3" s="10"/>
      <c r="CK3" s="10"/>
      <c r="CL3" s="10"/>
      <c r="CM3" s="25"/>
      <c r="CN3" s="10"/>
      <c r="CO3" s="10"/>
      <c r="CP3" s="10"/>
      <c r="CQ3" s="10"/>
      <c r="CR3" s="10"/>
      <c r="CS3" s="10"/>
      <c r="CT3" s="25"/>
      <c r="CU3" s="10"/>
      <c r="CV3" s="10"/>
      <c r="CW3" s="10"/>
      <c r="CX3" s="10"/>
      <c r="CY3" s="10"/>
      <c r="CZ3" s="10"/>
      <c r="DA3" s="25"/>
      <c r="DB3" s="10"/>
      <c r="DC3" s="10"/>
      <c r="DD3" s="10"/>
      <c r="DE3" s="10"/>
      <c r="DF3" s="10"/>
      <c r="DG3" s="10"/>
      <c r="DH3" s="25"/>
      <c r="DI3" s="10"/>
      <c r="DJ3" s="10"/>
      <c r="DK3" s="10"/>
      <c r="DL3" s="10"/>
      <c r="DM3" s="10"/>
      <c r="DN3" s="10"/>
    </row>
    <row r="4" spans="1:118" ht="30" customHeight="1" x14ac:dyDescent="0.2">
      <c r="B4" s="27"/>
      <c r="C4" s="46"/>
      <c r="D4" s="46"/>
      <c r="G4" s="52" t="s">
        <v>3</v>
      </c>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40" t="s">
        <v>4</v>
      </c>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39" t="s">
        <v>5</v>
      </c>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row>
    <row r="5" spans="1:118" s="10" customFormat="1" ht="30" customHeight="1" x14ac:dyDescent="0.25">
      <c r="A5" s="5"/>
      <c r="B5" s="9"/>
      <c r="C5" s="46"/>
      <c r="D5" s="46"/>
      <c r="G5" s="38" t="s">
        <v>6</v>
      </c>
      <c r="H5" s="38"/>
      <c r="I5" s="38"/>
      <c r="J5" s="38"/>
      <c r="K5" s="38"/>
      <c r="L5" s="38"/>
      <c r="M5" s="38"/>
      <c r="N5" s="38" t="s">
        <v>7</v>
      </c>
      <c r="O5" s="38"/>
      <c r="P5" s="38"/>
      <c r="Q5" s="38"/>
      <c r="R5" s="38"/>
      <c r="S5" s="38"/>
      <c r="T5" s="38"/>
      <c r="U5" s="38" t="s">
        <v>8</v>
      </c>
      <c r="V5" s="38"/>
      <c r="W5" s="38"/>
      <c r="X5" s="38"/>
      <c r="Y5" s="38"/>
      <c r="Z5" s="38"/>
      <c r="AA5" s="38"/>
      <c r="AB5" s="38" t="s">
        <v>9</v>
      </c>
      <c r="AC5" s="38"/>
      <c r="AD5" s="38"/>
      <c r="AE5" s="38"/>
      <c r="AF5" s="38"/>
      <c r="AG5" s="38"/>
      <c r="AH5" s="38"/>
      <c r="AI5" s="38" t="s">
        <v>10</v>
      </c>
      <c r="AJ5" s="38"/>
      <c r="AK5" s="38"/>
      <c r="AL5" s="38"/>
      <c r="AM5" s="38"/>
      <c r="AN5" s="38"/>
      <c r="AO5" s="38"/>
      <c r="AP5" s="38" t="s">
        <v>11</v>
      </c>
      <c r="AQ5" s="38"/>
      <c r="AR5" s="38"/>
      <c r="AS5" s="38"/>
      <c r="AT5" s="38"/>
      <c r="AU5" s="38"/>
      <c r="AV5" s="38"/>
      <c r="AW5" s="38" t="s">
        <v>12</v>
      </c>
      <c r="AX5" s="38"/>
      <c r="AY5" s="38"/>
      <c r="AZ5" s="38"/>
      <c r="BA5" s="38"/>
      <c r="BB5" s="38"/>
      <c r="BC5" s="38"/>
      <c r="BD5" s="38" t="s">
        <v>13</v>
      </c>
      <c r="BE5" s="38"/>
      <c r="BF5" s="38"/>
      <c r="BG5" s="38"/>
      <c r="BH5" s="38"/>
      <c r="BI5" s="38"/>
      <c r="BJ5" s="38"/>
      <c r="BK5" s="38" t="s">
        <v>14</v>
      </c>
      <c r="BL5" s="38"/>
      <c r="BM5" s="38"/>
      <c r="BN5" s="38"/>
      <c r="BO5" s="38"/>
      <c r="BP5" s="38"/>
      <c r="BQ5" s="38"/>
      <c r="BR5" s="38" t="s">
        <v>15</v>
      </c>
      <c r="BS5" s="38"/>
      <c r="BT5" s="38"/>
      <c r="BU5" s="38"/>
      <c r="BV5" s="38"/>
      <c r="BW5" s="38"/>
      <c r="BX5" s="38"/>
      <c r="BY5" s="38" t="s">
        <v>16</v>
      </c>
      <c r="BZ5" s="38"/>
      <c r="CA5" s="38"/>
      <c r="CB5" s="38"/>
      <c r="CC5" s="38"/>
      <c r="CD5" s="38"/>
      <c r="CE5" s="38"/>
      <c r="CF5" s="38" t="s">
        <v>17</v>
      </c>
      <c r="CG5" s="38"/>
      <c r="CH5" s="38"/>
      <c r="CI5" s="38"/>
      <c r="CJ5" s="38"/>
      <c r="CK5" s="38"/>
      <c r="CL5" s="38"/>
      <c r="CM5" s="38" t="s">
        <v>18</v>
      </c>
      <c r="CN5" s="38"/>
      <c r="CO5" s="38"/>
      <c r="CP5" s="38"/>
      <c r="CQ5" s="38"/>
      <c r="CR5" s="38"/>
      <c r="CS5" s="38"/>
      <c r="CT5" s="38" t="s">
        <v>19</v>
      </c>
      <c r="CU5" s="38"/>
      <c r="CV5" s="38"/>
      <c r="CW5" s="38"/>
      <c r="CX5" s="38"/>
      <c r="CY5" s="38"/>
      <c r="CZ5" s="38"/>
      <c r="DA5" s="38" t="s">
        <v>20</v>
      </c>
      <c r="DB5" s="38"/>
      <c r="DC5" s="38"/>
      <c r="DD5" s="38"/>
      <c r="DE5" s="38"/>
      <c r="DF5" s="38"/>
      <c r="DG5" s="38"/>
      <c r="DH5" s="38" t="s">
        <v>21</v>
      </c>
      <c r="DI5" s="38"/>
      <c r="DJ5" s="38"/>
      <c r="DK5" s="38"/>
      <c r="DL5" s="38"/>
      <c r="DM5" s="38"/>
      <c r="DN5" s="38"/>
    </row>
    <row r="6" spans="1:118" s="10" customFormat="1" ht="30" customHeight="1" x14ac:dyDescent="0.2">
      <c r="A6" s="6"/>
      <c r="B6" s="27"/>
      <c r="C6" s="47"/>
      <c r="D6" s="47"/>
      <c r="G6" s="41">
        <f>G7</f>
        <v>13</v>
      </c>
      <c r="H6" s="41"/>
      <c r="I6" s="41"/>
      <c r="J6" s="41"/>
      <c r="K6" s="41"/>
      <c r="L6" s="41"/>
      <c r="M6" s="42"/>
      <c r="N6" s="36">
        <f>N7</f>
        <v>20</v>
      </c>
      <c r="O6" s="36"/>
      <c r="P6" s="36"/>
      <c r="Q6" s="36"/>
      <c r="R6" s="36"/>
      <c r="S6" s="36"/>
      <c r="T6" s="36"/>
      <c r="U6" s="36">
        <f>U7</f>
        <v>27</v>
      </c>
      <c r="V6" s="36"/>
      <c r="W6" s="36"/>
      <c r="X6" s="36"/>
      <c r="Y6" s="36"/>
      <c r="Z6" s="36"/>
      <c r="AA6" s="36"/>
      <c r="AB6" s="36">
        <f>AB7</f>
        <v>34</v>
      </c>
      <c r="AC6" s="36"/>
      <c r="AD6" s="36"/>
      <c r="AE6" s="36"/>
      <c r="AF6" s="36"/>
      <c r="AG6" s="36"/>
      <c r="AH6" s="36"/>
      <c r="AI6" s="36">
        <f>AI7</f>
        <v>41</v>
      </c>
      <c r="AJ6" s="36"/>
      <c r="AK6" s="36"/>
      <c r="AL6" s="36"/>
      <c r="AM6" s="36"/>
      <c r="AN6" s="36"/>
      <c r="AO6" s="36"/>
      <c r="AP6" s="36">
        <f>AP7</f>
        <v>48</v>
      </c>
      <c r="AQ6" s="36"/>
      <c r="AR6" s="36"/>
      <c r="AS6" s="36"/>
      <c r="AT6" s="36"/>
      <c r="AU6" s="36"/>
      <c r="AV6" s="36"/>
      <c r="AW6" s="36">
        <f>AW7</f>
        <v>55</v>
      </c>
      <c r="AX6" s="36"/>
      <c r="AY6" s="36"/>
      <c r="AZ6" s="36"/>
      <c r="BA6" s="36"/>
      <c r="BB6" s="36"/>
      <c r="BC6" s="36"/>
      <c r="BD6" s="36">
        <f>BD7</f>
        <v>62</v>
      </c>
      <c r="BE6" s="36"/>
      <c r="BF6" s="36"/>
      <c r="BG6" s="36"/>
      <c r="BH6" s="36"/>
      <c r="BI6" s="36"/>
      <c r="BJ6" s="37"/>
      <c r="BK6" s="36">
        <f>BK7</f>
        <v>69</v>
      </c>
      <c r="BL6" s="36"/>
      <c r="BM6" s="36"/>
      <c r="BN6" s="36"/>
      <c r="BO6" s="36"/>
      <c r="BP6" s="36"/>
      <c r="BQ6" s="37"/>
      <c r="BR6" s="36">
        <f>BR7</f>
        <v>76</v>
      </c>
      <c r="BS6" s="36"/>
      <c r="BT6" s="36"/>
      <c r="BU6" s="36"/>
      <c r="BV6" s="36"/>
      <c r="BW6" s="36"/>
      <c r="BX6" s="37"/>
      <c r="BY6" s="36">
        <f>BY7</f>
        <v>83</v>
      </c>
      <c r="BZ6" s="36"/>
      <c r="CA6" s="36"/>
      <c r="CB6" s="36"/>
      <c r="CC6" s="36"/>
      <c r="CD6" s="36"/>
      <c r="CE6" s="37"/>
      <c r="CF6" s="36">
        <f>CF7</f>
        <v>90</v>
      </c>
      <c r="CG6" s="36"/>
      <c r="CH6" s="36"/>
      <c r="CI6" s="36"/>
      <c r="CJ6" s="36"/>
      <c r="CK6" s="36"/>
      <c r="CL6" s="37"/>
      <c r="CM6" s="36">
        <f>CM7</f>
        <v>97</v>
      </c>
      <c r="CN6" s="36"/>
      <c r="CO6" s="36"/>
      <c r="CP6" s="36"/>
      <c r="CQ6" s="36"/>
      <c r="CR6" s="36"/>
      <c r="CS6" s="37"/>
      <c r="CT6" s="36">
        <f>CT7</f>
        <v>104</v>
      </c>
      <c r="CU6" s="36"/>
      <c r="CV6" s="36"/>
      <c r="CW6" s="36"/>
      <c r="CX6" s="36"/>
      <c r="CY6" s="36"/>
      <c r="CZ6" s="37"/>
      <c r="DA6" s="36">
        <f>DA7</f>
        <v>111</v>
      </c>
      <c r="DB6" s="36"/>
      <c r="DC6" s="36"/>
      <c r="DD6" s="36"/>
      <c r="DE6" s="36"/>
      <c r="DF6" s="36"/>
      <c r="DG6" s="37"/>
      <c r="DH6" s="36">
        <f>DH7</f>
        <v>118</v>
      </c>
      <c r="DI6" s="36"/>
      <c r="DJ6" s="36"/>
      <c r="DK6" s="36"/>
      <c r="DL6" s="36"/>
      <c r="DM6" s="36"/>
      <c r="DN6" s="37"/>
    </row>
    <row r="7" spans="1:118" s="10" customFormat="1" ht="15" customHeight="1" x14ac:dyDescent="0.2">
      <c r="A7" s="43"/>
      <c r="B7" s="56" t="s">
        <v>22</v>
      </c>
      <c r="C7" s="57" t="s">
        <v>23</v>
      </c>
      <c r="D7" s="57" t="s">
        <v>24</v>
      </c>
      <c r="G7" s="11">
        <v>13</v>
      </c>
      <c r="H7" s="11">
        <f>G7+1</f>
        <v>14</v>
      </c>
      <c r="I7" s="11">
        <f t="shared" ref="I7:AV7" si="0">H7+1</f>
        <v>15</v>
      </c>
      <c r="J7" s="11">
        <f t="shared" si="0"/>
        <v>16</v>
      </c>
      <c r="K7" s="11">
        <f t="shared" si="0"/>
        <v>17</v>
      </c>
      <c r="L7" s="11">
        <f t="shared" si="0"/>
        <v>18</v>
      </c>
      <c r="M7" s="12">
        <f t="shared" si="0"/>
        <v>19</v>
      </c>
      <c r="N7" s="13">
        <f>M7+1</f>
        <v>20</v>
      </c>
      <c r="O7" s="11">
        <f>N7+1</f>
        <v>21</v>
      </c>
      <c r="P7" s="11">
        <f t="shared" si="0"/>
        <v>22</v>
      </c>
      <c r="Q7" s="11">
        <f t="shared" si="0"/>
        <v>23</v>
      </c>
      <c r="R7" s="11">
        <f t="shared" si="0"/>
        <v>24</v>
      </c>
      <c r="S7" s="11">
        <f t="shared" si="0"/>
        <v>25</v>
      </c>
      <c r="T7" s="12">
        <f t="shared" si="0"/>
        <v>26</v>
      </c>
      <c r="U7" s="13">
        <f>T7+1</f>
        <v>27</v>
      </c>
      <c r="V7" s="11">
        <f>U7+1</f>
        <v>28</v>
      </c>
      <c r="W7" s="11">
        <f t="shared" si="0"/>
        <v>29</v>
      </c>
      <c r="X7" s="11">
        <f t="shared" si="0"/>
        <v>30</v>
      </c>
      <c r="Y7" s="11">
        <f t="shared" si="0"/>
        <v>31</v>
      </c>
      <c r="Z7" s="11">
        <f t="shared" si="0"/>
        <v>32</v>
      </c>
      <c r="AA7" s="12">
        <f t="shared" si="0"/>
        <v>33</v>
      </c>
      <c r="AB7" s="13">
        <f>AA7+1</f>
        <v>34</v>
      </c>
      <c r="AC7" s="11">
        <f>AB7+1</f>
        <v>35</v>
      </c>
      <c r="AD7" s="11">
        <f t="shared" si="0"/>
        <v>36</v>
      </c>
      <c r="AE7" s="11">
        <f t="shared" si="0"/>
        <v>37</v>
      </c>
      <c r="AF7" s="11">
        <f t="shared" si="0"/>
        <v>38</v>
      </c>
      <c r="AG7" s="11">
        <f t="shared" si="0"/>
        <v>39</v>
      </c>
      <c r="AH7" s="12">
        <f t="shared" si="0"/>
        <v>40</v>
      </c>
      <c r="AI7" s="13">
        <f>AH7+1</f>
        <v>41</v>
      </c>
      <c r="AJ7" s="11">
        <f>AI7+1</f>
        <v>42</v>
      </c>
      <c r="AK7" s="11">
        <f t="shared" si="0"/>
        <v>43</v>
      </c>
      <c r="AL7" s="11">
        <f t="shared" si="0"/>
        <v>44</v>
      </c>
      <c r="AM7" s="11">
        <f t="shared" si="0"/>
        <v>45</v>
      </c>
      <c r="AN7" s="11">
        <f t="shared" si="0"/>
        <v>46</v>
      </c>
      <c r="AO7" s="12">
        <f t="shared" si="0"/>
        <v>47</v>
      </c>
      <c r="AP7" s="13">
        <f>AO7+1</f>
        <v>48</v>
      </c>
      <c r="AQ7" s="11">
        <f>AP7+1</f>
        <v>49</v>
      </c>
      <c r="AR7" s="11">
        <f t="shared" si="0"/>
        <v>50</v>
      </c>
      <c r="AS7" s="11">
        <f t="shared" si="0"/>
        <v>51</v>
      </c>
      <c r="AT7" s="11">
        <f t="shared" si="0"/>
        <v>52</v>
      </c>
      <c r="AU7" s="11">
        <f t="shared" si="0"/>
        <v>53</v>
      </c>
      <c r="AV7" s="12">
        <f t="shared" si="0"/>
        <v>54</v>
      </c>
      <c r="AW7" s="13">
        <f>AV7+1</f>
        <v>55</v>
      </c>
      <c r="AX7" s="11">
        <f>AW7+1</f>
        <v>56</v>
      </c>
      <c r="AY7" s="11">
        <f t="shared" ref="AY7:BC7" si="1">AX7+1</f>
        <v>57</v>
      </c>
      <c r="AZ7" s="11">
        <f t="shared" si="1"/>
        <v>58</v>
      </c>
      <c r="BA7" s="11">
        <f t="shared" si="1"/>
        <v>59</v>
      </c>
      <c r="BB7" s="11">
        <f t="shared" si="1"/>
        <v>60</v>
      </c>
      <c r="BC7" s="12">
        <f t="shared" si="1"/>
        <v>61</v>
      </c>
      <c r="BD7" s="13">
        <f>BC7+1</f>
        <v>62</v>
      </c>
      <c r="BE7" s="11">
        <f>BD7+1</f>
        <v>63</v>
      </c>
      <c r="BF7" s="13">
        <f t="shared" ref="BF7:BQ7" si="2">BE7+1</f>
        <v>64</v>
      </c>
      <c r="BG7" s="11">
        <f t="shared" si="2"/>
        <v>65</v>
      </c>
      <c r="BH7" s="13">
        <f t="shared" si="2"/>
        <v>66</v>
      </c>
      <c r="BI7" s="11">
        <f t="shared" si="2"/>
        <v>67</v>
      </c>
      <c r="BJ7" s="13">
        <f t="shared" si="2"/>
        <v>68</v>
      </c>
      <c r="BK7" s="11">
        <f t="shared" si="2"/>
        <v>69</v>
      </c>
      <c r="BL7" s="13">
        <f t="shared" si="2"/>
        <v>70</v>
      </c>
      <c r="BM7" s="11">
        <f t="shared" si="2"/>
        <v>71</v>
      </c>
      <c r="BN7" s="13">
        <f t="shared" si="2"/>
        <v>72</v>
      </c>
      <c r="BO7" s="11">
        <f t="shared" si="2"/>
        <v>73</v>
      </c>
      <c r="BP7" s="13">
        <f t="shared" si="2"/>
        <v>74</v>
      </c>
      <c r="BQ7" s="11">
        <f t="shared" si="2"/>
        <v>75</v>
      </c>
      <c r="BR7" s="11">
        <f t="shared" ref="BR7:BX7" si="3">BQ7+1</f>
        <v>76</v>
      </c>
      <c r="BS7" s="13">
        <f t="shared" si="3"/>
        <v>77</v>
      </c>
      <c r="BT7" s="11">
        <f t="shared" si="3"/>
        <v>78</v>
      </c>
      <c r="BU7" s="13">
        <f t="shared" si="3"/>
        <v>79</v>
      </c>
      <c r="BV7" s="11">
        <f t="shared" si="3"/>
        <v>80</v>
      </c>
      <c r="BW7" s="13">
        <f t="shared" si="3"/>
        <v>81</v>
      </c>
      <c r="BX7" s="11">
        <f t="shared" si="3"/>
        <v>82</v>
      </c>
      <c r="BY7" s="11">
        <f t="shared" ref="BY7:CE7" si="4">BX7+1</f>
        <v>83</v>
      </c>
      <c r="BZ7" s="13">
        <f t="shared" si="4"/>
        <v>84</v>
      </c>
      <c r="CA7" s="11">
        <f t="shared" si="4"/>
        <v>85</v>
      </c>
      <c r="CB7" s="13">
        <f t="shared" si="4"/>
        <v>86</v>
      </c>
      <c r="CC7" s="11">
        <f t="shared" si="4"/>
        <v>87</v>
      </c>
      <c r="CD7" s="13">
        <f t="shared" si="4"/>
        <v>88</v>
      </c>
      <c r="CE7" s="11">
        <f t="shared" si="4"/>
        <v>89</v>
      </c>
      <c r="CF7" s="11">
        <f t="shared" ref="CF7:CL7" si="5">CE7+1</f>
        <v>90</v>
      </c>
      <c r="CG7" s="13">
        <f t="shared" si="5"/>
        <v>91</v>
      </c>
      <c r="CH7" s="11">
        <f t="shared" si="5"/>
        <v>92</v>
      </c>
      <c r="CI7" s="13">
        <f t="shared" si="5"/>
        <v>93</v>
      </c>
      <c r="CJ7" s="11">
        <f t="shared" si="5"/>
        <v>94</v>
      </c>
      <c r="CK7" s="13">
        <f t="shared" si="5"/>
        <v>95</v>
      </c>
      <c r="CL7" s="11">
        <f t="shared" si="5"/>
        <v>96</v>
      </c>
      <c r="CM7" s="11">
        <f t="shared" ref="CM7:CS7" si="6">CL7+1</f>
        <v>97</v>
      </c>
      <c r="CN7" s="13">
        <f t="shared" si="6"/>
        <v>98</v>
      </c>
      <c r="CO7" s="11">
        <f t="shared" si="6"/>
        <v>99</v>
      </c>
      <c r="CP7" s="13">
        <f t="shared" si="6"/>
        <v>100</v>
      </c>
      <c r="CQ7" s="11">
        <f t="shared" si="6"/>
        <v>101</v>
      </c>
      <c r="CR7" s="13">
        <f t="shared" si="6"/>
        <v>102</v>
      </c>
      <c r="CS7" s="11">
        <f t="shared" si="6"/>
        <v>103</v>
      </c>
      <c r="CT7" s="11">
        <f t="shared" ref="CT7:CZ7" si="7">CS7+1</f>
        <v>104</v>
      </c>
      <c r="CU7" s="13">
        <f t="shared" si="7"/>
        <v>105</v>
      </c>
      <c r="CV7" s="11">
        <f t="shared" si="7"/>
        <v>106</v>
      </c>
      <c r="CW7" s="13">
        <f t="shared" si="7"/>
        <v>107</v>
      </c>
      <c r="CX7" s="11">
        <f t="shared" si="7"/>
        <v>108</v>
      </c>
      <c r="CY7" s="13">
        <f t="shared" si="7"/>
        <v>109</v>
      </c>
      <c r="CZ7" s="11">
        <f t="shared" si="7"/>
        <v>110</v>
      </c>
      <c r="DA7" s="11">
        <f t="shared" ref="DA7:DG7" si="8">CZ7+1</f>
        <v>111</v>
      </c>
      <c r="DB7" s="13">
        <f t="shared" si="8"/>
        <v>112</v>
      </c>
      <c r="DC7" s="11">
        <f t="shared" si="8"/>
        <v>113</v>
      </c>
      <c r="DD7" s="13">
        <f t="shared" si="8"/>
        <v>114</v>
      </c>
      <c r="DE7" s="11">
        <f t="shared" si="8"/>
        <v>115</v>
      </c>
      <c r="DF7" s="13">
        <f t="shared" si="8"/>
        <v>116</v>
      </c>
      <c r="DG7" s="11">
        <f t="shared" si="8"/>
        <v>117</v>
      </c>
      <c r="DH7" s="11">
        <f t="shared" ref="DH7:DN7" si="9">DG7+1</f>
        <v>118</v>
      </c>
      <c r="DI7" s="13">
        <f t="shared" si="9"/>
        <v>119</v>
      </c>
      <c r="DJ7" s="11">
        <f t="shared" si="9"/>
        <v>120</v>
      </c>
      <c r="DK7" s="13">
        <f t="shared" si="9"/>
        <v>121</v>
      </c>
      <c r="DL7" s="11">
        <f t="shared" si="9"/>
        <v>122</v>
      </c>
      <c r="DM7" s="13">
        <f t="shared" si="9"/>
        <v>123</v>
      </c>
      <c r="DN7" s="11">
        <f t="shared" si="9"/>
        <v>124</v>
      </c>
    </row>
    <row r="8" spans="1:118" s="10" customFormat="1" ht="15" customHeight="1" thickBot="1" x14ac:dyDescent="0.25">
      <c r="A8" s="43"/>
      <c r="B8" s="53"/>
      <c r="C8" s="54"/>
      <c r="D8" s="54"/>
      <c r="G8" s="14" t="str">
        <f t="shared" ref="G8:AL8" si="10">LEFT(TEXT(G7,"ddd"),1)</f>
        <v>F</v>
      </c>
      <c r="H8" s="15" t="str">
        <f t="shared" si="10"/>
        <v>S</v>
      </c>
      <c r="I8" s="15" t="str">
        <f t="shared" si="10"/>
        <v>S</v>
      </c>
      <c r="J8" s="15" t="str">
        <f t="shared" si="10"/>
        <v>M</v>
      </c>
      <c r="K8" s="15" t="str">
        <f t="shared" si="10"/>
        <v>T</v>
      </c>
      <c r="L8" s="15" t="str">
        <f t="shared" si="10"/>
        <v>W</v>
      </c>
      <c r="M8" s="15" t="str">
        <f t="shared" si="10"/>
        <v>T</v>
      </c>
      <c r="N8" s="15" t="str">
        <f t="shared" si="10"/>
        <v>F</v>
      </c>
      <c r="O8" s="15" t="str">
        <f t="shared" si="10"/>
        <v>S</v>
      </c>
      <c r="P8" s="15" t="str">
        <f t="shared" si="10"/>
        <v>S</v>
      </c>
      <c r="Q8" s="15" t="str">
        <f t="shared" si="10"/>
        <v>M</v>
      </c>
      <c r="R8" s="15" t="str">
        <f t="shared" si="10"/>
        <v>T</v>
      </c>
      <c r="S8" s="15" t="str">
        <f t="shared" si="10"/>
        <v>W</v>
      </c>
      <c r="T8" s="15" t="str">
        <f t="shared" si="10"/>
        <v>T</v>
      </c>
      <c r="U8" s="15" t="str">
        <f t="shared" si="10"/>
        <v>F</v>
      </c>
      <c r="V8" s="15" t="str">
        <f t="shared" si="10"/>
        <v>S</v>
      </c>
      <c r="W8" s="15" t="str">
        <f t="shared" si="10"/>
        <v>S</v>
      </c>
      <c r="X8" s="15" t="str">
        <f t="shared" si="10"/>
        <v>M</v>
      </c>
      <c r="Y8" s="15" t="str">
        <f t="shared" si="10"/>
        <v>T</v>
      </c>
      <c r="Z8" s="15" t="str">
        <f t="shared" si="10"/>
        <v>W</v>
      </c>
      <c r="AA8" s="15" t="str">
        <f t="shared" si="10"/>
        <v>T</v>
      </c>
      <c r="AB8" s="15" t="str">
        <f t="shared" si="10"/>
        <v>F</v>
      </c>
      <c r="AC8" s="15" t="str">
        <f t="shared" si="10"/>
        <v>S</v>
      </c>
      <c r="AD8" s="15" t="str">
        <f t="shared" si="10"/>
        <v>S</v>
      </c>
      <c r="AE8" s="15" t="str">
        <f t="shared" si="10"/>
        <v>M</v>
      </c>
      <c r="AF8" s="15" t="str">
        <f t="shared" si="10"/>
        <v>T</v>
      </c>
      <c r="AG8" s="15" t="str">
        <f t="shared" si="10"/>
        <v>W</v>
      </c>
      <c r="AH8" s="15" t="str">
        <f t="shared" si="10"/>
        <v>T</v>
      </c>
      <c r="AI8" s="15" t="str">
        <f t="shared" si="10"/>
        <v>F</v>
      </c>
      <c r="AJ8" s="15" t="str">
        <f t="shared" si="10"/>
        <v>S</v>
      </c>
      <c r="AK8" s="15" t="str">
        <f t="shared" si="10"/>
        <v>S</v>
      </c>
      <c r="AL8" s="15" t="str">
        <f t="shared" si="10"/>
        <v>M</v>
      </c>
      <c r="AM8" s="15" t="str">
        <f t="shared" ref="AM8:BQ8" si="11">LEFT(TEXT(AM7,"ddd"),1)</f>
        <v>T</v>
      </c>
      <c r="AN8" s="15" t="str">
        <f t="shared" si="11"/>
        <v>W</v>
      </c>
      <c r="AO8" s="15" t="str">
        <f t="shared" si="11"/>
        <v>T</v>
      </c>
      <c r="AP8" s="15" t="str">
        <f t="shared" si="11"/>
        <v>F</v>
      </c>
      <c r="AQ8" s="15" t="str">
        <f t="shared" si="11"/>
        <v>S</v>
      </c>
      <c r="AR8" s="15" t="str">
        <f t="shared" si="11"/>
        <v>S</v>
      </c>
      <c r="AS8" s="15" t="str">
        <f t="shared" si="11"/>
        <v>M</v>
      </c>
      <c r="AT8" s="15" t="str">
        <f t="shared" si="11"/>
        <v>T</v>
      </c>
      <c r="AU8" s="15" t="str">
        <f t="shared" si="11"/>
        <v>W</v>
      </c>
      <c r="AV8" s="15" t="str">
        <f t="shared" si="11"/>
        <v>T</v>
      </c>
      <c r="AW8" s="15" t="str">
        <f t="shared" si="11"/>
        <v>F</v>
      </c>
      <c r="AX8" s="15" t="str">
        <f t="shared" si="11"/>
        <v>S</v>
      </c>
      <c r="AY8" s="15" t="str">
        <f t="shared" si="11"/>
        <v>S</v>
      </c>
      <c r="AZ8" s="15" t="str">
        <f t="shared" si="11"/>
        <v>M</v>
      </c>
      <c r="BA8" s="15" t="str">
        <f t="shared" si="11"/>
        <v>T</v>
      </c>
      <c r="BB8" s="15" t="str">
        <f t="shared" si="11"/>
        <v>W</v>
      </c>
      <c r="BC8" s="15" t="str">
        <f t="shared" si="11"/>
        <v>T</v>
      </c>
      <c r="BD8" s="15" t="str">
        <f t="shared" si="11"/>
        <v>F</v>
      </c>
      <c r="BE8" s="15" t="str">
        <f t="shared" si="11"/>
        <v>S</v>
      </c>
      <c r="BF8" s="15" t="str">
        <f t="shared" si="11"/>
        <v>S</v>
      </c>
      <c r="BG8" s="15" t="str">
        <f t="shared" si="11"/>
        <v>M</v>
      </c>
      <c r="BH8" s="15" t="str">
        <f t="shared" si="11"/>
        <v>T</v>
      </c>
      <c r="BI8" s="15" t="str">
        <f t="shared" si="11"/>
        <v>W</v>
      </c>
      <c r="BJ8" s="16" t="str">
        <f t="shared" si="11"/>
        <v>T</v>
      </c>
      <c r="BK8" s="14" t="str">
        <f t="shared" si="11"/>
        <v>F</v>
      </c>
      <c r="BL8" s="15" t="str">
        <f t="shared" si="11"/>
        <v>S</v>
      </c>
      <c r="BM8" s="15" t="str">
        <f t="shared" si="11"/>
        <v>S</v>
      </c>
      <c r="BN8" s="15" t="str">
        <f t="shared" si="11"/>
        <v>M</v>
      </c>
      <c r="BO8" s="15" t="str">
        <f t="shared" si="11"/>
        <v>T</v>
      </c>
      <c r="BP8" s="15" t="str">
        <f t="shared" si="11"/>
        <v>W</v>
      </c>
      <c r="BQ8" s="15" t="str">
        <f t="shared" si="11"/>
        <v>T</v>
      </c>
      <c r="BR8" s="14" t="str">
        <f t="shared" ref="BR8:BX8" si="12">LEFT(TEXT(BR7,"ddd"),1)</f>
        <v>F</v>
      </c>
      <c r="BS8" s="15" t="str">
        <f t="shared" si="12"/>
        <v>S</v>
      </c>
      <c r="BT8" s="15" t="str">
        <f t="shared" si="12"/>
        <v>S</v>
      </c>
      <c r="BU8" s="15" t="str">
        <f t="shared" si="12"/>
        <v>M</v>
      </c>
      <c r="BV8" s="15" t="str">
        <f t="shared" si="12"/>
        <v>T</v>
      </c>
      <c r="BW8" s="15" t="str">
        <f t="shared" si="12"/>
        <v>W</v>
      </c>
      <c r="BX8" s="15" t="str">
        <f t="shared" si="12"/>
        <v>T</v>
      </c>
      <c r="BY8" s="14" t="str">
        <f t="shared" ref="BY8:CE8" si="13">LEFT(TEXT(BY7,"ddd"),1)</f>
        <v>F</v>
      </c>
      <c r="BZ8" s="15" t="str">
        <f t="shared" si="13"/>
        <v>S</v>
      </c>
      <c r="CA8" s="15" t="str">
        <f t="shared" si="13"/>
        <v>S</v>
      </c>
      <c r="CB8" s="15" t="str">
        <f t="shared" si="13"/>
        <v>M</v>
      </c>
      <c r="CC8" s="15" t="str">
        <f t="shared" si="13"/>
        <v>T</v>
      </c>
      <c r="CD8" s="15" t="str">
        <f t="shared" si="13"/>
        <v>W</v>
      </c>
      <c r="CE8" s="15" t="str">
        <f t="shared" si="13"/>
        <v>T</v>
      </c>
      <c r="CF8" s="14" t="str">
        <f t="shared" ref="CF8:CL8" si="14">LEFT(TEXT(CF7,"ddd"),1)</f>
        <v>F</v>
      </c>
      <c r="CG8" s="15" t="str">
        <f t="shared" si="14"/>
        <v>S</v>
      </c>
      <c r="CH8" s="15" t="str">
        <f t="shared" si="14"/>
        <v>S</v>
      </c>
      <c r="CI8" s="15" t="str">
        <f t="shared" si="14"/>
        <v>M</v>
      </c>
      <c r="CJ8" s="15" t="str">
        <f t="shared" si="14"/>
        <v>T</v>
      </c>
      <c r="CK8" s="15" t="str">
        <f t="shared" si="14"/>
        <v>W</v>
      </c>
      <c r="CL8" s="15" t="str">
        <f t="shared" si="14"/>
        <v>T</v>
      </c>
      <c r="CM8" s="14" t="str">
        <f t="shared" ref="CM8:CS8" si="15">LEFT(TEXT(CM7,"ddd"),1)</f>
        <v>F</v>
      </c>
      <c r="CN8" s="15" t="str">
        <f t="shared" si="15"/>
        <v>S</v>
      </c>
      <c r="CO8" s="15" t="str">
        <f t="shared" si="15"/>
        <v>S</v>
      </c>
      <c r="CP8" s="15" t="str">
        <f t="shared" si="15"/>
        <v>M</v>
      </c>
      <c r="CQ8" s="15" t="str">
        <f t="shared" si="15"/>
        <v>T</v>
      </c>
      <c r="CR8" s="15" t="str">
        <f t="shared" si="15"/>
        <v>W</v>
      </c>
      <c r="CS8" s="15" t="str">
        <f t="shared" si="15"/>
        <v>T</v>
      </c>
      <c r="CT8" s="14" t="str">
        <f t="shared" ref="CT8:CZ8" si="16">LEFT(TEXT(CT7,"ddd"),1)</f>
        <v>F</v>
      </c>
      <c r="CU8" s="15" t="str">
        <f t="shared" si="16"/>
        <v>S</v>
      </c>
      <c r="CV8" s="15" t="str">
        <f t="shared" si="16"/>
        <v>S</v>
      </c>
      <c r="CW8" s="15" t="str">
        <f t="shared" si="16"/>
        <v>M</v>
      </c>
      <c r="CX8" s="15" t="str">
        <f t="shared" si="16"/>
        <v>T</v>
      </c>
      <c r="CY8" s="15" t="str">
        <f t="shared" si="16"/>
        <v>W</v>
      </c>
      <c r="CZ8" s="15" t="str">
        <f t="shared" si="16"/>
        <v>T</v>
      </c>
      <c r="DA8" s="14" t="str">
        <f t="shared" ref="DA8:DG8" si="17">LEFT(TEXT(DA7,"ddd"),1)</f>
        <v>F</v>
      </c>
      <c r="DB8" s="15" t="str">
        <f t="shared" si="17"/>
        <v>S</v>
      </c>
      <c r="DC8" s="15" t="str">
        <f t="shared" si="17"/>
        <v>S</v>
      </c>
      <c r="DD8" s="15" t="str">
        <f t="shared" si="17"/>
        <v>M</v>
      </c>
      <c r="DE8" s="15" t="str">
        <f t="shared" si="17"/>
        <v>T</v>
      </c>
      <c r="DF8" s="15" t="str">
        <f t="shared" si="17"/>
        <v>W</v>
      </c>
      <c r="DG8" s="15" t="str">
        <f t="shared" si="17"/>
        <v>T</v>
      </c>
      <c r="DH8" s="14" t="str">
        <f t="shared" ref="DH8:DN8" si="18">LEFT(TEXT(DH7,"ddd"),1)</f>
        <v>F</v>
      </c>
      <c r="DI8" s="15" t="str">
        <f t="shared" si="18"/>
        <v>S</v>
      </c>
      <c r="DJ8" s="15" t="str">
        <f t="shared" si="18"/>
        <v>S</v>
      </c>
      <c r="DK8" s="15" t="str">
        <f t="shared" si="18"/>
        <v>M</v>
      </c>
      <c r="DL8" s="15" t="str">
        <f t="shared" si="18"/>
        <v>T</v>
      </c>
      <c r="DM8" s="15" t="str">
        <f t="shared" si="18"/>
        <v>W</v>
      </c>
      <c r="DN8" s="15" t="str">
        <f t="shared" si="18"/>
        <v>T</v>
      </c>
    </row>
    <row r="9" spans="1:118" s="10" customFormat="1" ht="30" hidden="1" customHeight="1" thickBot="1" x14ac:dyDescent="0.3">
      <c r="A9" s="5" t="s">
        <v>25</v>
      </c>
      <c r="B9" s="58"/>
      <c r="C9" s="58"/>
      <c r="D9" s="58"/>
      <c r="F9" s="10" t="str">
        <f>IF(OR(ISBLANK(task_start),ISBLANK(task_end)),"",task_end-task_start+1)</f>
        <v/>
      </c>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row>
    <row r="10" spans="1:118" s="19" customFormat="1" ht="30" customHeight="1" thickBot="1" x14ac:dyDescent="0.25">
      <c r="A10" s="6"/>
      <c r="B10" s="59" t="s">
        <v>26</v>
      </c>
      <c r="C10" s="60"/>
      <c r="D10" s="61"/>
      <c r="E10" s="8"/>
      <c r="F10" s="4" t="str">
        <f t="shared" ref="F10:F44" si="19">IF(OR(ISBLANK(task_start),ISBLANK(task_end)),"",task_end-task_start+1)</f>
        <v/>
      </c>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row>
    <row r="11" spans="1:118" s="19" customFormat="1" ht="30" customHeight="1" thickBot="1" x14ac:dyDescent="0.25">
      <c r="A11" s="6"/>
      <c r="B11" s="62" t="s">
        <v>27</v>
      </c>
      <c r="C11" s="63">
        <f>G6</f>
        <v>13</v>
      </c>
      <c r="D11" s="63">
        <f>C11+3</f>
        <v>16</v>
      </c>
      <c r="E11" s="8"/>
      <c r="F11" s="4">
        <f t="shared" si="19"/>
        <v>4</v>
      </c>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row>
    <row r="12" spans="1:118" s="19" customFormat="1" ht="30" customHeight="1" thickBot="1" x14ac:dyDescent="0.25">
      <c r="A12" s="6"/>
      <c r="B12" s="64" t="s">
        <v>28</v>
      </c>
      <c r="C12" s="55">
        <f>D11</f>
        <v>16</v>
      </c>
      <c r="D12" s="55">
        <f>C12+4</f>
        <v>20</v>
      </c>
      <c r="E12" s="8"/>
      <c r="F12" s="4">
        <f t="shared" si="19"/>
        <v>5</v>
      </c>
      <c r="G12" s="20"/>
      <c r="H12" s="20"/>
      <c r="I12" s="20"/>
      <c r="J12" s="20"/>
      <c r="K12" s="20"/>
      <c r="L12" s="20"/>
      <c r="M12" s="20"/>
      <c r="N12" s="20"/>
      <c r="O12" s="20"/>
      <c r="P12" s="20"/>
      <c r="Q12" s="20"/>
      <c r="R12" s="20"/>
      <c r="S12" s="21"/>
      <c r="T12" s="21"/>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row>
    <row r="13" spans="1:118" s="19" customFormat="1" ht="30" customHeight="1" thickBot="1" x14ac:dyDescent="0.25">
      <c r="A13" s="5"/>
      <c r="B13" s="64" t="s">
        <v>29</v>
      </c>
      <c r="C13" s="55">
        <f>D12</f>
        <v>20</v>
      </c>
      <c r="D13" s="55">
        <f>C13+2</f>
        <v>22</v>
      </c>
      <c r="E13" s="8"/>
      <c r="F13" s="4">
        <f t="shared" si="19"/>
        <v>3</v>
      </c>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row>
    <row r="14" spans="1:118" s="19" customFormat="1" ht="30" customHeight="1" thickBot="1" x14ac:dyDescent="0.25">
      <c r="A14" s="5"/>
      <c r="B14" s="64" t="s">
        <v>30</v>
      </c>
      <c r="C14" s="55">
        <f>C11+1</f>
        <v>14</v>
      </c>
      <c r="D14" s="55">
        <f>C14+3</f>
        <v>17</v>
      </c>
      <c r="E14" s="8"/>
      <c r="F14" s="4"/>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row>
    <row r="15" spans="1:118" s="19" customFormat="1" ht="30" customHeight="1" thickBot="1" x14ac:dyDescent="0.25">
      <c r="A15" s="5"/>
      <c r="B15" s="64" t="s">
        <v>31</v>
      </c>
      <c r="C15" s="55">
        <f>C13+2</f>
        <v>22</v>
      </c>
      <c r="D15" s="55">
        <f>C15+2</f>
        <v>24</v>
      </c>
      <c r="E15" s="8"/>
      <c r="F15" s="4">
        <f t="shared" si="19"/>
        <v>3</v>
      </c>
      <c r="G15" s="20"/>
      <c r="H15" s="20"/>
      <c r="I15" s="20"/>
      <c r="J15" s="20"/>
      <c r="K15" s="20"/>
      <c r="L15" s="20"/>
      <c r="M15" s="20"/>
      <c r="N15" s="20"/>
      <c r="O15" s="20"/>
      <c r="P15" s="20"/>
      <c r="Q15" s="20"/>
      <c r="R15" s="20"/>
      <c r="S15" s="20"/>
      <c r="T15" s="20"/>
      <c r="U15" s="20"/>
      <c r="V15" s="20"/>
      <c r="W15" s="21"/>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row>
    <row r="16" spans="1:118" s="19" customFormat="1" ht="30" customHeight="1" thickBot="1" x14ac:dyDescent="0.25">
      <c r="A16" s="5"/>
      <c r="B16" s="64" t="s">
        <v>32</v>
      </c>
      <c r="C16" s="55">
        <f>C15+1</f>
        <v>23</v>
      </c>
      <c r="D16" s="55">
        <f>C16+5</f>
        <v>28</v>
      </c>
      <c r="E16" s="8"/>
      <c r="F16" s="4">
        <f t="shared" si="19"/>
        <v>6</v>
      </c>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row>
    <row r="17" spans="1:118" s="19" customFormat="1" ht="30" customHeight="1" thickBot="1" x14ac:dyDescent="0.25">
      <c r="A17" s="6"/>
      <c r="B17" s="64" t="s">
        <v>33</v>
      </c>
      <c r="C17" s="55">
        <f>D16</f>
        <v>28</v>
      </c>
      <c r="D17" s="55">
        <f>C17</f>
        <v>28</v>
      </c>
      <c r="E17" s="8"/>
      <c r="F17" s="4">
        <f t="shared" si="19"/>
        <v>1</v>
      </c>
      <c r="G17" s="20"/>
      <c r="H17" s="20"/>
      <c r="I17" s="20"/>
      <c r="J17" s="20"/>
      <c r="K17" s="20"/>
      <c r="L17" s="20"/>
      <c r="M17" s="20"/>
      <c r="N17" s="20"/>
      <c r="O17" s="20"/>
      <c r="P17" s="20"/>
      <c r="Q17" s="20"/>
      <c r="R17" s="20"/>
      <c r="S17" s="21"/>
      <c r="T17" s="21"/>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row>
    <row r="18" spans="1:118" s="19" customFormat="1" ht="30" customHeight="1" thickBot="1" x14ac:dyDescent="0.25">
      <c r="A18" s="5"/>
      <c r="B18" s="64" t="s">
        <v>34</v>
      </c>
      <c r="C18" s="55">
        <f>C13</f>
        <v>20</v>
      </c>
      <c r="D18" s="55">
        <f>C18+4</f>
        <v>24</v>
      </c>
      <c r="E18" s="8"/>
      <c r="F18" s="4">
        <f t="shared" si="19"/>
        <v>5</v>
      </c>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row>
    <row r="19" spans="1:118" s="19" customFormat="1" ht="30" customHeight="1" thickBot="1" x14ac:dyDescent="0.25">
      <c r="A19" s="5"/>
      <c r="B19" s="64" t="s">
        <v>35</v>
      </c>
      <c r="C19" s="55">
        <f>C16+3</f>
        <v>26</v>
      </c>
      <c r="D19" s="55">
        <f>C19+3</f>
        <v>29</v>
      </c>
      <c r="E19" s="8"/>
      <c r="F19" s="4"/>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row>
    <row r="20" spans="1:118" s="19" customFormat="1" ht="30" customHeight="1" thickBot="1" x14ac:dyDescent="0.25">
      <c r="A20" s="5"/>
      <c r="B20" s="64" t="s">
        <v>36</v>
      </c>
      <c r="C20" s="55">
        <f>D19+1</f>
        <v>30</v>
      </c>
      <c r="D20" s="55">
        <f>C20+2</f>
        <v>32</v>
      </c>
      <c r="E20" s="8"/>
      <c r="F20" s="4">
        <f t="shared" si="19"/>
        <v>3</v>
      </c>
      <c r="G20" s="20"/>
      <c r="H20" s="20"/>
      <c r="I20" s="20"/>
      <c r="J20" s="20"/>
      <c r="K20" s="20"/>
      <c r="L20" s="20"/>
      <c r="M20" s="20"/>
      <c r="N20" s="20"/>
      <c r="O20" s="20"/>
      <c r="P20" s="20"/>
      <c r="Q20" s="20"/>
      <c r="R20" s="20"/>
      <c r="S20" s="20"/>
      <c r="T20" s="20"/>
      <c r="U20" s="20"/>
      <c r="V20" s="20"/>
      <c r="W20" s="21"/>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c r="DA20" s="20"/>
      <c r="DB20" s="20"/>
      <c r="DC20" s="20"/>
      <c r="DD20" s="20"/>
      <c r="DE20" s="20"/>
      <c r="DF20" s="20"/>
      <c r="DG20" s="20"/>
      <c r="DH20" s="20"/>
      <c r="DI20" s="20"/>
      <c r="DJ20" s="20"/>
      <c r="DK20" s="20"/>
      <c r="DL20" s="20"/>
      <c r="DM20" s="20"/>
      <c r="DN20" s="20"/>
    </row>
    <row r="21" spans="1:118" s="19" customFormat="1" ht="30" customHeight="1" thickBot="1" x14ac:dyDescent="0.25">
      <c r="A21" s="5"/>
      <c r="B21" s="64" t="s">
        <v>37</v>
      </c>
      <c r="C21" s="55">
        <f>C20+1</f>
        <v>31</v>
      </c>
      <c r="D21" s="55">
        <f>C21+3</f>
        <v>34</v>
      </c>
      <c r="E21" s="8"/>
      <c r="F21" s="4">
        <f t="shared" si="19"/>
        <v>4</v>
      </c>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20"/>
      <c r="CU21" s="20"/>
      <c r="CV21" s="20"/>
      <c r="CW21" s="20"/>
      <c r="CX21" s="20"/>
      <c r="CY21" s="20"/>
      <c r="CZ21" s="20"/>
      <c r="DA21" s="20"/>
      <c r="DB21" s="20"/>
      <c r="DC21" s="20"/>
      <c r="DD21" s="20"/>
      <c r="DE21" s="20"/>
      <c r="DF21" s="20"/>
      <c r="DG21" s="20"/>
      <c r="DH21" s="20"/>
      <c r="DI21" s="20"/>
      <c r="DJ21" s="20"/>
      <c r="DK21" s="20"/>
      <c r="DL21" s="20"/>
      <c r="DM21" s="20"/>
      <c r="DN21" s="20"/>
    </row>
    <row r="22" spans="1:118" s="19" customFormat="1" ht="30" customHeight="1" thickBot="1" x14ac:dyDescent="0.25">
      <c r="A22" s="5"/>
      <c r="B22" s="64" t="s">
        <v>38</v>
      </c>
      <c r="C22" s="65">
        <f>C16+3</f>
        <v>26</v>
      </c>
      <c r="D22" s="65">
        <f>C22+5</f>
        <v>31</v>
      </c>
      <c r="E22" s="8"/>
      <c r="F22" s="4"/>
      <c r="G22" s="20"/>
      <c r="H22" s="20"/>
      <c r="I22" s="20"/>
      <c r="J22" s="20"/>
      <c r="K22" s="20"/>
      <c r="L22" s="20"/>
      <c r="M22" s="20"/>
      <c r="N22" s="20"/>
      <c r="O22" s="20"/>
      <c r="P22" s="20"/>
      <c r="Q22" s="20"/>
      <c r="R22" s="20"/>
      <c r="S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row>
    <row r="23" spans="1:118" s="19" customFormat="1" ht="30" customHeight="1" thickBot="1" x14ac:dyDescent="0.25">
      <c r="A23" s="5"/>
      <c r="B23" s="64" t="s">
        <v>39</v>
      </c>
      <c r="C23" s="65">
        <f>D16</f>
        <v>28</v>
      </c>
      <c r="D23" s="65">
        <f>C23+7</f>
        <v>35</v>
      </c>
      <c r="E23" s="8"/>
      <c r="F23" s="4"/>
      <c r="G23" s="20"/>
      <c r="H23" s="20"/>
      <c r="I23" s="20"/>
      <c r="J23" s="20"/>
      <c r="K23" s="20"/>
      <c r="L23" s="20"/>
      <c r="M23" s="20"/>
      <c r="N23" s="20"/>
      <c r="O23" s="20"/>
      <c r="P23" s="20"/>
      <c r="Q23" s="20"/>
      <c r="R23" s="20"/>
      <c r="S23" s="20"/>
      <c r="T23" s="20"/>
      <c r="U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row>
    <row r="24" spans="1:118" s="19" customFormat="1" ht="30" customHeight="1" thickBot="1" x14ac:dyDescent="0.25">
      <c r="A24" s="6"/>
      <c r="B24" s="66" t="s">
        <v>40</v>
      </c>
      <c r="C24" s="67"/>
      <c r="D24" s="68"/>
      <c r="E24" s="8"/>
      <c r="F24" s="4" t="str">
        <f t="shared" si="19"/>
        <v/>
      </c>
    </row>
    <row r="25" spans="1:118" s="19" customFormat="1" ht="30" customHeight="1" thickBot="1" x14ac:dyDescent="0.25">
      <c r="A25" s="6"/>
      <c r="B25" s="69" t="s">
        <v>46</v>
      </c>
      <c r="C25" s="70">
        <f>D22+2</f>
        <v>33</v>
      </c>
      <c r="D25" s="71">
        <f>C25+4</f>
        <v>37</v>
      </c>
      <c r="E25" s="8"/>
      <c r="F25" s="4"/>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c r="CU25" s="20"/>
      <c r="CV25" s="20"/>
      <c r="CW25" s="20"/>
      <c r="CX25" s="20"/>
      <c r="CY25" s="20"/>
      <c r="CZ25" s="20"/>
      <c r="DA25" s="20"/>
      <c r="DB25" s="20"/>
      <c r="DC25" s="20"/>
      <c r="DD25" s="20"/>
      <c r="DE25" s="20"/>
      <c r="DF25" s="20"/>
      <c r="DG25" s="20"/>
      <c r="DH25" s="20"/>
      <c r="DI25" s="20"/>
      <c r="DJ25" s="20"/>
      <c r="DK25" s="20"/>
      <c r="DL25" s="20"/>
      <c r="DM25" s="20"/>
      <c r="DN25" s="20"/>
    </row>
    <row r="26" spans="1:118" s="19" customFormat="1" ht="30" customHeight="1" thickBot="1" x14ac:dyDescent="0.25">
      <c r="A26" s="6"/>
      <c r="B26" s="69" t="s">
        <v>44</v>
      </c>
      <c r="C26" s="70">
        <f>D23+2</f>
        <v>37</v>
      </c>
      <c r="D26" s="71">
        <f>C26+4</f>
        <v>41</v>
      </c>
      <c r="E26" s="8"/>
      <c r="F26" s="4">
        <f t="shared" si="19"/>
        <v>5</v>
      </c>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c r="DK26" s="20"/>
      <c r="DL26" s="20"/>
      <c r="DM26" s="20"/>
      <c r="DN26" s="20"/>
    </row>
    <row r="27" spans="1:118" s="19" customFormat="1" ht="30" customHeight="1" thickBot="1" x14ac:dyDescent="0.25">
      <c r="A27" s="5"/>
      <c r="B27" s="69" t="s">
        <v>45</v>
      </c>
      <c r="C27" s="72">
        <f>D26-1</f>
        <v>40</v>
      </c>
      <c r="D27" s="72">
        <f>C27+8</f>
        <v>48</v>
      </c>
      <c r="E27" s="8"/>
      <c r="F27" s="4">
        <f t="shared" si="19"/>
        <v>9</v>
      </c>
      <c r="G27" s="20"/>
      <c r="H27" s="20"/>
      <c r="I27" s="20"/>
      <c r="J27" s="20"/>
      <c r="K27" s="20"/>
      <c r="L27" s="20"/>
      <c r="M27" s="20"/>
      <c r="N27" s="20"/>
      <c r="O27" s="20"/>
      <c r="P27" s="20"/>
      <c r="Q27" s="20"/>
      <c r="R27" s="20"/>
      <c r="S27" s="21"/>
      <c r="T27" s="21"/>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c r="CT27" s="20"/>
      <c r="CU27" s="20"/>
      <c r="CV27" s="20"/>
      <c r="CW27" s="20"/>
      <c r="CX27" s="20"/>
      <c r="CY27" s="20"/>
      <c r="CZ27" s="20"/>
      <c r="DA27" s="20"/>
      <c r="DB27" s="20"/>
      <c r="DC27" s="20"/>
      <c r="DD27" s="20"/>
      <c r="DE27" s="20"/>
      <c r="DF27" s="20"/>
      <c r="DG27" s="20"/>
      <c r="DH27" s="20"/>
      <c r="DI27" s="20"/>
      <c r="DJ27" s="20"/>
      <c r="DK27" s="20"/>
      <c r="DL27" s="20"/>
      <c r="DM27" s="20"/>
      <c r="DN27" s="20"/>
    </row>
    <row r="28" spans="1:118" s="19" customFormat="1" ht="30" customHeight="1" thickBot="1" x14ac:dyDescent="0.25">
      <c r="A28" s="5"/>
      <c r="B28" s="69" t="s">
        <v>43</v>
      </c>
      <c r="C28" s="73">
        <f>D26</f>
        <v>41</v>
      </c>
      <c r="D28" s="73">
        <f>C28+2</f>
        <v>43</v>
      </c>
      <c r="E28" s="8"/>
      <c r="F28" s="4">
        <f t="shared" si="19"/>
        <v>3</v>
      </c>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U28" s="20"/>
      <c r="CV28" s="20"/>
      <c r="CW28" s="20"/>
      <c r="CX28" s="20"/>
      <c r="CY28" s="20"/>
      <c r="CZ28" s="20"/>
      <c r="DA28" s="20"/>
      <c r="DB28" s="20"/>
      <c r="DC28" s="20"/>
      <c r="DD28" s="20"/>
      <c r="DE28" s="20"/>
      <c r="DF28" s="20"/>
      <c r="DG28" s="20"/>
      <c r="DH28" s="20"/>
      <c r="DI28" s="20"/>
      <c r="DJ28" s="20"/>
      <c r="DK28" s="20"/>
      <c r="DL28" s="20"/>
      <c r="DM28" s="20"/>
      <c r="DN28" s="20"/>
    </row>
    <row r="29" spans="1:118" s="19" customFormat="1" ht="30" customHeight="1" thickBot="1" x14ac:dyDescent="0.25">
      <c r="A29" s="5"/>
      <c r="B29" s="74" t="s">
        <v>47</v>
      </c>
      <c r="C29" s="73">
        <f>D27-2</f>
        <v>46</v>
      </c>
      <c r="D29" s="75">
        <f>C29+7</f>
        <v>53</v>
      </c>
      <c r="E29" s="8"/>
      <c r="F29" s="4">
        <f t="shared" si="19"/>
        <v>8</v>
      </c>
      <c r="G29" s="20"/>
      <c r="H29" s="20"/>
      <c r="I29" s="20"/>
      <c r="J29" s="20"/>
      <c r="K29" s="20"/>
      <c r="L29" s="20"/>
      <c r="M29" s="20"/>
      <c r="N29" s="20"/>
      <c r="O29" s="20"/>
      <c r="P29" s="20"/>
      <c r="Q29" s="20"/>
      <c r="R29" s="20"/>
      <c r="S29" s="20"/>
      <c r="T29" s="20"/>
      <c r="U29" s="20"/>
      <c r="V29" s="20"/>
      <c r="W29" s="21"/>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c r="CT29" s="20"/>
      <c r="CU29" s="20"/>
      <c r="CV29" s="20"/>
      <c r="CW29" s="20"/>
      <c r="CX29" s="20"/>
      <c r="CY29" s="20"/>
      <c r="CZ29" s="20"/>
      <c r="DA29" s="20"/>
      <c r="DB29" s="20"/>
      <c r="DC29" s="20"/>
      <c r="DD29" s="20"/>
      <c r="DE29" s="20"/>
      <c r="DF29" s="20"/>
      <c r="DG29" s="20"/>
      <c r="DH29" s="20"/>
      <c r="DI29" s="20"/>
      <c r="DJ29" s="20"/>
      <c r="DK29" s="20"/>
      <c r="DL29" s="20"/>
      <c r="DM29" s="20"/>
      <c r="DN29" s="20"/>
    </row>
    <row r="30" spans="1:118" s="19" customFormat="1" ht="30" customHeight="1" thickBot="1" x14ac:dyDescent="0.25">
      <c r="A30" s="5"/>
      <c r="B30" s="69" t="s">
        <v>48</v>
      </c>
      <c r="C30" s="72">
        <f>D29</f>
        <v>53</v>
      </c>
      <c r="D30" s="75">
        <f>C30+6</f>
        <v>59</v>
      </c>
      <c r="E30" s="8"/>
      <c r="F30" s="4"/>
      <c r="G30" s="20"/>
      <c r="H30" s="20"/>
      <c r="I30" s="20"/>
      <c r="J30" s="20"/>
      <c r="K30" s="20"/>
      <c r="L30" s="20"/>
      <c r="M30" s="20"/>
      <c r="N30" s="20"/>
      <c r="O30" s="20"/>
      <c r="P30" s="20"/>
      <c r="Q30" s="20"/>
      <c r="R30" s="20"/>
      <c r="S30" s="20"/>
      <c r="T30" s="20"/>
      <c r="U30" s="20"/>
      <c r="V30" s="20"/>
      <c r="W30" s="21"/>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c r="DA30" s="20"/>
      <c r="DB30" s="20"/>
      <c r="DC30" s="20"/>
      <c r="DD30" s="20"/>
      <c r="DE30" s="20"/>
      <c r="DF30" s="20"/>
      <c r="DG30" s="20"/>
      <c r="DH30" s="20"/>
      <c r="DI30" s="20"/>
      <c r="DJ30" s="20"/>
      <c r="DK30" s="20"/>
      <c r="DL30" s="20"/>
      <c r="DM30" s="20"/>
      <c r="DN30" s="20"/>
    </row>
    <row r="31" spans="1:118" s="19" customFormat="1" ht="30" customHeight="1" thickBot="1" x14ac:dyDescent="0.25">
      <c r="A31" s="5"/>
      <c r="B31" s="69" t="s">
        <v>49</v>
      </c>
      <c r="C31" s="73">
        <f>C30+1</f>
        <v>54</v>
      </c>
      <c r="D31" s="72">
        <f>C31+10</f>
        <v>64</v>
      </c>
      <c r="E31" s="8"/>
      <c r="F31" s="4"/>
      <c r="G31" s="20"/>
      <c r="H31" s="20"/>
      <c r="I31" s="20"/>
      <c r="J31" s="20"/>
      <c r="K31" s="20"/>
      <c r="L31" s="20"/>
      <c r="M31" s="20"/>
      <c r="N31" s="20"/>
      <c r="O31" s="20"/>
      <c r="P31" s="20"/>
      <c r="Q31" s="20"/>
      <c r="R31" s="20"/>
      <c r="S31" s="20"/>
      <c r="T31" s="20"/>
      <c r="U31" s="20"/>
      <c r="V31" s="20"/>
      <c r="W31" s="21"/>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c r="CT31" s="20"/>
      <c r="CU31" s="20"/>
      <c r="CV31" s="20"/>
      <c r="CW31" s="20"/>
      <c r="CX31" s="20"/>
      <c r="CY31" s="20"/>
      <c r="CZ31" s="20"/>
      <c r="DA31" s="20"/>
      <c r="DB31" s="20"/>
      <c r="DC31" s="20"/>
      <c r="DD31" s="20"/>
      <c r="DE31" s="20"/>
      <c r="DF31" s="20"/>
      <c r="DG31" s="20"/>
      <c r="DH31" s="20"/>
      <c r="DI31" s="20"/>
      <c r="DJ31" s="20"/>
      <c r="DK31" s="20"/>
      <c r="DL31" s="20"/>
      <c r="DM31" s="20"/>
      <c r="DN31" s="20"/>
    </row>
    <row r="32" spans="1:118" s="19" customFormat="1" ht="30" customHeight="1" thickBot="1" x14ac:dyDescent="0.25">
      <c r="A32" s="5"/>
      <c r="B32" s="69" t="s">
        <v>50</v>
      </c>
      <c r="C32" s="73">
        <f>C31+8</f>
        <v>62</v>
      </c>
      <c r="D32" s="73">
        <f>C32+3</f>
        <v>65</v>
      </c>
      <c r="E32" s="8"/>
      <c r="F32" s="4"/>
      <c r="G32" s="20"/>
      <c r="H32" s="20"/>
      <c r="I32" s="20"/>
      <c r="J32" s="20"/>
      <c r="K32" s="20"/>
      <c r="L32" s="20"/>
      <c r="M32" s="20"/>
      <c r="N32" s="20"/>
      <c r="O32" s="20"/>
      <c r="P32" s="20"/>
      <c r="Q32" s="20"/>
      <c r="R32" s="20"/>
      <c r="S32" s="20"/>
      <c r="T32" s="20"/>
      <c r="U32" s="20"/>
      <c r="V32" s="20"/>
      <c r="W32" s="21"/>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c r="DA32" s="20"/>
      <c r="DB32" s="20"/>
      <c r="DC32" s="20"/>
      <c r="DD32" s="20"/>
      <c r="DE32" s="20"/>
      <c r="DF32" s="20"/>
      <c r="DG32" s="20"/>
      <c r="DH32" s="20"/>
      <c r="DI32" s="20"/>
      <c r="DJ32" s="20"/>
      <c r="DK32" s="20"/>
      <c r="DL32" s="20"/>
      <c r="DM32" s="20"/>
      <c r="DN32" s="20"/>
    </row>
    <row r="33" spans="1:118" s="19" customFormat="1" ht="30" customHeight="1" thickBot="1" x14ac:dyDescent="0.25">
      <c r="A33" s="5"/>
      <c r="B33" s="69" t="s">
        <v>41</v>
      </c>
      <c r="C33" s="73">
        <f>D23+2</f>
        <v>37</v>
      </c>
      <c r="D33" s="73">
        <f>C33+30</f>
        <v>67</v>
      </c>
      <c r="E33" s="8"/>
      <c r="F33" s="4">
        <f t="shared" si="19"/>
        <v>31</v>
      </c>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20"/>
      <c r="CQ33" s="20"/>
      <c r="CR33" s="20"/>
      <c r="CS33" s="20"/>
      <c r="CT33" s="20"/>
      <c r="CU33" s="20"/>
      <c r="CV33" s="20"/>
      <c r="CW33" s="20"/>
      <c r="CX33" s="20"/>
      <c r="CY33" s="20"/>
      <c r="CZ33" s="20"/>
      <c r="DA33" s="20"/>
      <c r="DB33" s="20"/>
      <c r="DC33" s="20"/>
      <c r="DD33" s="20"/>
      <c r="DE33" s="20"/>
      <c r="DF33" s="20"/>
      <c r="DG33" s="20"/>
      <c r="DH33" s="20"/>
      <c r="DI33" s="20"/>
      <c r="DJ33" s="20"/>
      <c r="DK33" s="20"/>
      <c r="DL33" s="20"/>
      <c r="DM33" s="20"/>
      <c r="DN33" s="20"/>
    </row>
    <row r="34" spans="1:118" s="19" customFormat="1" ht="30" customHeight="1" thickBot="1" x14ac:dyDescent="0.25">
      <c r="A34" s="5"/>
      <c r="B34" s="76" t="s">
        <v>42</v>
      </c>
      <c r="C34" s="77"/>
      <c r="D34" s="78"/>
      <c r="E34" s="8"/>
      <c r="F34" s="4" t="str">
        <f t="shared" si="19"/>
        <v/>
      </c>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row>
    <row r="35" spans="1:118" s="19" customFormat="1" ht="30" customHeight="1" thickBot="1" x14ac:dyDescent="0.25">
      <c r="A35" s="5"/>
      <c r="B35" s="79" t="s">
        <v>52</v>
      </c>
      <c r="C35" s="80">
        <f>D32</f>
        <v>65</v>
      </c>
      <c r="D35" s="80">
        <f>C35+10</f>
        <v>75</v>
      </c>
      <c r="E35" s="8"/>
      <c r="F35" s="4"/>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row>
    <row r="36" spans="1:118" s="19" customFormat="1" ht="30" customHeight="1" thickBot="1" x14ac:dyDescent="0.25">
      <c r="A36" s="5"/>
      <c r="B36" s="79" t="s">
        <v>51</v>
      </c>
      <c r="C36" s="80">
        <f>D33</f>
        <v>67</v>
      </c>
      <c r="D36" s="80">
        <f>C36+10</f>
        <v>77</v>
      </c>
      <c r="E36" s="8"/>
      <c r="F36" s="4"/>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c r="CU36" s="20"/>
      <c r="CV36" s="20"/>
      <c r="CW36" s="20"/>
      <c r="CX36" s="20"/>
      <c r="CY36" s="20"/>
      <c r="CZ36" s="20"/>
      <c r="DA36" s="20"/>
      <c r="DB36" s="20"/>
      <c r="DC36" s="20"/>
      <c r="DD36" s="20"/>
      <c r="DE36" s="20"/>
      <c r="DF36" s="20"/>
      <c r="DG36" s="20"/>
      <c r="DH36" s="20"/>
      <c r="DI36" s="20"/>
      <c r="DJ36" s="20"/>
      <c r="DK36" s="20"/>
      <c r="DL36" s="20"/>
      <c r="DM36" s="20"/>
      <c r="DN36" s="20"/>
    </row>
    <row r="37" spans="1:118" s="19" customFormat="1" ht="30" customHeight="1" thickBot="1" x14ac:dyDescent="0.25">
      <c r="A37" s="5"/>
      <c r="B37" s="79" t="s">
        <v>53</v>
      </c>
      <c r="C37" s="80">
        <f>C36+5</f>
        <v>72</v>
      </c>
      <c r="D37" s="80">
        <f>C37+10</f>
        <v>82</v>
      </c>
      <c r="E37" s="8"/>
      <c r="F37" s="4">
        <f t="shared" si="19"/>
        <v>11</v>
      </c>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c r="CN37" s="20"/>
      <c r="CO37" s="20"/>
      <c r="CP37" s="20"/>
      <c r="CQ37" s="20"/>
      <c r="CR37" s="20"/>
      <c r="CS37" s="20"/>
      <c r="CT37" s="20"/>
      <c r="CU37" s="20"/>
      <c r="CV37" s="20"/>
      <c r="CW37" s="20"/>
      <c r="CX37" s="20"/>
      <c r="CY37" s="20"/>
      <c r="CZ37" s="20"/>
      <c r="DA37" s="20"/>
      <c r="DB37" s="20"/>
      <c r="DC37" s="20"/>
      <c r="DD37" s="20"/>
      <c r="DE37" s="20"/>
      <c r="DF37" s="20"/>
      <c r="DG37" s="20"/>
      <c r="DH37" s="20"/>
      <c r="DI37" s="20"/>
      <c r="DJ37" s="20"/>
      <c r="DK37" s="20"/>
      <c r="DL37" s="20"/>
      <c r="DM37" s="20"/>
      <c r="DN37" s="20"/>
    </row>
    <row r="38" spans="1:118" s="19" customFormat="1" ht="30" customHeight="1" thickBot="1" x14ac:dyDescent="0.25">
      <c r="A38" s="5"/>
      <c r="B38" s="79" t="s">
        <v>54</v>
      </c>
      <c r="C38" s="80">
        <f>C37+4</f>
        <v>76</v>
      </c>
      <c r="D38" s="80">
        <f>C38+15</f>
        <v>91</v>
      </c>
      <c r="E38" s="8"/>
      <c r="F38" s="4">
        <f t="shared" si="19"/>
        <v>16</v>
      </c>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c r="CR38" s="20"/>
      <c r="CS38" s="20"/>
      <c r="CT38" s="20"/>
      <c r="CU38" s="20"/>
      <c r="CV38" s="20"/>
      <c r="CW38" s="20"/>
      <c r="CX38" s="20"/>
      <c r="CY38" s="20"/>
      <c r="CZ38" s="20"/>
      <c r="DA38" s="20"/>
      <c r="DB38" s="20"/>
      <c r="DC38" s="20"/>
      <c r="DD38" s="20"/>
      <c r="DE38" s="20"/>
      <c r="DF38" s="20"/>
      <c r="DG38" s="20"/>
      <c r="DH38" s="20"/>
      <c r="DI38" s="20"/>
      <c r="DJ38" s="20"/>
      <c r="DK38" s="20"/>
      <c r="DL38" s="20"/>
      <c r="DM38" s="20"/>
      <c r="DN38" s="20"/>
    </row>
    <row r="39" spans="1:118" s="19" customFormat="1" ht="30" customHeight="1" thickBot="1" x14ac:dyDescent="0.25">
      <c r="A39" s="5"/>
      <c r="B39" s="79" t="s">
        <v>55</v>
      </c>
      <c r="C39" s="80">
        <f>D38</f>
        <v>91</v>
      </c>
      <c r="D39" s="80">
        <f>C39+7</f>
        <v>98</v>
      </c>
      <c r="E39" s="8"/>
      <c r="F39" s="4">
        <f t="shared" si="19"/>
        <v>8</v>
      </c>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c r="CN39" s="20"/>
      <c r="CO39" s="20"/>
      <c r="CP39" s="20"/>
      <c r="CQ39" s="20"/>
      <c r="CR39" s="20"/>
      <c r="CS39" s="20"/>
      <c r="CT39" s="20"/>
      <c r="CU39" s="20"/>
      <c r="CV39" s="20"/>
      <c r="CW39" s="20"/>
      <c r="CX39" s="20"/>
      <c r="CY39" s="20"/>
      <c r="CZ39" s="20"/>
      <c r="DA39" s="20"/>
      <c r="DB39" s="20"/>
      <c r="DC39" s="20"/>
      <c r="DD39" s="20"/>
      <c r="DE39" s="20"/>
      <c r="DF39" s="20"/>
      <c r="DG39" s="20"/>
      <c r="DH39" s="20"/>
      <c r="DI39" s="20"/>
      <c r="DJ39" s="20"/>
      <c r="DK39" s="20"/>
      <c r="DL39" s="20"/>
      <c r="DM39" s="20"/>
      <c r="DN39" s="20"/>
    </row>
    <row r="40" spans="1:118" s="19" customFormat="1" ht="30" customHeight="1" thickBot="1" x14ac:dyDescent="0.25">
      <c r="A40" s="5"/>
      <c r="B40" s="79" t="s">
        <v>56</v>
      </c>
      <c r="C40" s="80">
        <f>D39</f>
        <v>98</v>
      </c>
      <c r="D40" s="80">
        <f>C40+5</f>
        <v>103</v>
      </c>
      <c r="E40" s="8"/>
      <c r="F40" s="4"/>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c r="CU40" s="20"/>
      <c r="CV40" s="20"/>
      <c r="CW40" s="20"/>
      <c r="CX40" s="20"/>
      <c r="CY40" s="20"/>
      <c r="CZ40" s="20"/>
      <c r="DA40" s="20"/>
      <c r="DB40" s="20"/>
      <c r="DC40" s="20"/>
      <c r="DD40" s="20"/>
      <c r="DE40" s="20"/>
      <c r="DF40" s="20"/>
      <c r="DG40" s="20"/>
      <c r="DH40" s="20"/>
      <c r="DI40" s="20"/>
      <c r="DJ40" s="20"/>
      <c r="DK40" s="20"/>
      <c r="DL40" s="20"/>
      <c r="DM40" s="20"/>
      <c r="DN40" s="20"/>
    </row>
    <row r="41" spans="1:118" s="19" customFormat="1" ht="30" customHeight="1" thickBot="1" x14ac:dyDescent="0.25">
      <c r="A41" s="5"/>
      <c r="B41" s="79" t="s">
        <v>57</v>
      </c>
      <c r="C41" s="80">
        <f>D40</f>
        <v>103</v>
      </c>
      <c r="D41" s="80">
        <f>C41+5</f>
        <v>108</v>
      </c>
      <c r="E41" s="8"/>
      <c r="F41" s="4"/>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c r="CN41" s="20"/>
      <c r="CO41" s="20"/>
      <c r="CP41" s="20"/>
      <c r="CQ41" s="20"/>
      <c r="CR41" s="20"/>
      <c r="CS41" s="20"/>
      <c r="CT41" s="20"/>
      <c r="CU41" s="20"/>
      <c r="CV41" s="20"/>
      <c r="CW41" s="20"/>
      <c r="CX41" s="20"/>
      <c r="CY41" s="20"/>
      <c r="CZ41" s="20"/>
      <c r="DA41" s="20"/>
      <c r="DB41" s="20"/>
      <c r="DC41" s="20"/>
      <c r="DD41" s="20"/>
      <c r="DE41" s="20"/>
      <c r="DF41" s="20"/>
      <c r="DG41" s="20"/>
      <c r="DH41" s="20"/>
      <c r="DI41" s="20"/>
      <c r="DJ41" s="20"/>
      <c r="DK41" s="20"/>
      <c r="DL41" s="20"/>
      <c r="DM41" s="20"/>
      <c r="DN41" s="20"/>
    </row>
    <row r="42" spans="1:118" s="19" customFormat="1" ht="30" customHeight="1" thickBot="1" x14ac:dyDescent="0.25">
      <c r="A42" s="5"/>
      <c r="B42" s="79" t="s">
        <v>58</v>
      </c>
      <c r="C42" s="80">
        <f>D41</f>
        <v>108</v>
      </c>
      <c r="D42" s="80">
        <f>C42+8</f>
        <v>116</v>
      </c>
      <c r="E42" s="8"/>
      <c r="F42" s="4">
        <f t="shared" si="19"/>
        <v>9</v>
      </c>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row>
    <row r="43" spans="1:118" s="19" customFormat="1" ht="30" customHeight="1" thickBot="1" x14ac:dyDescent="0.25">
      <c r="A43" s="5"/>
      <c r="B43" s="79" t="s">
        <v>59</v>
      </c>
      <c r="C43" s="80">
        <f>C36</f>
        <v>67</v>
      </c>
      <c r="D43" s="80">
        <f>D42</f>
        <v>116</v>
      </c>
      <c r="E43" s="8"/>
      <c r="F43" s="4">
        <f t="shared" si="19"/>
        <v>50</v>
      </c>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c r="CN43" s="20"/>
      <c r="CO43" s="20"/>
      <c r="CP43" s="20"/>
      <c r="CQ43" s="20"/>
      <c r="CR43" s="20"/>
      <c r="CS43" s="20"/>
      <c r="CT43" s="20"/>
      <c r="CU43" s="20"/>
      <c r="CV43" s="20"/>
      <c r="CW43" s="20"/>
      <c r="CX43" s="20"/>
      <c r="CY43" s="20"/>
      <c r="CZ43" s="20"/>
      <c r="DA43" s="20"/>
      <c r="DB43" s="20"/>
      <c r="DC43" s="20"/>
      <c r="DD43" s="20"/>
      <c r="DE43" s="20"/>
      <c r="DF43" s="20"/>
      <c r="DG43" s="20"/>
      <c r="DH43" s="20"/>
      <c r="DI43" s="20"/>
      <c r="DJ43" s="20"/>
      <c r="DK43" s="20"/>
      <c r="DL43" s="20"/>
      <c r="DM43" s="20"/>
      <c r="DN43" s="20"/>
    </row>
    <row r="44" spans="1:118" s="19" customFormat="1" ht="30" customHeight="1" thickBot="1" x14ac:dyDescent="0.25">
      <c r="A44" s="5"/>
      <c r="B44" s="23"/>
      <c r="C44" s="24"/>
      <c r="D44" s="24"/>
      <c r="E44" s="8"/>
      <c r="F44" s="4" t="str">
        <f t="shared" si="19"/>
        <v/>
      </c>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row>
    <row r="45" spans="1:118" ht="30" customHeight="1" x14ac:dyDescent="0.2">
      <c r="E45" s="3"/>
    </row>
    <row r="46" spans="1:118" ht="30" customHeight="1" x14ac:dyDescent="0.2">
      <c r="D46" s="7"/>
    </row>
  </sheetData>
  <mergeCells count="60">
    <mergeCell ref="O2:X2"/>
    <mergeCell ref="C1:D6"/>
    <mergeCell ref="O1:X1"/>
    <mergeCell ref="G1:M1"/>
    <mergeCell ref="G2:M2"/>
    <mergeCell ref="G4:AH4"/>
    <mergeCell ref="AB6:AH6"/>
    <mergeCell ref="AI6:AO6"/>
    <mergeCell ref="AP6:AV6"/>
    <mergeCell ref="AW6:BC6"/>
    <mergeCell ref="A7:A8"/>
    <mergeCell ref="B7:B8"/>
    <mergeCell ref="C7:C8"/>
    <mergeCell ref="D7:D8"/>
    <mergeCell ref="AI4:BJ4"/>
    <mergeCell ref="G5:M5"/>
    <mergeCell ref="N5:T5"/>
    <mergeCell ref="U5:AA5"/>
    <mergeCell ref="CT6:CZ6"/>
    <mergeCell ref="BR6:BX6"/>
    <mergeCell ref="BK6:BQ6"/>
    <mergeCell ref="AB5:AH5"/>
    <mergeCell ref="AI5:AO5"/>
    <mergeCell ref="AP5:AV5"/>
    <mergeCell ref="AW5:BC5"/>
    <mergeCell ref="BD5:BJ5"/>
    <mergeCell ref="BD6:BJ6"/>
    <mergeCell ref="G6:M6"/>
    <mergeCell ref="N6:T6"/>
    <mergeCell ref="U6:AA6"/>
    <mergeCell ref="BY6:CE6"/>
    <mergeCell ref="CF1:CL1"/>
    <mergeCell ref="CF2:CL2"/>
    <mergeCell ref="CF6:CL6"/>
    <mergeCell ref="CF5:CL5"/>
    <mergeCell ref="CM1:CS1"/>
    <mergeCell ref="CM2:CS2"/>
    <mergeCell ref="CT5:CZ5"/>
    <mergeCell ref="BK1:BQ1"/>
    <mergeCell ref="BK2:BQ2"/>
    <mergeCell ref="BR1:BX1"/>
    <mergeCell ref="BR2:BX2"/>
    <mergeCell ref="BY1:CE1"/>
    <mergeCell ref="BY2:CE2"/>
    <mergeCell ref="DA2:DG2"/>
    <mergeCell ref="DA6:DG6"/>
    <mergeCell ref="DH1:DN1"/>
    <mergeCell ref="DH2:DN2"/>
    <mergeCell ref="DH6:DN6"/>
    <mergeCell ref="DA5:DG5"/>
    <mergeCell ref="DH5:DN5"/>
    <mergeCell ref="BK4:DN4"/>
    <mergeCell ref="BK5:BQ5"/>
    <mergeCell ref="BR5:BX5"/>
    <mergeCell ref="BY5:CE5"/>
    <mergeCell ref="DA1:DG1"/>
    <mergeCell ref="CM6:CS6"/>
    <mergeCell ref="CT1:CZ1"/>
    <mergeCell ref="CT2:CZ2"/>
    <mergeCell ref="CM5:CS5"/>
  </mergeCells>
  <phoneticPr fontId="21" type="noConversion"/>
  <conditionalFormatting sqref="G6:BI6 BK6:BP6 G7:BP7 G8:BI21 BK8:BP21 G22:DM23 G36:DM36 G37:BI43 BK37:BP43 BK24:BP35 G24:BI35">
    <cfRule type="expression" dxfId="85" priority="149">
      <formula>AND(TODAY()&gt;=G$7, TODAY()&lt;H$7)</formula>
    </cfRule>
  </conditionalFormatting>
  <conditionalFormatting sqref="G11:BI21 BK11:BP21 G22:DM23">
    <cfRule type="expression" dxfId="84" priority="155" stopIfTrue="1">
      <formula>AND(task_end&gt;=G$7,task_start&lt;H$7)</formula>
    </cfRule>
  </conditionalFormatting>
  <conditionalFormatting sqref="BK26:BP33 G26:BI33">
    <cfRule type="expression" dxfId="83" priority="153" stopIfTrue="1">
      <formula>AND(task_end&gt;=G$7,task_start&lt;H$7)</formula>
    </cfRule>
  </conditionalFormatting>
  <conditionalFormatting sqref="G11:BQ21 G22:DM23">
    <cfRule type="expression" dxfId="82" priority="154">
      <formula>AND(task_start&lt;=G$7,ROUNDDOWN((task_end-task_start+1)*task_progress,0)+task_start-1&gt;=G$7)</formula>
    </cfRule>
  </conditionalFormatting>
  <conditionalFormatting sqref="G26:BQ33">
    <cfRule type="expression" dxfId="81" priority="152">
      <formula>AND(task_start&lt;=G$7,ROUNDDOWN((task_end-task_start+1)*task_progress,0)+task_start-1&gt;=G$7)</formula>
    </cfRule>
  </conditionalFormatting>
  <conditionalFormatting sqref="G36:DM36 G37:BI43 BK37:BP43 BR37:BW43 BY37:CD43 CF37:CK43 CM37:CR43 CT37:CY43 DA37:DF43 DH37:DM43">
    <cfRule type="expression" dxfId="80" priority="151" stopIfTrue="1">
      <formula>AND(task_end&gt;=G$7,task_start&lt;H$7)</formula>
    </cfRule>
  </conditionalFormatting>
  <conditionalFormatting sqref="G36:DM36 G37:BP43 BR37:BW43">
    <cfRule type="expression" dxfId="79" priority="150">
      <formula>AND(task_start&lt;=G$7,ROUNDDOWN((task_end-task_start+1)*task_progress,0)+task_start-1&gt;=G$7)</formula>
    </cfRule>
  </conditionalFormatting>
  <conditionalFormatting sqref="BJ6 BQ6 BX6 CE6 CL6 CS6 CZ6 DG6 DN6 BJ8:BJ21 BJ37:BJ43 BJ24:BJ35">
    <cfRule type="expression" dxfId="78" priority="187">
      <formula>AND(TODAY()&gt;=BJ$7, TODAY()&lt;#REF!)</formula>
    </cfRule>
  </conditionalFormatting>
  <conditionalFormatting sqref="BJ11:BJ21">
    <cfRule type="expression" dxfId="77" priority="191" stopIfTrue="1">
      <formula>AND(task_end&gt;=BJ$7,task_start&lt;#REF!)</formula>
    </cfRule>
  </conditionalFormatting>
  <conditionalFormatting sqref="BJ25:BJ33">
    <cfRule type="expression" dxfId="76" priority="195" stopIfTrue="1">
      <formula>AND(task_end&gt;=BJ$7,task_start&lt;#REF!)</formula>
    </cfRule>
  </conditionalFormatting>
  <conditionalFormatting sqref="BJ37:BJ43">
    <cfRule type="expression" dxfId="75" priority="199" stopIfTrue="1">
      <formula>AND(task_end&gt;=BJ$7,task_start&lt;#REF!)</formula>
    </cfRule>
  </conditionalFormatting>
  <conditionalFormatting sqref="BQ7:BQ21 BX7:BX21 CE7:CE21 CL7:CL21 CS7:CS21 CZ7:CZ21 DG7:DG21 DN7:DN21 CE37 CL37:CL38 CS37:CS38 CZ37:CZ41 DG37:DG43 DN37:DN43 BQ38:BQ42 BX39:BX42 CE39:CE42 CL40:CL42 CS41:CS42 BQ24:BQ35 BX24:BX35 CE24:CE35 CL24:CL35 CS24:CS35 CZ24:CZ35 DG24:DG35 DN24:DN35">
    <cfRule type="expression" dxfId="74" priority="228">
      <formula>AND(TODAY()&gt;=BQ$7, TODAY()&lt;DO$7)</formula>
    </cfRule>
  </conditionalFormatting>
  <conditionalFormatting sqref="BQ11:BQ21 BX11:BX21 CE11:CE21 CL11:CL21 CS11:CS21 CZ11:CZ21 DG11:DG21 DN11:DN21">
    <cfRule type="expression" dxfId="73" priority="254" stopIfTrue="1">
      <formula>AND(task_end&gt;=BQ$7,task_start&lt;DO$7)</formula>
    </cfRule>
  </conditionalFormatting>
  <conditionalFormatting sqref="BQ25:BQ33 BX25:BX33 CE25:CE33 CL25:CL33 CS25:CS33 CZ25:CZ33 DG25:DG33 DN25:DN33">
    <cfRule type="expression" dxfId="72" priority="270" stopIfTrue="1">
      <formula>AND(task_end&gt;=BQ$7,task_start&lt;DO$7)</formula>
    </cfRule>
  </conditionalFormatting>
  <conditionalFormatting sqref="BQ37">
    <cfRule type="expression" dxfId="71" priority="51">
      <formula>AND(TODAY()&gt;=BQ$7, TODAY()&lt;BR$7)</formula>
    </cfRule>
    <cfRule type="expression" dxfId="70" priority="53" stopIfTrue="1">
      <formula>AND(task_end&gt;=BQ$7,task_start&lt;BR$7)</formula>
    </cfRule>
  </conditionalFormatting>
  <conditionalFormatting sqref="BQ37:BQ42">
    <cfRule type="expression" dxfId="69" priority="52">
      <formula>AND(task_start&lt;=BQ$7,ROUNDDOWN((task_end-task_start+1)*task_progress,0)+task_start-1&gt;=BQ$7)</formula>
    </cfRule>
  </conditionalFormatting>
  <conditionalFormatting sqref="BQ43">
    <cfRule type="expression" dxfId="68" priority="30">
      <formula>AND(TODAY()&gt;=BQ$7, TODAY()&lt;BR$7)</formula>
    </cfRule>
    <cfRule type="expression" dxfId="67" priority="31">
      <formula>AND(task_start&lt;=BQ$7,ROUNDDOWN((task_end-task_start+1)*task_progress,0)+task_start-1&gt;=BQ$7)</formula>
    </cfRule>
    <cfRule type="expression" dxfId="66" priority="32" stopIfTrue="1">
      <formula>AND(task_end&gt;=BQ$7,task_start&lt;BR$7)</formula>
    </cfRule>
  </conditionalFormatting>
  <conditionalFormatting sqref="BR11:BW21">
    <cfRule type="expression" dxfId="65" priority="125" stopIfTrue="1">
      <formula>AND(task_end&gt;=BR$7,task_start&lt;BS$7)</formula>
    </cfRule>
  </conditionalFormatting>
  <conditionalFormatting sqref="BR26:BW33">
    <cfRule type="expression" dxfId="64" priority="123" stopIfTrue="1">
      <formula>AND(task_end&gt;=BR$7,task_start&lt;BS$7)</formula>
    </cfRule>
  </conditionalFormatting>
  <conditionalFormatting sqref="BR11:DM21">
    <cfRule type="expression" dxfId="63" priority="70">
      <formula>AND(task_start&lt;=BR$7,ROUNDDOWN((task_end-task_start+1)*task_progress,0)+task_start-1&gt;=BR$7)</formula>
    </cfRule>
  </conditionalFormatting>
  <conditionalFormatting sqref="BR26:DN33">
    <cfRule type="expression" dxfId="62" priority="68">
      <formula>AND(task_start&lt;=BR$7,ROUNDDOWN((task_end-task_start+1)*task_progress,0)+task_start-1&gt;=BR$7)</formula>
    </cfRule>
  </conditionalFormatting>
  <conditionalFormatting sqref="BX37">
    <cfRule type="expression" dxfId="61" priority="48">
      <formula>AND(TODAY()&gt;=BX$7, TODAY()&lt;BY$7)</formula>
    </cfRule>
    <cfRule type="expression" dxfId="60" priority="49">
      <formula>AND(task_start&lt;=BX$7,ROUNDDOWN((task_end-task_start+1)*task_progress,0)+task_start-1&gt;=BX$7)</formula>
    </cfRule>
    <cfRule type="expression" dxfId="59" priority="50" stopIfTrue="1">
      <formula>AND(task_end&gt;=BX$7,task_start&lt;BY$7)</formula>
    </cfRule>
  </conditionalFormatting>
  <conditionalFormatting sqref="BX38">
    <cfRule type="expression" dxfId="58" priority="45">
      <formula>AND(TODAY()&gt;=BX$7, TODAY()&lt;BY$7)</formula>
    </cfRule>
    <cfRule type="expression" dxfId="57" priority="47" stopIfTrue="1">
      <formula>AND(task_end&gt;=BX$7,task_start&lt;BY$7)</formula>
    </cfRule>
  </conditionalFormatting>
  <conditionalFormatting sqref="BX38:BX43">
    <cfRule type="expression" dxfId="56" priority="28">
      <formula>AND(task_start&lt;=BX$7,ROUNDDOWN((task_end-task_start+1)*task_progress,0)+task_start-1&gt;=BX$7)</formula>
    </cfRule>
  </conditionalFormatting>
  <conditionalFormatting sqref="BX43">
    <cfRule type="expression" dxfId="55" priority="27">
      <formula>AND(TODAY()&gt;=BX$7, TODAY()&lt;BY$7)</formula>
    </cfRule>
    <cfRule type="expression" dxfId="54" priority="29" stopIfTrue="1">
      <formula>AND(task_end&gt;=BX$7,task_start&lt;BY$7)</formula>
    </cfRule>
  </conditionalFormatting>
  <conditionalFormatting sqref="BY6:CD21">
    <cfRule type="expression" dxfId="53" priority="110">
      <formula>AND(TODAY()&gt;=BY$7, TODAY()&lt;BZ$7)</formula>
    </cfRule>
  </conditionalFormatting>
  <conditionalFormatting sqref="BY11:CD21">
    <cfRule type="expression" dxfId="52" priority="116" stopIfTrue="1">
      <formula>AND(task_end&gt;=BY$7,task_start&lt;BZ$7)</formula>
    </cfRule>
  </conditionalFormatting>
  <conditionalFormatting sqref="BR6:BW21 BR37:BW43 BY37:CD43 CF37:CK43 CM37:CR43 CT37:CY43 DA37:DF43 DH37:DM43 BY24:CD35 CF24:CK35 CM24:CR35 CT24:CY35 DA24:DF35 DH24:DM35 BR24:BW35">
    <cfRule type="expression" dxfId="51" priority="119">
      <formula>AND(TODAY()&gt;=BR$7, TODAY()&lt;BS$7)</formula>
    </cfRule>
  </conditionalFormatting>
  <conditionalFormatting sqref="BY26:CD33">
    <cfRule type="expression" dxfId="50" priority="114" stopIfTrue="1">
      <formula>AND(task_end&gt;=BY$7,task_start&lt;BZ$7)</formula>
    </cfRule>
  </conditionalFormatting>
  <conditionalFormatting sqref="BY37:DM43">
    <cfRule type="expression" dxfId="49" priority="16">
      <formula>AND(task_start&lt;=BY$7,ROUNDDOWN((task_end-task_start+1)*task_progress,0)+task_start-1&gt;=BY$7)</formula>
    </cfRule>
  </conditionalFormatting>
  <conditionalFormatting sqref="CE38">
    <cfRule type="expression" dxfId="48" priority="42">
      <formula>AND(TODAY()&gt;=CE$7, TODAY()&lt;CF$7)</formula>
    </cfRule>
    <cfRule type="expression" dxfId="47" priority="44" stopIfTrue="1">
      <formula>AND(task_end&gt;=CE$7,task_start&lt;CF$7)</formula>
    </cfRule>
  </conditionalFormatting>
  <conditionalFormatting sqref="CE43">
    <cfRule type="expression" dxfId="46" priority="24">
      <formula>AND(TODAY()&gt;=CE$7, TODAY()&lt;CF$7)</formula>
    </cfRule>
    <cfRule type="expression" dxfId="45" priority="26" stopIfTrue="1">
      <formula>AND(task_end&gt;=CE$7,task_start&lt;CF$7)</formula>
    </cfRule>
  </conditionalFormatting>
  <conditionalFormatting sqref="CF6:CK21">
    <cfRule type="expression" dxfId="44" priority="101">
      <formula>AND(TODAY()&gt;=CF$7, TODAY()&lt;CG$7)</formula>
    </cfRule>
  </conditionalFormatting>
  <conditionalFormatting sqref="CF11:CK21">
    <cfRule type="expression" dxfId="43" priority="107" stopIfTrue="1">
      <formula>AND(task_end&gt;=CF$7,task_start&lt;CG$7)</formula>
    </cfRule>
  </conditionalFormatting>
  <conditionalFormatting sqref="CF26:CK33">
    <cfRule type="expression" dxfId="42" priority="105" stopIfTrue="1">
      <formula>AND(task_end&gt;=CF$7,task_start&lt;CG$7)</formula>
    </cfRule>
  </conditionalFormatting>
  <conditionalFormatting sqref="CL39">
    <cfRule type="expression" dxfId="41" priority="40" stopIfTrue="1">
      <formula>AND(task_end&gt;=CL$7,task_start&lt;CM$7)</formula>
    </cfRule>
    <cfRule type="expression" dxfId="40" priority="41">
      <formula>AND(TODAY()&gt;=CL$7, TODAY()&lt;CM$7)</formula>
    </cfRule>
  </conditionalFormatting>
  <conditionalFormatting sqref="CL43">
    <cfRule type="expression" dxfId="39" priority="21">
      <formula>AND(TODAY()&gt;=CL$7, TODAY()&lt;CM$7)</formula>
    </cfRule>
    <cfRule type="expression" dxfId="38" priority="23" stopIfTrue="1">
      <formula>AND(task_end&gt;=CL$7,task_start&lt;CM$7)</formula>
    </cfRule>
  </conditionalFormatting>
  <conditionalFormatting sqref="CM6:CR21">
    <cfRule type="expression" dxfId="37" priority="92">
      <formula>AND(TODAY()&gt;=CM$7, TODAY()&lt;CN$7)</formula>
    </cfRule>
  </conditionalFormatting>
  <conditionalFormatting sqref="CM11:CR21">
    <cfRule type="expression" dxfId="36" priority="98" stopIfTrue="1">
      <formula>AND(task_end&gt;=CM$7,task_start&lt;CN$7)</formula>
    </cfRule>
  </conditionalFormatting>
  <conditionalFormatting sqref="CM26:CR33">
    <cfRule type="expression" dxfId="35" priority="96" stopIfTrue="1">
      <formula>AND(task_end&gt;=CM$7,task_start&lt;CN$7)</formula>
    </cfRule>
  </conditionalFormatting>
  <conditionalFormatting sqref="CS39:CS40">
    <cfRule type="expression" dxfId="34" priority="34" stopIfTrue="1">
      <formula>AND(task_end&gt;=CS$7,task_start&lt;CT$7)</formula>
    </cfRule>
    <cfRule type="expression" dxfId="33" priority="35">
      <formula>AND(TODAY()&gt;=CS$7, TODAY()&lt;CT$7)</formula>
    </cfRule>
  </conditionalFormatting>
  <conditionalFormatting sqref="CS43">
    <cfRule type="expression" dxfId="32" priority="18">
      <formula>AND(TODAY()&gt;=CS$7, TODAY()&lt;CT$7)</formula>
    </cfRule>
    <cfRule type="expression" dxfId="31" priority="20" stopIfTrue="1">
      <formula>AND(task_end&gt;=CS$7,task_start&lt;CT$7)</formula>
    </cfRule>
  </conditionalFormatting>
  <conditionalFormatting sqref="CT6:CY21">
    <cfRule type="expression" dxfId="30" priority="83">
      <formula>AND(TODAY()&gt;=CT$7, TODAY()&lt;CU$7)</formula>
    </cfRule>
  </conditionalFormatting>
  <conditionalFormatting sqref="CT11:CY21">
    <cfRule type="expression" dxfId="29" priority="89" stopIfTrue="1">
      <formula>AND(task_end&gt;=CT$7,task_start&lt;CU$7)</formula>
    </cfRule>
  </conditionalFormatting>
  <conditionalFormatting sqref="CT26:CY33">
    <cfRule type="expression" dxfId="28" priority="87" stopIfTrue="1">
      <formula>AND(task_end&gt;=CT$7,task_start&lt;CU$7)</formula>
    </cfRule>
  </conditionalFormatting>
  <conditionalFormatting sqref="CZ42:CZ43">
    <cfRule type="expression" dxfId="27" priority="15">
      <formula>AND(TODAY()&gt;=CZ$7, TODAY()&lt;DA$7)</formula>
    </cfRule>
    <cfRule type="expression" dxfId="26" priority="17" stopIfTrue="1">
      <formula>AND(task_end&gt;=CZ$7,task_start&lt;DA$7)</formula>
    </cfRule>
  </conditionalFormatting>
  <conditionalFormatting sqref="DA6:DF21">
    <cfRule type="expression" dxfId="25" priority="74">
      <formula>AND(TODAY()&gt;=DA$7, TODAY()&lt;DB$7)</formula>
    </cfRule>
  </conditionalFormatting>
  <conditionalFormatting sqref="DA11:DF21">
    <cfRule type="expression" dxfId="24" priority="80" stopIfTrue="1">
      <formula>AND(task_end&gt;=DA$7,task_start&lt;DB$7)</formula>
    </cfRule>
  </conditionalFormatting>
  <conditionalFormatting sqref="DA26:DF33">
    <cfRule type="expression" dxfId="23" priority="78" stopIfTrue="1">
      <formula>AND(task_end&gt;=DA$7,task_start&lt;DB$7)</formula>
    </cfRule>
  </conditionalFormatting>
  <conditionalFormatting sqref="DH6:DM21">
    <cfRule type="expression" dxfId="22" priority="65">
      <formula>AND(TODAY()&gt;=DH$7, TODAY()&lt;DI$7)</formula>
    </cfRule>
  </conditionalFormatting>
  <conditionalFormatting sqref="DH11:DM21">
    <cfRule type="expression" dxfId="21" priority="71" stopIfTrue="1">
      <formula>AND(task_end&gt;=DH$7,task_start&lt;DI$7)</formula>
    </cfRule>
  </conditionalFormatting>
  <conditionalFormatting sqref="DH26:DM33">
    <cfRule type="expression" dxfId="20" priority="69" stopIfTrue="1">
      <formula>AND(task_end&gt;=DH$7,task_start&lt;DI$7)</formula>
    </cfRule>
  </conditionalFormatting>
  <conditionalFormatting sqref="DN11:DN23">
    <cfRule type="expression" dxfId="19" priority="226">
      <formula>AND(task_start&lt;=DN$7,ROUNDDOWN((task_end-task_start+1)*task_progress,0)+task_start-1&gt;=DN$7)</formula>
    </cfRule>
  </conditionalFormatting>
  <conditionalFormatting sqref="DN22:DN23 DN36">
    <cfRule type="expression" dxfId="18" priority="221">
      <formula>AND(TODAY()&gt;=DN$7, TODAY()&lt;#REF!)</formula>
    </cfRule>
  </conditionalFormatting>
  <conditionalFormatting sqref="DN22:DN23">
    <cfRule type="expression" dxfId="17" priority="227" stopIfTrue="1">
      <formula>AND(task_end&gt;=DN$7,task_start&lt;#REF!)</formula>
    </cfRule>
  </conditionalFormatting>
  <conditionalFormatting sqref="DN36">
    <cfRule type="expression" dxfId="16" priority="306" stopIfTrue="1">
      <formula>AND(task_end&gt;=DN$7,task_start&lt;#REF!)</formula>
    </cfRule>
  </conditionalFormatting>
  <conditionalFormatting sqref="DN36:DN43">
    <cfRule type="expression" dxfId="15" priority="285">
      <formula>AND(task_start&lt;=DN$7,ROUNDDOWN((task_end-task_start+1)*task_progress,0)+task_start-1&gt;=DN$7)</formula>
    </cfRule>
  </conditionalFormatting>
  <conditionalFormatting sqref="DN37:DN43 CE37 CL37:CL38 CS37:CS38 CZ37:CZ41 DG37:DG43 BQ38:BQ42 BX39:BX42 CE39:CE42 CL40:CL42 CS41:CS42">
    <cfRule type="expression" dxfId="14" priority="286" stopIfTrue="1">
      <formula>AND(task_end&gt;=BQ$7,task_start&lt;DO$7)</formula>
    </cfRule>
  </conditionalFormatting>
  <conditionalFormatting sqref="G25:BI25 BK25:BP25">
    <cfRule type="expression" dxfId="13" priority="14" stopIfTrue="1">
      <formula>AND(task_end&gt;=G$7,task_start&lt;H$7)</formula>
    </cfRule>
  </conditionalFormatting>
  <conditionalFormatting sqref="G25:BQ25">
    <cfRule type="expression" dxfId="12" priority="13">
      <formula>AND(task_start&lt;=G$7,ROUNDDOWN((task_end-task_start+1)*task_progress,0)+task_start-1&gt;=G$7)</formula>
    </cfRule>
  </conditionalFormatting>
  <conditionalFormatting sqref="BR25:BW25">
    <cfRule type="expression" dxfId="11" priority="12" stopIfTrue="1">
      <formula>AND(task_end&gt;=BR$7,task_start&lt;BS$7)</formula>
    </cfRule>
  </conditionalFormatting>
  <conditionalFormatting sqref="BR25:DN25">
    <cfRule type="expression" dxfId="10" priority="5">
      <formula>AND(task_start&lt;=BR$7,ROUNDDOWN((task_end-task_start+1)*task_progress,0)+task_start-1&gt;=BR$7)</formula>
    </cfRule>
  </conditionalFormatting>
  <conditionalFormatting sqref="BY25:CD25">
    <cfRule type="expression" dxfId="9" priority="11" stopIfTrue="1">
      <formula>AND(task_end&gt;=BY$7,task_start&lt;BZ$7)</formula>
    </cfRule>
  </conditionalFormatting>
  <conditionalFormatting sqref="CF25:CK25">
    <cfRule type="expression" dxfId="8" priority="10" stopIfTrue="1">
      <formula>AND(task_end&gt;=CF$7,task_start&lt;CG$7)</formula>
    </cfRule>
  </conditionalFormatting>
  <conditionalFormatting sqref="CM25:CR25">
    <cfRule type="expression" dxfId="7" priority="9" stopIfTrue="1">
      <formula>AND(task_end&gt;=CM$7,task_start&lt;CN$7)</formula>
    </cfRule>
  </conditionalFormatting>
  <conditionalFormatting sqref="CT25:CY25">
    <cfRule type="expression" dxfId="6" priority="8" stopIfTrue="1">
      <formula>AND(task_end&gt;=CT$7,task_start&lt;CU$7)</formula>
    </cfRule>
  </conditionalFormatting>
  <conditionalFormatting sqref="DA25:DF25">
    <cfRule type="expression" dxfId="5" priority="7" stopIfTrue="1">
      <formula>AND(task_end&gt;=DA$7,task_start&lt;DB$7)</formula>
    </cfRule>
  </conditionalFormatting>
  <conditionalFormatting sqref="DH25:DM25">
    <cfRule type="expression" dxfId="4" priority="6" stopIfTrue="1">
      <formula>AND(task_end&gt;=DH$7,task_start&lt;DI$7)</formula>
    </cfRule>
  </conditionalFormatting>
  <conditionalFormatting sqref="AC25:AM25">
    <cfRule type="expression" dxfId="3" priority="4" stopIfTrue="1">
      <formula>AND(task_end&gt;=AC$7,task_start&lt;AD$7)</formula>
    </cfRule>
  </conditionalFormatting>
  <conditionalFormatting sqref="AC25:AM25">
    <cfRule type="expression" dxfId="2" priority="3">
      <formula>AND(task_start&lt;=AC$7,ROUNDDOWN((task_end-task_start+1)*task_progress,0)+task_start-1&gt;=AC$7)</formula>
    </cfRule>
  </conditionalFormatting>
  <conditionalFormatting sqref="AC25:AL25">
    <cfRule type="expression" dxfId="1" priority="2" stopIfTrue="1">
      <formula>AND(task_end&gt;=AC$7,task_start&lt;AD$7)</formula>
    </cfRule>
  </conditionalFormatting>
  <conditionalFormatting sqref="AC25:AL25">
    <cfRule type="expression" dxfId="0" priority="1">
      <formula>AND(task_start&lt;=AC$7,ROUNDDOWN((task_end-task_start+1)*task_progress,0)+task_start-1&gt;=AC$7)</formula>
    </cfRule>
  </conditionalFormatting>
  <dataValidations count="11">
    <dataValidation type="whole" operator="greaterThanOrEqual" allowBlank="1" showInputMessage="1" promptTitle="Display Week" prompt="Changing this number will scroll the Gantt Chart view." sqref="O2:O3"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4" xr:uid="{75F274B0-5B30-4CC0-A53C-C012C0845179}"/>
    <dataValidation allowBlank="1" showInputMessage="1" showErrorMessage="1" prompt="Enter the name of the Project Lead in cell C3. Enter the Project Start date in cell Q1. Project Start: label is in cell I1." sqref="A5"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6"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7:A8" xr:uid="{7A3789A6-A3FB-43B6-A4F7-8C0AC564F67E}"/>
    <dataValidation allowBlank="1" showInputMessage="1" showErrorMessage="1" prompt="Cell B8 contains the Phase 1 sample title. Enter a new title in cell B8._x000a_To delete the phase and work only from tasks, simply delete this row." sqref="A10"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1"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7 A12"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4:A25" xr:uid="{4F48FC41-E335-47F1-87AA-3333A52AD81C}"/>
    <dataValidation allowBlank="1" showInputMessage="1" showErrorMessage="1" prompt="Phase 3's sample block starts in cell B20." sqref="A34:A36" xr:uid="{956902D1-D3B5-416D-BB69-9362D193BC0A}"/>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D14 D20" 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Project Schedule</vt:lpstr>
      <vt:lpstr>Display_Week</vt:lpstr>
      <vt:lpstr>'Project Schedule'!Print_Titles</vt:lpstr>
      <vt:lpstr>Project_Start</vt:lpstr>
      <vt:lpstr>'Project Schedule'!task_end</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Sankaran Iyer</dc:creator>
  <cp:keywords/>
  <dc:description/>
  <cp:lastModifiedBy>Iyer, Sankaran Suresh</cp:lastModifiedBy>
  <cp:revision/>
  <dcterms:created xsi:type="dcterms:W3CDTF">2022-03-11T22:41:12Z</dcterms:created>
  <dcterms:modified xsi:type="dcterms:W3CDTF">2025-03-05T23:54:58Z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y fmtid="{D5CDD505-2E9C-101B-9397-08002B2CF9AE}" pid="4" name="MSIP_Label_4044bd30-2ed7-4c9d-9d12-46200872a97b_Enabled">
    <vt:lpwstr>true</vt:lpwstr>
  </property>
  <property fmtid="{D5CDD505-2E9C-101B-9397-08002B2CF9AE}" pid="5" name="MSIP_Label_4044bd30-2ed7-4c9d-9d12-46200872a97b_SetDate">
    <vt:lpwstr>2025-01-30T02:23:24Z</vt:lpwstr>
  </property>
  <property fmtid="{D5CDD505-2E9C-101B-9397-08002B2CF9AE}" pid="6" name="MSIP_Label_4044bd30-2ed7-4c9d-9d12-46200872a97b_Method">
    <vt:lpwstr>Standard</vt:lpwstr>
  </property>
  <property fmtid="{D5CDD505-2E9C-101B-9397-08002B2CF9AE}" pid="7" name="MSIP_Label_4044bd30-2ed7-4c9d-9d12-46200872a97b_Name">
    <vt:lpwstr>defa4170-0d19-0005-0004-bc88714345d2</vt:lpwstr>
  </property>
  <property fmtid="{D5CDD505-2E9C-101B-9397-08002B2CF9AE}" pid="8" name="MSIP_Label_4044bd30-2ed7-4c9d-9d12-46200872a97b_SiteId">
    <vt:lpwstr>4130bd39-7c53-419c-b1e5-8758d6d63f21</vt:lpwstr>
  </property>
  <property fmtid="{D5CDD505-2E9C-101B-9397-08002B2CF9AE}" pid="9" name="MSIP_Label_4044bd30-2ed7-4c9d-9d12-46200872a97b_ActionId">
    <vt:lpwstr>02b7292b-21f2-4139-bbd5-5a5260841586</vt:lpwstr>
  </property>
  <property fmtid="{D5CDD505-2E9C-101B-9397-08002B2CF9AE}" pid="10" name="MSIP_Label_4044bd30-2ed7-4c9d-9d12-46200872a97b_ContentBits">
    <vt:lpwstr>0</vt:lpwstr>
  </property>
</Properties>
</file>