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_Fonk\"/>
    </mc:Choice>
  </mc:AlternateContent>
  <xr:revisionPtr revIDLastSave="0" documentId="13_ncr:1_{A9FB204D-2AD4-4A29-8D84-5512744FDB77}" xr6:coauthVersionLast="36" xr6:coauthVersionMax="36" xr10:uidLastSave="{00000000-0000-0000-0000-000000000000}"/>
  <bookViews>
    <workbookView xWindow="0" yWindow="0" windowWidth="22104" windowHeight="9648" activeTab="2" xr2:uid="{00000000-000D-0000-FFFF-FFFF00000000}"/>
  </bookViews>
  <sheets>
    <sheet name="lw1" sheetId="1" r:id="rId1"/>
    <sheet name="lw2" sheetId="2" r:id="rId2"/>
    <sheet name="lw3" sheetId="3" r:id="rId3"/>
    <sheet name="lw4" sheetId="4" r:id="rId4"/>
    <sheet name="lw5" sheetId="5" r:id="rId5"/>
    <sheet name="lw6" sheetId="6" r:id="rId6"/>
    <sheet name="lw7" sheetId="7" r:id="rId7"/>
    <sheet name="Итоги" sheetId="8" r:id="rId8"/>
    <sheet name="Exam" sheetId="9" r:id="rId9"/>
  </sheets>
  <calcPr calcId="191029"/>
</workbook>
</file>

<file path=xl/calcChain.xml><?xml version="1.0" encoding="utf-8"?>
<calcChain xmlns="http://schemas.openxmlformats.org/spreadsheetml/2006/main">
  <c r="C19" i="9" l="1"/>
  <c r="C18" i="9"/>
  <c r="C17" i="9"/>
  <c r="C16" i="9"/>
  <c r="C15" i="9"/>
  <c r="G14" i="9"/>
  <c r="C14" i="9"/>
  <c r="G13" i="9"/>
  <c r="E13" i="9"/>
  <c r="C13" i="9"/>
  <c r="G12" i="9"/>
  <c r="E12" i="9"/>
  <c r="C12" i="9"/>
  <c r="G11" i="9"/>
  <c r="E11" i="9"/>
  <c r="C11" i="9"/>
  <c r="G10" i="9"/>
  <c r="E10" i="9"/>
  <c r="C10" i="9"/>
  <c r="G9" i="9"/>
  <c r="E9" i="9"/>
  <c r="C9" i="9"/>
  <c r="G8" i="9"/>
  <c r="E8" i="9"/>
  <c r="C8" i="9"/>
  <c r="G7" i="9"/>
  <c r="E7" i="9"/>
  <c r="C7" i="9"/>
  <c r="G6" i="9"/>
  <c r="E6" i="9"/>
  <c r="C6" i="9"/>
  <c r="G5" i="9"/>
  <c r="E5" i="9"/>
  <c r="C5" i="9"/>
  <c r="G4" i="9"/>
  <c r="E4" i="9"/>
  <c r="C4" i="9"/>
  <c r="G3" i="9"/>
  <c r="E3" i="9"/>
  <c r="C3" i="9"/>
  <c r="G2" i="9"/>
  <c r="E2" i="9"/>
  <c r="C2" i="9"/>
  <c r="I93" i="8"/>
  <c r="H93" i="8"/>
  <c r="G93" i="8"/>
  <c r="F93" i="8"/>
  <c r="E93" i="8"/>
  <c r="D93" i="8"/>
  <c r="J93" i="8" s="1"/>
  <c r="C93" i="8"/>
  <c r="I92" i="8"/>
  <c r="H92" i="8"/>
  <c r="G92" i="8"/>
  <c r="F92" i="8"/>
  <c r="E92" i="8"/>
  <c r="D92" i="8"/>
  <c r="J92" i="8" s="1"/>
  <c r="C92" i="8"/>
  <c r="I91" i="8"/>
  <c r="H91" i="8"/>
  <c r="G91" i="8"/>
  <c r="F91" i="8"/>
  <c r="E91" i="8"/>
  <c r="D91" i="8"/>
  <c r="J91" i="8" s="1"/>
  <c r="C91" i="8"/>
  <c r="O90" i="8"/>
  <c r="B90" i="8"/>
  <c r="O89" i="8"/>
  <c r="B89" i="8"/>
  <c r="O88" i="8"/>
  <c r="B88" i="8"/>
  <c r="O87" i="8"/>
  <c r="B87" i="8"/>
  <c r="O86" i="8"/>
  <c r="B86" i="8"/>
  <c r="O85" i="8"/>
  <c r="B85" i="8"/>
  <c r="O84" i="8"/>
  <c r="B84" i="8"/>
  <c r="O83" i="8"/>
  <c r="B83" i="8"/>
  <c r="O82" i="8"/>
  <c r="B82" i="8"/>
  <c r="O81" i="8"/>
  <c r="B81" i="8"/>
  <c r="O80" i="8"/>
  <c r="B80" i="8"/>
  <c r="O79" i="8"/>
  <c r="B79" i="8"/>
  <c r="O78" i="8"/>
  <c r="B78" i="8"/>
  <c r="O77" i="8"/>
  <c r="B77" i="8"/>
  <c r="O76" i="8"/>
  <c r="B76" i="8"/>
  <c r="O75" i="8"/>
  <c r="B75" i="8"/>
  <c r="O74" i="8"/>
  <c r="B74" i="8"/>
  <c r="O73" i="8"/>
  <c r="B73" i="8"/>
  <c r="O72" i="8"/>
  <c r="B72" i="8"/>
  <c r="O71" i="8"/>
  <c r="B71" i="8"/>
  <c r="O70" i="8"/>
  <c r="B70" i="8"/>
  <c r="O69" i="8"/>
  <c r="B69" i="8"/>
  <c r="O68" i="8"/>
  <c r="B68" i="8"/>
  <c r="O67" i="8"/>
  <c r="B67" i="8"/>
  <c r="O66" i="8"/>
  <c r="B66" i="8"/>
  <c r="O65" i="8"/>
  <c r="B65" i="8"/>
  <c r="O64" i="8"/>
  <c r="B64" i="8"/>
  <c r="O63" i="8"/>
  <c r="B63" i="8"/>
  <c r="O62" i="8"/>
  <c r="B62" i="8"/>
  <c r="O60" i="8"/>
  <c r="B60" i="8"/>
  <c r="O59" i="8"/>
  <c r="B59" i="8"/>
  <c r="O58" i="8"/>
  <c r="B58" i="8"/>
  <c r="O57" i="8"/>
  <c r="B57" i="8"/>
  <c r="O56" i="8"/>
  <c r="B56" i="8"/>
  <c r="O55" i="8"/>
  <c r="B55" i="8"/>
  <c r="O54" i="8"/>
  <c r="B54" i="8"/>
  <c r="O53" i="8"/>
  <c r="B53" i="8"/>
  <c r="O52" i="8"/>
  <c r="B52" i="8"/>
  <c r="O51" i="8"/>
  <c r="B51" i="8"/>
  <c r="O50" i="8"/>
  <c r="B50" i="8"/>
  <c r="O49" i="8"/>
  <c r="B49" i="8"/>
  <c r="O48" i="8"/>
  <c r="B48" i="8"/>
  <c r="O47" i="8"/>
  <c r="B47" i="8"/>
  <c r="O46" i="8"/>
  <c r="B46" i="8"/>
  <c r="O45" i="8"/>
  <c r="B45" i="8"/>
  <c r="O44" i="8"/>
  <c r="B44" i="8"/>
  <c r="O43" i="8"/>
  <c r="B43" i="8"/>
  <c r="O42" i="8"/>
  <c r="B42" i="8"/>
  <c r="O41" i="8"/>
  <c r="B41" i="8"/>
  <c r="O40" i="8"/>
  <c r="B40" i="8"/>
  <c r="O39" i="8"/>
  <c r="B39" i="8"/>
  <c r="O38" i="8"/>
  <c r="B38" i="8"/>
  <c r="O37" i="8"/>
  <c r="B37" i="8"/>
  <c r="O36" i="8"/>
  <c r="B36" i="8"/>
  <c r="O35" i="8"/>
  <c r="B35" i="8"/>
  <c r="O33" i="8"/>
  <c r="B33" i="8"/>
  <c r="O32" i="8"/>
  <c r="B32" i="8"/>
  <c r="O31" i="8"/>
  <c r="B31" i="8"/>
  <c r="O30" i="8"/>
  <c r="B30" i="8"/>
  <c r="O29" i="8"/>
  <c r="C29" i="8"/>
  <c r="J29" i="8" s="1"/>
  <c r="M29" i="8" s="1"/>
  <c r="B29" i="8"/>
  <c r="O28" i="8"/>
  <c r="C28" i="8"/>
  <c r="J28" i="8" s="1"/>
  <c r="B28" i="8"/>
  <c r="O27" i="8"/>
  <c r="B27" i="8"/>
  <c r="O26" i="8"/>
  <c r="B26" i="8"/>
  <c r="O25" i="8"/>
  <c r="B25" i="8"/>
  <c r="O24" i="8"/>
  <c r="B24" i="8"/>
  <c r="O23" i="8"/>
  <c r="C23" i="8"/>
  <c r="J23" i="8" s="1"/>
  <c r="B23" i="8"/>
  <c r="O22" i="8"/>
  <c r="B22" i="8"/>
  <c r="O21" i="8"/>
  <c r="B21" i="8"/>
  <c r="O20" i="8"/>
  <c r="B20" i="8"/>
  <c r="O19" i="8"/>
  <c r="B19" i="8"/>
  <c r="O18" i="8"/>
  <c r="B18" i="8"/>
  <c r="O17" i="8"/>
  <c r="B17" i="8"/>
  <c r="O16" i="8"/>
  <c r="B16" i="8"/>
  <c r="O15" i="8"/>
  <c r="B15" i="8"/>
  <c r="O14" i="8"/>
  <c r="B14" i="8"/>
  <c r="O13" i="8"/>
  <c r="B13" i="8"/>
  <c r="O12" i="8"/>
  <c r="B12" i="8"/>
  <c r="O11" i="8"/>
  <c r="B11" i="8"/>
  <c r="O10" i="8"/>
  <c r="B10" i="8"/>
  <c r="O9" i="8"/>
  <c r="B9" i="8"/>
  <c r="O8" i="8"/>
  <c r="B8" i="8"/>
  <c r="O7" i="8"/>
  <c r="B7" i="8"/>
  <c r="O6" i="8"/>
  <c r="B6" i="8"/>
  <c r="O5" i="8"/>
  <c r="B5" i="8"/>
  <c r="O4" i="8"/>
  <c r="B4" i="8"/>
  <c r="O3" i="8"/>
  <c r="B3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P19" i="7"/>
  <c r="O19" i="7"/>
  <c r="I36" i="8" s="1"/>
  <c r="N19" i="7"/>
  <c r="B19" i="7"/>
  <c r="P18" i="7"/>
  <c r="O18" i="7"/>
  <c r="I35" i="8" s="1"/>
  <c r="N18" i="7"/>
  <c r="B18" i="7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P16" i="7"/>
  <c r="O16" i="7"/>
  <c r="I16" i="8" s="1"/>
  <c r="N16" i="7"/>
  <c r="B16" i="7"/>
  <c r="P15" i="7"/>
  <c r="O15" i="7"/>
  <c r="I15" i="8" s="1"/>
  <c r="N15" i="7"/>
  <c r="B15" i="7"/>
  <c r="P14" i="7"/>
  <c r="O14" i="7"/>
  <c r="I14" i="8" s="1"/>
  <c r="N14" i="7"/>
  <c r="B14" i="7"/>
  <c r="P13" i="7"/>
  <c r="O13" i="7"/>
  <c r="I13" i="8" s="1"/>
  <c r="N13" i="7"/>
  <c r="B13" i="7"/>
  <c r="P12" i="7"/>
  <c r="O12" i="7"/>
  <c r="I12" i="8" s="1"/>
  <c r="N12" i="7"/>
  <c r="B12" i="7"/>
  <c r="P11" i="7"/>
  <c r="O11" i="7"/>
  <c r="I11" i="8" s="1"/>
  <c r="N11" i="7"/>
  <c r="B11" i="7"/>
  <c r="P10" i="7"/>
  <c r="O10" i="7"/>
  <c r="I10" i="8" s="1"/>
  <c r="N10" i="7"/>
  <c r="B10" i="7"/>
  <c r="P9" i="7"/>
  <c r="O9" i="7"/>
  <c r="I9" i="8" s="1"/>
  <c r="N9" i="7"/>
  <c r="B9" i="7"/>
  <c r="P8" i="7"/>
  <c r="O8" i="7"/>
  <c r="I8" i="8" s="1"/>
  <c r="N8" i="7"/>
  <c r="B8" i="7"/>
  <c r="P7" i="7"/>
  <c r="O7" i="7"/>
  <c r="I7" i="8" s="1"/>
  <c r="N7" i="7"/>
  <c r="B7" i="7"/>
  <c r="P6" i="7"/>
  <c r="O6" i="7"/>
  <c r="I6" i="8" s="1"/>
  <c r="N6" i="7"/>
  <c r="B6" i="7"/>
  <c r="P5" i="7"/>
  <c r="O5" i="7"/>
  <c r="I5" i="8" s="1"/>
  <c r="N5" i="7"/>
  <c r="B5" i="7"/>
  <c r="P4" i="7"/>
  <c r="O4" i="7"/>
  <c r="I4" i="8" s="1"/>
  <c r="N4" i="7"/>
  <c r="B4" i="7"/>
  <c r="P3" i="7"/>
  <c r="O3" i="7"/>
  <c r="I3" i="8" s="1"/>
  <c r="N3" i="7"/>
  <c r="B3" i="7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O19" i="6"/>
  <c r="N19" i="6"/>
  <c r="H36" i="8" s="1"/>
  <c r="M19" i="6"/>
  <c r="B19" i="6"/>
  <c r="O18" i="6"/>
  <c r="N18" i="6"/>
  <c r="H35" i="8" s="1"/>
  <c r="M18" i="6"/>
  <c r="B18" i="6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O16" i="6"/>
  <c r="N16" i="6"/>
  <c r="H16" i="8" s="1"/>
  <c r="M16" i="6"/>
  <c r="B16" i="6"/>
  <c r="O15" i="6"/>
  <c r="N15" i="6"/>
  <c r="H15" i="8" s="1"/>
  <c r="M15" i="6"/>
  <c r="B15" i="6"/>
  <c r="O14" i="6"/>
  <c r="N14" i="6"/>
  <c r="H14" i="8" s="1"/>
  <c r="M14" i="6"/>
  <c r="B14" i="6"/>
  <c r="O13" i="6"/>
  <c r="N13" i="6"/>
  <c r="H13" i="8" s="1"/>
  <c r="M13" i="6"/>
  <c r="B13" i="6"/>
  <c r="O12" i="6"/>
  <c r="N12" i="6"/>
  <c r="H12" i="8" s="1"/>
  <c r="M12" i="6"/>
  <c r="B12" i="6"/>
  <c r="O11" i="6"/>
  <c r="N11" i="6"/>
  <c r="H11" i="8" s="1"/>
  <c r="M11" i="6"/>
  <c r="B11" i="6"/>
  <c r="O10" i="6"/>
  <c r="N10" i="6"/>
  <c r="H10" i="8" s="1"/>
  <c r="M10" i="6"/>
  <c r="B10" i="6"/>
  <c r="O9" i="6"/>
  <c r="N9" i="6"/>
  <c r="H9" i="8" s="1"/>
  <c r="M9" i="6"/>
  <c r="B9" i="6"/>
  <c r="O8" i="6"/>
  <c r="N8" i="6"/>
  <c r="H8" i="8" s="1"/>
  <c r="M8" i="6"/>
  <c r="B8" i="6"/>
  <c r="O7" i="6"/>
  <c r="N7" i="6"/>
  <c r="H7" i="8" s="1"/>
  <c r="M7" i="6"/>
  <c r="B7" i="6"/>
  <c r="O6" i="6"/>
  <c r="N6" i="6"/>
  <c r="H6" i="8" s="1"/>
  <c r="M6" i="6"/>
  <c r="B6" i="6"/>
  <c r="O5" i="6"/>
  <c r="N5" i="6"/>
  <c r="H5" i="8" s="1"/>
  <c r="M5" i="6"/>
  <c r="B5" i="6"/>
  <c r="O4" i="6"/>
  <c r="N4" i="6"/>
  <c r="H4" i="8" s="1"/>
  <c r="M4" i="6"/>
  <c r="B4" i="6"/>
  <c r="O3" i="6"/>
  <c r="N3" i="6"/>
  <c r="H3" i="8" s="1"/>
  <c r="M3" i="6"/>
  <c r="B3" i="6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R19" i="5"/>
  <c r="Q19" i="5"/>
  <c r="G36" i="8" s="1"/>
  <c r="P19" i="5"/>
  <c r="B19" i="5"/>
  <c r="R18" i="5"/>
  <c r="Q18" i="5"/>
  <c r="G35" i="8" s="1"/>
  <c r="P18" i="5"/>
  <c r="B18" i="5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R16" i="5"/>
  <c r="Q16" i="5"/>
  <c r="G16" i="8" s="1"/>
  <c r="P16" i="5"/>
  <c r="B16" i="5"/>
  <c r="R15" i="5"/>
  <c r="Q15" i="5"/>
  <c r="G15" i="8" s="1"/>
  <c r="P15" i="5"/>
  <c r="B15" i="5"/>
  <c r="R14" i="5"/>
  <c r="Q14" i="5"/>
  <c r="G14" i="8" s="1"/>
  <c r="P14" i="5"/>
  <c r="B14" i="5"/>
  <c r="R13" i="5"/>
  <c r="Q13" i="5"/>
  <c r="G13" i="8" s="1"/>
  <c r="P13" i="5"/>
  <c r="B13" i="5"/>
  <c r="R12" i="5"/>
  <c r="Q12" i="5"/>
  <c r="G12" i="8" s="1"/>
  <c r="P12" i="5"/>
  <c r="B12" i="5"/>
  <c r="R11" i="5"/>
  <c r="Q11" i="5"/>
  <c r="G11" i="8" s="1"/>
  <c r="P11" i="5"/>
  <c r="B11" i="5"/>
  <c r="R10" i="5"/>
  <c r="Q10" i="5"/>
  <c r="G10" i="8" s="1"/>
  <c r="P10" i="5"/>
  <c r="B10" i="5"/>
  <c r="R9" i="5"/>
  <c r="Q9" i="5"/>
  <c r="G9" i="8" s="1"/>
  <c r="P9" i="5"/>
  <c r="B9" i="5"/>
  <c r="R8" i="5"/>
  <c r="Q8" i="5"/>
  <c r="G8" i="8" s="1"/>
  <c r="J8" i="5"/>
  <c r="I8" i="5"/>
  <c r="H8" i="5"/>
  <c r="B8" i="5"/>
  <c r="R7" i="5"/>
  <c r="Q7" i="5"/>
  <c r="G7" i="8" s="1"/>
  <c r="P7" i="5"/>
  <c r="B7" i="5"/>
  <c r="R6" i="5"/>
  <c r="Q6" i="5"/>
  <c r="G6" i="8" s="1"/>
  <c r="P6" i="5"/>
  <c r="B6" i="5"/>
  <c r="R5" i="5"/>
  <c r="Q5" i="5"/>
  <c r="G5" i="8" s="1"/>
  <c r="P5" i="5"/>
  <c r="B5" i="5"/>
  <c r="R4" i="5"/>
  <c r="Q4" i="5"/>
  <c r="G4" i="8" s="1"/>
  <c r="P4" i="5"/>
  <c r="B4" i="5"/>
  <c r="R3" i="5"/>
  <c r="Q3" i="5"/>
  <c r="G3" i="8" s="1"/>
  <c r="P3" i="5"/>
  <c r="B3" i="5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I19" i="4"/>
  <c r="H19" i="4"/>
  <c r="F36" i="8" s="1"/>
  <c r="G19" i="4"/>
  <c r="B19" i="4"/>
  <c r="I18" i="4"/>
  <c r="H18" i="4"/>
  <c r="F35" i="8" s="1"/>
  <c r="G18" i="4"/>
  <c r="B18" i="4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I16" i="4"/>
  <c r="H16" i="4"/>
  <c r="F16" i="8" s="1"/>
  <c r="G16" i="4"/>
  <c r="B16" i="4"/>
  <c r="I15" i="4"/>
  <c r="H15" i="4"/>
  <c r="F15" i="8" s="1"/>
  <c r="G15" i="4"/>
  <c r="B15" i="4"/>
  <c r="I14" i="4"/>
  <c r="H14" i="4"/>
  <c r="F14" i="8" s="1"/>
  <c r="G14" i="4"/>
  <c r="B14" i="4"/>
  <c r="I13" i="4"/>
  <c r="H13" i="4"/>
  <c r="F13" i="8" s="1"/>
  <c r="G13" i="4"/>
  <c r="B13" i="4"/>
  <c r="I12" i="4"/>
  <c r="H12" i="4"/>
  <c r="F12" i="8" s="1"/>
  <c r="G12" i="4"/>
  <c r="B12" i="4"/>
  <c r="I11" i="4"/>
  <c r="H11" i="4"/>
  <c r="F11" i="8" s="1"/>
  <c r="G11" i="4"/>
  <c r="B11" i="4"/>
  <c r="I10" i="4"/>
  <c r="H10" i="4"/>
  <c r="F10" i="8" s="1"/>
  <c r="G10" i="4"/>
  <c r="B10" i="4"/>
  <c r="I9" i="4"/>
  <c r="H9" i="4"/>
  <c r="F9" i="8" s="1"/>
  <c r="G9" i="4"/>
  <c r="B9" i="4"/>
  <c r="I8" i="4"/>
  <c r="H8" i="4"/>
  <c r="F8" i="8" s="1"/>
  <c r="E8" i="4"/>
  <c r="D8" i="4"/>
  <c r="G8" i="4" s="1"/>
  <c r="B8" i="4"/>
  <c r="I7" i="4"/>
  <c r="H7" i="4"/>
  <c r="F7" i="8" s="1"/>
  <c r="G7" i="4"/>
  <c r="B7" i="4"/>
  <c r="I6" i="4"/>
  <c r="H6" i="4"/>
  <c r="F6" i="8" s="1"/>
  <c r="G6" i="4"/>
  <c r="B6" i="4"/>
  <c r="I5" i="4"/>
  <c r="H5" i="4"/>
  <c r="F5" i="8" s="1"/>
  <c r="G5" i="4"/>
  <c r="B5" i="4"/>
  <c r="I4" i="4"/>
  <c r="H4" i="4"/>
  <c r="F4" i="8" s="1"/>
  <c r="G4" i="4"/>
  <c r="B4" i="4"/>
  <c r="I3" i="4"/>
  <c r="H3" i="4"/>
  <c r="F3" i="8" s="1"/>
  <c r="G3" i="4"/>
  <c r="B3" i="4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O19" i="3"/>
  <c r="N19" i="3"/>
  <c r="E36" i="8" s="1"/>
  <c r="M19" i="3"/>
  <c r="B19" i="3"/>
  <c r="O18" i="3"/>
  <c r="N18" i="3"/>
  <c r="E35" i="8" s="1"/>
  <c r="M18" i="3"/>
  <c r="B18" i="3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O16" i="3"/>
  <c r="N16" i="3"/>
  <c r="E16" i="8" s="1"/>
  <c r="M16" i="3"/>
  <c r="B16" i="3"/>
  <c r="O15" i="3"/>
  <c r="N15" i="3"/>
  <c r="E15" i="8" s="1"/>
  <c r="M15" i="3"/>
  <c r="B15" i="3"/>
  <c r="O14" i="3"/>
  <c r="N14" i="3"/>
  <c r="E14" i="8" s="1"/>
  <c r="F14" i="3"/>
  <c r="M14" i="3" s="1"/>
  <c r="B14" i="3"/>
  <c r="O13" i="3"/>
  <c r="N13" i="3"/>
  <c r="E13" i="8" s="1"/>
  <c r="M13" i="3"/>
  <c r="B13" i="3"/>
  <c r="O12" i="3"/>
  <c r="N12" i="3"/>
  <c r="E12" i="8" s="1"/>
  <c r="M12" i="3"/>
  <c r="B12" i="3"/>
  <c r="O11" i="3"/>
  <c r="N11" i="3"/>
  <c r="E11" i="8" s="1"/>
  <c r="M11" i="3"/>
  <c r="B11" i="3"/>
  <c r="O10" i="3"/>
  <c r="N10" i="3"/>
  <c r="E10" i="8" s="1"/>
  <c r="M10" i="3"/>
  <c r="B10" i="3"/>
  <c r="O9" i="3"/>
  <c r="N9" i="3"/>
  <c r="E9" i="8" s="1"/>
  <c r="M9" i="3"/>
  <c r="B9" i="3"/>
  <c r="O8" i="3"/>
  <c r="N8" i="3"/>
  <c r="E8" i="8" s="1"/>
  <c r="J8" i="3"/>
  <c r="I8" i="3"/>
  <c r="M8" i="3" s="1"/>
  <c r="F8" i="3"/>
  <c r="B8" i="3"/>
  <c r="O7" i="3"/>
  <c r="N7" i="3"/>
  <c r="E7" i="8" s="1"/>
  <c r="M7" i="3"/>
  <c r="B7" i="3"/>
  <c r="O6" i="3"/>
  <c r="N6" i="3"/>
  <c r="E6" i="8" s="1"/>
  <c r="M6" i="3"/>
  <c r="B6" i="3"/>
  <c r="O5" i="3"/>
  <c r="N5" i="3"/>
  <c r="E5" i="8" s="1"/>
  <c r="M5" i="3"/>
  <c r="B5" i="3"/>
  <c r="O4" i="3"/>
  <c r="N4" i="3"/>
  <c r="E4" i="8" s="1"/>
  <c r="M4" i="3"/>
  <c r="B4" i="3"/>
  <c r="O3" i="3"/>
  <c r="N3" i="3"/>
  <c r="E3" i="8" s="1"/>
  <c r="M3" i="3"/>
  <c r="B3" i="3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AC19" i="2"/>
  <c r="AB19" i="2"/>
  <c r="D36" i="8" s="1"/>
  <c r="C19" i="2"/>
  <c r="AA19" i="2" s="1"/>
  <c r="B19" i="2"/>
  <c r="AC18" i="2"/>
  <c r="AB18" i="2"/>
  <c r="D35" i="8" s="1"/>
  <c r="D18" i="2"/>
  <c r="AA18" i="2" s="1"/>
  <c r="C18" i="2"/>
  <c r="B18" i="2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AC16" i="2"/>
  <c r="AB16" i="2"/>
  <c r="D16" i="8" s="1"/>
  <c r="AA16" i="2"/>
  <c r="B16" i="2"/>
  <c r="AC15" i="2"/>
  <c r="AB15" i="2"/>
  <c r="D15" i="8" s="1"/>
  <c r="AA15" i="2"/>
  <c r="B15" i="2"/>
  <c r="AC14" i="2"/>
  <c r="AB14" i="2"/>
  <c r="D14" i="8" s="1"/>
  <c r="Y14" i="2"/>
  <c r="X14" i="2"/>
  <c r="W14" i="2"/>
  <c r="V14" i="2"/>
  <c r="U14" i="2"/>
  <c r="T14" i="2"/>
  <c r="S14" i="2"/>
  <c r="N14" i="2"/>
  <c r="M14" i="2"/>
  <c r="L14" i="2"/>
  <c r="I14" i="2"/>
  <c r="D14" i="2"/>
  <c r="C14" i="2"/>
  <c r="B14" i="2"/>
  <c r="AC13" i="2"/>
  <c r="AB13" i="2"/>
  <c r="D13" i="8" s="1"/>
  <c r="AA13" i="2"/>
  <c r="B13" i="2"/>
  <c r="AC12" i="2"/>
  <c r="AB12" i="2"/>
  <c r="D12" i="8" s="1"/>
  <c r="Y12" i="2"/>
  <c r="X12" i="2"/>
  <c r="W12" i="2"/>
  <c r="S12" i="2"/>
  <c r="I12" i="2"/>
  <c r="B12" i="2"/>
  <c r="AC11" i="2"/>
  <c r="AB11" i="2"/>
  <c r="D11" i="8" s="1"/>
  <c r="D11" i="2"/>
  <c r="C11" i="2"/>
  <c r="B11" i="2"/>
  <c r="AC10" i="2"/>
  <c r="AB10" i="2"/>
  <c r="D10" i="8" s="1"/>
  <c r="AA10" i="2"/>
  <c r="B10" i="2"/>
  <c r="AC9" i="2"/>
  <c r="AB9" i="2"/>
  <c r="D9" i="8" s="1"/>
  <c r="AA9" i="2"/>
  <c r="B9" i="2"/>
  <c r="AC8" i="2"/>
  <c r="AB8" i="2"/>
  <c r="D8" i="8" s="1"/>
  <c r="X8" i="2"/>
  <c r="W8" i="2"/>
  <c r="T8" i="2"/>
  <c r="S8" i="2"/>
  <c r="I8" i="2"/>
  <c r="D8" i="2"/>
  <c r="C8" i="2"/>
  <c r="B8" i="2"/>
  <c r="AC7" i="2"/>
  <c r="AB7" i="2"/>
  <c r="D7" i="8" s="1"/>
  <c r="N7" i="2"/>
  <c r="M7" i="2"/>
  <c r="L7" i="2"/>
  <c r="D7" i="2"/>
  <c r="C7" i="2"/>
  <c r="B7" i="2"/>
  <c r="AC6" i="2"/>
  <c r="AB6" i="2"/>
  <c r="D6" i="8" s="1"/>
  <c r="H6" i="2"/>
  <c r="D6" i="2"/>
  <c r="C6" i="2"/>
  <c r="B6" i="2"/>
  <c r="AC5" i="2"/>
  <c r="AB5" i="2"/>
  <c r="D5" i="8" s="1"/>
  <c r="AA5" i="2"/>
  <c r="B5" i="2"/>
  <c r="AC4" i="2"/>
  <c r="AB4" i="2"/>
  <c r="D4" i="8" s="1"/>
  <c r="AA4" i="2"/>
  <c r="B4" i="2"/>
  <c r="AC3" i="2"/>
  <c r="AB3" i="2"/>
  <c r="D3" i="8" s="1"/>
  <c r="AA3" i="2"/>
  <c r="B3" i="2"/>
  <c r="C90" i="8"/>
  <c r="J90" i="8" s="1"/>
  <c r="C89" i="8"/>
  <c r="J89" i="8" s="1"/>
  <c r="C88" i="8"/>
  <c r="J88" i="8" s="1"/>
  <c r="C87" i="8"/>
  <c r="J87" i="8" s="1"/>
  <c r="C86" i="8"/>
  <c r="J86" i="8" s="1"/>
  <c r="C85" i="8"/>
  <c r="J85" i="8" s="1"/>
  <c r="C84" i="8"/>
  <c r="J84" i="8" s="1"/>
  <c r="C83" i="8"/>
  <c r="J83" i="8" s="1"/>
  <c r="C82" i="8"/>
  <c r="J82" i="8" s="1"/>
  <c r="M82" i="8" s="1"/>
  <c r="C81" i="8"/>
  <c r="J81" i="8" s="1"/>
  <c r="C80" i="8"/>
  <c r="J80" i="8" s="1"/>
  <c r="C79" i="8"/>
  <c r="J79" i="8" s="1"/>
  <c r="C78" i="8"/>
  <c r="J78" i="8" s="1"/>
  <c r="C77" i="8"/>
  <c r="J77" i="8" s="1"/>
  <c r="C76" i="8"/>
  <c r="J76" i="8" s="1"/>
  <c r="C75" i="8"/>
  <c r="J75" i="8" s="1"/>
  <c r="C74" i="8"/>
  <c r="J74" i="8" s="1"/>
  <c r="M74" i="8" s="1"/>
  <c r="C73" i="8"/>
  <c r="J73" i="8" s="1"/>
  <c r="C72" i="8"/>
  <c r="J72" i="8" s="1"/>
  <c r="C71" i="8"/>
  <c r="J71" i="8" s="1"/>
  <c r="C70" i="8"/>
  <c r="J70" i="8" s="1"/>
  <c r="C69" i="8"/>
  <c r="J69" i="8" s="1"/>
  <c r="C68" i="8"/>
  <c r="J68" i="8" s="1"/>
  <c r="C67" i="8"/>
  <c r="J67" i="8" s="1"/>
  <c r="C66" i="8"/>
  <c r="J66" i="8" s="1"/>
  <c r="M66" i="8" s="1"/>
  <c r="C65" i="8"/>
  <c r="J65" i="8" s="1"/>
  <c r="C64" i="8"/>
  <c r="J64" i="8" s="1"/>
  <c r="C63" i="8"/>
  <c r="J63" i="8" s="1"/>
  <c r="C62" i="8"/>
  <c r="J62" i="8" s="1"/>
  <c r="C60" i="8"/>
  <c r="J60" i="8" s="1"/>
  <c r="C59" i="8"/>
  <c r="J59" i="8" s="1"/>
  <c r="C58" i="8"/>
  <c r="J58" i="8" s="1"/>
  <c r="C57" i="8"/>
  <c r="J57" i="8" s="1"/>
  <c r="M57" i="8" s="1"/>
  <c r="C56" i="8"/>
  <c r="J56" i="8" s="1"/>
  <c r="C55" i="8"/>
  <c r="J55" i="8" s="1"/>
  <c r="C54" i="8"/>
  <c r="J54" i="8" s="1"/>
  <c r="C53" i="8"/>
  <c r="J53" i="8" s="1"/>
  <c r="C52" i="8"/>
  <c r="J52" i="8" s="1"/>
  <c r="C51" i="8"/>
  <c r="J51" i="8" s="1"/>
  <c r="C50" i="8"/>
  <c r="J50" i="8" s="1"/>
  <c r="C49" i="8"/>
  <c r="J49" i="8" s="1"/>
  <c r="C48" i="8"/>
  <c r="J48" i="8" s="1"/>
  <c r="C47" i="8"/>
  <c r="J47" i="8" s="1"/>
  <c r="C46" i="8"/>
  <c r="J46" i="8" s="1"/>
  <c r="C45" i="8"/>
  <c r="J45" i="8" s="1"/>
  <c r="C44" i="8"/>
  <c r="J44" i="8" s="1"/>
  <c r="C43" i="8"/>
  <c r="J43" i="8" s="1"/>
  <c r="C42" i="8"/>
  <c r="J42" i="8" s="1"/>
  <c r="C41" i="8"/>
  <c r="J41" i="8" s="1"/>
  <c r="M41" i="8" s="1"/>
  <c r="C40" i="8"/>
  <c r="J40" i="8" s="1"/>
  <c r="C39" i="8"/>
  <c r="J39" i="8" s="1"/>
  <c r="C38" i="8"/>
  <c r="J38" i="8" s="1"/>
  <c r="C37" i="8"/>
  <c r="J37" i="8" s="1"/>
  <c r="AC19" i="1"/>
  <c r="AB19" i="1"/>
  <c r="C36" i="8" s="1"/>
  <c r="J36" i="8" s="1"/>
  <c r="N19" i="1"/>
  <c r="AA19" i="1" s="1"/>
  <c r="F19" i="1"/>
  <c r="AC18" i="1"/>
  <c r="AB18" i="1"/>
  <c r="C35" i="8" s="1"/>
  <c r="J35" i="8" s="1"/>
  <c r="X18" i="1"/>
  <c r="V18" i="1"/>
  <c r="S18" i="1"/>
  <c r="N18" i="1"/>
  <c r="AA18" i="1" s="1"/>
  <c r="F18" i="1"/>
  <c r="C33" i="8"/>
  <c r="J33" i="8" s="1"/>
  <c r="C32" i="8"/>
  <c r="J32" i="8" s="1"/>
  <c r="C31" i="8"/>
  <c r="J31" i="8" s="1"/>
  <c r="C30" i="8"/>
  <c r="J30" i="8" s="1"/>
  <c r="C27" i="8"/>
  <c r="J27" i="8" s="1"/>
  <c r="C26" i="8"/>
  <c r="J26" i="8" s="1"/>
  <c r="C25" i="8"/>
  <c r="J25" i="8" s="1"/>
  <c r="C24" i="8"/>
  <c r="J24" i="8" s="1"/>
  <c r="C22" i="8"/>
  <c r="J22" i="8" s="1"/>
  <c r="C21" i="8"/>
  <c r="J21" i="8" s="1"/>
  <c r="C20" i="8"/>
  <c r="J20" i="8" s="1"/>
  <c r="C19" i="8"/>
  <c r="J19" i="8" s="1"/>
  <c r="C18" i="8"/>
  <c r="J18" i="8" s="1"/>
  <c r="C17" i="8"/>
  <c r="J17" i="8" s="1"/>
  <c r="AC16" i="1"/>
  <c r="AB16" i="1"/>
  <c r="C16" i="8" s="1"/>
  <c r="J16" i="8" s="1"/>
  <c r="V16" i="1"/>
  <c r="S16" i="1"/>
  <c r="M16" i="1"/>
  <c r="H16" i="1"/>
  <c r="AC15" i="1"/>
  <c r="AB15" i="1"/>
  <c r="C15" i="8" s="1"/>
  <c r="J15" i="8" s="1"/>
  <c r="D15" i="1"/>
  <c r="AA15" i="1" s="1"/>
  <c r="AC14" i="1"/>
  <c r="AB14" i="1"/>
  <c r="C14" i="8" s="1"/>
  <c r="J14" i="8" s="1"/>
  <c r="X14" i="1"/>
  <c r="V14" i="1"/>
  <c r="S14" i="1"/>
  <c r="N14" i="1"/>
  <c r="F14" i="1"/>
  <c r="AC13" i="1"/>
  <c r="AB13" i="1"/>
  <c r="C13" i="8" s="1"/>
  <c r="J13" i="8" s="1"/>
  <c r="AA13" i="1"/>
  <c r="AC12" i="1"/>
  <c r="AB12" i="1"/>
  <c r="C12" i="8" s="1"/>
  <c r="J12" i="8" s="1"/>
  <c r="Y12" i="1"/>
  <c r="V12" i="1"/>
  <c r="S12" i="1"/>
  <c r="N12" i="1"/>
  <c r="F12" i="1"/>
  <c r="AC11" i="1"/>
  <c r="AB11" i="1"/>
  <c r="C11" i="8" s="1"/>
  <c r="J11" i="8" s="1"/>
  <c r="S11" i="1"/>
  <c r="M11" i="1"/>
  <c r="F11" i="1"/>
  <c r="AC10" i="1"/>
  <c r="AB10" i="1"/>
  <c r="C10" i="8" s="1"/>
  <c r="J10" i="8" s="1"/>
  <c r="Q10" i="1"/>
  <c r="F10" i="1"/>
  <c r="AC9" i="1"/>
  <c r="AB9" i="1"/>
  <c r="C9" i="8" s="1"/>
  <c r="J9" i="8" s="1"/>
  <c r="AA9" i="1"/>
  <c r="AC8" i="1"/>
  <c r="AB8" i="1"/>
  <c r="C8" i="8" s="1"/>
  <c r="J8" i="8" s="1"/>
  <c r="X8" i="1"/>
  <c r="U8" i="1"/>
  <c r="N8" i="1"/>
  <c r="AC7" i="1"/>
  <c r="AB7" i="1"/>
  <c r="C7" i="8" s="1"/>
  <c r="J7" i="8" s="1"/>
  <c r="X7" i="1"/>
  <c r="V7" i="1"/>
  <c r="T7" i="1"/>
  <c r="N7" i="1"/>
  <c r="F7" i="1"/>
  <c r="AC6" i="1"/>
  <c r="AB6" i="1"/>
  <c r="C6" i="8" s="1"/>
  <c r="J6" i="8" s="1"/>
  <c r="V6" i="1"/>
  <c r="R6" i="1"/>
  <c r="J6" i="1"/>
  <c r="C6" i="1"/>
  <c r="AA6" i="1" s="1"/>
  <c r="AC5" i="1"/>
  <c r="AB5" i="1"/>
  <c r="C5" i="8" s="1"/>
  <c r="J5" i="8" s="1"/>
  <c r="S5" i="1"/>
  <c r="M5" i="1"/>
  <c r="F5" i="1"/>
  <c r="AC4" i="1"/>
  <c r="AB4" i="1"/>
  <c r="C4" i="8" s="1"/>
  <c r="J4" i="8" s="1"/>
  <c r="AA4" i="1"/>
  <c r="AC3" i="1"/>
  <c r="AB3" i="1"/>
  <c r="C3" i="8" s="1"/>
  <c r="J3" i="8" s="1"/>
  <c r="Q3" i="1"/>
  <c r="F3" i="1"/>
  <c r="P8" i="5" l="1"/>
  <c r="AA7" i="2"/>
  <c r="N77" i="8"/>
  <c r="AA12" i="2"/>
  <c r="K63" i="8"/>
  <c r="AA8" i="2"/>
  <c r="AA6" i="2"/>
  <c r="AA11" i="2"/>
  <c r="AA14" i="2"/>
  <c r="AA16" i="1"/>
  <c r="AA8" i="1"/>
  <c r="AA7" i="1"/>
  <c r="AA10" i="1"/>
  <c r="AA14" i="1"/>
  <c r="AA12" i="1"/>
  <c r="AA11" i="1"/>
  <c r="AA5" i="1"/>
  <c r="AA3" i="1"/>
  <c r="N68" i="8"/>
  <c r="M68" i="8"/>
  <c r="K68" i="8"/>
  <c r="N46" i="8"/>
  <c r="M46" i="8"/>
  <c r="K46" i="8"/>
  <c r="N4" i="8"/>
  <c r="M4" i="8"/>
  <c r="K4" i="8"/>
  <c r="N17" i="8"/>
  <c r="M17" i="8"/>
  <c r="K17" i="8"/>
  <c r="N25" i="8"/>
  <c r="M25" i="8"/>
  <c r="K25" i="8"/>
  <c r="N35" i="8"/>
  <c r="K35" i="8"/>
  <c r="M35" i="8"/>
  <c r="N37" i="8"/>
  <c r="M37" i="8"/>
  <c r="K37" i="8"/>
  <c r="N14" i="8"/>
  <c r="M14" i="8"/>
  <c r="K14" i="8"/>
  <c r="N71" i="8"/>
  <c r="M71" i="8"/>
  <c r="K71" i="8"/>
  <c r="N9" i="8"/>
  <c r="M9" i="8"/>
  <c r="K9" i="8"/>
  <c r="N12" i="8"/>
  <c r="M12" i="8"/>
  <c r="K12" i="8"/>
  <c r="N20" i="8"/>
  <c r="M20" i="8"/>
  <c r="K20" i="8"/>
  <c r="N40" i="8"/>
  <c r="M40" i="8"/>
  <c r="K40" i="8"/>
  <c r="N23" i="8"/>
  <c r="K23" i="8"/>
  <c r="M23" i="8"/>
  <c r="N31" i="8"/>
  <c r="M31" i="8"/>
  <c r="K31" i="8"/>
  <c r="N59" i="8"/>
  <c r="M59" i="8"/>
  <c r="K59" i="8"/>
  <c r="N79" i="8"/>
  <c r="M79" i="8"/>
  <c r="K79" i="8"/>
  <c r="N54" i="8"/>
  <c r="M54" i="8"/>
  <c r="K54" i="8"/>
  <c r="N87" i="8"/>
  <c r="M87" i="8"/>
  <c r="K87" i="8"/>
  <c r="N5" i="8"/>
  <c r="M5" i="8"/>
  <c r="K5" i="8"/>
  <c r="M21" i="8"/>
  <c r="K21" i="8"/>
  <c r="N21" i="8"/>
  <c r="N15" i="8"/>
  <c r="M15" i="8"/>
  <c r="K15" i="8"/>
  <c r="N6" i="8"/>
  <c r="M6" i="8"/>
  <c r="K6" i="8"/>
  <c r="N76" i="8"/>
  <c r="M76" i="8"/>
  <c r="K76" i="8"/>
  <c r="M26" i="8"/>
  <c r="N26" i="8"/>
  <c r="K26" i="8"/>
  <c r="M3" i="8"/>
  <c r="K3" i="8"/>
  <c r="N3" i="8"/>
  <c r="N13" i="8"/>
  <c r="M13" i="8"/>
  <c r="K13" i="8"/>
  <c r="M10" i="8"/>
  <c r="N10" i="8"/>
  <c r="K10" i="8"/>
  <c r="K16" i="8"/>
  <c r="N16" i="8"/>
  <c r="M16" i="8"/>
  <c r="K24" i="8"/>
  <c r="N24" i="8"/>
  <c r="M24" i="8"/>
  <c r="N7" i="8"/>
  <c r="K7" i="8"/>
  <c r="M7" i="8"/>
  <c r="M11" i="8"/>
  <c r="K11" i="8"/>
  <c r="N11" i="8"/>
  <c r="N51" i="8"/>
  <c r="M51" i="8"/>
  <c r="K51" i="8"/>
  <c r="M38" i="8"/>
  <c r="N38" i="8"/>
  <c r="K38" i="8"/>
  <c r="K8" i="8"/>
  <c r="N8" i="8"/>
  <c r="M8" i="8"/>
  <c r="M19" i="8"/>
  <c r="K19" i="8"/>
  <c r="N19" i="8"/>
  <c r="M27" i="8"/>
  <c r="N27" i="8"/>
  <c r="K27" i="8"/>
  <c r="N84" i="8"/>
  <c r="M84" i="8"/>
  <c r="K84" i="8"/>
  <c r="M18" i="8"/>
  <c r="N18" i="8"/>
  <c r="K18" i="8"/>
  <c r="N22" i="8"/>
  <c r="M22" i="8"/>
  <c r="K22" i="8"/>
  <c r="N30" i="8"/>
  <c r="M30" i="8"/>
  <c r="K30" i="8"/>
  <c r="M28" i="8"/>
  <c r="N28" i="8"/>
  <c r="K28" i="8"/>
  <c r="N32" i="8"/>
  <c r="K32" i="8"/>
  <c r="M36" i="8"/>
  <c r="K36" i="8"/>
  <c r="M44" i="8"/>
  <c r="K44" i="8"/>
  <c r="M52" i="8"/>
  <c r="K52" i="8"/>
  <c r="M60" i="8"/>
  <c r="K60" i="8"/>
  <c r="M69" i="8"/>
  <c r="K69" i="8"/>
  <c r="M77" i="8"/>
  <c r="K77" i="8"/>
  <c r="M85" i="8"/>
  <c r="K85" i="8"/>
  <c r="M83" i="8"/>
  <c r="K83" i="8"/>
  <c r="N83" i="8"/>
  <c r="K39" i="8"/>
  <c r="N39" i="8"/>
  <c r="M39" i="8"/>
  <c r="K47" i="8"/>
  <c r="N47" i="8"/>
  <c r="M47" i="8"/>
  <c r="K55" i="8"/>
  <c r="N55" i="8"/>
  <c r="M55" i="8"/>
  <c r="K64" i="8"/>
  <c r="N64" i="8"/>
  <c r="M64" i="8"/>
  <c r="K72" i="8"/>
  <c r="N72" i="8"/>
  <c r="M72" i="8"/>
  <c r="K80" i="8"/>
  <c r="N80" i="8"/>
  <c r="M80" i="8"/>
  <c r="K88" i="8"/>
  <c r="N88" i="8"/>
  <c r="M88" i="8"/>
  <c r="N52" i="8"/>
  <c r="M58" i="8"/>
  <c r="K58" i="8"/>
  <c r="N58" i="8"/>
  <c r="M33" i="8"/>
  <c r="K33" i="8"/>
  <c r="N33" i="8"/>
  <c r="N45" i="8"/>
  <c r="M45" i="8"/>
  <c r="K45" i="8"/>
  <c r="N53" i="8"/>
  <c r="M53" i="8"/>
  <c r="K53" i="8"/>
  <c r="N62" i="8"/>
  <c r="M62" i="8"/>
  <c r="K62" i="8"/>
  <c r="N70" i="8"/>
  <c r="M70" i="8"/>
  <c r="K70" i="8"/>
  <c r="N78" i="8"/>
  <c r="M78" i="8"/>
  <c r="K78" i="8"/>
  <c r="N86" i="8"/>
  <c r="M86" i="8"/>
  <c r="K86" i="8"/>
  <c r="M50" i="8"/>
  <c r="K50" i="8"/>
  <c r="N50" i="8"/>
  <c r="N65" i="8"/>
  <c r="M65" i="8"/>
  <c r="K65" i="8"/>
  <c r="N73" i="8"/>
  <c r="M73" i="8"/>
  <c r="K73" i="8"/>
  <c r="N81" i="8"/>
  <c r="M81" i="8"/>
  <c r="K81" i="8"/>
  <c r="N89" i="8"/>
  <c r="M89" i="8"/>
  <c r="K89" i="8"/>
  <c r="N36" i="8"/>
  <c r="N60" i="8"/>
  <c r="M67" i="8"/>
  <c r="K67" i="8"/>
  <c r="N67" i="8"/>
  <c r="N43" i="8"/>
  <c r="M43" i="8"/>
  <c r="K43" i="8"/>
  <c r="N56" i="8"/>
  <c r="M56" i="8"/>
  <c r="K56" i="8"/>
  <c r="K29" i="8"/>
  <c r="N85" i="8"/>
  <c r="M75" i="8"/>
  <c r="K75" i="8"/>
  <c r="N75" i="8"/>
  <c r="N63" i="8"/>
  <c r="M63" i="8"/>
  <c r="N48" i="8"/>
  <c r="M48" i="8"/>
  <c r="K48" i="8"/>
  <c r="N29" i="8"/>
  <c r="M32" i="8"/>
  <c r="N44" i="8"/>
  <c r="M42" i="8"/>
  <c r="K42" i="8"/>
  <c r="N42" i="8"/>
  <c r="N41" i="8"/>
  <c r="K41" i="8"/>
  <c r="N49" i="8"/>
  <c r="K49" i="8"/>
  <c r="N57" i="8"/>
  <c r="K57" i="8"/>
  <c r="N66" i="8"/>
  <c r="K66" i="8"/>
  <c r="N74" i="8"/>
  <c r="K74" i="8"/>
  <c r="N82" i="8"/>
  <c r="K82" i="8"/>
  <c r="N90" i="8"/>
  <c r="M90" i="8"/>
  <c r="K90" i="8"/>
  <c r="M49" i="8"/>
  <c r="N69" i="8"/>
</calcChain>
</file>

<file path=xl/sharedStrings.xml><?xml version="1.0" encoding="utf-8"?>
<sst xmlns="http://schemas.openxmlformats.org/spreadsheetml/2006/main" count="436" uniqueCount="223">
  <si>
    <t>ИнститутПС</t>
  </si>
  <si>
    <t>1.1.copyfile</t>
  </si>
  <si>
    <t>1.2.compare</t>
  </si>
  <si>
    <t>1.3.findtext</t>
  </si>
  <si>
    <t>1.4.replace</t>
  </si>
  <si>
    <t>1.5.join</t>
  </si>
  <si>
    <t>1.6.extract</t>
  </si>
  <si>
    <t>2.1.calcbits</t>
  </si>
  <si>
    <t>2.2.rotate</t>
  </si>
  <si>
    <t>2.3.bin2dec</t>
  </si>
  <si>
    <t>2.4.dec2bin</t>
  </si>
  <si>
    <t>2.5.flibpyte</t>
  </si>
  <si>
    <t>2.6.radix</t>
  </si>
  <si>
    <t>2.7 magic</t>
  </si>
  <si>
    <t>2.7+</t>
  </si>
  <si>
    <t>2.8 same_weekday</t>
  </si>
  <si>
    <t>3.1.multmat</t>
  </si>
  <si>
    <t>3.2.invert</t>
  </si>
  <si>
    <t>4.1.rle</t>
  </si>
  <si>
    <t>4.2.bmpinfo</t>
  </si>
  <si>
    <t>4.3.crypt</t>
  </si>
  <si>
    <t>5.1.live</t>
  </si>
  <si>
    <t>5.2.labirinth</t>
  </si>
  <si>
    <t>5.3.fill</t>
  </si>
  <si>
    <t>Бонусы</t>
  </si>
  <si>
    <t>Итого</t>
  </si>
  <si>
    <t>Ритм</t>
  </si>
  <si>
    <t>Оценка</t>
  </si>
  <si>
    <t>Булыгин Константин</t>
  </si>
  <si>
    <t>Никто</t>
  </si>
  <si>
    <t>Константинов Валентин</t>
  </si>
  <si>
    <t>Милочкин Артем</t>
  </si>
  <si>
    <t>Михайлов Дмитрий</t>
  </si>
  <si>
    <t>Мочалов Павел</t>
  </si>
  <si>
    <t>Николаева Дарья</t>
  </si>
  <si>
    <t>Овинкин Владислав</t>
  </si>
  <si>
    <t>Платов Александр</t>
  </si>
  <si>
    <t>Ратченко Андрей</t>
  </si>
  <si>
    <t>Санников Егор</t>
  </si>
  <si>
    <t>Шибаков Владимир</t>
  </si>
  <si>
    <t>Ямолкин Федор</t>
  </si>
  <si>
    <t>Михеев Егор</t>
  </si>
  <si>
    <t>ПС-22</t>
  </si>
  <si>
    <t>Калинин Константин</t>
  </si>
  <si>
    <t>Шелеметев Михаил</t>
  </si>
  <si>
    <t>ПС-23</t>
  </si>
  <si>
    <t>Норма</t>
  </si>
  <si>
    <t>Норма на отлично</t>
  </si>
  <si>
    <t>Норма на хорошо</t>
  </si>
  <si>
    <t>Норма на удовлетворительно</t>
  </si>
  <si>
    <t>Сроки сдачи и коэффициенты</t>
  </si>
  <si>
    <t>До 25.02.2024 - 1.1</t>
  </si>
  <si>
    <t>До 3.03.2024- 1.0</t>
  </si>
  <si>
    <t>До 10.03.2024 - 0.9</t>
  </si>
  <si>
    <t>После 10.03.24 - 0.8</t>
  </si>
  <si>
    <t>ПС-21</t>
  </si>
  <si>
    <t>1.vector</t>
  </si>
  <si>
    <t>1.+sort</t>
  </si>
  <si>
    <t>2.1.trim</t>
  </si>
  <si>
    <t>2.2.extraspace</t>
  </si>
  <si>
    <t>2.3.f&amp;r</t>
  </si>
  <si>
    <t>2.4.htmlenc</t>
  </si>
  <si>
    <t>2.5.htmldec</t>
  </si>
  <si>
    <t>3.1. freq.base</t>
  </si>
  <si>
    <t>3.1. freq.case</t>
  </si>
  <si>
    <t>3.2.dict</t>
  </si>
  <si>
    <t>3.2.dict-case</t>
  </si>
  <si>
    <t>3.2.two-way</t>
  </si>
  <si>
    <t>4.1 cross_set</t>
  </si>
  <si>
    <t>4.2 sudents</t>
  </si>
  <si>
    <t>4.3 mat-base</t>
  </si>
  <si>
    <t>4.3mat-case</t>
  </si>
  <si>
    <t>4.4.primes</t>
  </si>
  <si>
    <t>5.parseurl</t>
  </si>
  <si>
    <t>6.Template</t>
  </si>
  <si>
    <t>6.+AhoCorasic</t>
  </si>
  <si>
    <t>7. Expression</t>
  </si>
  <si>
    <t>7.Expr.Errors</t>
  </si>
  <si>
    <t>7.Expr.NoRecurs</t>
  </si>
  <si>
    <t>67,5</t>
  </si>
  <si>
    <t>До 10.03.2024 - 1.1</t>
  </si>
  <si>
    <t>До 17.03.2024 - 1.0</t>
  </si>
  <si>
    <t>До 24.03.2024 - 0.9</t>
  </si>
  <si>
    <t>До 31.03.2024 - 0.8</t>
  </si>
  <si>
    <t>До 7.04.2024 - 0.7</t>
  </si>
  <si>
    <t>После 7.04.2024 - 0.6</t>
  </si>
  <si>
    <t>1.1.TVSET</t>
  </si>
  <si>
    <t>1.1.tv.revert</t>
  </si>
  <si>
    <t>1.1.tv.alias</t>
  </si>
  <si>
    <t>1.2. Car</t>
  </si>
  <si>
    <t>1.3.Rect</t>
  </si>
  <si>
    <t>1.3..rect+canvas</t>
  </si>
  <si>
    <t>2.Calc</t>
  </si>
  <si>
    <t>2.Calc+opt</t>
  </si>
  <si>
    <t>2.calc+stack</t>
  </si>
  <si>
    <t>Сроки сдачи</t>
  </si>
  <si>
    <t>До 16.04.2023 - 1.1</t>
  </si>
  <si>
    <t>До 23.04.2023 - 1.0</t>
  </si>
  <si>
    <t>До 30.04.2023 - 0.9</t>
  </si>
  <si>
    <t>До 7.05.2023 - 0.8</t>
  </si>
  <si>
    <t>До 14.05.2023 - 0.7</t>
  </si>
  <si>
    <t>После 14.05.2023 - 0.6</t>
  </si>
  <si>
    <t>1.1. Bodies</t>
  </si>
  <si>
    <t>1.2. shapes</t>
  </si>
  <si>
    <t>1.2.draw</t>
  </si>
  <si>
    <t>До 30.04.2023 - 1.1</t>
  </si>
  <si>
    <t>До 21.05.2023 - 1.0</t>
  </si>
  <si>
    <t>До 28.05.2023 - 0.9</t>
  </si>
  <si>
    <t>До 04.06.2023 - 0.8</t>
  </si>
  <si>
    <t>До 11.06.2023 - 0.7</t>
  </si>
  <si>
    <t>После 11.06.2023 - 0.6</t>
  </si>
  <si>
    <t>1.1.complex</t>
  </si>
  <si>
    <t>1.2.vector3d</t>
  </si>
  <si>
    <t>1.3.rational</t>
  </si>
  <si>
    <t>1.3.rational-bonus</t>
  </si>
  <si>
    <t>1.4.time</t>
  </si>
  <si>
    <t>1.5.date</t>
  </si>
  <si>
    <t>2.base.String</t>
  </si>
  <si>
    <t>2.1.it_basics</t>
  </si>
  <si>
    <t>2.2.indexed_access</t>
  </si>
  <si>
    <t>2.3_reverse</t>
  </si>
  <si>
    <t>2.4.validation</t>
  </si>
  <si>
    <t>2.5.range-based for</t>
  </si>
  <si>
    <t>До 21.05.2023 - 1.1</t>
  </si>
  <si>
    <t>До 28.05.2023 - 1.0</t>
  </si>
  <si>
    <t>До 04.06.2023 - 0.9</t>
  </si>
  <si>
    <t>До 11.06.2023 - 0.8</t>
  </si>
  <si>
    <t>До 18.06.2023 - 0.7</t>
  </si>
  <si>
    <t>После 18.06.2023 - 0.6</t>
  </si>
  <si>
    <t>1.1.triangle</t>
  </si>
  <si>
    <t>1.2.solve</t>
  </si>
  <si>
    <t>1.3.solve3</t>
  </si>
  <si>
    <t>1.4.solve4</t>
  </si>
  <si>
    <t>1.5sortstrings</t>
  </si>
  <si>
    <t>1.6student</t>
  </si>
  <si>
    <t>1.7.HTTPUrl</t>
  </si>
  <si>
    <t>2.1.StringStack</t>
  </si>
  <si>
    <t>2.2.StringList</t>
  </si>
  <si>
    <t>Сроки сдачи:</t>
  </si>
  <si>
    <t>До 04.06.2023 - 1.1</t>
  </si>
  <si>
    <t>До 11.06.2023 - 1.0</t>
  </si>
  <si>
    <t>До 18.06.2023 - 0.9</t>
  </si>
  <si>
    <t>До 25.06.2023 - 0.8</t>
  </si>
  <si>
    <t>До 2.07.2023 - 0.7</t>
  </si>
  <si>
    <t>После 2.07.2023 - 0.6</t>
  </si>
  <si>
    <t>1.1.sort2</t>
  </si>
  <si>
    <t>1.2.findmax</t>
  </si>
  <si>
    <t>1.3.findmaxex</t>
  </si>
  <si>
    <t>1.4arraysum</t>
  </si>
  <si>
    <t>2.1.myarray</t>
  </si>
  <si>
    <t>2.1.bonus=</t>
  </si>
  <si>
    <t>2.2.mystack</t>
  </si>
  <si>
    <t>2.3.mylist</t>
  </si>
  <si>
    <t>3.1.people</t>
  </si>
  <si>
    <t>3.2.transport</t>
  </si>
  <si>
    <t>До 11.06.2023 - 1.1</t>
  </si>
  <si>
    <t>До 18.06.2023 - 1.0</t>
  </si>
  <si>
    <t>До 25.06.2023 - 0.9</t>
  </si>
  <si>
    <t>До 2.07.2023 - 0.8</t>
  </si>
  <si>
    <t>До 9.07.2023 - 0.7</t>
  </si>
  <si>
    <t>После 9.07.2023 - 0.6</t>
  </si>
  <si>
    <t>lw1</t>
  </si>
  <si>
    <t>lw2</t>
  </si>
  <si>
    <t>lw3</t>
  </si>
  <si>
    <t>lw4</t>
  </si>
  <si>
    <t>lw5</t>
  </si>
  <si>
    <t>lw6</t>
  </si>
  <si>
    <t>lw7</t>
  </si>
  <si>
    <t>Лабы</t>
  </si>
  <si>
    <t>Допуск</t>
  </si>
  <si>
    <t>Экзамен</t>
  </si>
  <si>
    <t>Лабы+Экз.</t>
  </si>
  <si>
    <t>%</t>
  </si>
  <si>
    <t>Оценка (экз)</t>
  </si>
  <si>
    <t>Вопрос 1</t>
  </si>
  <si>
    <t>Rand 1</t>
  </si>
  <si>
    <t>Вопрос 2</t>
  </si>
  <si>
    <t>Rand 2</t>
  </si>
  <si>
    <t>Вопрос 3</t>
  </si>
  <si>
    <t>Rand 3</t>
  </si>
  <si>
    <t>Функции</t>
  </si>
  <si>
    <t>std::vector</t>
  </si>
  <si>
    <t>Семантика перемещения</t>
  </si>
  <si>
    <t>Строковые литералы</t>
  </si>
  <si>
    <t>Контейнеры unordered_set и unordered_multiset</t>
  </si>
  <si>
    <t>Шаблоны классов</t>
  </si>
  <si>
    <t>Управление ходом выполнения программы</t>
  </si>
  <si>
    <t>Стандартные умные указатели</t>
  </si>
  <si>
    <t>Полиморфизм</t>
  </si>
  <si>
    <t>Ссылки</t>
  </si>
  <si>
    <t>std::optional</t>
  </si>
  <si>
    <t>Разработка кода, устойчивого в возникновению исключений</t>
  </si>
  <si>
    <t>Указатели</t>
  </si>
  <si>
    <t>std::string и std::string_view</t>
  </si>
  <si>
    <t>Отношения между классами</t>
  </si>
  <si>
    <t>Целочисленные типы данных</t>
  </si>
  <si>
    <t>std::list и std::forward_list</t>
  </si>
  <si>
    <t>Обработка исключений</t>
  </si>
  <si>
    <t>Переменные</t>
  </si>
  <si>
    <t>std::variant</t>
  </si>
  <si>
    <t>Наследование</t>
  </si>
  <si>
    <t>Пространства имён</t>
  </si>
  <si>
    <t>Стандартные алгоритмы</t>
  </si>
  <si>
    <t>Перегрузка арифметических операций и операций сравнения</t>
  </si>
  <si>
    <t>Массивы</t>
  </si>
  <si>
    <t>Контейнеры set и multiset</t>
  </si>
  <si>
    <t>Понятие класса</t>
  </si>
  <si>
    <t>Статическое, автоматическое и динамическое размещение объектов в памяти</t>
  </si>
  <si>
    <t>Контейнеры map и multimap</t>
  </si>
  <si>
    <t>Множественное наследование</t>
  </si>
  <si>
    <t>Структуры</t>
  </si>
  <si>
    <t>Контейнеры unordered_map и unordered_multimap</t>
  </si>
  <si>
    <t>Перегрузка операций вывода в поток</t>
  </si>
  <si>
    <t>Перечислимый тип данных</t>
  </si>
  <si>
    <t>std::deque</t>
  </si>
  <si>
    <t>Жизненный цикл объекта</t>
  </si>
  <si>
    <t>Приведение типа</t>
  </si>
  <si>
    <t>Шаблоны функций</t>
  </si>
  <si>
    <t>Символьные литералы</t>
  </si>
  <si>
    <t>Типы данных вещественных чисел</t>
  </si>
  <si>
    <t>Логический тип данных</t>
  </si>
  <si>
    <t>Синонимы типов</t>
  </si>
  <si>
    <t>Модель памяти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</si>
</sst>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b/>
      <sz val="10"/>
      <color theme="1"/>
      <name val="Arial"/>
    </font>
    <font>
      <sz val="12"/>
      <color rgb="FF1F2328"/>
      <name val="Arial"/>
    </font>
    <font>
      <u/>
      <sz val="12"/>
      <color rgb="FF1F2328"/>
      <name val="-apple-system"/>
    </font>
    <font>
      <sz val="12"/>
      <color rgb="FF1F2328"/>
      <name val="-apple-system"/>
    </font>
    <font>
      <u/>
      <sz val="12"/>
      <color rgb="FF1F2328"/>
      <name val="-apple-system"/>
    </font>
  </fonts>
  <fills count="5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2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right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/>
    <xf numFmtId="0" fontId="5" fillId="0" borderId="3" xfId="0" applyFont="1" applyBorder="1" applyAlignment="1"/>
    <xf numFmtId="0" fontId="4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2" xfId="0" applyFont="1" applyBorder="1" applyAlignment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2" fontId="3" fillId="0" borderId="2" xfId="0" applyNumberFormat="1" applyFont="1" applyBorder="1" applyAlignment="1">
      <alignment horizontal="right"/>
    </xf>
    <xf numFmtId="0" fontId="3" fillId="0" borderId="4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" fillId="0" borderId="0" xfId="0" applyFont="1" applyAlignment="1">
      <alignment horizontal="right"/>
    </xf>
    <xf numFmtId="4" fontId="1" fillId="0" borderId="1" xfId="0" applyNumberFormat="1" applyFont="1" applyBorder="1"/>
    <xf numFmtId="4" fontId="1" fillId="0" borderId="1" xfId="0" applyNumberFormat="1" applyFont="1" applyBorder="1" applyAlignment="1"/>
    <xf numFmtId="10" fontId="1" fillId="0" borderId="1" xfId="0" applyNumberFormat="1" applyFont="1" applyBorder="1"/>
    <xf numFmtId="0" fontId="1" fillId="3" borderId="0" xfId="0" applyFont="1" applyFill="1" applyAlignment="1"/>
    <xf numFmtId="0" fontId="5" fillId="3" borderId="1" xfId="0" applyFont="1" applyFill="1" applyBorder="1" applyAlignment="1"/>
    <xf numFmtId="2" fontId="1" fillId="3" borderId="1" xfId="0" applyNumberFormat="1" applyFont="1" applyFill="1" applyBorder="1"/>
    <xf numFmtId="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3" borderId="0" xfId="0" applyFont="1" applyFill="1"/>
    <xf numFmtId="2" fontId="1" fillId="0" borderId="1" xfId="0" applyNumberFormat="1" applyFont="1" applyBorder="1" applyAlignment="1">
      <alignment horizontal="right"/>
    </xf>
    <xf numFmtId="0" fontId="6" fillId="4" borderId="0" xfId="0" applyFont="1" applyFill="1" applyAlignment="1"/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6" fillId="4" borderId="1" xfId="0" applyFont="1" applyFill="1" applyBorder="1"/>
    <xf numFmtId="0" fontId="6" fillId="4" borderId="1" xfId="0" applyFont="1" applyFill="1" applyBorder="1" applyAlignment="1"/>
    <xf numFmtId="0" fontId="1" fillId="4" borderId="1" xfId="0" applyFont="1" applyFill="1" applyBorder="1"/>
    <xf numFmtId="0" fontId="1" fillId="4" borderId="0" xfId="0" applyFont="1" applyFill="1"/>
    <xf numFmtId="0" fontId="7" fillId="4" borderId="0" xfId="0" applyFont="1" applyFill="1" applyAlignment="1"/>
    <xf numFmtId="0" fontId="6" fillId="4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3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lexey-malov/oop/tree/master/exam" TargetMode="External"/><Relationship Id="rId18" Type="http://schemas.openxmlformats.org/officeDocument/2006/relationships/hyperlink" Target="https://github.com/alexey-malov/oop/tree/master/exam" TargetMode="External"/><Relationship Id="rId26" Type="http://schemas.openxmlformats.org/officeDocument/2006/relationships/hyperlink" Target="https://github.com/alexey-malov/oop/tree/master/exam" TargetMode="External"/><Relationship Id="rId39" Type="http://schemas.openxmlformats.org/officeDocument/2006/relationships/hyperlink" Target="https://github.com/alexey-malov/oop/tree/master/exam" TargetMode="External"/><Relationship Id="rId21" Type="http://schemas.openxmlformats.org/officeDocument/2006/relationships/hyperlink" Target="https://github.com/alexey-malov/oop/tree/master/exam" TargetMode="External"/><Relationship Id="rId34" Type="http://schemas.openxmlformats.org/officeDocument/2006/relationships/hyperlink" Target="https://github.com/alexey-malov/oop/tree/master/exam" TargetMode="External"/><Relationship Id="rId42" Type="http://schemas.openxmlformats.org/officeDocument/2006/relationships/hyperlink" Target="https://github.com/alexey-malov/oop/tree/master/exam" TargetMode="External"/><Relationship Id="rId7" Type="http://schemas.openxmlformats.org/officeDocument/2006/relationships/hyperlink" Target="https://github.com/alexey-malov/oop/tree/master/exam" TargetMode="External"/><Relationship Id="rId2" Type="http://schemas.openxmlformats.org/officeDocument/2006/relationships/hyperlink" Target="https://github.com/alexey-malov/oop/tree/master/exam" TargetMode="External"/><Relationship Id="rId16" Type="http://schemas.openxmlformats.org/officeDocument/2006/relationships/hyperlink" Target="https://github.com/alexey-malov/oop/tree/master/exam" TargetMode="External"/><Relationship Id="rId20" Type="http://schemas.openxmlformats.org/officeDocument/2006/relationships/hyperlink" Target="https://github.com/alexey-malov/oop/tree/master/exam" TargetMode="External"/><Relationship Id="rId29" Type="http://schemas.openxmlformats.org/officeDocument/2006/relationships/hyperlink" Target="https://github.com/alexey-malov/oop/tree/master/exam" TargetMode="External"/><Relationship Id="rId41" Type="http://schemas.openxmlformats.org/officeDocument/2006/relationships/hyperlink" Target="https://github.com/alexey-malov/oop/tree/master/exam" TargetMode="External"/><Relationship Id="rId1" Type="http://schemas.openxmlformats.org/officeDocument/2006/relationships/hyperlink" Target="https://github.com/alexey-malov/oop/tree/master/exam" TargetMode="External"/><Relationship Id="rId6" Type="http://schemas.openxmlformats.org/officeDocument/2006/relationships/hyperlink" Target="https://github.com/alexey-malov/oop/tree/master/exam" TargetMode="External"/><Relationship Id="rId11" Type="http://schemas.openxmlformats.org/officeDocument/2006/relationships/hyperlink" Target="https://github.com/alexey-malov/oop/tree/master/exam" TargetMode="External"/><Relationship Id="rId24" Type="http://schemas.openxmlformats.org/officeDocument/2006/relationships/hyperlink" Target="https://github.com/alexey-malov/oop/tree/master/exam" TargetMode="External"/><Relationship Id="rId32" Type="http://schemas.openxmlformats.org/officeDocument/2006/relationships/hyperlink" Target="https://github.com/alexey-malov/oop/tree/master/exam" TargetMode="External"/><Relationship Id="rId37" Type="http://schemas.openxmlformats.org/officeDocument/2006/relationships/hyperlink" Target="https://github.com/alexey-malov/oop/tree/master/exam" TargetMode="External"/><Relationship Id="rId40" Type="http://schemas.openxmlformats.org/officeDocument/2006/relationships/hyperlink" Target="https://github.com/alexey-malov/oop/tree/master/exam" TargetMode="External"/><Relationship Id="rId5" Type="http://schemas.openxmlformats.org/officeDocument/2006/relationships/hyperlink" Target="https://github.com/alexey-malov/oop/tree/master/exam" TargetMode="External"/><Relationship Id="rId15" Type="http://schemas.openxmlformats.org/officeDocument/2006/relationships/hyperlink" Target="https://github.com/alexey-malov/oop/tree/master/exam" TargetMode="External"/><Relationship Id="rId23" Type="http://schemas.openxmlformats.org/officeDocument/2006/relationships/hyperlink" Target="https://github.com/alexey-malov/oop/tree/master/exam" TargetMode="External"/><Relationship Id="rId28" Type="http://schemas.openxmlformats.org/officeDocument/2006/relationships/hyperlink" Target="https://github.com/alexey-malov/oop/tree/master/exam" TargetMode="External"/><Relationship Id="rId36" Type="http://schemas.openxmlformats.org/officeDocument/2006/relationships/hyperlink" Target="https://github.com/alexey-malov/oop/tree/master/exam" TargetMode="External"/><Relationship Id="rId10" Type="http://schemas.openxmlformats.org/officeDocument/2006/relationships/hyperlink" Target="https://github.com/alexey-malov/oop/tree/master/exam" TargetMode="External"/><Relationship Id="rId19" Type="http://schemas.openxmlformats.org/officeDocument/2006/relationships/hyperlink" Target="https://github.com/alexey-malov/oop/tree/master/exam" TargetMode="External"/><Relationship Id="rId31" Type="http://schemas.openxmlformats.org/officeDocument/2006/relationships/hyperlink" Target="https://github.com/alexey-malov/oop/tree/master/exam" TargetMode="External"/><Relationship Id="rId4" Type="http://schemas.openxmlformats.org/officeDocument/2006/relationships/hyperlink" Target="https://github.com/alexey-malov/oop/tree/master/exam" TargetMode="External"/><Relationship Id="rId9" Type="http://schemas.openxmlformats.org/officeDocument/2006/relationships/hyperlink" Target="https://github.com/alexey-malov/oop/tree/master/exam" TargetMode="External"/><Relationship Id="rId14" Type="http://schemas.openxmlformats.org/officeDocument/2006/relationships/hyperlink" Target="https://github.com/alexey-malov/oop/tree/master/exam" TargetMode="External"/><Relationship Id="rId22" Type="http://schemas.openxmlformats.org/officeDocument/2006/relationships/hyperlink" Target="https://github.com/alexey-malov/oop/tree/master/exam" TargetMode="External"/><Relationship Id="rId27" Type="http://schemas.openxmlformats.org/officeDocument/2006/relationships/hyperlink" Target="https://github.com/alexey-malov/oop/tree/master/exam" TargetMode="External"/><Relationship Id="rId30" Type="http://schemas.openxmlformats.org/officeDocument/2006/relationships/hyperlink" Target="https://github.com/alexey-malov/oop/tree/master/exam" TargetMode="External"/><Relationship Id="rId35" Type="http://schemas.openxmlformats.org/officeDocument/2006/relationships/hyperlink" Target="https://github.com/alexey-malov/oop/tree/master/exam" TargetMode="External"/><Relationship Id="rId43" Type="http://schemas.openxmlformats.org/officeDocument/2006/relationships/hyperlink" Target="https://github.com/alexey-malov/oop/tree/master/exam" TargetMode="External"/><Relationship Id="rId8" Type="http://schemas.openxmlformats.org/officeDocument/2006/relationships/hyperlink" Target="https://github.com/alexey-malov/oop/tree/master/exam" TargetMode="External"/><Relationship Id="rId3" Type="http://schemas.openxmlformats.org/officeDocument/2006/relationships/hyperlink" Target="https://github.com/alexey-malov/oop/tree/master/exam" TargetMode="External"/><Relationship Id="rId12" Type="http://schemas.openxmlformats.org/officeDocument/2006/relationships/hyperlink" Target="https://github.com/alexey-malov/oop/tree/master/exam" TargetMode="External"/><Relationship Id="rId17" Type="http://schemas.openxmlformats.org/officeDocument/2006/relationships/hyperlink" Target="https://github.com/alexey-malov/oop/tree/master/exam" TargetMode="External"/><Relationship Id="rId25" Type="http://schemas.openxmlformats.org/officeDocument/2006/relationships/hyperlink" Target="https://github.com/alexey-malov/oop/tree/master/exam" TargetMode="External"/><Relationship Id="rId33" Type="http://schemas.openxmlformats.org/officeDocument/2006/relationships/hyperlink" Target="https://github.com/alexey-malov/oop/tree/master/exam" TargetMode="External"/><Relationship Id="rId38" Type="http://schemas.openxmlformats.org/officeDocument/2006/relationships/hyperlink" Target="https://github.com/alexey-malov/oop/tree/master/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35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J33" sqref="J33"/>
    </sheetView>
  </sheetViews>
  <sheetFormatPr defaultColWidth="12.6640625" defaultRowHeight="15.75" customHeight="1"/>
  <cols>
    <col min="1" max="1" width="5.21875" customWidth="1"/>
    <col min="2" max="2" width="40.88671875" customWidth="1"/>
    <col min="17" max="17" width="15.77734375" customWidth="1"/>
    <col min="29" max="29" width="19.77734375" customWidth="1"/>
  </cols>
  <sheetData>
    <row r="1" spans="1:29">
      <c r="AB1" s="1"/>
    </row>
    <row r="2" spans="1:29" ht="15.75" customHeight="1"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2" t="s">
        <v>24</v>
      </c>
      <c r="AA2" s="2" t="s">
        <v>25</v>
      </c>
      <c r="AB2" s="4" t="s">
        <v>26</v>
      </c>
      <c r="AC2" s="2" t="s">
        <v>27</v>
      </c>
    </row>
    <row r="3" spans="1:29" ht="15.75" customHeight="1">
      <c r="A3" s="5">
        <v>1</v>
      </c>
      <c r="B3" s="6" t="s">
        <v>28</v>
      </c>
      <c r="C3" s="7"/>
      <c r="D3" s="7"/>
      <c r="E3" s="7"/>
      <c r="F3" s="7">
        <f>80*0.9*1.1</f>
        <v>79.2</v>
      </c>
      <c r="G3" s="7"/>
      <c r="H3" s="7"/>
      <c r="I3" s="7"/>
      <c r="J3" s="7"/>
      <c r="K3" s="7"/>
      <c r="L3" s="7"/>
      <c r="M3" s="7"/>
      <c r="N3" s="7"/>
      <c r="O3" s="7"/>
      <c r="P3" s="7"/>
      <c r="Q3" s="7">
        <f>50*0.75*1</f>
        <v>37.5</v>
      </c>
      <c r="R3" s="7"/>
      <c r="S3" s="7"/>
      <c r="T3" s="7"/>
      <c r="U3" s="7"/>
      <c r="V3" s="7"/>
      <c r="W3" s="7"/>
      <c r="X3" s="7"/>
      <c r="Y3" s="7"/>
      <c r="Z3" s="7"/>
      <c r="AA3" s="8">
        <f t="shared" ref="AA3:AA16" si="0">SUM(C3:Z3)</f>
        <v>116.7</v>
      </c>
      <c r="AB3" s="9" t="e">
        <f ca="1">NORMALIZE_SCORE($C$24,$D$24,$C$23,$D$23,$C$22,$D$22,AA3)</f>
        <v>#NAME?</v>
      </c>
      <c r="AC3" s="10" t="e">
        <f ca="1">GET_MARK($D$24,$D$23,$D$22,AB3)</f>
        <v>#NAME?</v>
      </c>
    </row>
    <row r="4" spans="1:29" ht="15.75" customHeight="1">
      <c r="A4" s="5">
        <v>2</v>
      </c>
      <c r="B4" s="6" t="s">
        <v>29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>
        <f t="shared" si="0"/>
        <v>0</v>
      </c>
      <c r="AB4" s="9" t="e">
        <f ca="1">NORMALIZE_SCORE($C$24,$D$24,$C$23,$D$23,$C$22,$D$22,AA4)</f>
        <v>#NAME?</v>
      </c>
      <c r="AC4" s="10" t="e">
        <f ca="1">GET_MARK($D$24,$D$23,$D$22,AB4)</f>
        <v>#NAME?</v>
      </c>
    </row>
    <row r="5" spans="1:29" ht="15.75" customHeight="1">
      <c r="A5" s="11">
        <v>3</v>
      </c>
      <c r="B5" s="6" t="s">
        <v>30</v>
      </c>
      <c r="C5" s="12"/>
      <c r="D5" s="7"/>
      <c r="E5" s="7"/>
      <c r="F5" s="7">
        <f>80*0.5*1.1</f>
        <v>44</v>
      </c>
      <c r="G5" s="7"/>
      <c r="H5" s="7"/>
      <c r="I5" s="7"/>
      <c r="J5" s="7"/>
      <c r="K5" s="7"/>
      <c r="L5" s="7"/>
      <c r="M5" s="7">
        <f>50*0.5*1.1</f>
        <v>27.500000000000004</v>
      </c>
      <c r="N5" s="7"/>
      <c r="O5" s="7"/>
      <c r="P5" s="7"/>
      <c r="Q5" s="7"/>
      <c r="R5" s="7"/>
      <c r="S5" s="7">
        <f>80*0.5*1</f>
        <v>40</v>
      </c>
      <c r="T5" s="7"/>
      <c r="U5" s="7"/>
      <c r="V5" s="7"/>
      <c r="W5" s="7"/>
      <c r="X5" s="7"/>
      <c r="Y5" s="7"/>
      <c r="Z5" s="7"/>
      <c r="AA5" s="8">
        <f t="shared" si="0"/>
        <v>111.5</v>
      </c>
      <c r="AB5" s="9" t="e">
        <f ca="1">NORMALIZE_SCORE($C$24,$D$24,$C$23,$D$23,$C$22,$D$22,AA5)</f>
        <v>#NAME?</v>
      </c>
      <c r="AC5" s="10" t="e">
        <f ca="1">GET_MARK($D$24,$D$23,$D$22,AB5)</f>
        <v>#NAME?</v>
      </c>
    </row>
    <row r="6" spans="1:29">
      <c r="A6" s="5">
        <v>4</v>
      </c>
      <c r="B6" s="6" t="s">
        <v>31</v>
      </c>
      <c r="C6" s="8">
        <f>20*0.6*1.1</f>
        <v>13.200000000000001</v>
      </c>
      <c r="D6" s="8"/>
      <c r="E6" s="8"/>
      <c r="F6" s="8"/>
      <c r="G6" s="8"/>
      <c r="H6" s="8"/>
      <c r="I6" s="8"/>
      <c r="J6" s="8">
        <f>30*0.75*1.1 + 30*0.25*0.9</f>
        <v>31.500000000000004</v>
      </c>
      <c r="K6" s="8"/>
      <c r="L6" s="8"/>
      <c r="M6" s="8"/>
      <c r="N6" s="8"/>
      <c r="O6" s="8"/>
      <c r="P6" s="8"/>
      <c r="Q6" s="8"/>
      <c r="R6" s="8">
        <f>40*(0.5*1+0.1*0.9+0.1*0.8)</f>
        <v>26.799999999999997</v>
      </c>
      <c r="S6" s="8"/>
      <c r="T6" s="8"/>
      <c r="U6" s="8"/>
      <c r="V6" s="8">
        <f>120*0.5*0.9</f>
        <v>54</v>
      </c>
      <c r="W6" s="8"/>
      <c r="X6" s="8"/>
      <c r="Y6" s="8"/>
      <c r="Z6" s="8"/>
      <c r="AA6" s="8">
        <f t="shared" si="0"/>
        <v>125.5</v>
      </c>
      <c r="AB6" s="9" t="e">
        <f ca="1">NORMALIZE_SCORE($C$24,$D$24,$C$23,$D$23,$C$22,$D$22,AA6)</f>
        <v>#NAME?</v>
      </c>
      <c r="AC6" s="10" t="e">
        <f ca="1">GET_MARK($D$24,$D$23,$D$22,AB6)</f>
        <v>#NAME?</v>
      </c>
    </row>
    <row r="7" spans="1:29">
      <c r="A7" s="5">
        <v>5</v>
      </c>
      <c r="B7" s="6" t="s">
        <v>32</v>
      </c>
      <c r="C7" s="8"/>
      <c r="D7" s="8"/>
      <c r="E7" s="8"/>
      <c r="F7" s="8">
        <f>80*1*1.1</f>
        <v>88</v>
      </c>
      <c r="G7" s="8"/>
      <c r="H7" s="8"/>
      <c r="I7" s="8"/>
      <c r="J7" s="8"/>
      <c r="K7" s="8"/>
      <c r="L7" s="8"/>
      <c r="M7" s="8"/>
      <c r="N7" s="8">
        <f>100*0.7*1.1</f>
        <v>77</v>
      </c>
      <c r="O7" s="8"/>
      <c r="P7" s="8"/>
      <c r="Q7" s="8"/>
      <c r="R7" s="8"/>
      <c r="S7" s="8"/>
      <c r="T7" s="8">
        <f>100*0.75*1</f>
        <v>75</v>
      </c>
      <c r="U7" s="8"/>
      <c r="V7" s="8">
        <f>120*1*0.9</f>
        <v>108</v>
      </c>
      <c r="W7" s="8"/>
      <c r="X7" s="8">
        <f>180*0.6*0.9</f>
        <v>97.2</v>
      </c>
      <c r="Y7" s="8"/>
      <c r="Z7" s="8"/>
      <c r="AA7" s="8">
        <f t="shared" si="0"/>
        <v>445.2</v>
      </c>
      <c r="AB7" s="9" t="e">
        <f ca="1">NORMALIZE_SCORE($C$24,$D$24,$C$23,$D$23,$C$22,$D$22,AA7)</f>
        <v>#NAME?</v>
      </c>
      <c r="AC7" s="10" t="e">
        <f ca="1">GET_MARK($D$24,$D$23,$D$22,AB7)</f>
        <v>#NAME?</v>
      </c>
    </row>
    <row r="8" spans="1:29">
      <c r="A8" s="5">
        <v>6</v>
      </c>
      <c r="B8" s="6" t="s">
        <v>33</v>
      </c>
      <c r="C8" s="13"/>
      <c r="D8" s="14"/>
      <c r="E8" s="14"/>
      <c r="F8" s="15">
        <v>72</v>
      </c>
      <c r="G8" s="14"/>
      <c r="H8" s="15">
        <v>45</v>
      </c>
      <c r="I8" s="14"/>
      <c r="J8" s="14"/>
      <c r="K8" s="14"/>
      <c r="L8" s="14"/>
      <c r="M8" s="15">
        <v>40</v>
      </c>
      <c r="N8" s="15">
        <f>100*0.8</f>
        <v>80</v>
      </c>
      <c r="O8" s="8"/>
      <c r="P8" s="8"/>
      <c r="Q8" s="8"/>
      <c r="R8" s="8"/>
      <c r="S8" s="16">
        <v>72</v>
      </c>
      <c r="T8" s="14"/>
      <c r="U8" s="15">
        <f>60*0.7*0.8</f>
        <v>33.6</v>
      </c>
      <c r="V8" s="14"/>
      <c r="W8" s="14"/>
      <c r="X8" s="15">
        <f>180*(0.8*1+0.1*0.8)</f>
        <v>158.40000000000003</v>
      </c>
      <c r="Y8" s="8"/>
      <c r="Z8" s="8"/>
      <c r="AA8" s="8">
        <f t="shared" si="0"/>
        <v>501.00000000000006</v>
      </c>
      <c r="AB8" s="9" t="e">
        <f ca="1">NORMALIZE_SCORE($C$24,$D$24,$C$23,$D$23,$C$22,$D$22,AA8)</f>
        <v>#NAME?</v>
      </c>
      <c r="AC8" s="10" t="e">
        <f ca="1">GET_MARK($D$24,$D$23,$D$22,AB8)</f>
        <v>#NAME?</v>
      </c>
    </row>
    <row r="9" spans="1:29">
      <c r="A9" s="5">
        <v>7</v>
      </c>
      <c r="B9" s="6" t="s">
        <v>34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>
        <f t="shared" si="0"/>
        <v>0</v>
      </c>
      <c r="AB9" s="9" t="e">
        <f ca="1">NORMALIZE_SCORE($C$24,$D$24,$C$23,$D$23,$C$22,$D$22,AA9)</f>
        <v>#NAME?</v>
      </c>
      <c r="AC9" s="10" t="e">
        <f ca="1">GET_MARK($D$24,$D$23,$D$22,AB9)</f>
        <v>#NAME?</v>
      </c>
    </row>
    <row r="10" spans="1:29">
      <c r="A10" s="5">
        <v>8</v>
      </c>
      <c r="B10" s="6" t="s">
        <v>35</v>
      </c>
      <c r="C10" s="8"/>
      <c r="D10" s="8"/>
      <c r="E10" s="8"/>
      <c r="F10" s="8">
        <f>80*0.9*0.9</f>
        <v>64.8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>
        <f>50*0.4*0.8</f>
        <v>16</v>
      </c>
      <c r="R10" s="8"/>
      <c r="S10" s="8"/>
      <c r="T10" s="8"/>
      <c r="U10" s="8"/>
      <c r="V10" s="8"/>
      <c r="W10" s="8"/>
      <c r="X10" s="8"/>
      <c r="Y10" s="8"/>
      <c r="Z10" s="8"/>
      <c r="AA10" s="8">
        <f t="shared" si="0"/>
        <v>80.8</v>
      </c>
      <c r="AB10" s="9" t="e">
        <f ca="1">NORMALIZE_SCORE($C$24,$D$24,$C$23,$D$23,$C$22,$D$22,AA10)</f>
        <v>#NAME?</v>
      </c>
      <c r="AC10" s="10" t="e">
        <f ca="1">GET_MARK($D$24,$D$23,$D$22,AB10)</f>
        <v>#NAME?</v>
      </c>
    </row>
    <row r="11" spans="1:29">
      <c r="A11" s="5">
        <v>9</v>
      </c>
      <c r="B11" s="6" t="s">
        <v>36</v>
      </c>
      <c r="C11" s="8"/>
      <c r="D11" s="8"/>
      <c r="E11" s="8"/>
      <c r="F11" s="8">
        <f>80*0.6*1</f>
        <v>48</v>
      </c>
      <c r="G11" s="8"/>
      <c r="H11" s="8"/>
      <c r="I11" s="8"/>
      <c r="J11" s="8"/>
      <c r="K11" s="8"/>
      <c r="L11" s="8"/>
      <c r="M11" s="8">
        <f>50*0.6*0.9</f>
        <v>27</v>
      </c>
      <c r="N11" s="8"/>
      <c r="O11" s="8"/>
      <c r="P11" s="8"/>
      <c r="Q11" s="8"/>
      <c r="R11" s="8"/>
      <c r="S11" s="8">
        <f>80*0.5*0.9</f>
        <v>36</v>
      </c>
      <c r="T11" s="8"/>
      <c r="U11" s="8"/>
      <c r="V11" s="8"/>
      <c r="W11" s="8"/>
      <c r="X11" s="8"/>
      <c r="Y11" s="8"/>
      <c r="Z11" s="8"/>
      <c r="AA11" s="8">
        <f t="shared" si="0"/>
        <v>111</v>
      </c>
      <c r="AB11" s="9" t="e">
        <f ca="1">NORMALIZE_SCORE($C$24,$D$24,$C$23,$D$23,$C$22,$D$22,AA11)</f>
        <v>#NAME?</v>
      </c>
      <c r="AC11" s="10" t="e">
        <f ca="1">GET_MARK($D$24,$D$23,$D$22,AB11)</f>
        <v>#NAME?</v>
      </c>
    </row>
    <row r="12" spans="1:29" ht="15.75" customHeight="1">
      <c r="A12" s="5">
        <v>10</v>
      </c>
      <c r="B12" s="6" t="s">
        <v>37</v>
      </c>
      <c r="C12" s="17"/>
      <c r="D12" s="17"/>
      <c r="E12" s="17"/>
      <c r="F12" s="18">
        <f>80*(0.9*1.1+0.1*1)</f>
        <v>87.2</v>
      </c>
      <c r="G12" s="17"/>
      <c r="H12" s="17"/>
      <c r="I12" s="17"/>
      <c r="J12" s="17"/>
      <c r="K12" s="17"/>
      <c r="L12" s="17"/>
      <c r="M12" s="17"/>
      <c r="N12" s="17">
        <f>100*(0.65*1.1+0.2*1)</f>
        <v>91.5</v>
      </c>
      <c r="O12" s="18"/>
      <c r="P12" s="18"/>
      <c r="Q12" s="18"/>
      <c r="R12" s="18"/>
      <c r="S12" s="19">
        <f>80*0.75*0.9</f>
        <v>54</v>
      </c>
      <c r="T12" s="18"/>
      <c r="U12" s="17"/>
      <c r="V12" s="19">
        <f>120*0.9*0.9</f>
        <v>97.2</v>
      </c>
      <c r="W12" s="18"/>
      <c r="X12" s="17"/>
      <c r="Y12" s="18">
        <f>180*0.6*0.9</f>
        <v>97.2</v>
      </c>
      <c r="Z12" s="8"/>
      <c r="AA12" s="8">
        <f t="shared" si="0"/>
        <v>427.09999999999997</v>
      </c>
      <c r="AB12" s="9" t="e">
        <f ca="1">NORMALIZE_SCORE($C$24,$D$24,$C$23,$D$23,$C$22,$D$22,AA12)</f>
        <v>#NAME?</v>
      </c>
      <c r="AC12" s="10" t="e">
        <f ca="1">GET_MARK($D$24,$D$23,$D$22,AB12)</f>
        <v>#NAME?</v>
      </c>
    </row>
    <row r="13" spans="1:29">
      <c r="A13" s="5">
        <v>11</v>
      </c>
      <c r="B13" s="6" t="s">
        <v>38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20"/>
      <c r="AA13" s="8">
        <f t="shared" si="0"/>
        <v>0</v>
      </c>
      <c r="AB13" s="9" t="e">
        <f ca="1">NORMALIZE_SCORE($C$24,$D$24,$C$23,$D$23,$C$22,$D$22,AA13)</f>
        <v>#NAME?</v>
      </c>
      <c r="AC13" s="10" t="e">
        <f ca="1">GET_MARK($D$24,$D$23,$D$22,AB13)</f>
        <v>#NAME?</v>
      </c>
    </row>
    <row r="14" spans="1:29">
      <c r="A14" s="5">
        <v>12</v>
      </c>
      <c r="B14" s="6" t="s">
        <v>39</v>
      </c>
      <c r="C14" s="8"/>
      <c r="D14" s="8"/>
      <c r="E14" s="20"/>
      <c r="F14" s="8">
        <f>80*1*1.1</f>
        <v>88</v>
      </c>
      <c r="G14" s="8"/>
      <c r="H14" s="8"/>
      <c r="I14" s="8"/>
      <c r="J14" s="8"/>
      <c r="K14" s="8"/>
      <c r="L14" s="8"/>
      <c r="M14" s="8"/>
      <c r="N14" s="8">
        <f>100*0.85*1.1</f>
        <v>93.500000000000014</v>
      </c>
      <c r="O14" s="8"/>
      <c r="P14" s="8"/>
      <c r="Q14" s="8"/>
      <c r="R14" s="8"/>
      <c r="S14" s="8">
        <f>80*0.85*1.1</f>
        <v>74.800000000000011</v>
      </c>
      <c r="T14" s="8"/>
      <c r="U14" s="8"/>
      <c r="V14" s="8">
        <f>120*0.85*1.1</f>
        <v>112.2</v>
      </c>
      <c r="W14" s="8"/>
      <c r="X14" s="8">
        <f>180*0.65*1.1 + 180*0.2*1</f>
        <v>164.70000000000002</v>
      </c>
      <c r="Y14" s="8"/>
      <c r="Z14" s="8"/>
      <c r="AA14" s="8">
        <f t="shared" si="0"/>
        <v>533.20000000000005</v>
      </c>
      <c r="AB14" s="9" t="e">
        <f ca="1">NORMALIZE_SCORE($C$24,$D$24,$C$23,$D$23,$C$22,$D$22,AA14)</f>
        <v>#NAME?</v>
      </c>
      <c r="AC14" s="10" t="e">
        <f ca="1">GET_MARK($D$24,$D$23,$D$22,AB14)</f>
        <v>#NAME?</v>
      </c>
    </row>
    <row r="15" spans="1:29">
      <c r="A15" s="5">
        <v>13</v>
      </c>
      <c r="B15" s="6" t="s">
        <v>40</v>
      </c>
      <c r="C15" s="8"/>
      <c r="D15" s="8">
        <f>40*0.5*1 + 40*0.5*0.9</f>
        <v>38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>
        <f t="shared" si="0"/>
        <v>38</v>
      </c>
      <c r="AB15" s="9" t="e">
        <f ca="1">NORMALIZE_SCORE($C$24,$D$24,$C$23,$D$23,$C$22,$D$22,AA15)</f>
        <v>#NAME?</v>
      </c>
      <c r="AC15" s="10" t="e">
        <f ca="1">GET_MARK($D$24,$D$23,$D$22,AB15)</f>
        <v>#NAME?</v>
      </c>
    </row>
    <row r="16" spans="1:29">
      <c r="A16" s="5">
        <v>14</v>
      </c>
      <c r="B16" s="6" t="s">
        <v>41</v>
      </c>
      <c r="C16" s="8"/>
      <c r="D16" s="8"/>
      <c r="E16" s="8"/>
      <c r="F16" s="8"/>
      <c r="G16" s="8"/>
      <c r="H16" s="8">
        <f>50*0.5*1.1 + 50*0.3*0.9 + 50*0.2*0.8</f>
        <v>49</v>
      </c>
      <c r="I16" s="8"/>
      <c r="J16" s="8"/>
      <c r="K16" s="8"/>
      <c r="L16" s="8"/>
      <c r="M16" s="8">
        <f>50*0.75*1.1 + 50*0.1*0.9 + 50*0.15*0.8</f>
        <v>51.75</v>
      </c>
      <c r="N16" s="8"/>
      <c r="O16" s="8"/>
      <c r="P16" s="8"/>
      <c r="Q16" s="8"/>
      <c r="R16" s="8"/>
      <c r="S16" s="8">
        <f>80*0.6*1 + 80*0.15*0.9 + 80*0.25*0.8</f>
        <v>74.8</v>
      </c>
      <c r="T16" s="8"/>
      <c r="U16" s="8"/>
      <c r="V16" s="8">
        <f>120*0.75*0.9 + 120*0.25*0.8</f>
        <v>105</v>
      </c>
      <c r="W16" s="8"/>
      <c r="X16" s="8"/>
      <c r="Y16" s="8"/>
      <c r="Z16" s="8"/>
      <c r="AA16" s="8">
        <f t="shared" si="0"/>
        <v>280.55</v>
      </c>
      <c r="AB16" s="9" t="e">
        <f ca="1">NORMALIZE_SCORE($C$24,$D$24,$C$23,$D$23,$C$22,$D$22,AA16)</f>
        <v>#NAME?</v>
      </c>
      <c r="AC16" s="10" t="e">
        <f ca="1">GET_MARK($D$24,$D$23,$D$22,AB16)</f>
        <v>#NAME?</v>
      </c>
    </row>
    <row r="17" spans="1:29" ht="14.4">
      <c r="B17" s="2" t="s">
        <v>42</v>
      </c>
      <c r="C17" s="2" t="s">
        <v>1</v>
      </c>
      <c r="D17" s="2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16</v>
      </c>
      <c r="S17" s="3" t="s">
        <v>17</v>
      </c>
      <c r="T17" s="3" t="s">
        <v>18</v>
      </c>
      <c r="U17" s="3" t="s">
        <v>19</v>
      </c>
      <c r="V17" s="3" t="s">
        <v>20</v>
      </c>
      <c r="W17" s="3" t="s">
        <v>21</v>
      </c>
      <c r="X17" s="3" t="s">
        <v>22</v>
      </c>
      <c r="Y17" s="3" t="s">
        <v>23</v>
      </c>
      <c r="Z17" s="2" t="s">
        <v>24</v>
      </c>
      <c r="AA17" s="2" t="s">
        <v>25</v>
      </c>
      <c r="AB17" s="4" t="s">
        <v>26</v>
      </c>
      <c r="AC17" s="2" t="s">
        <v>27</v>
      </c>
    </row>
    <row r="18" spans="1:29" ht="14.4">
      <c r="A18" s="5">
        <v>1</v>
      </c>
      <c r="B18" s="22" t="s">
        <v>43</v>
      </c>
      <c r="C18" s="8"/>
      <c r="D18" s="8"/>
      <c r="E18" s="8"/>
      <c r="F18" s="20">
        <f>80*0.85*1.1</f>
        <v>74.800000000000011</v>
      </c>
      <c r="G18" s="8"/>
      <c r="H18" s="8"/>
      <c r="I18" s="8"/>
      <c r="J18" s="8"/>
      <c r="K18" s="8"/>
      <c r="L18" s="8"/>
      <c r="M18" s="8"/>
      <c r="N18" s="20">
        <f>100*0.4*1.1 + 100*0.5*0.9</f>
        <v>89</v>
      </c>
      <c r="O18" s="8"/>
      <c r="P18" s="8"/>
      <c r="Q18" s="8"/>
      <c r="R18" s="8"/>
      <c r="S18" s="8">
        <f>80*1*1.1</f>
        <v>88</v>
      </c>
      <c r="T18" s="8"/>
      <c r="U18" s="8"/>
      <c r="V18" s="8">
        <f>120*0.9*1</f>
        <v>108</v>
      </c>
      <c r="W18" s="8"/>
      <c r="X18" s="8">
        <f>180*0.8*0.8</f>
        <v>115.2</v>
      </c>
      <c r="Y18" s="8"/>
      <c r="Z18" s="8"/>
      <c r="AA18" s="8">
        <f t="shared" ref="AA18:AA19" si="1">SUM(C18:Z18)</f>
        <v>475</v>
      </c>
      <c r="AB18" s="9" t="e">
        <f ca="1">NORMALIZE_SCORE($C$24,$D$24,$C$23,$D$23,$C$22,$D$22,AA18)</f>
        <v>#NAME?</v>
      </c>
      <c r="AC18" s="10" t="e">
        <f ca="1">GET_MARK($D$24,$D$23,$D$22,AB18)</f>
        <v>#NAME?</v>
      </c>
    </row>
    <row r="19" spans="1:29" ht="14.4">
      <c r="A19" s="5">
        <v>2</v>
      </c>
      <c r="B19" s="22" t="s">
        <v>44</v>
      </c>
      <c r="C19" s="8"/>
      <c r="D19" s="8"/>
      <c r="E19" s="8"/>
      <c r="F19" s="8">
        <f>80*0.8*1.1</f>
        <v>70.400000000000006</v>
      </c>
      <c r="G19" s="8"/>
      <c r="H19" s="8"/>
      <c r="I19" s="8"/>
      <c r="J19" s="8"/>
      <c r="K19" s="8"/>
      <c r="L19" s="8"/>
      <c r="M19" s="8"/>
      <c r="N19" s="8">
        <f>100*0.5*1</f>
        <v>50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>
        <f t="shared" si="1"/>
        <v>120.4</v>
      </c>
      <c r="AB19" s="9" t="e">
        <f ca="1">NORMALIZE_SCORE($C$24,$D$24,$C$23,$D$23,$C$22,$D$22,AA19)</f>
        <v>#NAME?</v>
      </c>
      <c r="AC19" s="10" t="e">
        <f ca="1">GET_MARK($D$24,$D$23,$D$22,AB19)</f>
        <v>#NAME?</v>
      </c>
    </row>
    <row r="20" spans="1:29" ht="14.4">
      <c r="B20" s="23" t="s">
        <v>46</v>
      </c>
      <c r="C20" s="12">
        <v>20</v>
      </c>
      <c r="D20" s="12">
        <v>40</v>
      </c>
      <c r="E20" s="12">
        <v>50</v>
      </c>
      <c r="F20" s="12">
        <v>80</v>
      </c>
      <c r="G20" s="12">
        <v>50</v>
      </c>
      <c r="H20" s="12">
        <v>50</v>
      </c>
      <c r="I20" s="12">
        <v>20</v>
      </c>
      <c r="J20" s="12">
        <v>30</v>
      </c>
      <c r="K20" s="12">
        <v>30</v>
      </c>
      <c r="L20" s="12">
        <v>30</v>
      </c>
      <c r="M20" s="12">
        <v>50</v>
      </c>
      <c r="N20" s="12">
        <v>100</v>
      </c>
      <c r="O20" s="12">
        <v>50</v>
      </c>
      <c r="P20" s="12">
        <v>10</v>
      </c>
      <c r="Q20" s="12">
        <v>50</v>
      </c>
      <c r="R20" s="12">
        <v>40</v>
      </c>
      <c r="S20" s="12">
        <v>80</v>
      </c>
      <c r="T20" s="12">
        <v>100</v>
      </c>
      <c r="U20" s="12">
        <v>60</v>
      </c>
      <c r="V20" s="12">
        <v>120</v>
      </c>
      <c r="W20" s="12">
        <v>150</v>
      </c>
      <c r="X20" s="12">
        <v>180</v>
      </c>
      <c r="Y20" s="12">
        <v>180</v>
      </c>
      <c r="Z20" s="12"/>
      <c r="AB20" s="1"/>
    </row>
    <row r="21" spans="1:29" ht="14.4">
      <c r="B21" s="23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B21" s="1"/>
    </row>
    <row r="22" spans="1:29" ht="14.4">
      <c r="B22" s="24" t="s">
        <v>47</v>
      </c>
      <c r="C22" s="12">
        <v>500</v>
      </c>
      <c r="D22" s="12">
        <v>9</v>
      </c>
      <c r="AB22" s="1"/>
    </row>
    <row r="23" spans="1:29" ht="14.4">
      <c r="B23" s="24" t="s">
        <v>48</v>
      </c>
      <c r="C23" s="12">
        <v>250</v>
      </c>
      <c r="D23" s="12">
        <v>7.5</v>
      </c>
      <c r="AB23" s="1"/>
    </row>
    <row r="24" spans="1:29" ht="14.4">
      <c r="B24" s="24" t="s">
        <v>49</v>
      </c>
      <c r="C24" s="12">
        <v>60</v>
      </c>
      <c r="D24" s="12">
        <v>6</v>
      </c>
      <c r="AB24" s="1"/>
    </row>
    <row r="25" spans="1:29" ht="13.2">
      <c r="AB25" s="1"/>
    </row>
    <row r="26" spans="1:29" ht="13.2">
      <c r="AB26" s="1"/>
    </row>
    <row r="27" spans="1:29" ht="13.2">
      <c r="B27" s="25" t="s">
        <v>50</v>
      </c>
      <c r="AB27" s="1"/>
    </row>
    <row r="28" spans="1:29" ht="13.2">
      <c r="B28" s="5" t="s">
        <v>51</v>
      </c>
      <c r="AB28" s="1"/>
    </row>
    <row r="29" spans="1:29" ht="13.2">
      <c r="B29" s="5" t="s">
        <v>52</v>
      </c>
      <c r="AB29" s="1"/>
    </row>
    <row r="30" spans="1:29" ht="13.2">
      <c r="B30" s="5" t="s">
        <v>53</v>
      </c>
      <c r="AB30" s="1"/>
    </row>
    <row r="31" spans="1:29" ht="13.2">
      <c r="B31" s="5" t="s">
        <v>54</v>
      </c>
      <c r="AB31" s="1"/>
    </row>
    <row r="32" spans="1:29" ht="13.2">
      <c r="AB32" s="1"/>
    </row>
    <row r="33" spans="28:28" ht="13.2">
      <c r="AB33" s="1"/>
    </row>
    <row r="34" spans="28:28" ht="13.2">
      <c r="AB34" s="1"/>
    </row>
    <row r="35" spans="28:28" ht="13.2">
      <c r="AB35" s="1"/>
    </row>
    <row r="36" spans="28:28" ht="13.2">
      <c r="AB36" s="1"/>
    </row>
    <row r="37" spans="28:28" ht="13.2">
      <c r="AB37" s="1"/>
    </row>
    <row r="38" spans="28:28" ht="13.2">
      <c r="AB38" s="1"/>
    </row>
    <row r="39" spans="28:28" ht="13.2">
      <c r="AB39" s="1"/>
    </row>
    <row r="40" spans="28:28" ht="13.2">
      <c r="AB40" s="1"/>
    </row>
    <row r="41" spans="28:28" ht="13.2">
      <c r="AB41" s="1"/>
    </row>
    <row r="42" spans="28:28" ht="13.2">
      <c r="AB42" s="1"/>
    </row>
    <row r="43" spans="28:28" ht="13.2">
      <c r="AB43" s="1"/>
    </row>
    <row r="44" spans="28:28" ht="13.2">
      <c r="AB44" s="1"/>
    </row>
    <row r="45" spans="28:28" ht="13.2">
      <c r="AB45" s="1"/>
    </row>
    <row r="46" spans="28:28" ht="13.2">
      <c r="AB46" s="1"/>
    </row>
    <row r="47" spans="28:28" ht="13.2">
      <c r="AB47" s="1"/>
    </row>
    <row r="48" spans="28:28" ht="13.2">
      <c r="AB48" s="1"/>
    </row>
    <row r="49" spans="28:28" ht="13.2">
      <c r="AB49" s="1"/>
    </row>
    <row r="50" spans="28:28" ht="13.2">
      <c r="AB50" s="1"/>
    </row>
    <row r="51" spans="28:28" ht="13.2">
      <c r="AB51" s="1"/>
    </row>
    <row r="52" spans="28:28" ht="13.2">
      <c r="AB52" s="1"/>
    </row>
    <row r="53" spans="28:28" ht="13.2">
      <c r="AB53" s="1"/>
    </row>
    <row r="54" spans="28:28" ht="13.2">
      <c r="AB54" s="1"/>
    </row>
    <row r="55" spans="28:28" ht="13.2">
      <c r="AB55" s="1"/>
    </row>
    <row r="56" spans="28:28" ht="13.2">
      <c r="AB56" s="1"/>
    </row>
    <row r="57" spans="28:28" ht="13.2">
      <c r="AB57" s="1"/>
    </row>
    <row r="58" spans="28:28" ht="13.2">
      <c r="AB58" s="1"/>
    </row>
    <row r="59" spans="28:28" ht="13.2">
      <c r="AB59" s="1"/>
    </row>
    <row r="60" spans="28:28" ht="13.2">
      <c r="AB60" s="1"/>
    </row>
    <row r="61" spans="28:28" ht="13.2">
      <c r="AB61" s="1"/>
    </row>
    <row r="62" spans="28:28" ht="13.2">
      <c r="AB62" s="1"/>
    </row>
    <row r="63" spans="28:28" ht="13.2">
      <c r="AB63" s="1"/>
    </row>
    <row r="64" spans="28:28" ht="13.2">
      <c r="AB64" s="1"/>
    </row>
    <row r="65" spans="28:28" ht="13.2">
      <c r="AB65" s="1"/>
    </row>
    <row r="66" spans="28:28" ht="13.2">
      <c r="AB66" s="1"/>
    </row>
    <row r="67" spans="28:28" ht="13.2">
      <c r="AB67" s="1"/>
    </row>
    <row r="68" spans="28:28" ht="13.2">
      <c r="AB68" s="1"/>
    </row>
    <row r="69" spans="28:28" ht="13.2">
      <c r="AB69" s="1"/>
    </row>
    <row r="70" spans="28:28" ht="13.2">
      <c r="AB70" s="1"/>
    </row>
    <row r="71" spans="28:28" ht="13.2">
      <c r="AB71" s="1"/>
    </row>
    <row r="72" spans="28:28" ht="13.2">
      <c r="AB72" s="1"/>
    </row>
    <row r="73" spans="28:28" ht="13.2">
      <c r="AB73" s="1"/>
    </row>
    <row r="74" spans="28:28" ht="13.2">
      <c r="AB74" s="1"/>
    </row>
    <row r="75" spans="28:28" ht="13.2">
      <c r="AB75" s="1"/>
    </row>
    <row r="76" spans="28:28" ht="13.2">
      <c r="AB76" s="1"/>
    </row>
    <row r="77" spans="28:28" ht="13.2">
      <c r="AB77" s="1"/>
    </row>
    <row r="78" spans="28:28" ht="13.2">
      <c r="AB78" s="1"/>
    </row>
    <row r="79" spans="28:28" ht="13.2">
      <c r="AB79" s="1"/>
    </row>
    <row r="80" spans="28:28" ht="13.2">
      <c r="AB80" s="1"/>
    </row>
    <row r="81" spans="28:28" ht="13.2">
      <c r="AB81" s="1"/>
    </row>
    <row r="82" spans="28:28" ht="13.2">
      <c r="AB82" s="1"/>
    </row>
    <row r="83" spans="28:28" ht="13.2">
      <c r="AB83" s="1"/>
    </row>
    <row r="84" spans="28:28" ht="13.2">
      <c r="AB84" s="1"/>
    </row>
    <row r="85" spans="28:28" ht="13.2">
      <c r="AB85" s="1"/>
    </row>
    <row r="86" spans="28:28" ht="13.2">
      <c r="AB86" s="1"/>
    </row>
    <row r="87" spans="28:28" ht="13.2">
      <c r="AB87" s="1"/>
    </row>
    <row r="88" spans="28:28" ht="13.2">
      <c r="AB88" s="1"/>
    </row>
    <row r="89" spans="28:28" ht="13.2">
      <c r="AB89" s="1"/>
    </row>
    <row r="90" spans="28:28" ht="13.2">
      <c r="AB90" s="1"/>
    </row>
    <row r="91" spans="28:28" ht="13.2">
      <c r="AB91" s="1"/>
    </row>
    <row r="92" spans="28:28" ht="13.2">
      <c r="AB92" s="1"/>
    </row>
    <row r="93" spans="28:28" ht="13.2">
      <c r="AB93" s="1"/>
    </row>
    <row r="94" spans="28:28" ht="13.2">
      <c r="AB94" s="1"/>
    </row>
    <row r="95" spans="28:28" ht="13.2">
      <c r="AB95" s="1"/>
    </row>
    <row r="96" spans="28:28" ht="13.2">
      <c r="AB96" s="1"/>
    </row>
    <row r="97" spans="28:28" ht="13.2">
      <c r="AB97" s="1"/>
    </row>
    <row r="98" spans="28:28" ht="13.2">
      <c r="AB98" s="1"/>
    </row>
    <row r="99" spans="28:28" ht="13.2">
      <c r="AB99" s="1"/>
    </row>
    <row r="100" spans="28:28" ht="13.2">
      <c r="AB100" s="1"/>
    </row>
    <row r="101" spans="28:28" ht="13.2">
      <c r="AB101" s="1"/>
    </row>
    <row r="102" spans="28:28" ht="13.2">
      <c r="AB102" s="1"/>
    </row>
    <row r="103" spans="28:28" ht="13.2">
      <c r="AB103" s="1"/>
    </row>
    <row r="104" spans="28:28" ht="13.2">
      <c r="AB104" s="1"/>
    </row>
    <row r="105" spans="28:28" ht="13.2">
      <c r="AB105" s="1"/>
    </row>
    <row r="106" spans="28:28" ht="13.2">
      <c r="AB106" s="1"/>
    </row>
    <row r="107" spans="28:28" ht="13.2">
      <c r="AB107" s="1"/>
    </row>
    <row r="108" spans="28:28" ht="13.2">
      <c r="AB108" s="1"/>
    </row>
    <row r="109" spans="28:28" ht="13.2">
      <c r="AB109" s="1"/>
    </row>
    <row r="110" spans="28:28" ht="13.2">
      <c r="AB110" s="1"/>
    </row>
    <row r="111" spans="28:28" ht="13.2">
      <c r="AB111" s="1"/>
    </row>
    <row r="112" spans="28:28" ht="13.2">
      <c r="AB112" s="1"/>
    </row>
    <row r="113" spans="28:28" ht="13.2">
      <c r="AB113" s="1"/>
    </row>
    <row r="114" spans="28:28" ht="13.2">
      <c r="AB114" s="1"/>
    </row>
    <row r="115" spans="28:28" ht="13.2">
      <c r="AB115" s="1"/>
    </row>
    <row r="116" spans="28:28" ht="13.2">
      <c r="AB116" s="1"/>
    </row>
    <row r="117" spans="28:28" ht="13.2">
      <c r="AB117" s="1"/>
    </row>
    <row r="118" spans="28:28" ht="13.2">
      <c r="AB118" s="1"/>
    </row>
    <row r="119" spans="28:28" ht="13.2">
      <c r="AB119" s="1"/>
    </row>
    <row r="120" spans="28:28" ht="13.2">
      <c r="AB120" s="1"/>
    </row>
    <row r="121" spans="28:28" ht="13.2">
      <c r="AB121" s="1"/>
    </row>
    <row r="122" spans="28:28" ht="13.2">
      <c r="AB122" s="1"/>
    </row>
    <row r="123" spans="28:28" ht="13.2">
      <c r="AB123" s="1"/>
    </row>
    <row r="124" spans="28:28" ht="13.2">
      <c r="AB124" s="1"/>
    </row>
    <row r="125" spans="28:28" ht="13.2">
      <c r="AB125" s="1"/>
    </row>
    <row r="126" spans="28:28" ht="13.2">
      <c r="AB126" s="1"/>
    </row>
    <row r="127" spans="28:28" ht="13.2">
      <c r="AB127" s="1"/>
    </row>
    <row r="128" spans="28:28" ht="13.2">
      <c r="AB128" s="1"/>
    </row>
    <row r="129" spans="28:28" ht="13.2">
      <c r="AB129" s="1"/>
    </row>
    <row r="130" spans="28:28" ht="13.2">
      <c r="AB130" s="1"/>
    </row>
    <row r="131" spans="28:28" ht="13.2">
      <c r="AB131" s="1"/>
    </row>
    <row r="132" spans="28:28" ht="13.2">
      <c r="AB132" s="1"/>
    </row>
    <row r="133" spans="28:28" ht="13.2">
      <c r="AB133" s="1"/>
    </row>
    <row r="134" spans="28:28" ht="13.2">
      <c r="AB134" s="1"/>
    </row>
    <row r="135" spans="28:28" ht="13.2">
      <c r="AB135" s="1"/>
    </row>
    <row r="136" spans="28:28" ht="13.2">
      <c r="AB136" s="1"/>
    </row>
    <row r="137" spans="28:28" ht="13.2">
      <c r="AB137" s="1"/>
    </row>
    <row r="138" spans="28:28" ht="13.2">
      <c r="AB138" s="1"/>
    </row>
    <row r="139" spans="28:28" ht="13.2">
      <c r="AB139" s="1"/>
    </row>
    <row r="140" spans="28:28" ht="13.2">
      <c r="AB140" s="1"/>
    </row>
    <row r="141" spans="28:28" ht="13.2">
      <c r="AB141" s="1"/>
    </row>
    <row r="142" spans="28:28" ht="13.2">
      <c r="AB142" s="1"/>
    </row>
    <row r="143" spans="28:28" ht="13.2">
      <c r="AB143" s="1"/>
    </row>
    <row r="144" spans="28:28" ht="13.2">
      <c r="AB144" s="1"/>
    </row>
    <row r="145" spans="28:28" ht="13.2">
      <c r="AB145" s="1"/>
    </row>
    <row r="146" spans="28:28" ht="13.2">
      <c r="AB146" s="1"/>
    </row>
    <row r="147" spans="28:28" ht="13.2">
      <c r="AB147" s="1"/>
    </row>
    <row r="148" spans="28:28" ht="13.2">
      <c r="AB148" s="1"/>
    </row>
    <row r="149" spans="28:28" ht="13.2">
      <c r="AB149" s="1"/>
    </row>
    <row r="150" spans="28:28" ht="13.2">
      <c r="AB150" s="1"/>
    </row>
    <row r="151" spans="28:28" ht="13.2">
      <c r="AB151" s="1"/>
    </row>
    <row r="152" spans="28:28" ht="13.2">
      <c r="AB152" s="1"/>
    </row>
    <row r="153" spans="28:28" ht="13.2">
      <c r="AB153" s="1"/>
    </row>
    <row r="154" spans="28:28" ht="13.2">
      <c r="AB154" s="1"/>
    </row>
    <row r="155" spans="28:28" ht="13.2">
      <c r="AB155" s="1"/>
    </row>
    <row r="156" spans="28:28" ht="13.2">
      <c r="AB156" s="1"/>
    </row>
    <row r="157" spans="28:28" ht="13.2">
      <c r="AB157" s="1"/>
    </row>
    <row r="158" spans="28:28" ht="13.2">
      <c r="AB158" s="1"/>
    </row>
    <row r="159" spans="28:28" ht="13.2">
      <c r="AB159" s="1"/>
    </row>
    <row r="160" spans="28:28" ht="13.2">
      <c r="AB160" s="1"/>
    </row>
    <row r="161" spans="28:28" ht="13.2">
      <c r="AB161" s="1"/>
    </row>
    <row r="162" spans="28:28" ht="13.2">
      <c r="AB162" s="1"/>
    </row>
    <row r="163" spans="28:28" ht="13.2">
      <c r="AB163" s="1"/>
    </row>
    <row r="164" spans="28:28" ht="13.2">
      <c r="AB164" s="1"/>
    </row>
    <row r="165" spans="28:28" ht="13.2">
      <c r="AB165" s="1"/>
    </row>
    <row r="166" spans="28:28" ht="13.2">
      <c r="AB166" s="1"/>
    </row>
    <row r="167" spans="28:28" ht="13.2">
      <c r="AB167" s="1"/>
    </row>
    <row r="168" spans="28:28" ht="13.2">
      <c r="AB168" s="1"/>
    </row>
    <row r="169" spans="28:28" ht="13.2">
      <c r="AB169" s="1"/>
    </row>
    <row r="170" spans="28:28" ht="13.2">
      <c r="AB170" s="1"/>
    </row>
    <row r="171" spans="28:28" ht="13.2">
      <c r="AB171" s="1"/>
    </row>
    <row r="172" spans="28:28" ht="13.2">
      <c r="AB172" s="1"/>
    </row>
    <row r="173" spans="28:28" ht="13.2">
      <c r="AB173" s="1"/>
    </row>
    <row r="174" spans="28:28" ht="13.2">
      <c r="AB174" s="1"/>
    </row>
    <row r="175" spans="28:28" ht="13.2">
      <c r="AB175" s="1"/>
    </row>
    <row r="176" spans="28:28" ht="13.2">
      <c r="AB176" s="1"/>
    </row>
    <row r="177" spans="28:28" ht="13.2">
      <c r="AB177" s="1"/>
    </row>
    <row r="178" spans="28:28" ht="13.2">
      <c r="AB178" s="1"/>
    </row>
    <row r="179" spans="28:28" ht="13.2">
      <c r="AB179" s="1"/>
    </row>
    <row r="180" spans="28:28" ht="13.2">
      <c r="AB180" s="1"/>
    </row>
    <row r="181" spans="28:28" ht="13.2">
      <c r="AB181" s="1"/>
    </row>
    <row r="182" spans="28:28" ht="13.2">
      <c r="AB182" s="1"/>
    </row>
    <row r="183" spans="28:28" ht="13.2">
      <c r="AB183" s="1"/>
    </row>
    <row r="184" spans="28:28" ht="13.2">
      <c r="AB184" s="1"/>
    </row>
    <row r="185" spans="28:28" ht="13.2">
      <c r="AB185" s="1"/>
    </row>
    <row r="186" spans="28:28" ht="13.2">
      <c r="AB186" s="1"/>
    </row>
    <row r="187" spans="28:28" ht="13.2">
      <c r="AB187" s="1"/>
    </row>
    <row r="188" spans="28:28" ht="13.2">
      <c r="AB188" s="1"/>
    </row>
    <row r="189" spans="28:28" ht="13.2">
      <c r="AB189" s="1"/>
    </row>
    <row r="190" spans="28:28" ht="13.2">
      <c r="AB190" s="1"/>
    </row>
    <row r="191" spans="28:28" ht="13.2">
      <c r="AB191" s="1"/>
    </row>
    <row r="192" spans="28:28" ht="13.2">
      <c r="AB192" s="1"/>
    </row>
    <row r="193" spans="28:28" ht="13.2">
      <c r="AB193" s="1"/>
    </row>
    <row r="194" spans="28:28" ht="13.2">
      <c r="AB194" s="1"/>
    </row>
    <row r="195" spans="28:28" ht="13.2">
      <c r="AB195" s="1"/>
    </row>
    <row r="196" spans="28:28" ht="13.2">
      <c r="AB196" s="1"/>
    </row>
    <row r="197" spans="28:28" ht="13.2">
      <c r="AB197" s="1"/>
    </row>
    <row r="198" spans="28:28" ht="13.2">
      <c r="AB198" s="1"/>
    </row>
    <row r="199" spans="28:28" ht="13.2">
      <c r="AB199" s="1"/>
    </row>
    <row r="200" spans="28:28" ht="13.2">
      <c r="AB200" s="1"/>
    </row>
    <row r="201" spans="28:28" ht="13.2">
      <c r="AB201" s="1"/>
    </row>
    <row r="202" spans="28:28" ht="13.2">
      <c r="AB202" s="1"/>
    </row>
    <row r="203" spans="28:28" ht="13.2">
      <c r="AB203" s="1"/>
    </row>
    <row r="204" spans="28:28" ht="13.2">
      <c r="AB204" s="1"/>
    </row>
    <row r="205" spans="28:28" ht="13.2">
      <c r="AB205" s="1"/>
    </row>
    <row r="206" spans="28:28" ht="13.2">
      <c r="AB206" s="1"/>
    </row>
    <row r="207" spans="28:28" ht="13.2">
      <c r="AB207" s="1"/>
    </row>
    <row r="208" spans="28:28" ht="13.2">
      <c r="AB208" s="1"/>
    </row>
    <row r="209" spans="28:28" ht="13.2">
      <c r="AB209" s="1"/>
    </row>
    <row r="210" spans="28:28" ht="13.2">
      <c r="AB210" s="1"/>
    </row>
    <row r="211" spans="28:28" ht="13.2">
      <c r="AB211" s="1"/>
    </row>
    <row r="212" spans="28:28" ht="13.2">
      <c r="AB212" s="1"/>
    </row>
    <row r="213" spans="28:28" ht="13.2">
      <c r="AB213" s="1"/>
    </row>
    <row r="214" spans="28:28" ht="13.2">
      <c r="AB214" s="1"/>
    </row>
    <row r="215" spans="28:28" ht="13.2">
      <c r="AB215" s="1"/>
    </row>
    <row r="216" spans="28:28" ht="13.2">
      <c r="AB216" s="1"/>
    </row>
    <row r="217" spans="28:28" ht="13.2">
      <c r="AB217" s="1"/>
    </row>
    <row r="218" spans="28:28" ht="13.2">
      <c r="AB218" s="1"/>
    </row>
    <row r="219" spans="28:28" ht="13.2">
      <c r="AB219" s="1"/>
    </row>
    <row r="220" spans="28:28" ht="13.2">
      <c r="AB220" s="1"/>
    </row>
    <row r="221" spans="28:28" ht="13.2">
      <c r="AB221" s="1"/>
    </row>
    <row r="222" spans="28:28" ht="13.2">
      <c r="AB222" s="1"/>
    </row>
    <row r="223" spans="28:28" ht="13.2">
      <c r="AB223" s="1"/>
    </row>
    <row r="224" spans="28:28" ht="13.2">
      <c r="AB224" s="1"/>
    </row>
    <row r="225" spans="28:28" ht="13.2">
      <c r="AB225" s="1"/>
    </row>
    <row r="226" spans="28:28" ht="13.2">
      <c r="AB226" s="1"/>
    </row>
    <row r="227" spans="28:28" ht="13.2">
      <c r="AB227" s="1"/>
    </row>
    <row r="228" spans="28:28" ht="13.2">
      <c r="AB228" s="1"/>
    </row>
    <row r="229" spans="28:28" ht="13.2">
      <c r="AB229" s="1"/>
    </row>
    <row r="230" spans="28:28" ht="13.2">
      <c r="AB230" s="1"/>
    </row>
    <row r="231" spans="28:28" ht="13.2">
      <c r="AB231" s="1"/>
    </row>
    <row r="232" spans="28:28" ht="13.2">
      <c r="AB232" s="1"/>
    </row>
    <row r="233" spans="28:28" ht="13.2">
      <c r="AB233" s="1"/>
    </row>
    <row r="234" spans="28:28" ht="13.2">
      <c r="AB234" s="1"/>
    </row>
    <row r="235" spans="28:28" ht="13.2">
      <c r="AB235" s="1"/>
    </row>
    <row r="236" spans="28:28" ht="13.2">
      <c r="AB236" s="1"/>
    </row>
    <row r="237" spans="28:28" ht="13.2">
      <c r="AB237" s="1"/>
    </row>
    <row r="238" spans="28:28" ht="13.2">
      <c r="AB238" s="1"/>
    </row>
    <row r="239" spans="28:28" ht="13.2">
      <c r="AB239" s="1"/>
    </row>
    <row r="240" spans="28:28" ht="13.2">
      <c r="AB240" s="1"/>
    </row>
    <row r="241" spans="28:28" ht="13.2">
      <c r="AB241" s="1"/>
    </row>
    <row r="242" spans="28:28" ht="13.2">
      <c r="AB242" s="1"/>
    </row>
    <row r="243" spans="28:28" ht="13.2">
      <c r="AB243" s="1"/>
    </row>
    <row r="244" spans="28:28" ht="13.2">
      <c r="AB244" s="1"/>
    </row>
    <row r="245" spans="28:28" ht="13.2">
      <c r="AB245" s="1"/>
    </row>
    <row r="246" spans="28:28" ht="13.2">
      <c r="AB246" s="1"/>
    </row>
    <row r="247" spans="28:28" ht="13.2">
      <c r="AB247" s="1"/>
    </row>
    <row r="248" spans="28:28" ht="13.2">
      <c r="AB248" s="1"/>
    </row>
    <row r="249" spans="28:28" ht="13.2">
      <c r="AB249" s="1"/>
    </row>
    <row r="250" spans="28:28" ht="13.2">
      <c r="AB250" s="1"/>
    </row>
    <row r="251" spans="28:28" ht="13.2">
      <c r="AB251" s="1"/>
    </row>
    <row r="252" spans="28:28" ht="13.2">
      <c r="AB252" s="1"/>
    </row>
    <row r="253" spans="28:28" ht="13.2">
      <c r="AB253" s="1"/>
    </row>
    <row r="254" spans="28:28" ht="13.2">
      <c r="AB254" s="1"/>
    </row>
    <row r="255" spans="28:28" ht="13.2">
      <c r="AB255" s="1"/>
    </row>
    <row r="256" spans="28:28" ht="13.2">
      <c r="AB256" s="1"/>
    </row>
    <row r="257" spans="28:28" ht="13.2">
      <c r="AB257" s="1"/>
    </row>
    <row r="258" spans="28:28" ht="13.2">
      <c r="AB258" s="1"/>
    </row>
    <row r="259" spans="28:28" ht="13.2">
      <c r="AB259" s="1"/>
    </row>
    <row r="260" spans="28:28" ht="13.2">
      <c r="AB260" s="1"/>
    </row>
    <row r="261" spans="28:28" ht="13.2">
      <c r="AB261" s="1"/>
    </row>
    <row r="262" spans="28:28" ht="13.2">
      <c r="AB262" s="1"/>
    </row>
    <row r="263" spans="28:28" ht="13.2">
      <c r="AB263" s="1"/>
    </row>
    <row r="264" spans="28:28" ht="13.2">
      <c r="AB264" s="1"/>
    </row>
    <row r="265" spans="28:28" ht="13.2">
      <c r="AB265" s="1"/>
    </row>
    <row r="266" spans="28:28" ht="13.2">
      <c r="AB266" s="1"/>
    </row>
    <row r="267" spans="28:28" ht="13.2">
      <c r="AB267" s="1"/>
    </row>
    <row r="268" spans="28:28" ht="13.2">
      <c r="AB268" s="1"/>
    </row>
    <row r="269" spans="28:28" ht="13.2">
      <c r="AB269" s="1"/>
    </row>
    <row r="270" spans="28:28" ht="13.2">
      <c r="AB270" s="1"/>
    </row>
    <row r="271" spans="28:28" ht="13.2">
      <c r="AB271" s="1"/>
    </row>
    <row r="272" spans="28:28" ht="13.2">
      <c r="AB272" s="1"/>
    </row>
    <row r="273" spans="28:28" ht="13.2">
      <c r="AB273" s="1"/>
    </row>
    <row r="274" spans="28:28" ht="13.2">
      <c r="AB274" s="1"/>
    </row>
    <row r="275" spans="28:28" ht="13.2">
      <c r="AB275" s="1"/>
    </row>
    <row r="276" spans="28:28" ht="13.2">
      <c r="AB276" s="1"/>
    </row>
    <row r="277" spans="28:28" ht="13.2">
      <c r="AB277" s="1"/>
    </row>
    <row r="278" spans="28:28" ht="13.2">
      <c r="AB278" s="1"/>
    </row>
    <row r="279" spans="28:28" ht="13.2">
      <c r="AB279" s="1"/>
    </row>
    <row r="280" spans="28:28" ht="13.2">
      <c r="AB280" s="1"/>
    </row>
    <row r="281" spans="28:28" ht="13.2">
      <c r="AB281" s="1"/>
    </row>
    <row r="282" spans="28:28" ht="13.2">
      <c r="AB282" s="1"/>
    </row>
    <row r="283" spans="28:28" ht="13.2">
      <c r="AB283" s="1"/>
    </row>
    <row r="284" spans="28:28" ht="13.2">
      <c r="AB284" s="1"/>
    </row>
    <row r="285" spans="28:28" ht="13.2">
      <c r="AB285" s="1"/>
    </row>
    <row r="286" spans="28:28" ht="13.2">
      <c r="AB286" s="1"/>
    </row>
    <row r="287" spans="28:28" ht="13.2">
      <c r="AB287" s="1"/>
    </row>
    <row r="288" spans="28:28" ht="13.2">
      <c r="AB288" s="1"/>
    </row>
    <row r="289" spans="28:28" ht="13.2">
      <c r="AB289" s="1"/>
    </row>
    <row r="290" spans="28:28" ht="13.2">
      <c r="AB290" s="1"/>
    </row>
    <row r="291" spans="28:28" ht="13.2">
      <c r="AB291" s="1"/>
    </row>
    <row r="292" spans="28:28" ht="13.2">
      <c r="AB292" s="1"/>
    </row>
    <row r="293" spans="28:28" ht="13.2">
      <c r="AB293" s="1"/>
    </row>
    <row r="294" spans="28:28" ht="13.2">
      <c r="AB294" s="1"/>
    </row>
    <row r="295" spans="28:28" ht="13.2">
      <c r="AB295" s="1"/>
    </row>
    <row r="296" spans="28:28" ht="13.2">
      <c r="AB296" s="1"/>
    </row>
    <row r="297" spans="28:28" ht="13.2">
      <c r="AB297" s="1"/>
    </row>
    <row r="298" spans="28:28" ht="13.2">
      <c r="AB298" s="1"/>
    </row>
    <row r="299" spans="28:28" ht="13.2">
      <c r="AB299" s="1"/>
    </row>
    <row r="300" spans="28:28" ht="13.2">
      <c r="AB300" s="1"/>
    </row>
    <row r="301" spans="28:28" ht="13.2">
      <c r="AB301" s="1"/>
    </row>
    <row r="302" spans="28:28" ht="13.2">
      <c r="AB302" s="1"/>
    </row>
    <row r="303" spans="28:28" ht="13.2">
      <c r="AB303" s="1"/>
    </row>
    <row r="304" spans="28:28" ht="13.2">
      <c r="AB304" s="1"/>
    </row>
    <row r="305" spans="28:28" ht="13.2">
      <c r="AB305" s="1"/>
    </row>
    <row r="306" spans="28:28" ht="13.2">
      <c r="AB306" s="1"/>
    </row>
    <row r="307" spans="28:28" ht="13.2">
      <c r="AB307" s="1"/>
    </row>
    <row r="308" spans="28:28" ht="13.2">
      <c r="AB308" s="1"/>
    </row>
    <row r="309" spans="28:28" ht="13.2">
      <c r="AB309" s="1"/>
    </row>
    <row r="310" spans="28:28" ht="13.2">
      <c r="AB310" s="1"/>
    </row>
    <row r="311" spans="28:28" ht="13.2">
      <c r="AB311" s="1"/>
    </row>
    <row r="312" spans="28:28" ht="13.2">
      <c r="AB312" s="1"/>
    </row>
    <row r="313" spans="28:28" ht="13.2">
      <c r="AB313" s="1"/>
    </row>
    <row r="314" spans="28:28" ht="13.2">
      <c r="AB314" s="1"/>
    </row>
    <row r="315" spans="28:28" ht="13.2">
      <c r="AB315" s="1"/>
    </row>
    <row r="316" spans="28:28" ht="13.2">
      <c r="AB316" s="1"/>
    </row>
    <row r="317" spans="28:28" ht="13.2">
      <c r="AB317" s="1"/>
    </row>
    <row r="318" spans="28:28" ht="13.2">
      <c r="AB318" s="1"/>
    </row>
    <row r="319" spans="28:28" ht="13.2">
      <c r="AB319" s="1"/>
    </row>
    <row r="320" spans="28:28" ht="13.2">
      <c r="AB320" s="1"/>
    </row>
    <row r="321" spans="28:28" ht="13.2">
      <c r="AB321" s="1"/>
    </row>
    <row r="322" spans="28:28" ht="13.2">
      <c r="AB322" s="1"/>
    </row>
    <row r="323" spans="28:28" ht="13.2">
      <c r="AB323" s="1"/>
    </row>
    <row r="324" spans="28:28" ht="13.2">
      <c r="AB324" s="1"/>
    </row>
    <row r="325" spans="28:28" ht="13.2">
      <c r="AB325" s="1"/>
    </row>
    <row r="326" spans="28:28" ht="13.2">
      <c r="AB326" s="1"/>
    </row>
    <row r="327" spans="28:28" ht="13.2">
      <c r="AB327" s="1"/>
    </row>
    <row r="328" spans="28:28" ht="13.2">
      <c r="AB328" s="1"/>
    </row>
    <row r="329" spans="28:28" ht="13.2">
      <c r="AB329" s="1"/>
    </row>
    <row r="330" spans="28:28" ht="13.2">
      <c r="AB330" s="1"/>
    </row>
    <row r="331" spans="28:28" ht="13.2">
      <c r="AB331" s="1"/>
    </row>
    <row r="332" spans="28:28" ht="13.2">
      <c r="AB332" s="1"/>
    </row>
    <row r="333" spans="28:28" ht="13.2">
      <c r="AB333" s="1"/>
    </row>
    <row r="334" spans="28:28" ht="13.2">
      <c r="AB334" s="1"/>
    </row>
    <row r="335" spans="28:28" ht="13.2">
      <c r="AB335" s="1"/>
    </row>
    <row r="336" spans="28:28" ht="13.2">
      <c r="AB336" s="1"/>
    </row>
    <row r="337" spans="28:28" ht="13.2">
      <c r="AB337" s="1"/>
    </row>
    <row r="338" spans="28:28" ht="13.2">
      <c r="AB338" s="1"/>
    </row>
    <row r="339" spans="28:28" ht="13.2">
      <c r="AB339" s="1"/>
    </row>
    <row r="340" spans="28:28" ht="13.2">
      <c r="AB340" s="1"/>
    </row>
    <row r="341" spans="28:28" ht="13.2">
      <c r="AB341" s="1"/>
    </row>
    <row r="342" spans="28:28" ht="13.2">
      <c r="AB342" s="1"/>
    </row>
    <row r="343" spans="28:28" ht="13.2">
      <c r="AB343" s="1"/>
    </row>
    <row r="344" spans="28:28" ht="13.2">
      <c r="AB344" s="1"/>
    </row>
    <row r="345" spans="28:28" ht="13.2">
      <c r="AB345" s="1"/>
    </row>
    <row r="346" spans="28:28" ht="13.2">
      <c r="AB346" s="1"/>
    </row>
    <row r="347" spans="28:28" ht="13.2">
      <c r="AB347" s="1"/>
    </row>
    <row r="348" spans="28:28" ht="13.2">
      <c r="AB348" s="1"/>
    </row>
    <row r="349" spans="28:28" ht="13.2">
      <c r="AB349" s="1"/>
    </row>
    <row r="350" spans="28:28" ht="13.2">
      <c r="AB350" s="1"/>
    </row>
    <row r="351" spans="28:28" ht="13.2">
      <c r="AB351" s="1"/>
    </row>
    <row r="352" spans="28:28" ht="13.2">
      <c r="AB352" s="1"/>
    </row>
    <row r="353" spans="28:28" ht="13.2">
      <c r="AB353" s="1"/>
    </row>
    <row r="354" spans="28:28" ht="13.2">
      <c r="AB354" s="1"/>
    </row>
    <row r="355" spans="28:28" ht="13.2">
      <c r="AB355" s="1"/>
    </row>
    <row r="356" spans="28:28" ht="13.2">
      <c r="AB356" s="1"/>
    </row>
    <row r="357" spans="28:28" ht="13.2">
      <c r="AB357" s="1"/>
    </row>
    <row r="358" spans="28:28" ht="13.2">
      <c r="AB358" s="1"/>
    </row>
    <row r="359" spans="28:28" ht="13.2">
      <c r="AB359" s="1"/>
    </row>
    <row r="360" spans="28:28" ht="13.2">
      <c r="AB360" s="1"/>
    </row>
    <row r="361" spans="28:28" ht="13.2">
      <c r="AB361" s="1"/>
    </row>
    <row r="362" spans="28:28" ht="13.2">
      <c r="AB362" s="1"/>
    </row>
    <row r="363" spans="28:28" ht="13.2">
      <c r="AB363" s="1"/>
    </row>
    <row r="364" spans="28:28" ht="13.2">
      <c r="AB364" s="1"/>
    </row>
    <row r="365" spans="28:28" ht="13.2">
      <c r="AB365" s="1"/>
    </row>
    <row r="366" spans="28:28" ht="13.2">
      <c r="AB366" s="1"/>
    </row>
    <row r="367" spans="28:28" ht="13.2">
      <c r="AB367" s="1"/>
    </row>
    <row r="368" spans="28:28" ht="13.2">
      <c r="AB368" s="1"/>
    </row>
    <row r="369" spans="28:28" ht="13.2">
      <c r="AB369" s="1"/>
    </row>
    <row r="370" spans="28:28" ht="13.2">
      <c r="AB370" s="1"/>
    </row>
    <row r="371" spans="28:28" ht="13.2">
      <c r="AB371" s="1"/>
    </row>
    <row r="372" spans="28:28" ht="13.2">
      <c r="AB372" s="1"/>
    </row>
    <row r="373" spans="28:28" ht="13.2">
      <c r="AB373" s="1"/>
    </row>
    <row r="374" spans="28:28" ht="13.2">
      <c r="AB374" s="1"/>
    </row>
    <row r="375" spans="28:28" ht="13.2">
      <c r="AB375" s="1"/>
    </row>
    <row r="376" spans="28:28" ht="13.2">
      <c r="AB376" s="1"/>
    </row>
    <row r="377" spans="28:28" ht="13.2">
      <c r="AB377" s="1"/>
    </row>
    <row r="378" spans="28:28" ht="13.2">
      <c r="AB378" s="1"/>
    </row>
    <row r="379" spans="28:28" ht="13.2">
      <c r="AB379" s="1"/>
    </row>
    <row r="380" spans="28:28" ht="13.2">
      <c r="AB380" s="1"/>
    </row>
    <row r="381" spans="28:28" ht="13.2">
      <c r="AB381" s="1"/>
    </row>
    <row r="382" spans="28:28" ht="13.2">
      <c r="AB382" s="1"/>
    </row>
    <row r="383" spans="28:28" ht="13.2">
      <c r="AB383" s="1"/>
    </row>
    <row r="384" spans="28:28" ht="13.2">
      <c r="AB384" s="1"/>
    </row>
    <row r="385" spans="28:28" ht="13.2">
      <c r="AB385" s="1"/>
    </row>
    <row r="386" spans="28:28" ht="13.2">
      <c r="AB386" s="1"/>
    </row>
    <row r="387" spans="28:28" ht="13.2">
      <c r="AB387" s="1"/>
    </row>
    <row r="388" spans="28:28" ht="13.2">
      <c r="AB388" s="1"/>
    </row>
    <row r="389" spans="28:28" ht="13.2">
      <c r="AB389" s="1"/>
    </row>
    <row r="390" spans="28:28" ht="13.2">
      <c r="AB390" s="1"/>
    </row>
    <row r="391" spans="28:28" ht="13.2">
      <c r="AB391" s="1"/>
    </row>
    <row r="392" spans="28:28" ht="13.2">
      <c r="AB392" s="1"/>
    </row>
    <row r="393" spans="28:28" ht="13.2">
      <c r="AB393" s="1"/>
    </row>
    <row r="394" spans="28:28" ht="13.2">
      <c r="AB394" s="1"/>
    </row>
    <row r="395" spans="28:28" ht="13.2">
      <c r="AB395" s="1"/>
    </row>
    <row r="396" spans="28:28" ht="13.2">
      <c r="AB396" s="1"/>
    </row>
    <row r="397" spans="28:28" ht="13.2">
      <c r="AB397" s="1"/>
    </row>
    <row r="398" spans="28:28" ht="13.2">
      <c r="AB398" s="1"/>
    </row>
    <row r="399" spans="28:28" ht="13.2">
      <c r="AB399" s="1"/>
    </row>
    <row r="400" spans="28:28" ht="13.2">
      <c r="AB400" s="1"/>
    </row>
    <row r="401" spans="28:28" ht="13.2">
      <c r="AB401" s="1"/>
    </row>
    <row r="402" spans="28:28" ht="13.2">
      <c r="AB402" s="1"/>
    </row>
    <row r="403" spans="28:28" ht="13.2">
      <c r="AB403" s="1"/>
    </row>
    <row r="404" spans="28:28" ht="13.2">
      <c r="AB404" s="1"/>
    </row>
    <row r="405" spans="28:28" ht="13.2">
      <c r="AB405" s="1"/>
    </row>
    <row r="406" spans="28:28" ht="13.2">
      <c r="AB406" s="1"/>
    </row>
    <row r="407" spans="28:28" ht="13.2">
      <c r="AB407" s="1"/>
    </row>
    <row r="408" spans="28:28" ht="13.2">
      <c r="AB408" s="1"/>
    </row>
    <row r="409" spans="28:28" ht="13.2">
      <c r="AB409" s="1"/>
    </row>
    <row r="410" spans="28:28" ht="13.2">
      <c r="AB410" s="1"/>
    </row>
    <row r="411" spans="28:28" ht="13.2">
      <c r="AB411" s="1"/>
    </row>
    <row r="412" spans="28:28" ht="13.2">
      <c r="AB412" s="1"/>
    </row>
    <row r="413" spans="28:28" ht="13.2">
      <c r="AB413" s="1"/>
    </row>
    <row r="414" spans="28:28" ht="13.2">
      <c r="AB414" s="1"/>
    </row>
    <row r="415" spans="28:28" ht="13.2">
      <c r="AB415" s="1"/>
    </row>
    <row r="416" spans="28:28" ht="13.2">
      <c r="AB416" s="1"/>
    </row>
    <row r="417" spans="28:28" ht="13.2">
      <c r="AB417" s="1"/>
    </row>
    <row r="418" spans="28:28" ht="13.2">
      <c r="AB418" s="1"/>
    </row>
    <row r="419" spans="28:28" ht="13.2">
      <c r="AB419" s="1"/>
    </row>
    <row r="420" spans="28:28" ht="13.2">
      <c r="AB420" s="1"/>
    </row>
    <row r="421" spans="28:28" ht="13.2">
      <c r="AB421" s="1"/>
    </row>
    <row r="422" spans="28:28" ht="13.2">
      <c r="AB422" s="1"/>
    </row>
    <row r="423" spans="28:28" ht="13.2">
      <c r="AB423" s="1"/>
    </row>
    <row r="424" spans="28:28" ht="13.2">
      <c r="AB424" s="1"/>
    </row>
    <row r="425" spans="28:28" ht="13.2">
      <c r="AB425" s="1"/>
    </row>
    <row r="426" spans="28:28" ht="13.2">
      <c r="AB426" s="1"/>
    </row>
    <row r="427" spans="28:28" ht="13.2">
      <c r="AB427" s="1"/>
    </row>
    <row r="428" spans="28:28" ht="13.2">
      <c r="AB428" s="1"/>
    </row>
    <row r="429" spans="28:28" ht="13.2">
      <c r="AB429" s="1"/>
    </row>
    <row r="430" spans="28:28" ht="13.2">
      <c r="AB430" s="1"/>
    </row>
    <row r="431" spans="28:28" ht="13.2">
      <c r="AB431" s="1"/>
    </row>
    <row r="432" spans="28:28" ht="13.2">
      <c r="AB432" s="1"/>
    </row>
    <row r="433" spans="28:28" ht="13.2">
      <c r="AB433" s="1"/>
    </row>
    <row r="434" spans="28:28" ht="13.2">
      <c r="AB434" s="1"/>
    </row>
    <row r="435" spans="28:28" ht="13.2">
      <c r="AB435" s="1"/>
    </row>
    <row r="436" spans="28:28" ht="13.2">
      <c r="AB436" s="1"/>
    </row>
    <row r="437" spans="28:28" ht="13.2">
      <c r="AB437" s="1"/>
    </row>
    <row r="438" spans="28:28" ht="13.2">
      <c r="AB438" s="1"/>
    </row>
    <row r="439" spans="28:28" ht="13.2">
      <c r="AB439" s="1"/>
    </row>
    <row r="440" spans="28:28" ht="13.2">
      <c r="AB440" s="1"/>
    </row>
    <row r="441" spans="28:28" ht="13.2">
      <c r="AB441" s="1"/>
    </row>
    <row r="442" spans="28:28" ht="13.2">
      <c r="AB442" s="1"/>
    </row>
    <row r="443" spans="28:28" ht="13.2">
      <c r="AB443" s="1"/>
    </row>
    <row r="444" spans="28:28" ht="13.2">
      <c r="AB444" s="1"/>
    </row>
    <row r="445" spans="28:28" ht="13.2">
      <c r="AB445" s="1"/>
    </row>
    <row r="446" spans="28:28" ht="13.2">
      <c r="AB446" s="1"/>
    </row>
    <row r="447" spans="28:28" ht="13.2">
      <c r="AB447" s="1"/>
    </row>
    <row r="448" spans="28:28" ht="13.2">
      <c r="AB448" s="1"/>
    </row>
    <row r="449" spans="28:28" ht="13.2">
      <c r="AB449" s="1"/>
    </row>
    <row r="450" spans="28:28" ht="13.2">
      <c r="AB450" s="1"/>
    </row>
    <row r="451" spans="28:28" ht="13.2">
      <c r="AB451" s="1"/>
    </row>
    <row r="452" spans="28:28" ht="13.2">
      <c r="AB452" s="1"/>
    </row>
    <row r="453" spans="28:28" ht="13.2">
      <c r="AB453" s="1"/>
    </row>
    <row r="454" spans="28:28" ht="13.2">
      <c r="AB454" s="1"/>
    </row>
    <row r="455" spans="28:28" ht="13.2">
      <c r="AB455" s="1"/>
    </row>
    <row r="456" spans="28:28" ht="13.2">
      <c r="AB456" s="1"/>
    </row>
    <row r="457" spans="28:28" ht="13.2">
      <c r="AB457" s="1"/>
    </row>
    <row r="458" spans="28:28" ht="13.2">
      <c r="AB458" s="1"/>
    </row>
    <row r="459" spans="28:28" ht="13.2">
      <c r="AB459" s="1"/>
    </row>
    <row r="460" spans="28:28" ht="13.2">
      <c r="AB460" s="1"/>
    </row>
    <row r="461" spans="28:28" ht="13.2">
      <c r="AB461" s="1"/>
    </row>
    <row r="462" spans="28:28" ht="13.2">
      <c r="AB462" s="1"/>
    </row>
    <row r="463" spans="28:28" ht="13.2">
      <c r="AB463" s="1"/>
    </row>
    <row r="464" spans="28:28" ht="13.2">
      <c r="AB464" s="1"/>
    </row>
    <row r="465" spans="28:28" ht="13.2">
      <c r="AB465" s="1"/>
    </row>
    <row r="466" spans="28:28" ht="13.2">
      <c r="AB466" s="1"/>
    </row>
    <row r="467" spans="28:28" ht="13.2">
      <c r="AB467" s="1"/>
    </row>
    <row r="468" spans="28:28" ht="13.2">
      <c r="AB468" s="1"/>
    </row>
    <row r="469" spans="28:28" ht="13.2">
      <c r="AB469" s="1"/>
    </row>
    <row r="470" spans="28:28" ht="13.2">
      <c r="AB470" s="1"/>
    </row>
    <row r="471" spans="28:28" ht="13.2">
      <c r="AB471" s="1"/>
    </row>
    <row r="472" spans="28:28" ht="13.2">
      <c r="AB472" s="1"/>
    </row>
    <row r="473" spans="28:28" ht="13.2">
      <c r="AB473" s="1"/>
    </row>
    <row r="474" spans="28:28" ht="13.2">
      <c r="AB474" s="1"/>
    </row>
    <row r="475" spans="28:28" ht="13.2">
      <c r="AB475" s="1"/>
    </row>
    <row r="476" spans="28:28" ht="13.2">
      <c r="AB476" s="1"/>
    </row>
    <row r="477" spans="28:28" ht="13.2">
      <c r="AB477" s="1"/>
    </row>
    <row r="478" spans="28:28" ht="13.2">
      <c r="AB478" s="1"/>
    </row>
    <row r="479" spans="28:28" ht="13.2">
      <c r="AB479" s="1"/>
    </row>
    <row r="480" spans="28:28" ht="13.2">
      <c r="AB480" s="1"/>
    </row>
    <row r="481" spans="28:28" ht="13.2">
      <c r="AB481" s="1"/>
    </row>
    <row r="482" spans="28:28" ht="13.2">
      <c r="AB482" s="1"/>
    </row>
    <row r="483" spans="28:28" ht="13.2">
      <c r="AB483" s="1"/>
    </row>
    <row r="484" spans="28:28" ht="13.2">
      <c r="AB484" s="1"/>
    </row>
    <row r="485" spans="28:28" ht="13.2">
      <c r="AB485" s="1"/>
    </row>
    <row r="486" spans="28:28" ht="13.2">
      <c r="AB486" s="1"/>
    </row>
    <row r="487" spans="28:28" ht="13.2">
      <c r="AB487" s="1"/>
    </row>
    <row r="488" spans="28:28" ht="13.2">
      <c r="AB488" s="1"/>
    </row>
    <row r="489" spans="28:28" ht="13.2">
      <c r="AB489" s="1"/>
    </row>
    <row r="490" spans="28:28" ht="13.2">
      <c r="AB490" s="1"/>
    </row>
    <row r="491" spans="28:28" ht="13.2">
      <c r="AB491" s="1"/>
    </row>
    <row r="492" spans="28:28" ht="13.2">
      <c r="AB492" s="1"/>
    </row>
    <row r="493" spans="28:28" ht="13.2">
      <c r="AB493" s="1"/>
    </row>
    <row r="494" spans="28:28" ht="13.2">
      <c r="AB494" s="1"/>
    </row>
    <row r="495" spans="28:28" ht="13.2">
      <c r="AB495" s="1"/>
    </row>
    <row r="496" spans="28:28" ht="13.2">
      <c r="AB496" s="1"/>
    </row>
    <row r="497" spans="28:28" ht="13.2">
      <c r="AB497" s="1"/>
    </row>
    <row r="498" spans="28:28" ht="13.2">
      <c r="AB498" s="1"/>
    </row>
    <row r="499" spans="28:28" ht="13.2">
      <c r="AB499" s="1"/>
    </row>
    <row r="500" spans="28:28" ht="13.2">
      <c r="AB500" s="1"/>
    </row>
    <row r="501" spans="28:28" ht="13.2">
      <c r="AB501" s="1"/>
    </row>
    <row r="502" spans="28:28" ht="13.2">
      <c r="AB502" s="1"/>
    </row>
    <row r="503" spans="28:28" ht="13.2">
      <c r="AB503" s="1"/>
    </row>
    <row r="504" spans="28:28" ht="13.2">
      <c r="AB504" s="1"/>
    </row>
    <row r="505" spans="28:28" ht="13.2">
      <c r="AB505" s="1"/>
    </row>
    <row r="506" spans="28:28" ht="13.2">
      <c r="AB506" s="1"/>
    </row>
    <row r="507" spans="28:28" ht="13.2">
      <c r="AB507" s="1"/>
    </row>
    <row r="508" spans="28:28" ht="13.2">
      <c r="AB508" s="1"/>
    </row>
    <row r="509" spans="28:28" ht="13.2">
      <c r="AB509" s="1"/>
    </row>
    <row r="510" spans="28:28" ht="13.2">
      <c r="AB510" s="1"/>
    </row>
    <row r="511" spans="28:28" ht="13.2">
      <c r="AB511" s="1"/>
    </row>
    <row r="512" spans="28:28" ht="13.2">
      <c r="AB512" s="1"/>
    </row>
    <row r="513" spans="28:28" ht="13.2">
      <c r="AB513" s="1"/>
    </row>
    <row r="514" spans="28:28" ht="13.2">
      <c r="AB514" s="1"/>
    </row>
    <row r="515" spans="28:28" ht="13.2">
      <c r="AB515" s="1"/>
    </row>
    <row r="516" spans="28:28" ht="13.2">
      <c r="AB516" s="1"/>
    </row>
    <row r="517" spans="28:28" ht="13.2">
      <c r="AB517" s="1"/>
    </row>
    <row r="518" spans="28:28" ht="13.2">
      <c r="AB518" s="1"/>
    </row>
    <row r="519" spans="28:28" ht="13.2">
      <c r="AB519" s="1"/>
    </row>
    <row r="520" spans="28:28" ht="13.2">
      <c r="AB520" s="1"/>
    </row>
    <row r="521" spans="28:28" ht="13.2">
      <c r="AB521" s="1"/>
    </row>
    <row r="522" spans="28:28" ht="13.2">
      <c r="AB522" s="1"/>
    </row>
    <row r="523" spans="28:28" ht="13.2">
      <c r="AB523" s="1"/>
    </row>
    <row r="524" spans="28:28" ht="13.2">
      <c r="AB524" s="1"/>
    </row>
    <row r="525" spans="28:28" ht="13.2">
      <c r="AB525" s="1"/>
    </row>
    <row r="526" spans="28:28" ht="13.2">
      <c r="AB526" s="1"/>
    </row>
    <row r="527" spans="28:28" ht="13.2">
      <c r="AB527" s="1"/>
    </row>
    <row r="528" spans="28:28" ht="13.2">
      <c r="AB528" s="1"/>
    </row>
    <row r="529" spans="28:28" ht="13.2">
      <c r="AB529" s="1"/>
    </row>
    <row r="530" spans="28:28" ht="13.2">
      <c r="AB530" s="1"/>
    </row>
    <row r="531" spans="28:28" ht="13.2">
      <c r="AB531" s="1"/>
    </row>
    <row r="532" spans="28:28" ht="13.2">
      <c r="AB532" s="1"/>
    </row>
    <row r="533" spans="28:28" ht="13.2">
      <c r="AB533" s="1"/>
    </row>
    <row r="534" spans="28:28" ht="13.2">
      <c r="AB534" s="1"/>
    </row>
    <row r="535" spans="28:28" ht="13.2">
      <c r="AB535" s="1"/>
    </row>
    <row r="536" spans="28:28" ht="13.2">
      <c r="AB536" s="1"/>
    </row>
    <row r="537" spans="28:28" ht="13.2">
      <c r="AB537" s="1"/>
    </row>
    <row r="538" spans="28:28" ht="13.2">
      <c r="AB538" s="1"/>
    </row>
    <row r="539" spans="28:28" ht="13.2">
      <c r="AB539" s="1"/>
    </row>
    <row r="540" spans="28:28" ht="13.2">
      <c r="AB540" s="1"/>
    </row>
    <row r="541" spans="28:28" ht="13.2">
      <c r="AB541" s="1"/>
    </row>
    <row r="542" spans="28:28" ht="13.2">
      <c r="AB542" s="1"/>
    </row>
    <row r="543" spans="28:28" ht="13.2">
      <c r="AB543" s="1"/>
    </row>
    <row r="544" spans="28:28" ht="13.2">
      <c r="AB544" s="1"/>
    </row>
    <row r="545" spans="28:28" ht="13.2">
      <c r="AB545" s="1"/>
    </row>
    <row r="546" spans="28:28" ht="13.2">
      <c r="AB546" s="1"/>
    </row>
    <row r="547" spans="28:28" ht="13.2">
      <c r="AB547" s="1"/>
    </row>
    <row r="548" spans="28:28" ht="13.2">
      <c r="AB548" s="1"/>
    </row>
    <row r="549" spans="28:28" ht="13.2">
      <c r="AB549" s="1"/>
    </row>
    <row r="550" spans="28:28" ht="13.2">
      <c r="AB550" s="1"/>
    </row>
    <row r="551" spans="28:28" ht="13.2">
      <c r="AB551" s="1"/>
    </row>
    <row r="552" spans="28:28" ht="13.2">
      <c r="AB552" s="1"/>
    </row>
    <row r="553" spans="28:28" ht="13.2">
      <c r="AB553" s="1"/>
    </row>
    <row r="554" spans="28:28" ht="13.2">
      <c r="AB554" s="1"/>
    </row>
    <row r="555" spans="28:28" ht="13.2">
      <c r="AB555" s="1"/>
    </row>
    <row r="556" spans="28:28" ht="13.2">
      <c r="AB556" s="1"/>
    </row>
    <row r="557" spans="28:28" ht="13.2">
      <c r="AB557" s="1"/>
    </row>
    <row r="558" spans="28:28" ht="13.2">
      <c r="AB558" s="1"/>
    </row>
    <row r="559" spans="28:28" ht="13.2">
      <c r="AB559" s="1"/>
    </row>
    <row r="560" spans="28:28" ht="13.2">
      <c r="AB560" s="1"/>
    </row>
    <row r="561" spans="28:28" ht="13.2">
      <c r="AB561" s="1"/>
    </row>
    <row r="562" spans="28:28" ht="13.2">
      <c r="AB562" s="1"/>
    </row>
    <row r="563" spans="28:28" ht="13.2">
      <c r="AB563" s="1"/>
    </row>
    <row r="564" spans="28:28" ht="13.2">
      <c r="AB564" s="1"/>
    </row>
    <row r="565" spans="28:28" ht="13.2">
      <c r="AB565" s="1"/>
    </row>
    <row r="566" spans="28:28" ht="13.2">
      <c r="AB566" s="1"/>
    </row>
    <row r="567" spans="28:28" ht="13.2">
      <c r="AB567" s="1"/>
    </row>
    <row r="568" spans="28:28" ht="13.2">
      <c r="AB568" s="1"/>
    </row>
    <row r="569" spans="28:28" ht="13.2">
      <c r="AB569" s="1"/>
    </row>
    <row r="570" spans="28:28" ht="13.2">
      <c r="AB570" s="1"/>
    </row>
    <row r="571" spans="28:28" ht="13.2">
      <c r="AB571" s="1"/>
    </row>
    <row r="572" spans="28:28" ht="13.2">
      <c r="AB572" s="1"/>
    </row>
    <row r="573" spans="28:28" ht="13.2">
      <c r="AB573" s="1"/>
    </row>
    <row r="574" spans="28:28" ht="13.2">
      <c r="AB574" s="1"/>
    </row>
    <row r="575" spans="28:28" ht="13.2">
      <c r="AB575" s="1"/>
    </row>
    <row r="576" spans="28:28" ht="13.2">
      <c r="AB576" s="1"/>
    </row>
    <row r="577" spans="28:28" ht="13.2">
      <c r="AB577" s="1"/>
    </row>
    <row r="578" spans="28:28" ht="13.2">
      <c r="AB578" s="1"/>
    </row>
    <row r="579" spans="28:28" ht="13.2">
      <c r="AB579" s="1"/>
    </row>
    <row r="580" spans="28:28" ht="13.2">
      <c r="AB580" s="1"/>
    </row>
    <row r="581" spans="28:28" ht="13.2">
      <c r="AB581" s="1"/>
    </row>
    <row r="582" spans="28:28" ht="13.2">
      <c r="AB582" s="1"/>
    </row>
    <row r="583" spans="28:28" ht="13.2">
      <c r="AB583" s="1"/>
    </row>
    <row r="584" spans="28:28" ht="13.2">
      <c r="AB584" s="1"/>
    </row>
    <row r="585" spans="28:28" ht="13.2">
      <c r="AB585" s="1"/>
    </row>
    <row r="586" spans="28:28" ht="13.2">
      <c r="AB586" s="1"/>
    </row>
    <row r="587" spans="28:28" ht="13.2">
      <c r="AB587" s="1"/>
    </row>
    <row r="588" spans="28:28" ht="13.2">
      <c r="AB588" s="1"/>
    </row>
    <row r="589" spans="28:28" ht="13.2">
      <c r="AB589" s="1"/>
    </row>
    <row r="590" spans="28:28" ht="13.2">
      <c r="AB590" s="1"/>
    </row>
    <row r="591" spans="28:28" ht="13.2">
      <c r="AB591" s="1"/>
    </row>
    <row r="592" spans="28:28" ht="13.2">
      <c r="AB592" s="1"/>
    </row>
    <row r="593" spans="28:28" ht="13.2">
      <c r="AB593" s="1"/>
    </row>
    <row r="594" spans="28:28" ht="13.2">
      <c r="AB594" s="1"/>
    </row>
    <row r="595" spans="28:28" ht="13.2">
      <c r="AB595" s="1"/>
    </row>
    <row r="596" spans="28:28" ht="13.2">
      <c r="AB596" s="1"/>
    </row>
    <row r="597" spans="28:28" ht="13.2">
      <c r="AB597" s="1"/>
    </row>
    <row r="598" spans="28:28" ht="13.2">
      <c r="AB598" s="1"/>
    </row>
    <row r="599" spans="28:28" ht="13.2">
      <c r="AB599" s="1"/>
    </row>
    <row r="600" spans="28:28" ht="13.2">
      <c r="AB600" s="1"/>
    </row>
    <row r="601" spans="28:28" ht="13.2">
      <c r="AB601" s="1"/>
    </row>
    <row r="602" spans="28:28" ht="13.2">
      <c r="AB602" s="1"/>
    </row>
    <row r="603" spans="28:28" ht="13.2">
      <c r="AB603" s="1"/>
    </row>
    <row r="604" spans="28:28" ht="13.2">
      <c r="AB604" s="1"/>
    </row>
    <row r="605" spans="28:28" ht="13.2">
      <c r="AB605" s="1"/>
    </row>
    <row r="606" spans="28:28" ht="13.2">
      <c r="AB606" s="1"/>
    </row>
    <row r="607" spans="28:28" ht="13.2">
      <c r="AB607" s="1"/>
    </row>
    <row r="608" spans="28:28" ht="13.2">
      <c r="AB608" s="1"/>
    </row>
    <row r="609" spans="28:28" ht="13.2">
      <c r="AB609" s="1"/>
    </row>
    <row r="610" spans="28:28" ht="13.2">
      <c r="AB610" s="1"/>
    </row>
    <row r="611" spans="28:28" ht="13.2">
      <c r="AB611" s="1"/>
    </row>
    <row r="612" spans="28:28" ht="13.2">
      <c r="AB612" s="1"/>
    </row>
    <row r="613" spans="28:28" ht="13.2">
      <c r="AB613" s="1"/>
    </row>
    <row r="614" spans="28:28" ht="13.2">
      <c r="AB614" s="1"/>
    </row>
    <row r="615" spans="28:28" ht="13.2">
      <c r="AB615" s="1"/>
    </row>
    <row r="616" spans="28:28" ht="13.2">
      <c r="AB616" s="1"/>
    </row>
    <row r="617" spans="28:28" ht="13.2">
      <c r="AB617" s="1"/>
    </row>
    <row r="618" spans="28:28" ht="13.2">
      <c r="AB618" s="1"/>
    </row>
    <row r="619" spans="28:28" ht="13.2">
      <c r="AB619" s="1"/>
    </row>
    <row r="620" spans="28:28" ht="13.2">
      <c r="AB620" s="1"/>
    </row>
    <row r="621" spans="28:28" ht="13.2">
      <c r="AB621" s="1"/>
    </row>
    <row r="622" spans="28:28" ht="13.2">
      <c r="AB622" s="1"/>
    </row>
    <row r="623" spans="28:28" ht="13.2">
      <c r="AB623" s="1"/>
    </row>
    <row r="624" spans="28:28" ht="13.2">
      <c r="AB624" s="1"/>
    </row>
    <row r="625" spans="28:28" ht="13.2">
      <c r="AB625" s="1"/>
    </row>
    <row r="626" spans="28:28" ht="13.2">
      <c r="AB626" s="1"/>
    </row>
    <row r="627" spans="28:28" ht="13.2">
      <c r="AB627" s="1"/>
    </row>
    <row r="628" spans="28:28" ht="13.2">
      <c r="AB628" s="1"/>
    </row>
    <row r="629" spans="28:28" ht="13.2">
      <c r="AB629" s="1"/>
    </row>
    <row r="630" spans="28:28" ht="13.2">
      <c r="AB630" s="1"/>
    </row>
    <row r="631" spans="28:28" ht="13.2">
      <c r="AB631" s="1"/>
    </row>
    <row r="632" spans="28:28" ht="13.2">
      <c r="AB632" s="1"/>
    </row>
    <row r="633" spans="28:28" ht="13.2">
      <c r="AB633" s="1"/>
    </row>
    <row r="634" spans="28:28" ht="13.2">
      <c r="AB634" s="1"/>
    </row>
    <row r="635" spans="28:28" ht="13.2">
      <c r="AB635" s="1"/>
    </row>
    <row r="636" spans="28:28" ht="13.2">
      <c r="AB636" s="1"/>
    </row>
    <row r="637" spans="28:28" ht="13.2">
      <c r="AB637" s="1"/>
    </row>
    <row r="638" spans="28:28" ht="13.2">
      <c r="AB638" s="1"/>
    </row>
    <row r="639" spans="28:28" ht="13.2">
      <c r="AB639" s="1"/>
    </row>
    <row r="640" spans="28:28" ht="13.2">
      <c r="AB640" s="1"/>
    </row>
    <row r="641" spans="28:28" ht="13.2">
      <c r="AB641" s="1"/>
    </row>
    <row r="642" spans="28:28" ht="13.2">
      <c r="AB642" s="1"/>
    </row>
    <row r="643" spans="28:28" ht="13.2">
      <c r="AB643" s="1"/>
    </row>
    <row r="644" spans="28:28" ht="13.2">
      <c r="AB644" s="1"/>
    </row>
    <row r="645" spans="28:28" ht="13.2">
      <c r="AB645" s="1"/>
    </row>
    <row r="646" spans="28:28" ht="13.2">
      <c r="AB646" s="1"/>
    </row>
    <row r="647" spans="28:28" ht="13.2">
      <c r="AB647" s="1"/>
    </row>
    <row r="648" spans="28:28" ht="13.2">
      <c r="AB648" s="1"/>
    </row>
    <row r="649" spans="28:28" ht="13.2">
      <c r="AB649" s="1"/>
    </row>
    <row r="650" spans="28:28" ht="13.2">
      <c r="AB650" s="1"/>
    </row>
    <row r="651" spans="28:28" ht="13.2">
      <c r="AB651" s="1"/>
    </row>
    <row r="652" spans="28:28" ht="13.2">
      <c r="AB652" s="1"/>
    </row>
    <row r="653" spans="28:28" ht="13.2">
      <c r="AB653" s="1"/>
    </row>
    <row r="654" spans="28:28" ht="13.2">
      <c r="AB654" s="1"/>
    </row>
    <row r="655" spans="28:28" ht="13.2">
      <c r="AB655" s="1"/>
    </row>
    <row r="656" spans="28:28" ht="13.2">
      <c r="AB656" s="1"/>
    </row>
    <row r="657" spans="28:28" ht="13.2">
      <c r="AB657" s="1"/>
    </row>
    <row r="658" spans="28:28" ht="13.2">
      <c r="AB658" s="1"/>
    </row>
    <row r="659" spans="28:28" ht="13.2">
      <c r="AB659" s="1"/>
    </row>
    <row r="660" spans="28:28" ht="13.2">
      <c r="AB660" s="1"/>
    </row>
    <row r="661" spans="28:28" ht="13.2">
      <c r="AB661" s="1"/>
    </row>
    <row r="662" spans="28:28" ht="13.2">
      <c r="AB662" s="1"/>
    </row>
    <row r="663" spans="28:28" ht="13.2">
      <c r="AB663" s="1"/>
    </row>
    <row r="664" spans="28:28" ht="13.2">
      <c r="AB664" s="1"/>
    </row>
    <row r="665" spans="28:28" ht="13.2">
      <c r="AB665" s="1"/>
    </row>
    <row r="666" spans="28:28" ht="13.2">
      <c r="AB666" s="1"/>
    </row>
    <row r="667" spans="28:28" ht="13.2">
      <c r="AB667" s="1"/>
    </row>
    <row r="668" spans="28:28" ht="13.2">
      <c r="AB668" s="1"/>
    </row>
    <row r="669" spans="28:28" ht="13.2">
      <c r="AB669" s="1"/>
    </row>
    <row r="670" spans="28:28" ht="13.2">
      <c r="AB670" s="1"/>
    </row>
    <row r="671" spans="28:28" ht="13.2">
      <c r="AB671" s="1"/>
    </row>
    <row r="672" spans="28:28" ht="13.2">
      <c r="AB672" s="1"/>
    </row>
    <row r="673" spans="28:28" ht="13.2">
      <c r="AB673" s="1"/>
    </row>
    <row r="674" spans="28:28" ht="13.2">
      <c r="AB674" s="1"/>
    </row>
    <row r="675" spans="28:28" ht="13.2">
      <c r="AB675" s="1"/>
    </row>
    <row r="676" spans="28:28" ht="13.2">
      <c r="AB676" s="1"/>
    </row>
    <row r="677" spans="28:28" ht="13.2">
      <c r="AB677" s="1"/>
    </row>
    <row r="678" spans="28:28" ht="13.2">
      <c r="AB678" s="1"/>
    </row>
    <row r="679" spans="28:28" ht="13.2">
      <c r="AB679" s="1"/>
    </row>
    <row r="680" spans="28:28" ht="13.2">
      <c r="AB680" s="1"/>
    </row>
    <row r="681" spans="28:28" ht="13.2">
      <c r="AB681" s="1"/>
    </row>
    <row r="682" spans="28:28" ht="13.2">
      <c r="AB682" s="1"/>
    </row>
    <row r="683" spans="28:28" ht="13.2">
      <c r="AB683" s="1"/>
    </row>
    <row r="684" spans="28:28" ht="13.2">
      <c r="AB684" s="1"/>
    </row>
    <row r="685" spans="28:28" ht="13.2">
      <c r="AB685" s="1"/>
    </row>
    <row r="686" spans="28:28" ht="13.2">
      <c r="AB686" s="1"/>
    </row>
    <row r="687" spans="28:28" ht="13.2">
      <c r="AB687" s="1"/>
    </row>
    <row r="688" spans="28:28" ht="13.2">
      <c r="AB688" s="1"/>
    </row>
    <row r="689" spans="28:28" ht="13.2">
      <c r="AB689" s="1"/>
    </row>
    <row r="690" spans="28:28" ht="13.2">
      <c r="AB690" s="1"/>
    </row>
    <row r="691" spans="28:28" ht="13.2">
      <c r="AB691" s="1"/>
    </row>
    <row r="692" spans="28:28" ht="13.2">
      <c r="AB692" s="1"/>
    </row>
    <row r="693" spans="28:28" ht="13.2">
      <c r="AB693" s="1"/>
    </row>
    <row r="694" spans="28:28" ht="13.2">
      <c r="AB694" s="1"/>
    </row>
    <row r="695" spans="28:28" ht="13.2">
      <c r="AB695" s="1"/>
    </row>
    <row r="696" spans="28:28" ht="13.2">
      <c r="AB696" s="1"/>
    </row>
    <row r="697" spans="28:28" ht="13.2">
      <c r="AB697" s="1"/>
    </row>
    <row r="698" spans="28:28" ht="13.2">
      <c r="AB698" s="1"/>
    </row>
    <row r="699" spans="28:28" ht="13.2">
      <c r="AB699" s="1"/>
    </row>
    <row r="700" spans="28:28" ht="13.2">
      <c r="AB700" s="1"/>
    </row>
    <row r="701" spans="28:28" ht="13.2">
      <c r="AB701" s="1"/>
    </row>
    <row r="702" spans="28:28" ht="13.2">
      <c r="AB702" s="1"/>
    </row>
    <row r="703" spans="28:28" ht="13.2">
      <c r="AB703" s="1"/>
    </row>
    <row r="704" spans="28:28" ht="13.2">
      <c r="AB704" s="1"/>
    </row>
    <row r="705" spans="28:28" ht="13.2">
      <c r="AB705" s="1"/>
    </row>
    <row r="706" spans="28:28" ht="13.2">
      <c r="AB706" s="1"/>
    </row>
    <row r="707" spans="28:28" ht="13.2">
      <c r="AB707" s="1"/>
    </row>
    <row r="708" spans="28:28" ht="13.2">
      <c r="AB708" s="1"/>
    </row>
    <row r="709" spans="28:28" ht="13.2">
      <c r="AB709" s="1"/>
    </row>
    <row r="710" spans="28:28" ht="13.2">
      <c r="AB710" s="1"/>
    </row>
    <row r="711" spans="28:28" ht="13.2">
      <c r="AB711" s="1"/>
    </row>
    <row r="712" spans="28:28" ht="13.2">
      <c r="AB712" s="1"/>
    </row>
    <row r="713" spans="28:28" ht="13.2">
      <c r="AB713" s="1"/>
    </row>
    <row r="714" spans="28:28" ht="13.2">
      <c r="AB714" s="1"/>
    </row>
    <row r="715" spans="28:28" ht="13.2">
      <c r="AB715" s="1"/>
    </row>
    <row r="716" spans="28:28" ht="13.2">
      <c r="AB716" s="1"/>
    </row>
    <row r="717" spans="28:28" ht="13.2">
      <c r="AB717" s="1"/>
    </row>
    <row r="718" spans="28:28" ht="13.2">
      <c r="AB718" s="1"/>
    </row>
    <row r="719" spans="28:28" ht="13.2">
      <c r="AB719" s="1"/>
    </row>
    <row r="720" spans="28:28" ht="13.2">
      <c r="AB720" s="1"/>
    </row>
    <row r="721" spans="28:28" ht="13.2">
      <c r="AB721" s="1"/>
    </row>
    <row r="722" spans="28:28" ht="13.2">
      <c r="AB722" s="1"/>
    </row>
    <row r="723" spans="28:28" ht="13.2">
      <c r="AB723" s="1"/>
    </row>
    <row r="724" spans="28:28" ht="13.2">
      <c r="AB724" s="1"/>
    </row>
    <row r="725" spans="28:28" ht="13.2">
      <c r="AB725" s="1"/>
    </row>
    <row r="726" spans="28:28" ht="13.2">
      <c r="AB726" s="1"/>
    </row>
    <row r="727" spans="28:28" ht="13.2">
      <c r="AB727" s="1"/>
    </row>
    <row r="728" spans="28:28" ht="13.2">
      <c r="AB728" s="1"/>
    </row>
    <row r="729" spans="28:28" ht="13.2">
      <c r="AB729" s="1"/>
    </row>
    <row r="730" spans="28:28" ht="13.2">
      <c r="AB730" s="1"/>
    </row>
    <row r="731" spans="28:28" ht="13.2">
      <c r="AB731" s="1"/>
    </row>
    <row r="732" spans="28:28" ht="13.2">
      <c r="AB732" s="1"/>
    </row>
    <row r="733" spans="28:28" ht="13.2">
      <c r="AB733" s="1"/>
    </row>
    <row r="734" spans="28:28" ht="13.2">
      <c r="AB734" s="1"/>
    </row>
    <row r="735" spans="28:28" ht="13.2">
      <c r="AB735" s="1"/>
    </row>
    <row r="736" spans="28:28" ht="13.2">
      <c r="AB736" s="1"/>
    </row>
    <row r="737" spans="28:28" ht="13.2">
      <c r="AB737" s="1"/>
    </row>
    <row r="738" spans="28:28" ht="13.2">
      <c r="AB738" s="1"/>
    </row>
    <row r="739" spans="28:28" ht="13.2">
      <c r="AB739" s="1"/>
    </row>
    <row r="740" spans="28:28" ht="13.2">
      <c r="AB740" s="1"/>
    </row>
    <row r="741" spans="28:28" ht="13.2">
      <c r="AB741" s="1"/>
    </row>
    <row r="742" spans="28:28" ht="13.2">
      <c r="AB742" s="1"/>
    </row>
    <row r="743" spans="28:28" ht="13.2">
      <c r="AB743" s="1"/>
    </row>
    <row r="744" spans="28:28" ht="13.2">
      <c r="AB744" s="1"/>
    </row>
    <row r="745" spans="28:28" ht="13.2">
      <c r="AB745" s="1"/>
    </row>
    <row r="746" spans="28:28" ht="13.2">
      <c r="AB746" s="1"/>
    </row>
    <row r="747" spans="28:28" ht="13.2">
      <c r="AB747" s="1"/>
    </row>
    <row r="748" spans="28:28" ht="13.2">
      <c r="AB748" s="1"/>
    </row>
    <row r="749" spans="28:28" ht="13.2">
      <c r="AB749" s="1"/>
    </row>
    <row r="750" spans="28:28" ht="13.2">
      <c r="AB750" s="1"/>
    </row>
    <row r="751" spans="28:28" ht="13.2">
      <c r="AB751" s="1"/>
    </row>
    <row r="752" spans="28:28" ht="13.2">
      <c r="AB752" s="1"/>
    </row>
    <row r="753" spans="28:28" ht="13.2">
      <c r="AB753" s="1"/>
    </row>
    <row r="754" spans="28:28" ht="13.2">
      <c r="AB754" s="1"/>
    </row>
    <row r="755" spans="28:28" ht="13.2">
      <c r="AB755" s="1"/>
    </row>
    <row r="756" spans="28:28" ht="13.2">
      <c r="AB756" s="1"/>
    </row>
    <row r="757" spans="28:28" ht="13.2">
      <c r="AB757" s="1"/>
    </row>
    <row r="758" spans="28:28" ht="13.2">
      <c r="AB758" s="1"/>
    </row>
    <row r="759" spans="28:28" ht="13.2">
      <c r="AB759" s="1"/>
    </row>
    <row r="760" spans="28:28" ht="13.2">
      <c r="AB760" s="1"/>
    </row>
    <row r="761" spans="28:28" ht="13.2">
      <c r="AB761" s="1"/>
    </row>
    <row r="762" spans="28:28" ht="13.2">
      <c r="AB762" s="1"/>
    </row>
    <row r="763" spans="28:28" ht="13.2">
      <c r="AB763" s="1"/>
    </row>
    <row r="764" spans="28:28" ht="13.2">
      <c r="AB764" s="1"/>
    </row>
    <row r="765" spans="28:28" ht="13.2">
      <c r="AB765" s="1"/>
    </row>
    <row r="766" spans="28:28" ht="13.2">
      <c r="AB766" s="1"/>
    </row>
    <row r="767" spans="28:28" ht="13.2">
      <c r="AB767" s="1"/>
    </row>
    <row r="768" spans="28:28" ht="13.2">
      <c r="AB768" s="1"/>
    </row>
    <row r="769" spans="28:28" ht="13.2">
      <c r="AB769" s="1"/>
    </row>
    <row r="770" spans="28:28" ht="13.2">
      <c r="AB770" s="1"/>
    </row>
    <row r="771" spans="28:28" ht="13.2">
      <c r="AB771" s="1"/>
    </row>
    <row r="772" spans="28:28" ht="13.2">
      <c r="AB772" s="1"/>
    </row>
    <row r="773" spans="28:28" ht="13.2">
      <c r="AB773" s="1"/>
    </row>
    <row r="774" spans="28:28" ht="13.2">
      <c r="AB774" s="1"/>
    </row>
    <row r="775" spans="28:28" ht="13.2">
      <c r="AB775" s="1"/>
    </row>
    <row r="776" spans="28:28" ht="13.2">
      <c r="AB776" s="1"/>
    </row>
    <row r="777" spans="28:28" ht="13.2">
      <c r="AB777" s="1"/>
    </row>
    <row r="778" spans="28:28" ht="13.2">
      <c r="AB778" s="1"/>
    </row>
    <row r="779" spans="28:28" ht="13.2">
      <c r="AB779" s="1"/>
    </row>
    <row r="780" spans="28:28" ht="13.2">
      <c r="AB780" s="1"/>
    </row>
    <row r="781" spans="28:28" ht="13.2">
      <c r="AB781" s="1"/>
    </row>
    <row r="782" spans="28:28" ht="13.2">
      <c r="AB782" s="1"/>
    </row>
    <row r="783" spans="28:28" ht="13.2">
      <c r="AB783" s="1"/>
    </row>
    <row r="784" spans="28:28" ht="13.2">
      <c r="AB784" s="1"/>
    </row>
    <row r="785" spans="28:28" ht="13.2">
      <c r="AB785" s="1"/>
    </row>
    <row r="786" spans="28:28" ht="13.2">
      <c r="AB786" s="1"/>
    </row>
    <row r="787" spans="28:28" ht="13.2">
      <c r="AB787" s="1"/>
    </row>
    <row r="788" spans="28:28" ht="13.2">
      <c r="AB788" s="1"/>
    </row>
    <row r="789" spans="28:28" ht="13.2">
      <c r="AB789" s="1"/>
    </row>
    <row r="790" spans="28:28" ht="13.2">
      <c r="AB790" s="1"/>
    </row>
    <row r="791" spans="28:28" ht="13.2">
      <c r="AB791" s="1"/>
    </row>
    <row r="792" spans="28:28" ht="13.2">
      <c r="AB792" s="1"/>
    </row>
    <row r="793" spans="28:28" ht="13.2">
      <c r="AB793" s="1"/>
    </row>
    <row r="794" spans="28:28" ht="13.2">
      <c r="AB794" s="1"/>
    </row>
    <row r="795" spans="28:28" ht="13.2">
      <c r="AB795" s="1"/>
    </row>
    <row r="796" spans="28:28" ht="13.2">
      <c r="AB796" s="1"/>
    </row>
    <row r="797" spans="28:28" ht="13.2">
      <c r="AB797" s="1"/>
    </row>
    <row r="798" spans="28:28" ht="13.2">
      <c r="AB798" s="1"/>
    </row>
    <row r="799" spans="28:28" ht="13.2">
      <c r="AB799" s="1"/>
    </row>
    <row r="800" spans="28:28" ht="13.2">
      <c r="AB800" s="1"/>
    </row>
    <row r="801" spans="28:28" ht="13.2">
      <c r="AB801" s="1"/>
    </row>
    <row r="802" spans="28:28" ht="13.2">
      <c r="AB802" s="1"/>
    </row>
    <row r="803" spans="28:28" ht="13.2">
      <c r="AB803" s="1"/>
    </row>
    <row r="804" spans="28:28" ht="13.2">
      <c r="AB804" s="1"/>
    </row>
    <row r="805" spans="28:28" ht="13.2">
      <c r="AB805" s="1"/>
    </row>
    <row r="806" spans="28:28" ht="13.2">
      <c r="AB806" s="1"/>
    </row>
    <row r="807" spans="28:28" ht="13.2">
      <c r="AB807" s="1"/>
    </row>
    <row r="808" spans="28:28" ht="13.2">
      <c r="AB808" s="1"/>
    </row>
    <row r="809" spans="28:28" ht="13.2">
      <c r="AB809" s="1"/>
    </row>
    <row r="810" spans="28:28" ht="13.2">
      <c r="AB810" s="1"/>
    </row>
    <row r="811" spans="28:28" ht="13.2">
      <c r="AB811" s="1"/>
    </row>
    <row r="812" spans="28:28" ht="13.2">
      <c r="AB812" s="1"/>
    </row>
    <row r="813" spans="28:28" ht="13.2">
      <c r="AB813" s="1"/>
    </row>
    <row r="814" spans="28:28" ht="13.2">
      <c r="AB814" s="1"/>
    </row>
    <row r="815" spans="28:28" ht="13.2">
      <c r="AB815" s="1"/>
    </row>
    <row r="816" spans="28:28" ht="13.2">
      <c r="AB816" s="1"/>
    </row>
    <row r="817" spans="28:28" ht="13.2">
      <c r="AB817" s="1"/>
    </row>
    <row r="818" spans="28:28" ht="13.2">
      <c r="AB818" s="1"/>
    </row>
    <row r="819" spans="28:28" ht="13.2">
      <c r="AB819" s="1"/>
    </row>
    <row r="820" spans="28:28" ht="13.2">
      <c r="AB820" s="1"/>
    </row>
    <row r="821" spans="28:28" ht="13.2">
      <c r="AB821" s="1"/>
    </row>
    <row r="822" spans="28:28" ht="13.2">
      <c r="AB822" s="1"/>
    </row>
    <row r="823" spans="28:28" ht="13.2">
      <c r="AB823" s="1"/>
    </row>
    <row r="824" spans="28:28" ht="13.2">
      <c r="AB824" s="1"/>
    </row>
    <row r="825" spans="28:28" ht="13.2">
      <c r="AB825" s="1"/>
    </row>
    <row r="826" spans="28:28" ht="13.2">
      <c r="AB826" s="1"/>
    </row>
    <row r="827" spans="28:28" ht="13.2">
      <c r="AB827" s="1"/>
    </row>
    <row r="828" spans="28:28" ht="13.2">
      <c r="AB828" s="1"/>
    </row>
    <row r="829" spans="28:28" ht="13.2">
      <c r="AB829" s="1"/>
    </row>
    <row r="830" spans="28:28" ht="13.2">
      <c r="AB830" s="1"/>
    </row>
    <row r="831" spans="28:28" ht="13.2">
      <c r="AB831" s="1"/>
    </row>
    <row r="832" spans="28:28" ht="13.2">
      <c r="AB832" s="1"/>
    </row>
    <row r="833" spans="28:28" ht="13.2">
      <c r="AB833" s="1"/>
    </row>
    <row r="834" spans="28:28" ht="13.2">
      <c r="AB834" s="1"/>
    </row>
    <row r="835" spans="28:28" ht="13.2">
      <c r="AB835" s="1"/>
    </row>
    <row r="836" spans="28:28" ht="13.2">
      <c r="AB836" s="1"/>
    </row>
    <row r="837" spans="28:28" ht="13.2">
      <c r="AB837" s="1"/>
    </row>
    <row r="838" spans="28:28" ht="13.2">
      <c r="AB838" s="1"/>
    </row>
    <row r="839" spans="28:28" ht="13.2">
      <c r="AB839" s="1"/>
    </row>
    <row r="840" spans="28:28" ht="13.2">
      <c r="AB840" s="1"/>
    </row>
    <row r="841" spans="28:28" ht="13.2">
      <c r="AB841" s="1"/>
    </row>
    <row r="842" spans="28:28" ht="13.2">
      <c r="AB842" s="1"/>
    </row>
    <row r="843" spans="28:28" ht="13.2">
      <c r="AB843" s="1"/>
    </row>
    <row r="844" spans="28:28" ht="13.2">
      <c r="AB844" s="1"/>
    </row>
    <row r="845" spans="28:28" ht="13.2">
      <c r="AB845" s="1"/>
    </row>
    <row r="846" spans="28:28" ht="13.2">
      <c r="AB846" s="1"/>
    </row>
    <row r="847" spans="28:28" ht="13.2">
      <c r="AB847" s="1"/>
    </row>
    <row r="848" spans="28:28" ht="13.2">
      <c r="AB848" s="1"/>
    </row>
    <row r="849" spans="28:28" ht="13.2">
      <c r="AB849" s="1"/>
    </row>
    <row r="850" spans="28:28" ht="13.2">
      <c r="AB850" s="1"/>
    </row>
    <row r="851" spans="28:28" ht="13.2">
      <c r="AB851" s="1"/>
    </row>
    <row r="852" spans="28:28" ht="13.2">
      <c r="AB852" s="1"/>
    </row>
    <row r="853" spans="28:28" ht="13.2">
      <c r="AB853" s="1"/>
    </row>
    <row r="854" spans="28:28" ht="13.2">
      <c r="AB854" s="1"/>
    </row>
    <row r="855" spans="28:28" ht="13.2">
      <c r="AB855" s="1"/>
    </row>
    <row r="856" spans="28:28" ht="13.2">
      <c r="AB856" s="1"/>
    </row>
    <row r="857" spans="28:28" ht="13.2">
      <c r="AB857" s="1"/>
    </row>
    <row r="858" spans="28:28" ht="13.2">
      <c r="AB858" s="1"/>
    </row>
    <row r="859" spans="28:28" ht="13.2">
      <c r="AB859" s="1"/>
    </row>
    <row r="860" spans="28:28" ht="13.2">
      <c r="AB860" s="1"/>
    </row>
    <row r="861" spans="28:28" ht="13.2">
      <c r="AB861" s="1"/>
    </row>
    <row r="862" spans="28:28" ht="13.2">
      <c r="AB862" s="1"/>
    </row>
    <row r="863" spans="28:28" ht="13.2">
      <c r="AB863" s="1"/>
    </row>
    <row r="864" spans="28:28" ht="13.2">
      <c r="AB864" s="1"/>
    </row>
    <row r="865" spans="28:28" ht="13.2">
      <c r="AB865" s="1"/>
    </row>
    <row r="866" spans="28:28" ht="13.2">
      <c r="AB866" s="1"/>
    </row>
    <row r="867" spans="28:28" ht="13.2">
      <c r="AB867" s="1"/>
    </row>
    <row r="868" spans="28:28" ht="13.2">
      <c r="AB868" s="1"/>
    </row>
    <row r="869" spans="28:28" ht="13.2">
      <c r="AB869" s="1"/>
    </row>
    <row r="870" spans="28:28" ht="13.2">
      <c r="AB870" s="1"/>
    </row>
    <row r="871" spans="28:28" ht="13.2">
      <c r="AB871" s="1"/>
    </row>
    <row r="872" spans="28:28" ht="13.2">
      <c r="AB872" s="1"/>
    </row>
    <row r="873" spans="28:28" ht="13.2">
      <c r="AB873" s="1"/>
    </row>
    <row r="874" spans="28:28" ht="13.2">
      <c r="AB874" s="1"/>
    </row>
    <row r="875" spans="28:28" ht="13.2">
      <c r="AB875" s="1"/>
    </row>
    <row r="876" spans="28:28" ht="13.2">
      <c r="AB876" s="1"/>
    </row>
    <row r="877" spans="28:28" ht="13.2">
      <c r="AB877" s="1"/>
    </row>
    <row r="878" spans="28:28" ht="13.2">
      <c r="AB878" s="1"/>
    </row>
    <row r="879" spans="28:28" ht="13.2">
      <c r="AB879" s="1"/>
    </row>
    <row r="880" spans="28:28" ht="13.2">
      <c r="AB880" s="1"/>
    </row>
    <row r="881" spans="28:28" ht="13.2">
      <c r="AB881" s="1"/>
    </row>
    <row r="882" spans="28:28" ht="13.2">
      <c r="AB882" s="1"/>
    </row>
    <row r="883" spans="28:28" ht="13.2">
      <c r="AB883" s="1"/>
    </row>
    <row r="884" spans="28:28" ht="13.2">
      <c r="AB884" s="1"/>
    </row>
    <row r="885" spans="28:28" ht="13.2">
      <c r="AB885" s="1"/>
    </row>
    <row r="886" spans="28:28" ht="13.2">
      <c r="AB886" s="1"/>
    </row>
    <row r="887" spans="28:28" ht="13.2">
      <c r="AB887" s="1"/>
    </row>
    <row r="888" spans="28:28" ht="13.2">
      <c r="AB888" s="1"/>
    </row>
    <row r="889" spans="28:28" ht="13.2">
      <c r="AB889" s="1"/>
    </row>
    <row r="890" spans="28:28" ht="13.2">
      <c r="AB890" s="1"/>
    </row>
    <row r="891" spans="28:28" ht="13.2">
      <c r="AB891" s="1"/>
    </row>
    <row r="892" spans="28:28" ht="13.2">
      <c r="AB892" s="1"/>
    </row>
    <row r="893" spans="28:28" ht="13.2">
      <c r="AB893" s="1"/>
    </row>
    <row r="894" spans="28:28" ht="13.2">
      <c r="AB894" s="1"/>
    </row>
    <row r="895" spans="28:28" ht="13.2">
      <c r="AB895" s="1"/>
    </row>
    <row r="896" spans="28:28" ht="13.2">
      <c r="AB896" s="1"/>
    </row>
    <row r="897" spans="28:28" ht="13.2">
      <c r="AB897" s="1"/>
    </row>
    <row r="898" spans="28:28" ht="13.2">
      <c r="AB898" s="1"/>
    </row>
    <row r="899" spans="28:28" ht="13.2">
      <c r="AB899" s="1"/>
    </row>
    <row r="900" spans="28:28" ht="13.2">
      <c r="AB900" s="1"/>
    </row>
    <row r="901" spans="28:28" ht="13.2">
      <c r="AB901" s="1"/>
    </row>
    <row r="902" spans="28:28" ht="13.2">
      <c r="AB902" s="1"/>
    </row>
    <row r="903" spans="28:28" ht="13.2">
      <c r="AB903" s="1"/>
    </row>
    <row r="904" spans="28:28" ht="13.2">
      <c r="AB904" s="1"/>
    </row>
    <row r="905" spans="28:28" ht="13.2">
      <c r="AB905" s="1"/>
    </row>
    <row r="906" spans="28:28" ht="13.2">
      <c r="AB906" s="1"/>
    </row>
    <row r="907" spans="28:28" ht="13.2">
      <c r="AB907" s="1"/>
    </row>
    <row r="908" spans="28:28" ht="13.2">
      <c r="AB908" s="1"/>
    </row>
    <row r="909" spans="28:28" ht="13.2">
      <c r="AB909" s="1"/>
    </row>
    <row r="910" spans="28:28" ht="13.2">
      <c r="AB910" s="1"/>
    </row>
    <row r="911" spans="28:28" ht="13.2">
      <c r="AB911" s="1"/>
    </row>
    <row r="912" spans="28:28" ht="13.2">
      <c r="AB912" s="1"/>
    </row>
    <row r="913" spans="28:28" ht="13.2">
      <c r="AB913" s="1"/>
    </row>
    <row r="914" spans="28:28" ht="13.2">
      <c r="AB914" s="1"/>
    </row>
    <row r="915" spans="28:28" ht="13.2">
      <c r="AB915" s="1"/>
    </row>
    <row r="916" spans="28:28" ht="13.2">
      <c r="AB916" s="1"/>
    </row>
    <row r="917" spans="28:28" ht="13.2">
      <c r="AB917" s="1"/>
    </row>
    <row r="918" spans="28:28" ht="13.2">
      <c r="AB918" s="1"/>
    </row>
    <row r="919" spans="28:28" ht="13.2">
      <c r="AB919" s="1"/>
    </row>
    <row r="920" spans="28:28" ht="13.2">
      <c r="AB920" s="1"/>
    </row>
    <row r="921" spans="28:28" ht="13.2">
      <c r="AB921" s="1"/>
    </row>
    <row r="922" spans="28:28" ht="13.2">
      <c r="AB922" s="1"/>
    </row>
    <row r="923" spans="28:28" ht="13.2">
      <c r="AB923" s="1"/>
    </row>
    <row r="924" spans="28:28" ht="13.2">
      <c r="AB924" s="1"/>
    </row>
    <row r="925" spans="28:28" ht="13.2">
      <c r="AB925" s="1"/>
    </row>
    <row r="926" spans="28:28" ht="13.2">
      <c r="AB926" s="1"/>
    </row>
    <row r="927" spans="28:28" ht="13.2">
      <c r="AB927" s="1"/>
    </row>
    <row r="928" spans="28:28" ht="13.2">
      <c r="AB928" s="1"/>
    </row>
    <row r="929" spans="28:28" ht="13.2">
      <c r="AB929" s="1"/>
    </row>
    <row r="930" spans="28:28" ht="13.2">
      <c r="AB930" s="1"/>
    </row>
    <row r="931" spans="28:28" ht="13.2">
      <c r="AB931" s="1"/>
    </row>
    <row r="932" spans="28:28" ht="13.2">
      <c r="AB932" s="1"/>
    </row>
    <row r="933" spans="28:28" ht="13.2">
      <c r="AB933" s="1"/>
    </row>
    <row r="934" spans="28:28" ht="13.2">
      <c r="AB934" s="1"/>
    </row>
    <row r="935" spans="28:28" ht="13.2">
      <c r="AB9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36"/>
  <sheetViews>
    <sheetView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C25" sqref="AC25"/>
    </sheetView>
  </sheetViews>
  <sheetFormatPr defaultColWidth="12.6640625" defaultRowHeight="15.75" customHeight="1"/>
  <cols>
    <col min="1" max="1" width="5.21875" customWidth="1"/>
    <col min="2" max="2" width="36.33203125" customWidth="1"/>
    <col min="29" max="29" width="19.77734375" customWidth="1"/>
  </cols>
  <sheetData>
    <row r="1" spans="1:29">
      <c r="AB1" s="1"/>
    </row>
    <row r="2" spans="1:29" ht="15.75" customHeight="1">
      <c r="B2" s="2" t="s">
        <v>55</v>
      </c>
      <c r="C2" s="3" t="s">
        <v>56</v>
      </c>
      <c r="D2" s="3" t="s">
        <v>57</v>
      </c>
      <c r="E2" s="3" t="s">
        <v>58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  <c r="L2" s="3" t="s">
        <v>65</v>
      </c>
      <c r="M2" s="3" t="s">
        <v>66</v>
      </c>
      <c r="N2" s="3" t="s">
        <v>67</v>
      </c>
      <c r="O2" s="3" t="s">
        <v>68</v>
      </c>
      <c r="P2" s="3" t="s">
        <v>69</v>
      </c>
      <c r="Q2" s="3" t="s">
        <v>70</v>
      </c>
      <c r="R2" s="3" t="s">
        <v>71</v>
      </c>
      <c r="S2" s="3" t="s">
        <v>72</v>
      </c>
      <c r="T2" s="3" t="s">
        <v>73</v>
      </c>
      <c r="U2" s="3" t="s">
        <v>74</v>
      </c>
      <c r="V2" s="3" t="s">
        <v>75</v>
      </c>
      <c r="W2" s="3" t="s">
        <v>76</v>
      </c>
      <c r="X2" s="3" t="s">
        <v>77</v>
      </c>
      <c r="Y2" s="3" t="s">
        <v>78</v>
      </c>
      <c r="Z2" s="2"/>
      <c r="AA2" s="2" t="s">
        <v>25</v>
      </c>
      <c r="AB2" s="4" t="s">
        <v>26</v>
      </c>
      <c r="AC2" s="2" t="s">
        <v>27</v>
      </c>
    </row>
    <row r="3" spans="1:29" ht="15.75" customHeight="1">
      <c r="A3" s="5">
        <v>1</v>
      </c>
      <c r="B3" s="21" t="str">
        <f>'lw1'!B3</f>
        <v>Булыгин Константин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>
        <f t="shared" ref="AA3:AA16" si="0">SUM(C3:Z3)</f>
        <v>0</v>
      </c>
      <c r="AB3" s="9" t="e">
        <f ca="1">NORMALIZE_SCORE($C$25,$D$25,$C$24,$D$24,$C$23,$D$23,AA3)</f>
        <v>#NAME?</v>
      </c>
      <c r="AC3" s="10" t="e">
        <f ca="1">GET_MARK($D$25,$D$24,$D$23,AB3)</f>
        <v>#NAME?</v>
      </c>
    </row>
    <row r="4" spans="1:29" ht="15.75" customHeight="1">
      <c r="A4" s="5">
        <v>2</v>
      </c>
      <c r="B4" s="21" t="str">
        <f>'lw1'!B4</f>
        <v>Никто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>
        <f t="shared" si="0"/>
        <v>0</v>
      </c>
      <c r="AB4" s="9" t="e">
        <f ca="1">NORMALIZE_SCORE($C$25,$D$25,$C$24,$D$24,$C$23,$D$23,AA4)</f>
        <v>#NAME?</v>
      </c>
      <c r="AC4" s="10" t="e">
        <f ca="1">GET_MARK($D$25,$D$24,$D$23,AB4)</f>
        <v>#NAME?</v>
      </c>
    </row>
    <row r="5" spans="1:29" ht="15.75" customHeight="1">
      <c r="A5" s="11">
        <v>3</v>
      </c>
      <c r="B5" s="21" t="str">
        <f>'lw1'!B5</f>
        <v>Константинов Валентин</v>
      </c>
      <c r="C5" s="12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>
        <f t="shared" si="0"/>
        <v>0</v>
      </c>
      <c r="AB5" s="9" t="e">
        <f ca="1">NORMALIZE_SCORE($C$25,$D$25,$C$24,$D$24,$C$23,$D$23,AA5)</f>
        <v>#NAME?</v>
      </c>
      <c r="AC5" s="10" t="e">
        <f ca="1">GET_MARK($D$25,$D$24,$D$23,AB5)</f>
        <v>#NAME?</v>
      </c>
    </row>
    <row r="6" spans="1:29">
      <c r="A6" s="5">
        <v>4</v>
      </c>
      <c r="B6" s="21" t="str">
        <f>'lw1'!B6</f>
        <v>Милочкин Артем</v>
      </c>
      <c r="C6" s="8">
        <f>20*1*1</f>
        <v>20</v>
      </c>
      <c r="D6" s="8">
        <f>10*1*1</f>
        <v>10</v>
      </c>
      <c r="E6" s="8"/>
      <c r="F6" s="8"/>
      <c r="G6" s="8"/>
      <c r="H6" s="8">
        <f>40*0.75*1</f>
        <v>30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>
        <f t="shared" si="0"/>
        <v>60</v>
      </c>
      <c r="AB6" s="9" t="e">
        <f ca="1">NORMALIZE_SCORE($C$25,$D$25,$C$24,$D$24,$C$23,$D$23,AA6)</f>
        <v>#NAME?</v>
      </c>
      <c r="AC6" s="10" t="e">
        <f ca="1">GET_MARK($D$25,$D$24,$D$23,AB6)</f>
        <v>#NAME?</v>
      </c>
    </row>
    <row r="7" spans="1:29">
      <c r="A7" s="5">
        <v>5</v>
      </c>
      <c r="B7" s="21" t="str">
        <f>'lw1'!B7</f>
        <v>Михайлов Дмитрий</v>
      </c>
      <c r="C7" s="8">
        <f>20*0.6*1</f>
        <v>12</v>
      </c>
      <c r="D7" s="8">
        <f>10*1*1</f>
        <v>10</v>
      </c>
      <c r="E7" s="8"/>
      <c r="F7" s="8"/>
      <c r="G7" s="8"/>
      <c r="H7" s="8"/>
      <c r="I7" s="8"/>
      <c r="J7" s="8"/>
      <c r="K7" s="8"/>
      <c r="L7" s="8">
        <f>90*0.6*1</f>
        <v>54</v>
      </c>
      <c r="M7" s="8">
        <f>10*0.6*1</f>
        <v>6</v>
      </c>
      <c r="N7" s="8">
        <f>20*0.6*1</f>
        <v>12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>
        <f t="shared" si="0"/>
        <v>94</v>
      </c>
      <c r="AB7" s="9" t="e">
        <f ca="1">NORMALIZE_SCORE($C$25,$D$25,$C$24,$D$24,$C$23,$D$23,AA7)</f>
        <v>#NAME?</v>
      </c>
      <c r="AC7" s="10" t="e">
        <f ca="1">GET_MARK($D$25,$D$24,$D$23,AB7)</f>
        <v>#NAME?</v>
      </c>
    </row>
    <row r="8" spans="1:29">
      <c r="A8" s="5">
        <v>6</v>
      </c>
      <c r="B8" s="21" t="str">
        <f>'lw1'!B8</f>
        <v>Мочалов Павел</v>
      </c>
      <c r="C8" s="16">
        <f>20*0.7*0.9</f>
        <v>12.6</v>
      </c>
      <c r="D8" s="15">
        <f>10*0.8*0.9</f>
        <v>7.2</v>
      </c>
      <c r="E8" s="14"/>
      <c r="F8" s="14"/>
      <c r="G8" s="14"/>
      <c r="H8" s="14"/>
      <c r="I8" s="15">
        <f>60*0.75*0.9</f>
        <v>40.5</v>
      </c>
      <c r="J8" s="14"/>
      <c r="K8" s="14"/>
      <c r="L8" s="14" t="s">
        <v>79</v>
      </c>
      <c r="M8" s="15">
        <v>10</v>
      </c>
      <c r="N8" s="15">
        <v>20</v>
      </c>
      <c r="O8" s="14"/>
      <c r="P8" s="14"/>
      <c r="Q8" s="14"/>
      <c r="R8" s="14"/>
      <c r="S8" s="15">
        <f>100*(0.75*1+0.25*0.9)</f>
        <v>97.5</v>
      </c>
      <c r="T8" s="15">
        <f>80*(0.6*1+0.25*0.9)</f>
        <v>66</v>
      </c>
      <c r="U8" s="15">
        <v>60</v>
      </c>
      <c r="V8" s="15">
        <v>75</v>
      </c>
      <c r="W8" s="15">
        <f>100*0.9*1.1</f>
        <v>99.000000000000014</v>
      </c>
      <c r="X8" s="15">
        <f>50*0.75*1.1</f>
        <v>41.25</v>
      </c>
      <c r="Y8" s="14"/>
      <c r="Z8" s="8"/>
      <c r="AA8" s="16">
        <f t="shared" si="0"/>
        <v>529.04999999999995</v>
      </c>
      <c r="AB8" s="26" t="e">
        <f ca="1">NORMALIZE_SCORE($C$25,$D$25,$C$24,$D$24,$C$23,$D$23,AA8)</f>
        <v>#NAME?</v>
      </c>
      <c r="AC8" s="27" t="e">
        <f ca="1">GET_MARK($D$25,$D$24,$D$23,AB8)</f>
        <v>#NAME?</v>
      </c>
    </row>
    <row r="9" spans="1:29">
      <c r="A9" s="5">
        <v>7</v>
      </c>
      <c r="B9" s="21" t="str">
        <f>'lw1'!B9</f>
        <v>Николаева Дарья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>
        <f t="shared" si="0"/>
        <v>0</v>
      </c>
      <c r="AB9" s="9" t="e">
        <f ca="1">NORMALIZE_SCORE($C$25,$D$25,$C$24,$D$24,$C$23,$D$23,AA9)</f>
        <v>#NAME?</v>
      </c>
      <c r="AC9" s="10" t="e">
        <f ca="1">GET_MARK($D$25,$D$24,$D$23,AB9)</f>
        <v>#NAME?</v>
      </c>
    </row>
    <row r="10" spans="1:29">
      <c r="A10" s="5">
        <v>8</v>
      </c>
      <c r="B10" s="21" t="str">
        <f>'lw1'!B10</f>
        <v>Овинкин Владислав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16">
        <f t="shared" si="0"/>
        <v>0</v>
      </c>
      <c r="AB10" s="26" t="e">
        <f ca="1">NORMALIZE_SCORE($C$25,$D$25,$C$24,$D$24,$C$23,$D$23,AA10)</f>
        <v>#NAME?</v>
      </c>
      <c r="AC10" s="27" t="e">
        <f ca="1">GET_MARK($D$25,$D$24,$D$23,AB10)</f>
        <v>#NAME?</v>
      </c>
    </row>
    <row r="11" spans="1:29">
      <c r="A11" s="5">
        <v>9</v>
      </c>
      <c r="B11" s="21" t="str">
        <f>'lw1'!B11</f>
        <v>Платов Александр</v>
      </c>
      <c r="C11" s="8">
        <f>20*0.6*1</f>
        <v>12</v>
      </c>
      <c r="D11" s="8">
        <f>10*0.6*1</f>
        <v>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>
        <f t="shared" si="0"/>
        <v>18</v>
      </c>
      <c r="AB11" s="9" t="e">
        <f ca="1">NORMALIZE_SCORE($C$25,$D$25,$C$24,$D$24,$C$23,$D$23,AA11)</f>
        <v>#NAME?</v>
      </c>
      <c r="AC11" s="10" t="e">
        <f ca="1">GET_MARK($D$25,$D$24,$D$23,AB11)</f>
        <v>#NAME?</v>
      </c>
    </row>
    <row r="12" spans="1:29" ht="15.75" customHeight="1">
      <c r="A12" s="5">
        <v>10</v>
      </c>
      <c r="B12" s="21" t="str">
        <f>'lw1'!B12</f>
        <v>Ратченко Андрей</v>
      </c>
      <c r="C12" s="7"/>
      <c r="D12" s="18"/>
      <c r="E12" s="17"/>
      <c r="F12" s="17"/>
      <c r="G12" s="17"/>
      <c r="H12" s="17"/>
      <c r="I12" s="18">
        <f>60*0.6*1</f>
        <v>36</v>
      </c>
      <c r="J12" s="17"/>
      <c r="K12" s="17"/>
      <c r="L12" s="18"/>
      <c r="M12" s="18"/>
      <c r="N12" s="18"/>
      <c r="O12" s="17"/>
      <c r="P12" s="17"/>
      <c r="Q12" s="17"/>
      <c r="R12" s="17"/>
      <c r="S12" s="18">
        <f>100*0.7*1 + 100*0.15*1</f>
        <v>85</v>
      </c>
      <c r="T12" s="8"/>
      <c r="U12" s="8"/>
      <c r="V12" s="8"/>
      <c r="W12" s="8">
        <f>100*0.65*1 + 100*0.35*1</f>
        <v>100</v>
      </c>
      <c r="X12" s="8">
        <f>50*1*1</f>
        <v>50</v>
      </c>
      <c r="Y12" s="8">
        <f>80*1*1</f>
        <v>80</v>
      </c>
      <c r="Z12" s="8"/>
      <c r="AA12" s="8">
        <f t="shared" si="0"/>
        <v>351</v>
      </c>
      <c r="AB12" s="9" t="e">
        <f ca="1">NORMALIZE_SCORE($C$25,$D$25,$C$24,$D$24,$C$23,$D$23,AA12)</f>
        <v>#NAME?</v>
      </c>
      <c r="AC12" s="10" t="e">
        <f ca="1">GET_MARK($D$25,$D$24,$D$23,AB12)</f>
        <v>#NAME?</v>
      </c>
    </row>
    <row r="13" spans="1:29">
      <c r="A13" s="5">
        <v>11</v>
      </c>
      <c r="B13" s="21" t="str">
        <f>'lw1'!B13</f>
        <v>Санников Егор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>
        <f t="shared" si="0"/>
        <v>0</v>
      </c>
      <c r="AB13" s="9" t="e">
        <f ca="1">NORMALIZE_SCORE($C$25,$D$25,$C$24,$D$24,$C$23,$D$23,AA13)</f>
        <v>#NAME?</v>
      </c>
      <c r="AC13" s="10" t="e">
        <f ca="1">GET_MARK($D$25,$D$24,$D$23,AB13)</f>
        <v>#NAME?</v>
      </c>
    </row>
    <row r="14" spans="1:29">
      <c r="A14" s="5">
        <v>12</v>
      </c>
      <c r="B14" s="21" t="str">
        <f>'lw1'!B14</f>
        <v>Шибаков Владимир</v>
      </c>
      <c r="C14" s="8">
        <f>20*0.7*1.1</f>
        <v>15.400000000000002</v>
      </c>
      <c r="D14" s="8">
        <f>10*0.9*1.1</f>
        <v>9.9</v>
      </c>
      <c r="E14" s="20"/>
      <c r="F14" s="8"/>
      <c r="G14" s="8"/>
      <c r="H14" s="8"/>
      <c r="I14" s="8">
        <f>80*0.7*1.1</f>
        <v>61.600000000000009</v>
      </c>
      <c r="J14" s="8"/>
      <c r="K14" s="8"/>
      <c r="L14" s="8">
        <f>90*0.7*1.1</f>
        <v>69.3</v>
      </c>
      <c r="M14" s="8">
        <f>10*1*1.1</f>
        <v>11</v>
      </c>
      <c r="N14" s="8">
        <f>20*1*1.1</f>
        <v>22</v>
      </c>
      <c r="O14" s="8"/>
      <c r="P14" s="8"/>
      <c r="Q14" s="8"/>
      <c r="R14" s="8"/>
      <c r="S14" s="8">
        <f>100*1*1.1</f>
        <v>110.00000000000001</v>
      </c>
      <c r="T14" s="8">
        <f>80*0.6*1.1</f>
        <v>52.800000000000004</v>
      </c>
      <c r="U14" s="8">
        <f>100*0.6*1.1</f>
        <v>66</v>
      </c>
      <c r="V14" s="8">
        <f>150*1*1.1</f>
        <v>165</v>
      </c>
      <c r="W14" s="8">
        <f>100*0.75*1.1</f>
        <v>82.5</v>
      </c>
      <c r="X14" s="8">
        <f>50*1*1.1</f>
        <v>55.000000000000007</v>
      </c>
      <c r="Y14" s="8">
        <f>80*0.75*1.1</f>
        <v>66</v>
      </c>
      <c r="Z14" s="8"/>
      <c r="AA14" s="8">
        <f t="shared" si="0"/>
        <v>786.5</v>
      </c>
      <c r="AB14" s="9" t="e">
        <f ca="1">NORMALIZE_SCORE($C$25,$D$25,$C$24,$D$24,$C$23,$D$23,AA14)</f>
        <v>#NAME?</v>
      </c>
      <c r="AC14" s="10" t="e">
        <f ca="1">GET_MARK($D$25,$D$24,$D$23,AB14)</f>
        <v>#NAME?</v>
      </c>
    </row>
    <row r="15" spans="1:29">
      <c r="A15" s="5">
        <v>13</v>
      </c>
      <c r="B15" s="21" t="str">
        <f>'lw1'!B15</f>
        <v>Ямолкин Федор</v>
      </c>
      <c r="C15" s="20"/>
      <c r="D15" s="2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>
        <f t="shared" si="0"/>
        <v>0</v>
      </c>
      <c r="AB15" s="9" t="e">
        <f ca="1">NORMALIZE_SCORE($C$25,$D$25,$C$24,$D$24,$C$23,$D$23,AA15)</f>
        <v>#NAME?</v>
      </c>
      <c r="AC15" s="10" t="e">
        <f ca="1">GET_MARK($D$25,$D$24,$D$23,AB15)</f>
        <v>#NAME?</v>
      </c>
    </row>
    <row r="16" spans="1:29">
      <c r="A16" s="5">
        <v>14</v>
      </c>
      <c r="B16" s="21" t="str">
        <f>'lw1'!B16</f>
        <v>Михеев Егор</v>
      </c>
      <c r="C16" s="8"/>
      <c r="D16" s="20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f t="shared" si="0"/>
        <v>0</v>
      </c>
      <c r="AB16" s="9" t="e">
        <f ca="1">NORMALIZE_SCORE($C$25,$D$25,$C$24,$D$24,$C$23,$D$23,AA16)</f>
        <v>#NAME?</v>
      </c>
      <c r="AC16" s="10" t="e">
        <f ca="1">GET_MARK($D$25,$D$24,$D$23,AB16)</f>
        <v>#NAME?</v>
      </c>
    </row>
    <row r="17" spans="1:29" ht="14.4">
      <c r="B17" s="2" t="s">
        <v>42</v>
      </c>
      <c r="C17" s="3" t="s">
        <v>56</v>
      </c>
      <c r="D17" s="3" t="s">
        <v>57</v>
      </c>
      <c r="E17" s="3" t="s">
        <v>58</v>
      </c>
      <c r="F17" s="3" t="s">
        <v>59</v>
      </c>
      <c r="G17" s="3" t="s">
        <v>60</v>
      </c>
      <c r="H17" s="3" t="s">
        <v>61</v>
      </c>
      <c r="I17" s="3" t="s">
        <v>62</v>
      </c>
      <c r="J17" s="3" t="s">
        <v>63</v>
      </c>
      <c r="K17" s="3" t="s">
        <v>64</v>
      </c>
      <c r="L17" s="3" t="s">
        <v>65</v>
      </c>
      <c r="M17" s="3" t="s">
        <v>66</v>
      </c>
      <c r="N17" s="3" t="s">
        <v>67</v>
      </c>
      <c r="O17" s="3" t="s">
        <v>68</v>
      </c>
      <c r="P17" s="3" t="s">
        <v>69</v>
      </c>
      <c r="Q17" s="3" t="s">
        <v>70</v>
      </c>
      <c r="R17" s="3" t="s">
        <v>71</v>
      </c>
      <c r="S17" s="3" t="s">
        <v>72</v>
      </c>
      <c r="T17" s="3" t="s">
        <v>73</v>
      </c>
      <c r="U17" s="3" t="s">
        <v>74</v>
      </c>
      <c r="V17" s="3" t="s">
        <v>75</v>
      </c>
      <c r="W17" s="3" t="s">
        <v>76</v>
      </c>
      <c r="X17" s="3" t="s">
        <v>77</v>
      </c>
      <c r="Y17" s="3" t="s">
        <v>78</v>
      </c>
      <c r="Z17" s="2"/>
      <c r="AA17" s="2" t="s">
        <v>25</v>
      </c>
      <c r="AB17" s="4" t="s">
        <v>26</v>
      </c>
      <c r="AC17" s="2" t="s">
        <v>27</v>
      </c>
    </row>
    <row r="18" spans="1:29" ht="13.8">
      <c r="A18" s="5">
        <v>1</v>
      </c>
      <c r="B18" s="21" t="str">
        <f>'lw1'!B18</f>
        <v>Калинин Константин</v>
      </c>
      <c r="C18" s="8">
        <f>20*0.6*1 + 20*0.1*1</f>
        <v>14</v>
      </c>
      <c r="D18" s="8">
        <f>10*0.8*1 + 10*0.2*1</f>
        <v>10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>
        <f t="shared" ref="AA18:AA19" si="1">SUM(C18:Z18)</f>
        <v>24</v>
      </c>
      <c r="AB18" s="9" t="e">
        <f ca="1">NORMALIZE_SCORE($C$25,$D$25,$C$24,$D$24,$C$23,$D$23,AA18)</f>
        <v>#NAME?</v>
      </c>
      <c r="AC18" s="10" t="e">
        <f ca="1">GET_MARK($D$25,$D$24,$D$23,AB18)</f>
        <v>#NAME?</v>
      </c>
    </row>
    <row r="19" spans="1:29" ht="13.8">
      <c r="A19" s="5">
        <v>2</v>
      </c>
      <c r="B19" s="21" t="str">
        <f>'lw1'!B19</f>
        <v>Шелеметев Михаил</v>
      </c>
      <c r="C19" s="8">
        <f>20*0.75*1</f>
        <v>15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>
        <f t="shared" si="1"/>
        <v>15</v>
      </c>
      <c r="AB19" s="9" t="e">
        <f ca="1">NORMALIZE_SCORE($C$25,$D$25,$C$24,$D$24,$C$23,$D$23,AA19)</f>
        <v>#NAME?</v>
      </c>
      <c r="AC19" s="10" t="e">
        <f ca="1">GET_MARK($D$25,$D$24,$D$23,AB19)</f>
        <v>#NAME?</v>
      </c>
    </row>
    <row r="20" spans="1:29" ht="13.2">
      <c r="B20" s="20" t="s">
        <v>25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8"/>
      <c r="W20" s="8"/>
      <c r="X20" s="8"/>
      <c r="Y20" s="8"/>
      <c r="Z20" s="8"/>
      <c r="AA20" s="8"/>
      <c r="AB20" s="9"/>
    </row>
    <row r="21" spans="1:29" ht="14.4">
      <c r="B21" s="23" t="s">
        <v>46</v>
      </c>
      <c r="C21" s="12">
        <v>20</v>
      </c>
      <c r="D21" s="12">
        <v>10</v>
      </c>
      <c r="E21" s="12">
        <v>20</v>
      </c>
      <c r="F21" s="12">
        <v>30</v>
      </c>
      <c r="G21" s="12">
        <v>40</v>
      </c>
      <c r="H21" s="12">
        <v>40</v>
      </c>
      <c r="I21" s="12">
        <v>60</v>
      </c>
      <c r="J21" s="12">
        <v>40</v>
      </c>
      <c r="K21" s="12">
        <v>10</v>
      </c>
      <c r="L21" s="12">
        <v>90</v>
      </c>
      <c r="M21" s="12">
        <v>10</v>
      </c>
      <c r="N21" s="12">
        <v>20</v>
      </c>
      <c r="O21" s="12">
        <v>30</v>
      </c>
      <c r="P21" s="12">
        <v>40</v>
      </c>
      <c r="Q21" s="12">
        <v>60</v>
      </c>
      <c r="R21" s="12">
        <v>10</v>
      </c>
      <c r="S21" s="12">
        <v>100</v>
      </c>
      <c r="T21" s="12">
        <v>80</v>
      </c>
      <c r="U21" s="12">
        <v>100</v>
      </c>
      <c r="V21" s="12">
        <v>150</v>
      </c>
      <c r="W21" s="12">
        <v>100</v>
      </c>
      <c r="X21" s="12">
        <v>50</v>
      </c>
      <c r="Y21" s="12">
        <v>80</v>
      </c>
      <c r="Z21" s="12"/>
      <c r="AB21" s="1"/>
    </row>
    <row r="22" spans="1:29" ht="14.4">
      <c r="B22" s="2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B22" s="1"/>
    </row>
    <row r="23" spans="1:29" ht="14.4">
      <c r="B23" s="24" t="s">
        <v>47</v>
      </c>
      <c r="C23" s="12">
        <v>500</v>
      </c>
      <c r="D23" s="12">
        <v>9</v>
      </c>
      <c r="AA23">
        <v>500</v>
      </c>
      <c r="AB23" s="1"/>
    </row>
    <row r="24" spans="1:29" ht="14.4">
      <c r="B24" s="24" t="s">
        <v>48</v>
      </c>
      <c r="C24" s="12">
        <v>300</v>
      </c>
      <c r="D24" s="12">
        <v>7.5</v>
      </c>
      <c r="AA24">
        <v>300</v>
      </c>
      <c r="AB24" s="1"/>
    </row>
    <row r="25" spans="1:29" ht="14.4">
      <c r="B25" s="24" t="s">
        <v>49</v>
      </c>
      <c r="C25" s="12">
        <v>80</v>
      </c>
      <c r="D25" s="12">
        <v>6</v>
      </c>
      <c r="AA25">
        <v>80</v>
      </c>
      <c r="AB25" s="1"/>
    </row>
    <row r="26" spans="1:29" ht="13.2">
      <c r="AB26" s="1"/>
    </row>
    <row r="27" spans="1:29" ht="13.2">
      <c r="AB27" s="1"/>
    </row>
    <row r="28" spans="1:29" ht="13.2">
      <c r="B28" s="25" t="s">
        <v>50</v>
      </c>
      <c r="AB28" s="1"/>
    </row>
    <row r="29" spans="1:29" ht="13.2">
      <c r="B29" s="28" t="s">
        <v>80</v>
      </c>
      <c r="AB29" s="1"/>
    </row>
    <row r="30" spans="1:29" ht="13.2">
      <c r="B30" s="28" t="s">
        <v>81</v>
      </c>
      <c r="AB30" s="1"/>
    </row>
    <row r="31" spans="1:29" ht="13.2">
      <c r="B31" s="28" t="s">
        <v>82</v>
      </c>
      <c r="AB31" s="1"/>
    </row>
    <row r="32" spans="1:29" ht="13.2">
      <c r="B32" s="28" t="s">
        <v>83</v>
      </c>
      <c r="AB32" s="1"/>
    </row>
    <row r="33" spans="2:28" ht="13.2">
      <c r="B33" s="28" t="s">
        <v>84</v>
      </c>
      <c r="AB33" s="1"/>
    </row>
    <row r="34" spans="2:28" ht="13.2">
      <c r="B34" s="28" t="s">
        <v>85</v>
      </c>
      <c r="AB34" s="1"/>
    </row>
    <row r="35" spans="2:28" ht="13.2">
      <c r="AB35" s="1"/>
    </row>
    <row r="36" spans="2:28" ht="13.2">
      <c r="AB36" s="1"/>
    </row>
    <row r="37" spans="2:28" ht="13.2">
      <c r="AB37" s="1"/>
    </row>
    <row r="38" spans="2:28" ht="13.2">
      <c r="AB38" s="1"/>
    </row>
    <row r="39" spans="2:28" ht="13.2">
      <c r="AB39" s="1"/>
    </row>
    <row r="40" spans="2:28" ht="13.2">
      <c r="AB40" s="1"/>
    </row>
    <row r="41" spans="2:28" ht="13.2">
      <c r="AB41" s="1"/>
    </row>
    <row r="42" spans="2:28" ht="13.2">
      <c r="AB42" s="1"/>
    </row>
    <row r="43" spans="2:28" ht="13.2">
      <c r="AB43" s="1"/>
    </row>
    <row r="44" spans="2:28" ht="13.2">
      <c r="AB44" s="1"/>
    </row>
    <row r="45" spans="2:28" ht="13.2">
      <c r="AB45" s="1"/>
    </row>
    <row r="46" spans="2:28" ht="13.2">
      <c r="AB46" s="1"/>
    </row>
    <row r="47" spans="2:28" ht="13.2">
      <c r="AB47" s="1"/>
    </row>
    <row r="48" spans="2:28" ht="13.2">
      <c r="AB48" s="1"/>
    </row>
    <row r="49" spans="28:28" ht="13.2">
      <c r="AB49" s="1"/>
    </row>
    <row r="50" spans="28:28" ht="13.2">
      <c r="AB50" s="1"/>
    </row>
    <row r="51" spans="28:28" ht="13.2">
      <c r="AB51" s="1"/>
    </row>
    <row r="52" spans="28:28" ht="13.2">
      <c r="AB52" s="1"/>
    </row>
    <row r="53" spans="28:28" ht="13.2">
      <c r="AB53" s="1"/>
    </row>
    <row r="54" spans="28:28" ht="13.2">
      <c r="AB54" s="1"/>
    </row>
    <row r="55" spans="28:28" ht="13.2">
      <c r="AB55" s="1"/>
    </row>
    <row r="56" spans="28:28" ht="13.2">
      <c r="AB56" s="1"/>
    </row>
    <row r="57" spans="28:28" ht="13.2">
      <c r="AB57" s="1"/>
    </row>
    <row r="58" spans="28:28" ht="13.2">
      <c r="AB58" s="1"/>
    </row>
    <row r="59" spans="28:28" ht="13.2">
      <c r="AB59" s="1"/>
    </row>
    <row r="60" spans="28:28" ht="13.2">
      <c r="AB60" s="1"/>
    </row>
    <row r="61" spans="28:28" ht="13.2">
      <c r="AB61" s="1"/>
    </row>
    <row r="62" spans="28:28" ht="13.2">
      <c r="AB62" s="1"/>
    </row>
    <row r="63" spans="28:28" ht="13.2">
      <c r="AB63" s="1"/>
    </row>
    <row r="64" spans="28:28" ht="13.2">
      <c r="AB64" s="1"/>
    </row>
    <row r="65" spans="28:28" ht="13.2">
      <c r="AB65" s="1"/>
    </row>
    <row r="66" spans="28:28" ht="13.2">
      <c r="AB66" s="1"/>
    </row>
    <row r="67" spans="28:28" ht="13.2">
      <c r="AB67" s="1"/>
    </row>
    <row r="68" spans="28:28" ht="13.2">
      <c r="AB68" s="1"/>
    </row>
    <row r="69" spans="28:28" ht="13.2">
      <c r="AB69" s="1"/>
    </row>
    <row r="70" spans="28:28" ht="13.2">
      <c r="AB70" s="1"/>
    </row>
    <row r="71" spans="28:28" ht="13.2">
      <c r="AB71" s="1"/>
    </row>
    <row r="72" spans="28:28" ht="13.2">
      <c r="AB72" s="1"/>
    </row>
    <row r="73" spans="28:28" ht="13.2">
      <c r="AB73" s="1"/>
    </row>
    <row r="74" spans="28:28" ht="13.2">
      <c r="AB74" s="1"/>
    </row>
    <row r="75" spans="28:28" ht="13.2">
      <c r="AB75" s="1"/>
    </row>
    <row r="76" spans="28:28" ht="13.2">
      <c r="AB76" s="1"/>
    </row>
    <row r="77" spans="28:28" ht="13.2">
      <c r="AB77" s="1"/>
    </row>
    <row r="78" spans="28:28" ht="13.2">
      <c r="AB78" s="1"/>
    </row>
    <row r="79" spans="28:28" ht="13.2">
      <c r="AB79" s="1"/>
    </row>
    <row r="80" spans="28:28" ht="13.2">
      <c r="AB80" s="1"/>
    </row>
    <row r="81" spans="28:28" ht="13.2">
      <c r="AB81" s="1"/>
    </row>
    <row r="82" spans="28:28" ht="13.2">
      <c r="AB82" s="1"/>
    </row>
    <row r="83" spans="28:28" ht="13.2">
      <c r="AB83" s="1"/>
    </row>
    <row r="84" spans="28:28" ht="13.2">
      <c r="AB84" s="1"/>
    </row>
    <row r="85" spans="28:28" ht="13.2">
      <c r="AB85" s="1"/>
    </row>
    <row r="86" spans="28:28" ht="13.2">
      <c r="AB86" s="1"/>
    </row>
    <row r="87" spans="28:28" ht="13.2">
      <c r="AB87" s="1"/>
    </row>
    <row r="88" spans="28:28" ht="13.2">
      <c r="AB88" s="1"/>
    </row>
    <row r="89" spans="28:28" ht="13.2">
      <c r="AB89" s="1"/>
    </row>
    <row r="90" spans="28:28" ht="13.2">
      <c r="AB90" s="1"/>
    </row>
    <row r="91" spans="28:28" ht="13.2">
      <c r="AB91" s="1"/>
    </row>
    <row r="92" spans="28:28" ht="13.2">
      <c r="AB92" s="1"/>
    </row>
    <row r="93" spans="28:28" ht="13.2">
      <c r="AB93" s="1"/>
    </row>
    <row r="94" spans="28:28" ht="13.2">
      <c r="AB94" s="1"/>
    </row>
    <row r="95" spans="28:28" ht="13.2">
      <c r="AB95" s="1"/>
    </row>
    <row r="96" spans="28:28" ht="13.2">
      <c r="AB96" s="1"/>
    </row>
    <row r="97" spans="28:28" ht="13.2">
      <c r="AB97" s="1"/>
    </row>
    <row r="98" spans="28:28" ht="13.2">
      <c r="AB98" s="1"/>
    </row>
    <row r="99" spans="28:28" ht="13.2">
      <c r="AB99" s="1"/>
    </row>
    <row r="100" spans="28:28" ht="13.2">
      <c r="AB100" s="1"/>
    </row>
    <row r="101" spans="28:28" ht="13.2">
      <c r="AB101" s="1"/>
    </row>
    <row r="102" spans="28:28" ht="13.2">
      <c r="AB102" s="1"/>
    </row>
    <row r="103" spans="28:28" ht="13.2">
      <c r="AB103" s="1"/>
    </row>
    <row r="104" spans="28:28" ht="13.2">
      <c r="AB104" s="1"/>
    </row>
    <row r="105" spans="28:28" ht="13.2">
      <c r="AB105" s="1"/>
    </row>
    <row r="106" spans="28:28" ht="13.2">
      <c r="AB106" s="1"/>
    </row>
    <row r="107" spans="28:28" ht="13.2">
      <c r="AB107" s="1"/>
    </row>
    <row r="108" spans="28:28" ht="13.2">
      <c r="AB108" s="1"/>
    </row>
    <row r="109" spans="28:28" ht="13.2">
      <c r="AB109" s="1"/>
    </row>
    <row r="110" spans="28:28" ht="13.2">
      <c r="AB110" s="1"/>
    </row>
    <row r="111" spans="28:28" ht="13.2">
      <c r="AB111" s="1"/>
    </row>
    <row r="112" spans="28:28" ht="13.2">
      <c r="AB112" s="1"/>
    </row>
    <row r="113" spans="28:28" ht="13.2">
      <c r="AB113" s="1"/>
    </row>
    <row r="114" spans="28:28" ht="13.2">
      <c r="AB114" s="1"/>
    </row>
    <row r="115" spans="28:28" ht="13.2">
      <c r="AB115" s="1"/>
    </row>
    <row r="116" spans="28:28" ht="13.2">
      <c r="AB116" s="1"/>
    </row>
    <row r="117" spans="28:28" ht="13.2">
      <c r="AB117" s="1"/>
    </row>
    <row r="118" spans="28:28" ht="13.2">
      <c r="AB118" s="1"/>
    </row>
    <row r="119" spans="28:28" ht="13.2">
      <c r="AB119" s="1"/>
    </row>
    <row r="120" spans="28:28" ht="13.2">
      <c r="AB120" s="1"/>
    </row>
    <row r="121" spans="28:28" ht="13.2">
      <c r="AB121" s="1"/>
    </row>
    <row r="122" spans="28:28" ht="13.2">
      <c r="AB122" s="1"/>
    </row>
    <row r="123" spans="28:28" ht="13.2">
      <c r="AB123" s="1"/>
    </row>
    <row r="124" spans="28:28" ht="13.2">
      <c r="AB124" s="1"/>
    </row>
    <row r="125" spans="28:28" ht="13.2">
      <c r="AB125" s="1"/>
    </row>
    <row r="126" spans="28:28" ht="13.2">
      <c r="AB126" s="1"/>
    </row>
    <row r="127" spans="28:28" ht="13.2">
      <c r="AB127" s="1"/>
    </row>
    <row r="128" spans="28:28" ht="13.2">
      <c r="AB128" s="1"/>
    </row>
    <row r="129" spans="28:28" ht="13.2">
      <c r="AB129" s="1"/>
    </row>
    <row r="130" spans="28:28" ht="13.2">
      <c r="AB130" s="1"/>
    </row>
    <row r="131" spans="28:28" ht="13.2">
      <c r="AB131" s="1"/>
    </row>
    <row r="132" spans="28:28" ht="13.2">
      <c r="AB132" s="1"/>
    </row>
    <row r="133" spans="28:28" ht="13.2">
      <c r="AB133" s="1"/>
    </row>
    <row r="134" spans="28:28" ht="13.2">
      <c r="AB134" s="1"/>
    </row>
    <row r="135" spans="28:28" ht="13.2">
      <c r="AB135" s="1"/>
    </row>
    <row r="136" spans="28:28" ht="13.2">
      <c r="AB136" s="1"/>
    </row>
    <row r="137" spans="28:28" ht="13.2">
      <c r="AB137" s="1"/>
    </row>
    <row r="138" spans="28:28" ht="13.2">
      <c r="AB138" s="1"/>
    </row>
    <row r="139" spans="28:28" ht="13.2">
      <c r="AB139" s="1"/>
    </row>
    <row r="140" spans="28:28" ht="13.2">
      <c r="AB140" s="1"/>
    </row>
    <row r="141" spans="28:28" ht="13.2">
      <c r="AB141" s="1"/>
    </row>
    <row r="142" spans="28:28" ht="13.2">
      <c r="AB142" s="1"/>
    </row>
    <row r="143" spans="28:28" ht="13.2">
      <c r="AB143" s="1"/>
    </row>
    <row r="144" spans="28:28" ht="13.2">
      <c r="AB144" s="1"/>
    </row>
    <row r="145" spans="28:28" ht="13.2">
      <c r="AB145" s="1"/>
    </row>
    <row r="146" spans="28:28" ht="13.2">
      <c r="AB146" s="1"/>
    </row>
    <row r="147" spans="28:28" ht="13.2">
      <c r="AB147" s="1"/>
    </row>
    <row r="148" spans="28:28" ht="13.2">
      <c r="AB148" s="1"/>
    </row>
    <row r="149" spans="28:28" ht="13.2">
      <c r="AB149" s="1"/>
    </row>
    <row r="150" spans="28:28" ht="13.2">
      <c r="AB150" s="1"/>
    </row>
    <row r="151" spans="28:28" ht="13.2">
      <c r="AB151" s="1"/>
    </row>
    <row r="152" spans="28:28" ht="13.2">
      <c r="AB152" s="1"/>
    </row>
    <row r="153" spans="28:28" ht="13.2">
      <c r="AB153" s="1"/>
    </row>
    <row r="154" spans="28:28" ht="13.2">
      <c r="AB154" s="1"/>
    </row>
    <row r="155" spans="28:28" ht="13.2">
      <c r="AB155" s="1"/>
    </row>
    <row r="156" spans="28:28" ht="13.2">
      <c r="AB156" s="1"/>
    </row>
    <row r="157" spans="28:28" ht="13.2">
      <c r="AB157" s="1"/>
    </row>
    <row r="158" spans="28:28" ht="13.2">
      <c r="AB158" s="1"/>
    </row>
    <row r="159" spans="28:28" ht="13.2">
      <c r="AB159" s="1"/>
    </row>
    <row r="160" spans="28:28" ht="13.2">
      <c r="AB160" s="1"/>
    </row>
    <row r="161" spans="28:28" ht="13.2">
      <c r="AB161" s="1"/>
    </row>
    <row r="162" spans="28:28" ht="13.2">
      <c r="AB162" s="1"/>
    </row>
    <row r="163" spans="28:28" ht="13.2">
      <c r="AB163" s="1"/>
    </row>
    <row r="164" spans="28:28" ht="13.2">
      <c r="AB164" s="1"/>
    </row>
    <row r="165" spans="28:28" ht="13.2">
      <c r="AB165" s="1"/>
    </row>
    <row r="166" spans="28:28" ht="13.2">
      <c r="AB166" s="1"/>
    </row>
    <row r="167" spans="28:28" ht="13.2">
      <c r="AB167" s="1"/>
    </row>
    <row r="168" spans="28:28" ht="13.2">
      <c r="AB168" s="1"/>
    </row>
    <row r="169" spans="28:28" ht="13.2">
      <c r="AB169" s="1"/>
    </row>
    <row r="170" spans="28:28" ht="13.2">
      <c r="AB170" s="1"/>
    </row>
    <row r="171" spans="28:28" ht="13.2">
      <c r="AB171" s="1"/>
    </row>
    <row r="172" spans="28:28" ht="13.2">
      <c r="AB172" s="1"/>
    </row>
    <row r="173" spans="28:28" ht="13.2">
      <c r="AB173" s="1"/>
    </row>
    <row r="174" spans="28:28" ht="13.2">
      <c r="AB174" s="1"/>
    </row>
    <row r="175" spans="28:28" ht="13.2">
      <c r="AB175" s="1"/>
    </row>
    <row r="176" spans="28:28" ht="13.2">
      <c r="AB176" s="1"/>
    </row>
    <row r="177" spans="28:28" ht="13.2">
      <c r="AB177" s="1"/>
    </row>
    <row r="178" spans="28:28" ht="13.2">
      <c r="AB178" s="1"/>
    </row>
    <row r="179" spans="28:28" ht="13.2">
      <c r="AB179" s="1"/>
    </row>
    <row r="180" spans="28:28" ht="13.2">
      <c r="AB180" s="1"/>
    </row>
    <row r="181" spans="28:28" ht="13.2">
      <c r="AB181" s="1"/>
    </row>
    <row r="182" spans="28:28" ht="13.2">
      <c r="AB182" s="1"/>
    </row>
    <row r="183" spans="28:28" ht="13.2">
      <c r="AB183" s="1"/>
    </row>
    <row r="184" spans="28:28" ht="13.2">
      <c r="AB184" s="1"/>
    </row>
    <row r="185" spans="28:28" ht="13.2">
      <c r="AB185" s="1"/>
    </row>
    <row r="186" spans="28:28" ht="13.2">
      <c r="AB186" s="1"/>
    </row>
    <row r="187" spans="28:28" ht="13.2">
      <c r="AB187" s="1"/>
    </row>
    <row r="188" spans="28:28" ht="13.2">
      <c r="AB188" s="1"/>
    </row>
    <row r="189" spans="28:28" ht="13.2">
      <c r="AB189" s="1"/>
    </row>
    <row r="190" spans="28:28" ht="13.2">
      <c r="AB190" s="1"/>
    </row>
    <row r="191" spans="28:28" ht="13.2">
      <c r="AB191" s="1"/>
    </row>
    <row r="192" spans="28:28" ht="13.2">
      <c r="AB192" s="1"/>
    </row>
    <row r="193" spans="28:28" ht="13.2">
      <c r="AB193" s="1"/>
    </row>
    <row r="194" spans="28:28" ht="13.2">
      <c r="AB194" s="1"/>
    </row>
    <row r="195" spans="28:28" ht="13.2">
      <c r="AB195" s="1"/>
    </row>
    <row r="196" spans="28:28" ht="13.2">
      <c r="AB196" s="1"/>
    </row>
    <row r="197" spans="28:28" ht="13.2">
      <c r="AB197" s="1"/>
    </row>
    <row r="198" spans="28:28" ht="13.2">
      <c r="AB198" s="1"/>
    </row>
    <row r="199" spans="28:28" ht="13.2">
      <c r="AB199" s="1"/>
    </row>
    <row r="200" spans="28:28" ht="13.2">
      <c r="AB200" s="1"/>
    </row>
    <row r="201" spans="28:28" ht="13.2">
      <c r="AB201" s="1"/>
    </row>
    <row r="202" spans="28:28" ht="13.2">
      <c r="AB202" s="1"/>
    </row>
    <row r="203" spans="28:28" ht="13.2">
      <c r="AB203" s="1"/>
    </row>
    <row r="204" spans="28:28" ht="13.2">
      <c r="AB204" s="1"/>
    </row>
    <row r="205" spans="28:28" ht="13.2">
      <c r="AB205" s="1"/>
    </row>
    <row r="206" spans="28:28" ht="13.2">
      <c r="AB206" s="1"/>
    </row>
    <row r="207" spans="28:28" ht="13.2">
      <c r="AB207" s="1"/>
    </row>
    <row r="208" spans="28:28" ht="13.2">
      <c r="AB208" s="1"/>
    </row>
    <row r="209" spans="28:28" ht="13.2">
      <c r="AB209" s="1"/>
    </row>
    <row r="210" spans="28:28" ht="13.2">
      <c r="AB210" s="1"/>
    </row>
    <row r="211" spans="28:28" ht="13.2">
      <c r="AB211" s="1"/>
    </row>
    <row r="212" spans="28:28" ht="13.2">
      <c r="AB212" s="1"/>
    </row>
    <row r="213" spans="28:28" ht="13.2">
      <c r="AB213" s="1"/>
    </row>
    <row r="214" spans="28:28" ht="13.2">
      <c r="AB214" s="1"/>
    </row>
    <row r="215" spans="28:28" ht="13.2">
      <c r="AB215" s="1"/>
    </row>
    <row r="216" spans="28:28" ht="13.2">
      <c r="AB216" s="1"/>
    </row>
    <row r="217" spans="28:28" ht="13.2">
      <c r="AB217" s="1"/>
    </row>
    <row r="218" spans="28:28" ht="13.2">
      <c r="AB218" s="1"/>
    </row>
    <row r="219" spans="28:28" ht="13.2">
      <c r="AB219" s="1"/>
    </row>
    <row r="220" spans="28:28" ht="13.2">
      <c r="AB220" s="1"/>
    </row>
    <row r="221" spans="28:28" ht="13.2">
      <c r="AB221" s="1"/>
    </row>
    <row r="222" spans="28:28" ht="13.2">
      <c r="AB222" s="1"/>
    </row>
    <row r="223" spans="28:28" ht="13.2">
      <c r="AB223" s="1"/>
    </row>
    <row r="224" spans="28:28" ht="13.2">
      <c r="AB224" s="1"/>
    </row>
    <row r="225" spans="28:28" ht="13.2">
      <c r="AB225" s="1"/>
    </row>
    <row r="226" spans="28:28" ht="13.2">
      <c r="AB226" s="1"/>
    </row>
    <row r="227" spans="28:28" ht="13.2">
      <c r="AB227" s="1"/>
    </row>
    <row r="228" spans="28:28" ht="13.2">
      <c r="AB228" s="1"/>
    </row>
    <row r="229" spans="28:28" ht="13.2">
      <c r="AB229" s="1"/>
    </row>
    <row r="230" spans="28:28" ht="13.2">
      <c r="AB230" s="1"/>
    </row>
    <row r="231" spans="28:28" ht="13.2">
      <c r="AB231" s="1"/>
    </row>
    <row r="232" spans="28:28" ht="13.2">
      <c r="AB232" s="1"/>
    </row>
    <row r="233" spans="28:28" ht="13.2">
      <c r="AB233" s="1"/>
    </row>
    <row r="234" spans="28:28" ht="13.2">
      <c r="AB234" s="1"/>
    </row>
    <row r="235" spans="28:28" ht="13.2">
      <c r="AB235" s="1"/>
    </row>
    <row r="236" spans="28:28" ht="13.2">
      <c r="AB236" s="1"/>
    </row>
    <row r="237" spans="28:28" ht="13.2">
      <c r="AB237" s="1"/>
    </row>
    <row r="238" spans="28:28" ht="13.2">
      <c r="AB238" s="1"/>
    </row>
    <row r="239" spans="28:28" ht="13.2">
      <c r="AB239" s="1"/>
    </row>
    <row r="240" spans="28:28" ht="13.2">
      <c r="AB240" s="1"/>
    </row>
    <row r="241" spans="28:28" ht="13.2">
      <c r="AB241" s="1"/>
    </row>
    <row r="242" spans="28:28" ht="13.2">
      <c r="AB242" s="1"/>
    </row>
    <row r="243" spans="28:28" ht="13.2">
      <c r="AB243" s="1"/>
    </row>
    <row r="244" spans="28:28" ht="13.2">
      <c r="AB244" s="1"/>
    </row>
    <row r="245" spans="28:28" ht="13.2">
      <c r="AB245" s="1"/>
    </row>
    <row r="246" spans="28:28" ht="13.2">
      <c r="AB246" s="1"/>
    </row>
    <row r="247" spans="28:28" ht="13.2">
      <c r="AB247" s="1"/>
    </row>
    <row r="248" spans="28:28" ht="13.2">
      <c r="AB248" s="1"/>
    </row>
    <row r="249" spans="28:28" ht="13.2">
      <c r="AB249" s="1"/>
    </row>
    <row r="250" spans="28:28" ht="13.2">
      <c r="AB250" s="1"/>
    </row>
    <row r="251" spans="28:28" ht="13.2">
      <c r="AB251" s="1"/>
    </row>
    <row r="252" spans="28:28" ht="13.2">
      <c r="AB252" s="1"/>
    </row>
    <row r="253" spans="28:28" ht="13.2">
      <c r="AB253" s="1"/>
    </row>
    <row r="254" spans="28:28" ht="13.2">
      <c r="AB254" s="1"/>
    </row>
    <row r="255" spans="28:28" ht="13.2">
      <c r="AB255" s="1"/>
    </row>
    <row r="256" spans="28:28" ht="13.2">
      <c r="AB256" s="1"/>
    </row>
    <row r="257" spans="28:28" ht="13.2">
      <c r="AB257" s="1"/>
    </row>
    <row r="258" spans="28:28" ht="13.2">
      <c r="AB258" s="1"/>
    </row>
    <row r="259" spans="28:28" ht="13.2">
      <c r="AB259" s="1"/>
    </row>
    <row r="260" spans="28:28" ht="13.2">
      <c r="AB260" s="1"/>
    </row>
    <row r="261" spans="28:28" ht="13.2">
      <c r="AB261" s="1"/>
    </row>
    <row r="262" spans="28:28" ht="13.2">
      <c r="AB262" s="1"/>
    </row>
    <row r="263" spans="28:28" ht="13.2">
      <c r="AB263" s="1"/>
    </row>
    <row r="264" spans="28:28" ht="13.2">
      <c r="AB264" s="1"/>
    </row>
    <row r="265" spans="28:28" ht="13.2">
      <c r="AB265" s="1"/>
    </row>
    <row r="266" spans="28:28" ht="13.2">
      <c r="AB266" s="1"/>
    </row>
    <row r="267" spans="28:28" ht="13.2">
      <c r="AB267" s="1"/>
    </row>
    <row r="268" spans="28:28" ht="13.2">
      <c r="AB268" s="1"/>
    </row>
    <row r="269" spans="28:28" ht="13.2">
      <c r="AB269" s="1"/>
    </row>
    <row r="270" spans="28:28" ht="13.2">
      <c r="AB270" s="1"/>
    </row>
    <row r="271" spans="28:28" ht="13.2">
      <c r="AB271" s="1"/>
    </row>
    <row r="272" spans="28:28" ht="13.2">
      <c r="AB272" s="1"/>
    </row>
    <row r="273" spans="28:28" ht="13.2">
      <c r="AB273" s="1"/>
    </row>
    <row r="274" spans="28:28" ht="13.2">
      <c r="AB274" s="1"/>
    </row>
    <row r="275" spans="28:28" ht="13.2">
      <c r="AB275" s="1"/>
    </row>
    <row r="276" spans="28:28" ht="13.2">
      <c r="AB276" s="1"/>
    </row>
    <row r="277" spans="28:28" ht="13.2">
      <c r="AB277" s="1"/>
    </row>
    <row r="278" spans="28:28" ht="13.2">
      <c r="AB278" s="1"/>
    </row>
    <row r="279" spans="28:28" ht="13.2">
      <c r="AB279" s="1"/>
    </row>
    <row r="280" spans="28:28" ht="13.2">
      <c r="AB280" s="1"/>
    </row>
    <row r="281" spans="28:28" ht="13.2">
      <c r="AB281" s="1"/>
    </row>
    <row r="282" spans="28:28" ht="13.2">
      <c r="AB282" s="1"/>
    </row>
    <row r="283" spans="28:28" ht="13.2">
      <c r="AB283" s="1"/>
    </row>
    <row r="284" spans="28:28" ht="13.2">
      <c r="AB284" s="1"/>
    </row>
    <row r="285" spans="28:28" ht="13.2">
      <c r="AB285" s="1"/>
    </row>
    <row r="286" spans="28:28" ht="13.2">
      <c r="AB286" s="1"/>
    </row>
    <row r="287" spans="28:28" ht="13.2">
      <c r="AB287" s="1"/>
    </row>
    <row r="288" spans="28:28" ht="13.2">
      <c r="AB288" s="1"/>
    </row>
    <row r="289" spans="28:28" ht="13.2">
      <c r="AB289" s="1"/>
    </row>
    <row r="290" spans="28:28" ht="13.2">
      <c r="AB290" s="1"/>
    </row>
    <row r="291" spans="28:28" ht="13.2">
      <c r="AB291" s="1"/>
    </row>
    <row r="292" spans="28:28" ht="13.2">
      <c r="AB292" s="1"/>
    </row>
    <row r="293" spans="28:28" ht="13.2">
      <c r="AB293" s="1"/>
    </row>
    <row r="294" spans="28:28" ht="13.2">
      <c r="AB294" s="1"/>
    </row>
    <row r="295" spans="28:28" ht="13.2">
      <c r="AB295" s="1"/>
    </row>
    <row r="296" spans="28:28" ht="13.2">
      <c r="AB296" s="1"/>
    </row>
    <row r="297" spans="28:28" ht="13.2">
      <c r="AB297" s="1"/>
    </row>
    <row r="298" spans="28:28" ht="13.2">
      <c r="AB298" s="1"/>
    </row>
    <row r="299" spans="28:28" ht="13.2">
      <c r="AB299" s="1"/>
    </row>
    <row r="300" spans="28:28" ht="13.2">
      <c r="AB300" s="1"/>
    </row>
    <row r="301" spans="28:28" ht="13.2">
      <c r="AB301" s="1"/>
    </row>
    <row r="302" spans="28:28" ht="13.2">
      <c r="AB302" s="1"/>
    </row>
    <row r="303" spans="28:28" ht="13.2">
      <c r="AB303" s="1"/>
    </row>
    <row r="304" spans="28:28" ht="13.2">
      <c r="AB304" s="1"/>
    </row>
    <row r="305" spans="28:28" ht="13.2">
      <c r="AB305" s="1"/>
    </row>
    <row r="306" spans="28:28" ht="13.2">
      <c r="AB306" s="1"/>
    </row>
    <row r="307" spans="28:28" ht="13.2">
      <c r="AB307" s="1"/>
    </row>
    <row r="308" spans="28:28" ht="13.2">
      <c r="AB308" s="1"/>
    </row>
    <row r="309" spans="28:28" ht="13.2">
      <c r="AB309" s="1"/>
    </row>
    <row r="310" spans="28:28" ht="13.2">
      <c r="AB310" s="1"/>
    </row>
    <row r="311" spans="28:28" ht="13.2">
      <c r="AB311" s="1"/>
    </row>
    <row r="312" spans="28:28" ht="13.2">
      <c r="AB312" s="1"/>
    </row>
    <row r="313" spans="28:28" ht="13.2">
      <c r="AB313" s="1"/>
    </row>
    <row r="314" spans="28:28" ht="13.2">
      <c r="AB314" s="1"/>
    </row>
    <row r="315" spans="28:28" ht="13.2">
      <c r="AB315" s="1"/>
    </row>
    <row r="316" spans="28:28" ht="13.2">
      <c r="AB316" s="1"/>
    </row>
    <row r="317" spans="28:28" ht="13.2">
      <c r="AB317" s="1"/>
    </row>
    <row r="318" spans="28:28" ht="13.2">
      <c r="AB318" s="1"/>
    </row>
    <row r="319" spans="28:28" ht="13.2">
      <c r="AB319" s="1"/>
    </row>
    <row r="320" spans="28:28" ht="13.2">
      <c r="AB320" s="1"/>
    </row>
    <row r="321" spans="28:28" ht="13.2">
      <c r="AB321" s="1"/>
    </row>
    <row r="322" spans="28:28" ht="13.2">
      <c r="AB322" s="1"/>
    </row>
    <row r="323" spans="28:28" ht="13.2">
      <c r="AB323" s="1"/>
    </row>
    <row r="324" spans="28:28" ht="13.2">
      <c r="AB324" s="1"/>
    </row>
    <row r="325" spans="28:28" ht="13.2">
      <c r="AB325" s="1"/>
    </row>
    <row r="326" spans="28:28" ht="13.2">
      <c r="AB326" s="1"/>
    </row>
    <row r="327" spans="28:28" ht="13.2">
      <c r="AB327" s="1"/>
    </row>
    <row r="328" spans="28:28" ht="13.2">
      <c r="AB328" s="1"/>
    </row>
    <row r="329" spans="28:28" ht="13.2">
      <c r="AB329" s="1"/>
    </row>
    <row r="330" spans="28:28" ht="13.2">
      <c r="AB330" s="1"/>
    </row>
    <row r="331" spans="28:28" ht="13.2">
      <c r="AB331" s="1"/>
    </row>
    <row r="332" spans="28:28" ht="13.2">
      <c r="AB332" s="1"/>
    </row>
    <row r="333" spans="28:28" ht="13.2">
      <c r="AB333" s="1"/>
    </row>
    <row r="334" spans="28:28" ht="13.2">
      <c r="AB334" s="1"/>
    </row>
    <row r="335" spans="28:28" ht="13.2">
      <c r="AB335" s="1"/>
    </row>
    <row r="336" spans="28:28" ht="13.2">
      <c r="AB336" s="1"/>
    </row>
    <row r="337" spans="28:28" ht="13.2">
      <c r="AB337" s="1"/>
    </row>
    <row r="338" spans="28:28" ht="13.2">
      <c r="AB338" s="1"/>
    </row>
    <row r="339" spans="28:28" ht="13.2">
      <c r="AB339" s="1"/>
    </row>
    <row r="340" spans="28:28" ht="13.2">
      <c r="AB340" s="1"/>
    </row>
    <row r="341" spans="28:28" ht="13.2">
      <c r="AB341" s="1"/>
    </row>
    <row r="342" spans="28:28" ht="13.2">
      <c r="AB342" s="1"/>
    </row>
    <row r="343" spans="28:28" ht="13.2">
      <c r="AB343" s="1"/>
    </row>
    <row r="344" spans="28:28" ht="13.2">
      <c r="AB344" s="1"/>
    </row>
    <row r="345" spans="28:28" ht="13.2">
      <c r="AB345" s="1"/>
    </row>
    <row r="346" spans="28:28" ht="13.2">
      <c r="AB346" s="1"/>
    </row>
    <row r="347" spans="28:28" ht="13.2">
      <c r="AB347" s="1"/>
    </row>
    <row r="348" spans="28:28" ht="13.2">
      <c r="AB348" s="1"/>
    </row>
    <row r="349" spans="28:28" ht="13.2">
      <c r="AB349" s="1"/>
    </row>
    <row r="350" spans="28:28" ht="13.2">
      <c r="AB350" s="1"/>
    </row>
    <row r="351" spans="28:28" ht="13.2">
      <c r="AB351" s="1"/>
    </row>
    <row r="352" spans="28:28" ht="13.2">
      <c r="AB352" s="1"/>
    </row>
    <row r="353" spans="28:28" ht="13.2">
      <c r="AB353" s="1"/>
    </row>
    <row r="354" spans="28:28" ht="13.2">
      <c r="AB354" s="1"/>
    </row>
    <row r="355" spans="28:28" ht="13.2">
      <c r="AB355" s="1"/>
    </row>
    <row r="356" spans="28:28" ht="13.2">
      <c r="AB356" s="1"/>
    </row>
    <row r="357" spans="28:28" ht="13.2">
      <c r="AB357" s="1"/>
    </row>
    <row r="358" spans="28:28" ht="13.2">
      <c r="AB358" s="1"/>
    </row>
    <row r="359" spans="28:28" ht="13.2">
      <c r="AB359" s="1"/>
    </row>
    <row r="360" spans="28:28" ht="13.2">
      <c r="AB360" s="1"/>
    </row>
    <row r="361" spans="28:28" ht="13.2">
      <c r="AB361" s="1"/>
    </row>
    <row r="362" spans="28:28" ht="13.2">
      <c r="AB362" s="1"/>
    </row>
    <row r="363" spans="28:28" ht="13.2">
      <c r="AB363" s="1"/>
    </row>
    <row r="364" spans="28:28" ht="13.2">
      <c r="AB364" s="1"/>
    </row>
    <row r="365" spans="28:28" ht="13.2">
      <c r="AB365" s="1"/>
    </row>
    <row r="366" spans="28:28" ht="13.2">
      <c r="AB366" s="1"/>
    </row>
    <row r="367" spans="28:28" ht="13.2">
      <c r="AB367" s="1"/>
    </row>
    <row r="368" spans="28:28" ht="13.2">
      <c r="AB368" s="1"/>
    </row>
    <row r="369" spans="28:28" ht="13.2">
      <c r="AB369" s="1"/>
    </row>
    <row r="370" spans="28:28" ht="13.2">
      <c r="AB370" s="1"/>
    </row>
    <row r="371" spans="28:28" ht="13.2">
      <c r="AB371" s="1"/>
    </row>
    <row r="372" spans="28:28" ht="13.2">
      <c r="AB372" s="1"/>
    </row>
    <row r="373" spans="28:28" ht="13.2">
      <c r="AB373" s="1"/>
    </row>
    <row r="374" spans="28:28" ht="13.2">
      <c r="AB374" s="1"/>
    </row>
    <row r="375" spans="28:28" ht="13.2">
      <c r="AB375" s="1"/>
    </row>
    <row r="376" spans="28:28" ht="13.2">
      <c r="AB376" s="1"/>
    </row>
    <row r="377" spans="28:28" ht="13.2">
      <c r="AB377" s="1"/>
    </row>
    <row r="378" spans="28:28" ht="13.2">
      <c r="AB378" s="1"/>
    </row>
    <row r="379" spans="28:28" ht="13.2">
      <c r="AB379" s="1"/>
    </row>
    <row r="380" spans="28:28" ht="13.2">
      <c r="AB380" s="1"/>
    </row>
    <row r="381" spans="28:28" ht="13.2">
      <c r="AB381" s="1"/>
    </row>
    <row r="382" spans="28:28" ht="13.2">
      <c r="AB382" s="1"/>
    </row>
    <row r="383" spans="28:28" ht="13.2">
      <c r="AB383" s="1"/>
    </row>
    <row r="384" spans="28:28" ht="13.2">
      <c r="AB384" s="1"/>
    </row>
    <row r="385" spans="28:28" ht="13.2">
      <c r="AB385" s="1"/>
    </row>
    <row r="386" spans="28:28" ht="13.2">
      <c r="AB386" s="1"/>
    </row>
    <row r="387" spans="28:28" ht="13.2">
      <c r="AB387" s="1"/>
    </row>
    <row r="388" spans="28:28" ht="13.2">
      <c r="AB388" s="1"/>
    </row>
    <row r="389" spans="28:28" ht="13.2">
      <c r="AB389" s="1"/>
    </row>
    <row r="390" spans="28:28" ht="13.2">
      <c r="AB390" s="1"/>
    </row>
    <row r="391" spans="28:28" ht="13.2">
      <c r="AB391" s="1"/>
    </row>
    <row r="392" spans="28:28" ht="13.2">
      <c r="AB392" s="1"/>
    </row>
    <row r="393" spans="28:28" ht="13.2">
      <c r="AB393" s="1"/>
    </row>
    <row r="394" spans="28:28" ht="13.2">
      <c r="AB394" s="1"/>
    </row>
    <row r="395" spans="28:28" ht="13.2">
      <c r="AB395" s="1"/>
    </row>
    <row r="396" spans="28:28" ht="13.2">
      <c r="AB396" s="1"/>
    </row>
    <row r="397" spans="28:28" ht="13.2">
      <c r="AB397" s="1"/>
    </row>
    <row r="398" spans="28:28" ht="13.2">
      <c r="AB398" s="1"/>
    </row>
    <row r="399" spans="28:28" ht="13.2">
      <c r="AB399" s="1"/>
    </row>
    <row r="400" spans="28:28" ht="13.2">
      <c r="AB400" s="1"/>
    </row>
    <row r="401" spans="28:28" ht="13.2">
      <c r="AB401" s="1"/>
    </row>
    <row r="402" spans="28:28" ht="13.2">
      <c r="AB402" s="1"/>
    </row>
    <row r="403" spans="28:28" ht="13.2">
      <c r="AB403" s="1"/>
    </row>
    <row r="404" spans="28:28" ht="13.2">
      <c r="AB404" s="1"/>
    </row>
    <row r="405" spans="28:28" ht="13.2">
      <c r="AB405" s="1"/>
    </row>
    <row r="406" spans="28:28" ht="13.2">
      <c r="AB406" s="1"/>
    </row>
    <row r="407" spans="28:28" ht="13.2">
      <c r="AB407" s="1"/>
    </row>
    <row r="408" spans="28:28" ht="13.2">
      <c r="AB408" s="1"/>
    </row>
    <row r="409" spans="28:28" ht="13.2">
      <c r="AB409" s="1"/>
    </row>
    <row r="410" spans="28:28" ht="13.2">
      <c r="AB410" s="1"/>
    </row>
    <row r="411" spans="28:28" ht="13.2">
      <c r="AB411" s="1"/>
    </row>
    <row r="412" spans="28:28" ht="13.2">
      <c r="AB412" s="1"/>
    </row>
    <row r="413" spans="28:28" ht="13.2">
      <c r="AB413" s="1"/>
    </row>
    <row r="414" spans="28:28" ht="13.2">
      <c r="AB414" s="1"/>
    </row>
    <row r="415" spans="28:28" ht="13.2">
      <c r="AB415" s="1"/>
    </row>
    <row r="416" spans="28:28" ht="13.2">
      <c r="AB416" s="1"/>
    </row>
    <row r="417" spans="28:28" ht="13.2">
      <c r="AB417" s="1"/>
    </row>
    <row r="418" spans="28:28" ht="13.2">
      <c r="AB418" s="1"/>
    </row>
    <row r="419" spans="28:28" ht="13.2">
      <c r="AB419" s="1"/>
    </row>
    <row r="420" spans="28:28" ht="13.2">
      <c r="AB420" s="1"/>
    </row>
    <row r="421" spans="28:28" ht="13.2">
      <c r="AB421" s="1"/>
    </row>
    <row r="422" spans="28:28" ht="13.2">
      <c r="AB422" s="1"/>
    </row>
    <row r="423" spans="28:28" ht="13.2">
      <c r="AB423" s="1"/>
    </row>
    <row r="424" spans="28:28" ht="13.2">
      <c r="AB424" s="1"/>
    </row>
    <row r="425" spans="28:28" ht="13.2">
      <c r="AB425" s="1"/>
    </row>
    <row r="426" spans="28:28" ht="13.2">
      <c r="AB426" s="1"/>
    </row>
    <row r="427" spans="28:28" ht="13.2">
      <c r="AB427" s="1"/>
    </row>
    <row r="428" spans="28:28" ht="13.2">
      <c r="AB428" s="1"/>
    </row>
    <row r="429" spans="28:28" ht="13.2">
      <c r="AB429" s="1"/>
    </row>
    <row r="430" spans="28:28" ht="13.2">
      <c r="AB430" s="1"/>
    </row>
    <row r="431" spans="28:28" ht="13.2">
      <c r="AB431" s="1"/>
    </row>
    <row r="432" spans="28:28" ht="13.2">
      <c r="AB432" s="1"/>
    </row>
    <row r="433" spans="28:28" ht="13.2">
      <c r="AB433" s="1"/>
    </row>
    <row r="434" spans="28:28" ht="13.2">
      <c r="AB434" s="1"/>
    </row>
    <row r="435" spans="28:28" ht="13.2">
      <c r="AB435" s="1"/>
    </row>
    <row r="436" spans="28:28" ht="13.2">
      <c r="AB436" s="1"/>
    </row>
    <row r="437" spans="28:28" ht="13.2">
      <c r="AB437" s="1"/>
    </row>
    <row r="438" spans="28:28" ht="13.2">
      <c r="AB438" s="1"/>
    </row>
    <row r="439" spans="28:28" ht="13.2">
      <c r="AB439" s="1"/>
    </row>
    <row r="440" spans="28:28" ht="13.2">
      <c r="AB440" s="1"/>
    </row>
    <row r="441" spans="28:28" ht="13.2">
      <c r="AB441" s="1"/>
    </row>
    <row r="442" spans="28:28" ht="13.2">
      <c r="AB442" s="1"/>
    </row>
    <row r="443" spans="28:28" ht="13.2">
      <c r="AB443" s="1"/>
    </row>
    <row r="444" spans="28:28" ht="13.2">
      <c r="AB444" s="1"/>
    </row>
    <row r="445" spans="28:28" ht="13.2">
      <c r="AB445" s="1"/>
    </row>
    <row r="446" spans="28:28" ht="13.2">
      <c r="AB446" s="1"/>
    </row>
    <row r="447" spans="28:28" ht="13.2">
      <c r="AB447" s="1"/>
    </row>
    <row r="448" spans="28:28" ht="13.2">
      <c r="AB448" s="1"/>
    </row>
    <row r="449" spans="28:28" ht="13.2">
      <c r="AB449" s="1"/>
    </row>
    <row r="450" spans="28:28" ht="13.2">
      <c r="AB450" s="1"/>
    </row>
    <row r="451" spans="28:28" ht="13.2">
      <c r="AB451" s="1"/>
    </row>
    <row r="452" spans="28:28" ht="13.2">
      <c r="AB452" s="1"/>
    </row>
    <row r="453" spans="28:28" ht="13.2">
      <c r="AB453" s="1"/>
    </row>
    <row r="454" spans="28:28" ht="13.2">
      <c r="AB454" s="1"/>
    </row>
    <row r="455" spans="28:28" ht="13.2">
      <c r="AB455" s="1"/>
    </row>
    <row r="456" spans="28:28" ht="13.2">
      <c r="AB456" s="1"/>
    </row>
    <row r="457" spans="28:28" ht="13.2">
      <c r="AB457" s="1"/>
    </row>
    <row r="458" spans="28:28" ht="13.2">
      <c r="AB458" s="1"/>
    </row>
    <row r="459" spans="28:28" ht="13.2">
      <c r="AB459" s="1"/>
    </row>
    <row r="460" spans="28:28" ht="13.2">
      <c r="AB460" s="1"/>
    </row>
    <row r="461" spans="28:28" ht="13.2">
      <c r="AB461" s="1"/>
    </row>
    <row r="462" spans="28:28" ht="13.2">
      <c r="AB462" s="1"/>
    </row>
    <row r="463" spans="28:28" ht="13.2">
      <c r="AB463" s="1"/>
    </row>
    <row r="464" spans="28:28" ht="13.2">
      <c r="AB464" s="1"/>
    </row>
    <row r="465" spans="28:28" ht="13.2">
      <c r="AB465" s="1"/>
    </row>
    <row r="466" spans="28:28" ht="13.2">
      <c r="AB466" s="1"/>
    </row>
    <row r="467" spans="28:28" ht="13.2">
      <c r="AB467" s="1"/>
    </row>
    <row r="468" spans="28:28" ht="13.2">
      <c r="AB468" s="1"/>
    </row>
    <row r="469" spans="28:28" ht="13.2">
      <c r="AB469" s="1"/>
    </row>
    <row r="470" spans="28:28" ht="13.2">
      <c r="AB470" s="1"/>
    </row>
    <row r="471" spans="28:28" ht="13.2">
      <c r="AB471" s="1"/>
    </row>
    <row r="472" spans="28:28" ht="13.2">
      <c r="AB472" s="1"/>
    </row>
    <row r="473" spans="28:28" ht="13.2">
      <c r="AB473" s="1"/>
    </row>
    <row r="474" spans="28:28" ht="13.2">
      <c r="AB474" s="1"/>
    </row>
    <row r="475" spans="28:28" ht="13.2">
      <c r="AB475" s="1"/>
    </row>
    <row r="476" spans="28:28" ht="13.2">
      <c r="AB476" s="1"/>
    </row>
    <row r="477" spans="28:28" ht="13.2">
      <c r="AB477" s="1"/>
    </row>
    <row r="478" spans="28:28" ht="13.2">
      <c r="AB478" s="1"/>
    </row>
    <row r="479" spans="28:28" ht="13.2">
      <c r="AB479" s="1"/>
    </row>
    <row r="480" spans="28:28" ht="13.2">
      <c r="AB480" s="1"/>
    </row>
    <row r="481" spans="28:28" ht="13.2">
      <c r="AB481" s="1"/>
    </row>
    <row r="482" spans="28:28" ht="13.2">
      <c r="AB482" s="1"/>
    </row>
    <row r="483" spans="28:28" ht="13.2">
      <c r="AB483" s="1"/>
    </row>
    <row r="484" spans="28:28" ht="13.2">
      <c r="AB484" s="1"/>
    </row>
    <row r="485" spans="28:28" ht="13.2">
      <c r="AB485" s="1"/>
    </row>
    <row r="486" spans="28:28" ht="13.2">
      <c r="AB486" s="1"/>
    </row>
    <row r="487" spans="28:28" ht="13.2">
      <c r="AB487" s="1"/>
    </row>
    <row r="488" spans="28:28" ht="13.2">
      <c r="AB488" s="1"/>
    </row>
    <row r="489" spans="28:28" ht="13.2">
      <c r="AB489" s="1"/>
    </row>
    <row r="490" spans="28:28" ht="13.2">
      <c r="AB490" s="1"/>
    </row>
    <row r="491" spans="28:28" ht="13.2">
      <c r="AB491" s="1"/>
    </row>
    <row r="492" spans="28:28" ht="13.2">
      <c r="AB492" s="1"/>
    </row>
    <row r="493" spans="28:28" ht="13.2">
      <c r="AB493" s="1"/>
    </row>
    <row r="494" spans="28:28" ht="13.2">
      <c r="AB494" s="1"/>
    </row>
    <row r="495" spans="28:28" ht="13.2">
      <c r="AB495" s="1"/>
    </row>
    <row r="496" spans="28:28" ht="13.2">
      <c r="AB496" s="1"/>
    </row>
    <row r="497" spans="28:28" ht="13.2">
      <c r="AB497" s="1"/>
    </row>
    <row r="498" spans="28:28" ht="13.2">
      <c r="AB498" s="1"/>
    </row>
    <row r="499" spans="28:28" ht="13.2">
      <c r="AB499" s="1"/>
    </row>
    <row r="500" spans="28:28" ht="13.2">
      <c r="AB500" s="1"/>
    </row>
    <row r="501" spans="28:28" ht="13.2">
      <c r="AB501" s="1"/>
    </row>
    <row r="502" spans="28:28" ht="13.2">
      <c r="AB502" s="1"/>
    </row>
    <row r="503" spans="28:28" ht="13.2">
      <c r="AB503" s="1"/>
    </row>
    <row r="504" spans="28:28" ht="13.2">
      <c r="AB504" s="1"/>
    </row>
    <row r="505" spans="28:28" ht="13.2">
      <c r="AB505" s="1"/>
    </row>
    <row r="506" spans="28:28" ht="13.2">
      <c r="AB506" s="1"/>
    </row>
    <row r="507" spans="28:28" ht="13.2">
      <c r="AB507" s="1"/>
    </row>
    <row r="508" spans="28:28" ht="13.2">
      <c r="AB508" s="1"/>
    </row>
    <row r="509" spans="28:28" ht="13.2">
      <c r="AB509" s="1"/>
    </row>
    <row r="510" spans="28:28" ht="13.2">
      <c r="AB510" s="1"/>
    </row>
    <row r="511" spans="28:28" ht="13.2">
      <c r="AB511" s="1"/>
    </row>
    <row r="512" spans="28:28" ht="13.2">
      <c r="AB512" s="1"/>
    </row>
    <row r="513" spans="28:28" ht="13.2">
      <c r="AB513" s="1"/>
    </row>
    <row r="514" spans="28:28" ht="13.2">
      <c r="AB514" s="1"/>
    </row>
    <row r="515" spans="28:28" ht="13.2">
      <c r="AB515" s="1"/>
    </row>
    <row r="516" spans="28:28" ht="13.2">
      <c r="AB516" s="1"/>
    </row>
    <row r="517" spans="28:28" ht="13.2">
      <c r="AB517" s="1"/>
    </row>
    <row r="518" spans="28:28" ht="13.2">
      <c r="AB518" s="1"/>
    </row>
    <row r="519" spans="28:28" ht="13.2">
      <c r="AB519" s="1"/>
    </row>
    <row r="520" spans="28:28" ht="13.2">
      <c r="AB520" s="1"/>
    </row>
    <row r="521" spans="28:28" ht="13.2">
      <c r="AB521" s="1"/>
    </row>
    <row r="522" spans="28:28" ht="13.2">
      <c r="AB522" s="1"/>
    </row>
    <row r="523" spans="28:28" ht="13.2">
      <c r="AB523" s="1"/>
    </row>
    <row r="524" spans="28:28" ht="13.2">
      <c r="AB524" s="1"/>
    </row>
    <row r="525" spans="28:28" ht="13.2">
      <c r="AB525" s="1"/>
    </row>
    <row r="526" spans="28:28" ht="13.2">
      <c r="AB526" s="1"/>
    </row>
    <row r="527" spans="28:28" ht="13.2">
      <c r="AB527" s="1"/>
    </row>
    <row r="528" spans="28:28" ht="13.2">
      <c r="AB528" s="1"/>
    </row>
    <row r="529" spans="28:28" ht="13.2">
      <c r="AB529" s="1"/>
    </row>
    <row r="530" spans="28:28" ht="13.2">
      <c r="AB530" s="1"/>
    </row>
    <row r="531" spans="28:28" ht="13.2">
      <c r="AB531" s="1"/>
    </row>
    <row r="532" spans="28:28" ht="13.2">
      <c r="AB532" s="1"/>
    </row>
    <row r="533" spans="28:28" ht="13.2">
      <c r="AB533" s="1"/>
    </row>
    <row r="534" spans="28:28" ht="13.2">
      <c r="AB534" s="1"/>
    </row>
    <row r="535" spans="28:28" ht="13.2">
      <c r="AB535" s="1"/>
    </row>
    <row r="536" spans="28:28" ht="13.2">
      <c r="AB536" s="1"/>
    </row>
    <row r="537" spans="28:28" ht="13.2">
      <c r="AB537" s="1"/>
    </row>
    <row r="538" spans="28:28" ht="13.2">
      <c r="AB538" s="1"/>
    </row>
    <row r="539" spans="28:28" ht="13.2">
      <c r="AB539" s="1"/>
    </row>
    <row r="540" spans="28:28" ht="13.2">
      <c r="AB540" s="1"/>
    </row>
    <row r="541" spans="28:28" ht="13.2">
      <c r="AB541" s="1"/>
    </row>
    <row r="542" spans="28:28" ht="13.2">
      <c r="AB542" s="1"/>
    </row>
    <row r="543" spans="28:28" ht="13.2">
      <c r="AB543" s="1"/>
    </row>
    <row r="544" spans="28:28" ht="13.2">
      <c r="AB544" s="1"/>
    </row>
    <row r="545" spans="28:28" ht="13.2">
      <c r="AB545" s="1"/>
    </row>
    <row r="546" spans="28:28" ht="13.2">
      <c r="AB546" s="1"/>
    </row>
    <row r="547" spans="28:28" ht="13.2">
      <c r="AB547" s="1"/>
    </row>
    <row r="548" spans="28:28" ht="13.2">
      <c r="AB548" s="1"/>
    </row>
    <row r="549" spans="28:28" ht="13.2">
      <c r="AB549" s="1"/>
    </row>
    <row r="550" spans="28:28" ht="13.2">
      <c r="AB550" s="1"/>
    </row>
    <row r="551" spans="28:28" ht="13.2">
      <c r="AB551" s="1"/>
    </row>
    <row r="552" spans="28:28" ht="13.2">
      <c r="AB552" s="1"/>
    </row>
    <row r="553" spans="28:28" ht="13.2">
      <c r="AB553" s="1"/>
    </row>
    <row r="554" spans="28:28" ht="13.2">
      <c r="AB554" s="1"/>
    </row>
    <row r="555" spans="28:28" ht="13.2">
      <c r="AB555" s="1"/>
    </row>
    <row r="556" spans="28:28" ht="13.2">
      <c r="AB556" s="1"/>
    </row>
    <row r="557" spans="28:28" ht="13.2">
      <c r="AB557" s="1"/>
    </row>
    <row r="558" spans="28:28" ht="13.2">
      <c r="AB558" s="1"/>
    </row>
    <row r="559" spans="28:28" ht="13.2">
      <c r="AB559" s="1"/>
    </row>
    <row r="560" spans="28:28" ht="13.2">
      <c r="AB560" s="1"/>
    </row>
    <row r="561" spans="28:28" ht="13.2">
      <c r="AB561" s="1"/>
    </row>
    <row r="562" spans="28:28" ht="13.2">
      <c r="AB562" s="1"/>
    </row>
    <row r="563" spans="28:28" ht="13.2">
      <c r="AB563" s="1"/>
    </row>
    <row r="564" spans="28:28" ht="13.2">
      <c r="AB564" s="1"/>
    </row>
    <row r="565" spans="28:28" ht="13.2">
      <c r="AB565" s="1"/>
    </row>
    <row r="566" spans="28:28" ht="13.2">
      <c r="AB566" s="1"/>
    </row>
    <row r="567" spans="28:28" ht="13.2">
      <c r="AB567" s="1"/>
    </row>
    <row r="568" spans="28:28" ht="13.2">
      <c r="AB568" s="1"/>
    </row>
    <row r="569" spans="28:28" ht="13.2">
      <c r="AB569" s="1"/>
    </row>
    <row r="570" spans="28:28" ht="13.2">
      <c r="AB570" s="1"/>
    </row>
    <row r="571" spans="28:28" ht="13.2">
      <c r="AB571" s="1"/>
    </row>
    <row r="572" spans="28:28" ht="13.2">
      <c r="AB572" s="1"/>
    </row>
    <row r="573" spans="28:28" ht="13.2">
      <c r="AB573" s="1"/>
    </row>
    <row r="574" spans="28:28" ht="13.2">
      <c r="AB574" s="1"/>
    </row>
    <row r="575" spans="28:28" ht="13.2">
      <c r="AB575" s="1"/>
    </row>
    <row r="576" spans="28:28" ht="13.2">
      <c r="AB576" s="1"/>
    </row>
    <row r="577" spans="28:28" ht="13.2">
      <c r="AB577" s="1"/>
    </row>
    <row r="578" spans="28:28" ht="13.2">
      <c r="AB578" s="1"/>
    </row>
    <row r="579" spans="28:28" ht="13.2">
      <c r="AB579" s="1"/>
    </row>
    <row r="580" spans="28:28" ht="13.2">
      <c r="AB580" s="1"/>
    </row>
    <row r="581" spans="28:28" ht="13.2">
      <c r="AB581" s="1"/>
    </row>
    <row r="582" spans="28:28" ht="13.2">
      <c r="AB582" s="1"/>
    </row>
    <row r="583" spans="28:28" ht="13.2">
      <c r="AB583" s="1"/>
    </row>
    <row r="584" spans="28:28" ht="13.2">
      <c r="AB584" s="1"/>
    </row>
    <row r="585" spans="28:28" ht="13.2">
      <c r="AB585" s="1"/>
    </row>
    <row r="586" spans="28:28" ht="13.2">
      <c r="AB586" s="1"/>
    </row>
    <row r="587" spans="28:28" ht="13.2">
      <c r="AB587" s="1"/>
    </row>
    <row r="588" spans="28:28" ht="13.2">
      <c r="AB588" s="1"/>
    </row>
    <row r="589" spans="28:28" ht="13.2">
      <c r="AB589" s="1"/>
    </row>
    <row r="590" spans="28:28" ht="13.2">
      <c r="AB590" s="1"/>
    </row>
    <row r="591" spans="28:28" ht="13.2">
      <c r="AB591" s="1"/>
    </row>
    <row r="592" spans="28:28" ht="13.2">
      <c r="AB592" s="1"/>
    </row>
    <row r="593" spans="28:28" ht="13.2">
      <c r="AB593" s="1"/>
    </row>
    <row r="594" spans="28:28" ht="13.2">
      <c r="AB594" s="1"/>
    </row>
    <row r="595" spans="28:28" ht="13.2">
      <c r="AB595" s="1"/>
    </row>
    <row r="596" spans="28:28" ht="13.2">
      <c r="AB596" s="1"/>
    </row>
    <row r="597" spans="28:28" ht="13.2">
      <c r="AB597" s="1"/>
    </row>
    <row r="598" spans="28:28" ht="13.2">
      <c r="AB598" s="1"/>
    </row>
    <row r="599" spans="28:28" ht="13.2">
      <c r="AB599" s="1"/>
    </row>
    <row r="600" spans="28:28" ht="13.2">
      <c r="AB600" s="1"/>
    </row>
    <row r="601" spans="28:28" ht="13.2">
      <c r="AB601" s="1"/>
    </row>
    <row r="602" spans="28:28" ht="13.2">
      <c r="AB602" s="1"/>
    </row>
    <row r="603" spans="28:28" ht="13.2">
      <c r="AB603" s="1"/>
    </row>
    <row r="604" spans="28:28" ht="13.2">
      <c r="AB604" s="1"/>
    </row>
    <row r="605" spans="28:28" ht="13.2">
      <c r="AB605" s="1"/>
    </row>
    <row r="606" spans="28:28" ht="13.2">
      <c r="AB606" s="1"/>
    </row>
    <row r="607" spans="28:28" ht="13.2">
      <c r="AB607" s="1"/>
    </row>
    <row r="608" spans="28:28" ht="13.2">
      <c r="AB608" s="1"/>
    </row>
    <row r="609" spans="28:28" ht="13.2">
      <c r="AB609" s="1"/>
    </row>
    <row r="610" spans="28:28" ht="13.2">
      <c r="AB610" s="1"/>
    </row>
    <row r="611" spans="28:28" ht="13.2">
      <c r="AB611" s="1"/>
    </row>
    <row r="612" spans="28:28" ht="13.2">
      <c r="AB612" s="1"/>
    </row>
    <row r="613" spans="28:28" ht="13.2">
      <c r="AB613" s="1"/>
    </row>
    <row r="614" spans="28:28" ht="13.2">
      <c r="AB614" s="1"/>
    </row>
    <row r="615" spans="28:28" ht="13.2">
      <c r="AB615" s="1"/>
    </row>
    <row r="616" spans="28:28" ht="13.2">
      <c r="AB616" s="1"/>
    </row>
    <row r="617" spans="28:28" ht="13.2">
      <c r="AB617" s="1"/>
    </row>
    <row r="618" spans="28:28" ht="13.2">
      <c r="AB618" s="1"/>
    </row>
    <row r="619" spans="28:28" ht="13.2">
      <c r="AB619" s="1"/>
    </row>
    <row r="620" spans="28:28" ht="13.2">
      <c r="AB620" s="1"/>
    </row>
    <row r="621" spans="28:28" ht="13.2">
      <c r="AB621" s="1"/>
    </row>
    <row r="622" spans="28:28" ht="13.2">
      <c r="AB622" s="1"/>
    </row>
    <row r="623" spans="28:28" ht="13.2">
      <c r="AB623" s="1"/>
    </row>
    <row r="624" spans="28:28" ht="13.2">
      <c r="AB624" s="1"/>
    </row>
    <row r="625" spans="28:28" ht="13.2">
      <c r="AB625" s="1"/>
    </row>
    <row r="626" spans="28:28" ht="13.2">
      <c r="AB626" s="1"/>
    </row>
    <row r="627" spans="28:28" ht="13.2">
      <c r="AB627" s="1"/>
    </row>
    <row r="628" spans="28:28" ht="13.2">
      <c r="AB628" s="1"/>
    </row>
    <row r="629" spans="28:28" ht="13.2">
      <c r="AB629" s="1"/>
    </row>
    <row r="630" spans="28:28" ht="13.2">
      <c r="AB630" s="1"/>
    </row>
    <row r="631" spans="28:28" ht="13.2">
      <c r="AB631" s="1"/>
    </row>
    <row r="632" spans="28:28" ht="13.2">
      <c r="AB632" s="1"/>
    </row>
    <row r="633" spans="28:28" ht="13.2">
      <c r="AB633" s="1"/>
    </row>
    <row r="634" spans="28:28" ht="13.2">
      <c r="AB634" s="1"/>
    </row>
    <row r="635" spans="28:28" ht="13.2">
      <c r="AB635" s="1"/>
    </row>
    <row r="636" spans="28:28" ht="13.2">
      <c r="AB636" s="1"/>
    </row>
    <row r="637" spans="28:28" ht="13.2">
      <c r="AB637" s="1"/>
    </row>
    <row r="638" spans="28:28" ht="13.2">
      <c r="AB638" s="1"/>
    </row>
    <row r="639" spans="28:28" ht="13.2">
      <c r="AB639" s="1"/>
    </row>
    <row r="640" spans="28:28" ht="13.2">
      <c r="AB640" s="1"/>
    </row>
    <row r="641" spans="28:28" ht="13.2">
      <c r="AB641" s="1"/>
    </row>
    <row r="642" spans="28:28" ht="13.2">
      <c r="AB642" s="1"/>
    </row>
    <row r="643" spans="28:28" ht="13.2">
      <c r="AB643" s="1"/>
    </row>
    <row r="644" spans="28:28" ht="13.2">
      <c r="AB644" s="1"/>
    </row>
    <row r="645" spans="28:28" ht="13.2">
      <c r="AB645" s="1"/>
    </row>
    <row r="646" spans="28:28" ht="13.2">
      <c r="AB646" s="1"/>
    </row>
    <row r="647" spans="28:28" ht="13.2">
      <c r="AB647" s="1"/>
    </row>
    <row r="648" spans="28:28" ht="13.2">
      <c r="AB648" s="1"/>
    </row>
    <row r="649" spans="28:28" ht="13.2">
      <c r="AB649" s="1"/>
    </row>
    <row r="650" spans="28:28" ht="13.2">
      <c r="AB650" s="1"/>
    </row>
    <row r="651" spans="28:28" ht="13.2">
      <c r="AB651" s="1"/>
    </row>
    <row r="652" spans="28:28" ht="13.2">
      <c r="AB652" s="1"/>
    </row>
    <row r="653" spans="28:28" ht="13.2">
      <c r="AB653" s="1"/>
    </row>
    <row r="654" spans="28:28" ht="13.2">
      <c r="AB654" s="1"/>
    </row>
    <row r="655" spans="28:28" ht="13.2">
      <c r="AB655" s="1"/>
    </row>
    <row r="656" spans="28:28" ht="13.2">
      <c r="AB656" s="1"/>
    </row>
    <row r="657" spans="28:28" ht="13.2">
      <c r="AB657" s="1"/>
    </row>
    <row r="658" spans="28:28" ht="13.2">
      <c r="AB658" s="1"/>
    </row>
    <row r="659" spans="28:28" ht="13.2">
      <c r="AB659" s="1"/>
    </row>
    <row r="660" spans="28:28" ht="13.2">
      <c r="AB660" s="1"/>
    </row>
    <row r="661" spans="28:28" ht="13.2">
      <c r="AB661" s="1"/>
    </row>
    <row r="662" spans="28:28" ht="13.2">
      <c r="AB662" s="1"/>
    </row>
    <row r="663" spans="28:28" ht="13.2">
      <c r="AB663" s="1"/>
    </row>
    <row r="664" spans="28:28" ht="13.2">
      <c r="AB664" s="1"/>
    </row>
    <row r="665" spans="28:28" ht="13.2">
      <c r="AB665" s="1"/>
    </row>
    <row r="666" spans="28:28" ht="13.2">
      <c r="AB666" s="1"/>
    </row>
    <row r="667" spans="28:28" ht="13.2">
      <c r="AB667" s="1"/>
    </row>
    <row r="668" spans="28:28" ht="13.2">
      <c r="AB668" s="1"/>
    </row>
    <row r="669" spans="28:28" ht="13.2">
      <c r="AB669" s="1"/>
    </row>
    <row r="670" spans="28:28" ht="13.2">
      <c r="AB670" s="1"/>
    </row>
    <row r="671" spans="28:28" ht="13.2">
      <c r="AB671" s="1"/>
    </row>
    <row r="672" spans="28:28" ht="13.2">
      <c r="AB672" s="1"/>
    </row>
    <row r="673" spans="28:28" ht="13.2">
      <c r="AB673" s="1"/>
    </row>
    <row r="674" spans="28:28" ht="13.2">
      <c r="AB674" s="1"/>
    </row>
    <row r="675" spans="28:28" ht="13.2">
      <c r="AB675" s="1"/>
    </row>
    <row r="676" spans="28:28" ht="13.2">
      <c r="AB676" s="1"/>
    </row>
    <row r="677" spans="28:28" ht="13.2">
      <c r="AB677" s="1"/>
    </row>
    <row r="678" spans="28:28" ht="13.2">
      <c r="AB678" s="1"/>
    </row>
    <row r="679" spans="28:28" ht="13.2">
      <c r="AB679" s="1"/>
    </row>
    <row r="680" spans="28:28" ht="13.2">
      <c r="AB680" s="1"/>
    </row>
    <row r="681" spans="28:28" ht="13.2">
      <c r="AB681" s="1"/>
    </row>
    <row r="682" spans="28:28" ht="13.2">
      <c r="AB682" s="1"/>
    </row>
    <row r="683" spans="28:28" ht="13.2">
      <c r="AB683" s="1"/>
    </row>
    <row r="684" spans="28:28" ht="13.2">
      <c r="AB684" s="1"/>
    </row>
    <row r="685" spans="28:28" ht="13.2">
      <c r="AB685" s="1"/>
    </row>
    <row r="686" spans="28:28" ht="13.2">
      <c r="AB686" s="1"/>
    </row>
    <row r="687" spans="28:28" ht="13.2">
      <c r="AB687" s="1"/>
    </row>
    <row r="688" spans="28:28" ht="13.2">
      <c r="AB688" s="1"/>
    </row>
    <row r="689" spans="28:28" ht="13.2">
      <c r="AB689" s="1"/>
    </row>
    <row r="690" spans="28:28" ht="13.2">
      <c r="AB690" s="1"/>
    </row>
    <row r="691" spans="28:28" ht="13.2">
      <c r="AB691" s="1"/>
    </row>
    <row r="692" spans="28:28" ht="13.2">
      <c r="AB692" s="1"/>
    </row>
    <row r="693" spans="28:28" ht="13.2">
      <c r="AB693" s="1"/>
    </row>
    <row r="694" spans="28:28" ht="13.2">
      <c r="AB694" s="1"/>
    </row>
    <row r="695" spans="28:28" ht="13.2">
      <c r="AB695" s="1"/>
    </row>
    <row r="696" spans="28:28" ht="13.2">
      <c r="AB696" s="1"/>
    </row>
    <row r="697" spans="28:28" ht="13.2">
      <c r="AB697" s="1"/>
    </row>
    <row r="698" spans="28:28" ht="13.2">
      <c r="AB698" s="1"/>
    </row>
    <row r="699" spans="28:28" ht="13.2">
      <c r="AB699" s="1"/>
    </row>
    <row r="700" spans="28:28" ht="13.2">
      <c r="AB700" s="1"/>
    </row>
    <row r="701" spans="28:28" ht="13.2">
      <c r="AB701" s="1"/>
    </row>
    <row r="702" spans="28:28" ht="13.2">
      <c r="AB702" s="1"/>
    </row>
    <row r="703" spans="28:28" ht="13.2">
      <c r="AB703" s="1"/>
    </row>
    <row r="704" spans="28:28" ht="13.2">
      <c r="AB704" s="1"/>
    </row>
    <row r="705" spans="28:28" ht="13.2">
      <c r="AB705" s="1"/>
    </row>
    <row r="706" spans="28:28" ht="13.2">
      <c r="AB706" s="1"/>
    </row>
    <row r="707" spans="28:28" ht="13.2">
      <c r="AB707" s="1"/>
    </row>
    <row r="708" spans="28:28" ht="13.2">
      <c r="AB708" s="1"/>
    </row>
    <row r="709" spans="28:28" ht="13.2">
      <c r="AB709" s="1"/>
    </row>
    <row r="710" spans="28:28" ht="13.2">
      <c r="AB710" s="1"/>
    </row>
    <row r="711" spans="28:28" ht="13.2">
      <c r="AB711" s="1"/>
    </row>
    <row r="712" spans="28:28" ht="13.2">
      <c r="AB712" s="1"/>
    </row>
    <row r="713" spans="28:28" ht="13.2">
      <c r="AB713" s="1"/>
    </row>
    <row r="714" spans="28:28" ht="13.2">
      <c r="AB714" s="1"/>
    </row>
    <row r="715" spans="28:28" ht="13.2">
      <c r="AB715" s="1"/>
    </row>
    <row r="716" spans="28:28" ht="13.2">
      <c r="AB716" s="1"/>
    </row>
    <row r="717" spans="28:28" ht="13.2">
      <c r="AB717" s="1"/>
    </row>
    <row r="718" spans="28:28" ht="13.2">
      <c r="AB718" s="1"/>
    </row>
    <row r="719" spans="28:28" ht="13.2">
      <c r="AB719" s="1"/>
    </row>
    <row r="720" spans="28:28" ht="13.2">
      <c r="AB720" s="1"/>
    </row>
    <row r="721" spans="28:28" ht="13.2">
      <c r="AB721" s="1"/>
    </row>
    <row r="722" spans="28:28" ht="13.2">
      <c r="AB722" s="1"/>
    </row>
    <row r="723" spans="28:28" ht="13.2">
      <c r="AB723" s="1"/>
    </row>
    <row r="724" spans="28:28" ht="13.2">
      <c r="AB724" s="1"/>
    </row>
    <row r="725" spans="28:28" ht="13.2">
      <c r="AB725" s="1"/>
    </row>
    <row r="726" spans="28:28" ht="13.2">
      <c r="AB726" s="1"/>
    </row>
    <row r="727" spans="28:28" ht="13.2">
      <c r="AB727" s="1"/>
    </row>
    <row r="728" spans="28:28" ht="13.2">
      <c r="AB728" s="1"/>
    </row>
    <row r="729" spans="28:28" ht="13.2">
      <c r="AB729" s="1"/>
    </row>
    <row r="730" spans="28:28" ht="13.2">
      <c r="AB730" s="1"/>
    </row>
    <row r="731" spans="28:28" ht="13.2">
      <c r="AB731" s="1"/>
    </row>
    <row r="732" spans="28:28" ht="13.2">
      <c r="AB732" s="1"/>
    </row>
    <row r="733" spans="28:28" ht="13.2">
      <c r="AB733" s="1"/>
    </row>
    <row r="734" spans="28:28" ht="13.2">
      <c r="AB734" s="1"/>
    </row>
    <row r="735" spans="28:28" ht="13.2">
      <c r="AB735" s="1"/>
    </row>
    <row r="736" spans="28:28" ht="13.2">
      <c r="AB736" s="1"/>
    </row>
    <row r="737" spans="28:28" ht="13.2">
      <c r="AB737" s="1"/>
    </row>
    <row r="738" spans="28:28" ht="13.2">
      <c r="AB738" s="1"/>
    </row>
    <row r="739" spans="28:28" ht="13.2">
      <c r="AB739" s="1"/>
    </row>
    <row r="740" spans="28:28" ht="13.2">
      <c r="AB740" s="1"/>
    </row>
    <row r="741" spans="28:28" ht="13.2">
      <c r="AB741" s="1"/>
    </row>
    <row r="742" spans="28:28" ht="13.2">
      <c r="AB742" s="1"/>
    </row>
    <row r="743" spans="28:28" ht="13.2">
      <c r="AB743" s="1"/>
    </row>
    <row r="744" spans="28:28" ht="13.2">
      <c r="AB744" s="1"/>
    </row>
    <row r="745" spans="28:28" ht="13.2">
      <c r="AB745" s="1"/>
    </row>
    <row r="746" spans="28:28" ht="13.2">
      <c r="AB746" s="1"/>
    </row>
    <row r="747" spans="28:28" ht="13.2">
      <c r="AB747" s="1"/>
    </row>
    <row r="748" spans="28:28" ht="13.2">
      <c r="AB748" s="1"/>
    </row>
    <row r="749" spans="28:28" ht="13.2">
      <c r="AB749" s="1"/>
    </row>
    <row r="750" spans="28:28" ht="13.2">
      <c r="AB750" s="1"/>
    </row>
    <row r="751" spans="28:28" ht="13.2">
      <c r="AB751" s="1"/>
    </row>
    <row r="752" spans="28:28" ht="13.2">
      <c r="AB752" s="1"/>
    </row>
    <row r="753" spans="28:28" ht="13.2">
      <c r="AB753" s="1"/>
    </row>
    <row r="754" spans="28:28" ht="13.2">
      <c r="AB754" s="1"/>
    </row>
    <row r="755" spans="28:28" ht="13.2">
      <c r="AB755" s="1"/>
    </row>
    <row r="756" spans="28:28" ht="13.2">
      <c r="AB756" s="1"/>
    </row>
    <row r="757" spans="28:28" ht="13.2">
      <c r="AB757" s="1"/>
    </row>
    <row r="758" spans="28:28" ht="13.2">
      <c r="AB758" s="1"/>
    </row>
    <row r="759" spans="28:28" ht="13.2">
      <c r="AB759" s="1"/>
    </row>
    <row r="760" spans="28:28" ht="13.2">
      <c r="AB760" s="1"/>
    </row>
    <row r="761" spans="28:28" ht="13.2">
      <c r="AB761" s="1"/>
    </row>
    <row r="762" spans="28:28" ht="13.2">
      <c r="AB762" s="1"/>
    </row>
    <row r="763" spans="28:28" ht="13.2">
      <c r="AB763" s="1"/>
    </row>
    <row r="764" spans="28:28" ht="13.2">
      <c r="AB764" s="1"/>
    </row>
    <row r="765" spans="28:28" ht="13.2">
      <c r="AB765" s="1"/>
    </row>
    <row r="766" spans="28:28" ht="13.2">
      <c r="AB766" s="1"/>
    </row>
    <row r="767" spans="28:28" ht="13.2">
      <c r="AB767" s="1"/>
    </row>
    <row r="768" spans="28:28" ht="13.2">
      <c r="AB768" s="1"/>
    </row>
    <row r="769" spans="28:28" ht="13.2">
      <c r="AB769" s="1"/>
    </row>
    <row r="770" spans="28:28" ht="13.2">
      <c r="AB770" s="1"/>
    </row>
    <row r="771" spans="28:28" ht="13.2">
      <c r="AB771" s="1"/>
    </row>
    <row r="772" spans="28:28" ht="13.2">
      <c r="AB772" s="1"/>
    </row>
    <row r="773" spans="28:28" ht="13.2">
      <c r="AB773" s="1"/>
    </row>
    <row r="774" spans="28:28" ht="13.2">
      <c r="AB774" s="1"/>
    </row>
    <row r="775" spans="28:28" ht="13.2">
      <c r="AB775" s="1"/>
    </row>
    <row r="776" spans="28:28" ht="13.2">
      <c r="AB776" s="1"/>
    </row>
    <row r="777" spans="28:28" ht="13.2">
      <c r="AB777" s="1"/>
    </row>
    <row r="778" spans="28:28" ht="13.2">
      <c r="AB778" s="1"/>
    </row>
    <row r="779" spans="28:28" ht="13.2">
      <c r="AB779" s="1"/>
    </row>
    <row r="780" spans="28:28" ht="13.2">
      <c r="AB780" s="1"/>
    </row>
    <row r="781" spans="28:28" ht="13.2">
      <c r="AB781" s="1"/>
    </row>
    <row r="782" spans="28:28" ht="13.2">
      <c r="AB782" s="1"/>
    </row>
    <row r="783" spans="28:28" ht="13.2">
      <c r="AB783" s="1"/>
    </row>
    <row r="784" spans="28:28" ht="13.2">
      <c r="AB784" s="1"/>
    </row>
    <row r="785" spans="28:28" ht="13.2">
      <c r="AB785" s="1"/>
    </row>
    <row r="786" spans="28:28" ht="13.2">
      <c r="AB786" s="1"/>
    </row>
    <row r="787" spans="28:28" ht="13.2">
      <c r="AB787" s="1"/>
    </row>
    <row r="788" spans="28:28" ht="13.2">
      <c r="AB788" s="1"/>
    </row>
    <row r="789" spans="28:28" ht="13.2">
      <c r="AB789" s="1"/>
    </row>
    <row r="790" spans="28:28" ht="13.2">
      <c r="AB790" s="1"/>
    </row>
    <row r="791" spans="28:28" ht="13.2">
      <c r="AB791" s="1"/>
    </row>
    <row r="792" spans="28:28" ht="13.2">
      <c r="AB792" s="1"/>
    </row>
    <row r="793" spans="28:28" ht="13.2">
      <c r="AB793" s="1"/>
    </row>
    <row r="794" spans="28:28" ht="13.2">
      <c r="AB794" s="1"/>
    </row>
    <row r="795" spans="28:28" ht="13.2">
      <c r="AB795" s="1"/>
    </row>
    <row r="796" spans="28:28" ht="13.2">
      <c r="AB796" s="1"/>
    </row>
    <row r="797" spans="28:28" ht="13.2">
      <c r="AB797" s="1"/>
    </row>
    <row r="798" spans="28:28" ht="13.2">
      <c r="AB798" s="1"/>
    </row>
    <row r="799" spans="28:28" ht="13.2">
      <c r="AB799" s="1"/>
    </row>
    <row r="800" spans="28:28" ht="13.2">
      <c r="AB800" s="1"/>
    </row>
    <row r="801" spans="28:28" ht="13.2">
      <c r="AB801" s="1"/>
    </row>
    <row r="802" spans="28:28" ht="13.2">
      <c r="AB802" s="1"/>
    </row>
    <row r="803" spans="28:28" ht="13.2">
      <c r="AB803" s="1"/>
    </row>
    <row r="804" spans="28:28" ht="13.2">
      <c r="AB804" s="1"/>
    </row>
    <row r="805" spans="28:28" ht="13.2">
      <c r="AB805" s="1"/>
    </row>
    <row r="806" spans="28:28" ht="13.2">
      <c r="AB806" s="1"/>
    </row>
    <row r="807" spans="28:28" ht="13.2">
      <c r="AB807" s="1"/>
    </row>
    <row r="808" spans="28:28" ht="13.2">
      <c r="AB808" s="1"/>
    </row>
    <row r="809" spans="28:28" ht="13.2">
      <c r="AB809" s="1"/>
    </row>
    <row r="810" spans="28:28" ht="13.2">
      <c r="AB810" s="1"/>
    </row>
    <row r="811" spans="28:28" ht="13.2">
      <c r="AB811" s="1"/>
    </row>
    <row r="812" spans="28:28" ht="13.2">
      <c r="AB812" s="1"/>
    </row>
    <row r="813" spans="28:28" ht="13.2">
      <c r="AB813" s="1"/>
    </row>
    <row r="814" spans="28:28" ht="13.2">
      <c r="AB814" s="1"/>
    </row>
    <row r="815" spans="28:28" ht="13.2">
      <c r="AB815" s="1"/>
    </row>
    <row r="816" spans="28:28" ht="13.2">
      <c r="AB816" s="1"/>
    </row>
    <row r="817" spans="28:28" ht="13.2">
      <c r="AB817" s="1"/>
    </row>
    <row r="818" spans="28:28" ht="13.2">
      <c r="AB818" s="1"/>
    </row>
    <row r="819" spans="28:28" ht="13.2">
      <c r="AB819" s="1"/>
    </row>
    <row r="820" spans="28:28" ht="13.2">
      <c r="AB820" s="1"/>
    </row>
    <row r="821" spans="28:28" ht="13.2">
      <c r="AB821" s="1"/>
    </row>
    <row r="822" spans="28:28" ht="13.2">
      <c r="AB822" s="1"/>
    </row>
    <row r="823" spans="28:28" ht="13.2">
      <c r="AB823" s="1"/>
    </row>
    <row r="824" spans="28:28" ht="13.2">
      <c r="AB824" s="1"/>
    </row>
    <row r="825" spans="28:28" ht="13.2">
      <c r="AB825" s="1"/>
    </row>
    <row r="826" spans="28:28" ht="13.2">
      <c r="AB826" s="1"/>
    </row>
    <row r="827" spans="28:28" ht="13.2">
      <c r="AB827" s="1"/>
    </row>
    <row r="828" spans="28:28" ht="13.2">
      <c r="AB828" s="1"/>
    </row>
    <row r="829" spans="28:28" ht="13.2">
      <c r="AB829" s="1"/>
    </row>
    <row r="830" spans="28:28" ht="13.2">
      <c r="AB830" s="1"/>
    </row>
    <row r="831" spans="28:28" ht="13.2">
      <c r="AB831" s="1"/>
    </row>
    <row r="832" spans="28:28" ht="13.2">
      <c r="AB832" s="1"/>
    </row>
    <row r="833" spans="28:28" ht="13.2">
      <c r="AB833" s="1"/>
    </row>
    <row r="834" spans="28:28" ht="13.2">
      <c r="AB834" s="1"/>
    </row>
    <row r="835" spans="28:28" ht="13.2">
      <c r="AB835" s="1"/>
    </row>
    <row r="836" spans="28:28" ht="13.2">
      <c r="AB836" s="1"/>
    </row>
    <row r="837" spans="28:28" ht="13.2">
      <c r="AB837" s="1"/>
    </row>
    <row r="838" spans="28:28" ht="13.2">
      <c r="AB838" s="1"/>
    </row>
    <row r="839" spans="28:28" ht="13.2">
      <c r="AB839" s="1"/>
    </row>
    <row r="840" spans="28:28" ht="13.2">
      <c r="AB840" s="1"/>
    </row>
    <row r="841" spans="28:28" ht="13.2">
      <c r="AB841" s="1"/>
    </row>
    <row r="842" spans="28:28" ht="13.2">
      <c r="AB842" s="1"/>
    </row>
    <row r="843" spans="28:28" ht="13.2">
      <c r="AB843" s="1"/>
    </row>
    <row r="844" spans="28:28" ht="13.2">
      <c r="AB844" s="1"/>
    </row>
    <row r="845" spans="28:28" ht="13.2">
      <c r="AB845" s="1"/>
    </row>
    <row r="846" spans="28:28" ht="13.2">
      <c r="AB846" s="1"/>
    </row>
    <row r="847" spans="28:28" ht="13.2">
      <c r="AB847" s="1"/>
    </row>
    <row r="848" spans="28:28" ht="13.2">
      <c r="AB848" s="1"/>
    </row>
    <row r="849" spans="28:28" ht="13.2">
      <c r="AB849" s="1"/>
    </row>
    <row r="850" spans="28:28" ht="13.2">
      <c r="AB850" s="1"/>
    </row>
    <row r="851" spans="28:28" ht="13.2">
      <c r="AB851" s="1"/>
    </row>
    <row r="852" spans="28:28" ht="13.2">
      <c r="AB852" s="1"/>
    </row>
    <row r="853" spans="28:28" ht="13.2">
      <c r="AB853" s="1"/>
    </row>
    <row r="854" spans="28:28" ht="13.2">
      <c r="AB854" s="1"/>
    </row>
    <row r="855" spans="28:28" ht="13.2">
      <c r="AB855" s="1"/>
    </row>
    <row r="856" spans="28:28" ht="13.2">
      <c r="AB856" s="1"/>
    </row>
    <row r="857" spans="28:28" ht="13.2">
      <c r="AB857" s="1"/>
    </row>
    <row r="858" spans="28:28" ht="13.2">
      <c r="AB858" s="1"/>
    </row>
    <row r="859" spans="28:28" ht="13.2">
      <c r="AB859" s="1"/>
    </row>
    <row r="860" spans="28:28" ht="13.2">
      <c r="AB860" s="1"/>
    </row>
    <row r="861" spans="28:28" ht="13.2">
      <c r="AB861" s="1"/>
    </row>
    <row r="862" spans="28:28" ht="13.2">
      <c r="AB862" s="1"/>
    </row>
    <row r="863" spans="28:28" ht="13.2">
      <c r="AB863" s="1"/>
    </row>
    <row r="864" spans="28:28" ht="13.2">
      <c r="AB864" s="1"/>
    </row>
    <row r="865" spans="28:28" ht="13.2">
      <c r="AB865" s="1"/>
    </row>
    <row r="866" spans="28:28" ht="13.2">
      <c r="AB866" s="1"/>
    </row>
    <row r="867" spans="28:28" ht="13.2">
      <c r="AB867" s="1"/>
    </row>
    <row r="868" spans="28:28" ht="13.2">
      <c r="AB868" s="1"/>
    </row>
    <row r="869" spans="28:28" ht="13.2">
      <c r="AB869" s="1"/>
    </row>
    <row r="870" spans="28:28" ht="13.2">
      <c r="AB870" s="1"/>
    </row>
    <row r="871" spans="28:28" ht="13.2">
      <c r="AB871" s="1"/>
    </row>
    <row r="872" spans="28:28" ht="13.2">
      <c r="AB872" s="1"/>
    </row>
    <row r="873" spans="28:28" ht="13.2">
      <c r="AB873" s="1"/>
    </row>
    <row r="874" spans="28:28" ht="13.2">
      <c r="AB874" s="1"/>
    </row>
    <row r="875" spans="28:28" ht="13.2">
      <c r="AB875" s="1"/>
    </row>
    <row r="876" spans="28:28" ht="13.2">
      <c r="AB876" s="1"/>
    </row>
    <row r="877" spans="28:28" ht="13.2">
      <c r="AB877" s="1"/>
    </row>
    <row r="878" spans="28:28" ht="13.2">
      <c r="AB878" s="1"/>
    </row>
    <row r="879" spans="28:28" ht="13.2">
      <c r="AB879" s="1"/>
    </row>
    <row r="880" spans="28:28" ht="13.2">
      <c r="AB880" s="1"/>
    </row>
    <row r="881" spans="28:28" ht="13.2">
      <c r="AB881" s="1"/>
    </row>
    <row r="882" spans="28:28" ht="13.2">
      <c r="AB882" s="1"/>
    </row>
    <row r="883" spans="28:28" ht="13.2">
      <c r="AB883" s="1"/>
    </row>
    <row r="884" spans="28:28" ht="13.2">
      <c r="AB884" s="1"/>
    </row>
    <row r="885" spans="28:28" ht="13.2">
      <c r="AB885" s="1"/>
    </row>
    <row r="886" spans="28:28" ht="13.2">
      <c r="AB886" s="1"/>
    </row>
    <row r="887" spans="28:28" ht="13.2">
      <c r="AB887" s="1"/>
    </row>
    <row r="888" spans="28:28" ht="13.2">
      <c r="AB888" s="1"/>
    </row>
    <row r="889" spans="28:28" ht="13.2">
      <c r="AB889" s="1"/>
    </row>
    <row r="890" spans="28:28" ht="13.2">
      <c r="AB890" s="1"/>
    </row>
    <row r="891" spans="28:28" ht="13.2">
      <c r="AB891" s="1"/>
    </row>
    <row r="892" spans="28:28" ht="13.2">
      <c r="AB892" s="1"/>
    </row>
    <row r="893" spans="28:28" ht="13.2">
      <c r="AB893" s="1"/>
    </row>
    <row r="894" spans="28:28" ht="13.2">
      <c r="AB894" s="1"/>
    </row>
    <row r="895" spans="28:28" ht="13.2">
      <c r="AB895" s="1"/>
    </row>
    <row r="896" spans="28:28" ht="13.2">
      <c r="AB896" s="1"/>
    </row>
    <row r="897" spans="28:28" ht="13.2">
      <c r="AB897" s="1"/>
    </row>
    <row r="898" spans="28:28" ht="13.2">
      <c r="AB898" s="1"/>
    </row>
    <row r="899" spans="28:28" ht="13.2">
      <c r="AB899" s="1"/>
    </row>
    <row r="900" spans="28:28" ht="13.2">
      <c r="AB900" s="1"/>
    </row>
    <row r="901" spans="28:28" ht="13.2">
      <c r="AB901" s="1"/>
    </row>
    <row r="902" spans="28:28" ht="13.2">
      <c r="AB902" s="1"/>
    </row>
    <row r="903" spans="28:28" ht="13.2">
      <c r="AB903" s="1"/>
    </row>
    <row r="904" spans="28:28" ht="13.2">
      <c r="AB904" s="1"/>
    </row>
    <row r="905" spans="28:28" ht="13.2">
      <c r="AB905" s="1"/>
    </row>
    <row r="906" spans="28:28" ht="13.2">
      <c r="AB906" s="1"/>
    </row>
    <row r="907" spans="28:28" ht="13.2">
      <c r="AB907" s="1"/>
    </row>
    <row r="908" spans="28:28" ht="13.2">
      <c r="AB908" s="1"/>
    </row>
    <row r="909" spans="28:28" ht="13.2">
      <c r="AB909" s="1"/>
    </row>
    <row r="910" spans="28:28" ht="13.2">
      <c r="AB910" s="1"/>
    </row>
    <row r="911" spans="28:28" ht="13.2">
      <c r="AB911" s="1"/>
    </row>
    <row r="912" spans="28:28" ht="13.2">
      <c r="AB912" s="1"/>
    </row>
    <row r="913" spans="28:28" ht="13.2">
      <c r="AB913" s="1"/>
    </row>
    <row r="914" spans="28:28" ht="13.2">
      <c r="AB914" s="1"/>
    </row>
    <row r="915" spans="28:28" ht="13.2">
      <c r="AB915" s="1"/>
    </row>
    <row r="916" spans="28:28" ht="13.2">
      <c r="AB916" s="1"/>
    </row>
    <row r="917" spans="28:28" ht="13.2">
      <c r="AB917" s="1"/>
    </row>
    <row r="918" spans="28:28" ht="13.2">
      <c r="AB918" s="1"/>
    </row>
    <row r="919" spans="28:28" ht="13.2">
      <c r="AB919" s="1"/>
    </row>
    <row r="920" spans="28:28" ht="13.2">
      <c r="AB920" s="1"/>
    </row>
    <row r="921" spans="28:28" ht="13.2">
      <c r="AB921" s="1"/>
    </row>
    <row r="922" spans="28:28" ht="13.2">
      <c r="AB922" s="1"/>
    </row>
    <row r="923" spans="28:28" ht="13.2">
      <c r="AB923" s="1"/>
    </row>
    <row r="924" spans="28:28" ht="13.2">
      <c r="AB924" s="1"/>
    </row>
    <row r="925" spans="28:28" ht="13.2">
      <c r="AB925" s="1"/>
    </row>
    <row r="926" spans="28:28" ht="13.2">
      <c r="AB926" s="1"/>
    </row>
    <row r="927" spans="28:28" ht="13.2">
      <c r="AB927" s="1"/>
    </row>
    <row r="928" spans="28:28" ht="13.2">
      <c r="AB928" s="1"/>
    </row>
    <row r="929" spans="28:28" ht="13.2">
      <c r="AB929" s="1"/>
    </row>
    <row r="930" spans="28:28" ht="13.2">
      <c r="AB930" s="1"/>
    </row>
    <row r="931" spans="28:28" ht="13.2">
      <c r="AB931" s="1"/>
    </row>
    <row r="932" spans="28:28" ht="13.2">
      <c r="AB932" s="1"/>
    </row>
    <row r="933" spans="28:28" ht="13.2">
      <c r="AB933" s="1"/>
    </row>
    <row r="934" spans="28:28" ht="13.2">
      <c r="AB934" s="1"/>
    </row>
    <row r="935" spans="28:28" ht="13.2">
      <c r="AB935" s="1"/>
    </row>
    <row r="936" spans="28:28" ht="13.2">
      <c r="AB9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32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J35" sqref="J35"/>
    </sheetView>
  </sheetViews>
  <sheetFormatPr defaultColWidth="12.6640625" defaultRowHeight="15.75" customHeight="1"/>
  <cols>
    <col min="1" max="1" width="5.21875" customWidth="1"/>
    <col min="2" max="2" width="34.109375" customWidth="1"/>
    <col min="15" max="15" width="19.77734375" customWidth="1"/>
  </cols>
  <sheetData>
    <row r="1" spans="1:15">
      <c r="N1" s="1"/>
    </row>
    <row r="2" spans="1:15" ht="15.75" customHeight="1">
      <c r="B2" s="2" t="s">
        <v>55</v>
      </c>
      <c r="C2" s="2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2" t="s">
        <v>24</v>
      </c>
      <c r="M2" s="2" t="s">
        <v>25</v>
      </c>
      <c r="N2" s="4" t="s">
        <v>26</v>
      </c>
      <c r="O2" s="2" t="s">
        <v>27</v>
      </c>
    </row>
    <row r="3" spans="1:15" ht="15.75" customHeight="1">
      <c r="A3" s="5">
        <v>1</v>
      </c>
      <c r="B3" s="21" t="str">
        <f>'lw1'!B3</f>
        <v>Булыгин Константин</v>
      </c>
      <c r="C3" s="7"/>
      <c r="D3" s="7"/>
      <c r="E3" s="7"/>
      <c r="F3" s="7"/>
      <c r="G3" s="7"/>
      <c r="H3" s="7"/>
      <c r="I3" s="7"/>
      <c r="J3" s="7"/>
      <c r="K3" s="7"/>
      <c r="L3" s="7"/>
      <c r="M3" s="8">
        <f t="shared" ref="M3:M16" si="0">SUM(C3:L3)</f>
        <v>0</v>
      </c>
      <c r="N3" s="9" t="e">
        <f ca="1">NORMALIZE_SCORE($C$25,$D$25,$C$24,$D$24,$C$23,$D$23,M3)</f>
        <v>#NAME?</v>
      </c>
      <c r="O3" s="10" t="e">
        <f ca="1">GET_MARK($D$25,$D$24,$D$23,N3)</f>
        <v>#NAME?</v>
      </c>
    </row>
    <row r="4" spans="1:15" ht="15.75" customHeight="1">
      <c r="A4" s="5">
        <v>2</v>
      </c>
      <c r="B4" s="21" t="str">
        <f>'lw1'!B4</f>
        <v>Никто</v>
      </c>
      <c r="C4" s="7"/>
      <c r="D4" s="7"/>
      <c r="E4" s="7"/>
      <c r="F4" s="7"/>
      <c r="G4" s="7"/>
      <c r="H4" s="7"/>
      <c r="I4" s="7"/>
      <c r="J4" s="7"/>
      <c r="K4" s="7"/>
      <c r="L4" s="7"/>
      <c r="M4" s="8">
        <f t="shared" si="0"/>
        <v>0</v>
      </c>
      <c r="N4" s="9" t="e">
        <f ca="1">NORMALIZE_SCORE($C$25,$D$25,$C$24,$D$24,$C$23,$D$23,M4)</f>
        <v>#NAME?</v>
      </c>
      <c r="O4" s="10" t="e">
        <f ca="1">GET_MARK($D$25,$D$24,$D$23,N4)</f>
        <v>#NAME?</v>
      </c>
    </row>
    <row r="5" spans="1:15" ht="15.75" customHeight="1">
      <c r="A5" s="11">
        <v>3</v>
      </c>
      <c r="B5" s="21" t="str">
        <f>'lw1'!B5</f>
        <v>Константинов Валентин</v>
      </c>
      <c r="C5" s="12"/>
      <c r="D5" s="7"/>
      <c r="E5" s="7"/>
      <c r="F5" s="7"/>
      <c r="G5" s="7"/>
      <c r="H5" s="7"/>
      <c r="I5" s="7"/>
      <c r="J5" s="7"/>
      <c r="K5" s="7"/>
      <c r="L5" s="7"/>
      <c r="M5" s="8">
        <f t="shared" si="0"/>
        <v>0</v>
      </c>
      <c r="N5" s="9" t="e">
        <f ca="1">NORMALIZE_SCORE($C$25,$D$25,$C$24,$D$24,$C$23,$D$23,M5)</f>
        <v>#NAME?</v>
      </c>
      <c r="O5" s="10" t="e">
        <f ca="1">GET_MARK($D$25,$D$24,$D$23,N5)</f>
        <v>#NAME?</v>
      </c>
    </row>
    <row r="6" spans="1:15">
      <c r="A6" s="5">
        <v>4</v>
      </c>
      <c r="B6" s="21" t="str">
        <f>'lw1'!B6</f>
        <v>Милочкин Артем</v>
      </c>
      <c r="C6" s="8"/>
      <c r="D6" s="8"/>
      <c r="E6" s="8"/>
      <c r="F6" s="8"/>
      <c r="G6" s="8"/>
      <c r="H6" s="8"/>
      <c r="I6" s="8"/>
      <c r="J6" s="8"/>
      <c r="K6" s="8"/>
      <c r="L6" s="8"/>
      <c r="M6" s="8">
        <f t="shared" si="0"/>
        <v>0</v>
      </c>
      <c r="N6" s="9" t="e">
        <f ca="1">NORMALIZE_SCORE($C$25,$D$25,$C$24,$D$24,$C$23,$D$23,M6)</f>
        <v>#NAME?</v>
      </c>
      <c r="O6" s="10" t="e">
        <f ca="1">GET_MARK($D$25,$D$24,$D$23,N6)</f>
        <v>#NAME?</v>
      </c>
    </row>
    <row r="7" spans="1:15">
      <c r="A7" s="5">
        <v>5</v>
      </c>
      <c r="B7" s="21" t="str">
        <f>'lw1'!B7</f>
        <v>Михайлов Дмитрий</v>
      </c>
      <c r="C7" s="8"/>
      <c r="D7" s="8"/>
      <c r="E7" s="8"/>
      <c r="F7" s="8"/>
      <c r="G7" s="8"/>
      <c r="H7" s="8"/>
      <c r="I7" s="8"/>
      <c r="J7" s="8"/>
      <c r="K7" s="8"/>
      <c r="L7" s="8"/>
      <c r="M7" s="8">
        <f t="shared" si="0"/>
        <v>0</v>
      </c>
      <c r="N7" s="9" t="e">
        <f ca="1">NORMALIZE_SCORE($C$25,$D$25,$C$24,$D$24,$C$23,$D$23,M7)</f>
        <v>#NAME?</v>
      </c>
      <c r="O7" s="10" t="e">
        <f ca="1">GET_MARK($D$25,$D$24,$D$23,N7)</f>
        <v>#NAME?</v>
      </c>
    </row>
    <row r="8" spans="1:15">
      <c r="A8" s="5">
        <v>6</v>
      </c>
      <c r="B8" s="21" t="str">
        <f>'lw1'!B8</f>
        <v>Мочалов Павел</v>
      </c>
      <c r="C8" s="13"/>
      <c r="D8" s="14"/>
      <c r="E8" s="14"/>
      <c r="F8" s="15">
        <f>140*(0.7*1.1+0.05*0.8)</f>
        <v>113.4</v>
      </c>
      <c r="G8" s="14"/>
      <c r="H8" s="14"/>
      <c r="I8" s="15">
        <f>300*(0.55*1 + 0.2*1)</f>
        <v>225</v>
      </c>
      <c r="J8" s="15">
        <f>200*1*1</f>
        <v>200</v>
      </c>
      <c r="K8" s="14"/>
      <c r="L8" s="8"/>
      <c r="M8" s="8">
        <f t="shared" si="0"/>
        <v>538.4</v>
      </c>
      <c r="N8" s="9" t="e">
        <f ca="1">NORMALIZE_SCORE($C$25,$D$25,$C$24,$D$24,$C$23,$D$23,M8)</f>
        <v>#NAME?</v>
      </c>
      <c r="O8" s="10" t="e">
        <f ca="1">GET_MARK($D$25,$D$24,$D$23,N8)</f>
        <v>#NAME?</v>
      </c>
    </row>
    <row r="9" spans="1:15">
      <c r="A9" s="5">
        <v>7</v>
      </c>
      <c r="B9" s="21" t="str">
        <f>'lw1'!B9</f>
        <v>Николаева Дарья</v>
      </c>
      <c r="C9" s="8"/>
      <c r="D9" s="8"/>
      <c r="E9" s="8"/>
      <c r="F9" s="8"/>
      <c r="G9" s="8"/>
      <c r="H9" s="8"/>
      <c r="I9" s="8"/>
      <c r="J9" s="8"/>
      <c r="K9" s="8"/>
      <c r="L9" s="8"/>
      <c r="M9" s="8">
        <f t="shared" si="0"/>
        <v>0</v>
      </c>
      <c r="N9" s="9" t="e">
        <f ca="1">NORMALIZE_SCORE($C$25,$D$25,$C$24,$D$24,$C$23,$D$23,M9)</f>
        <v>#NAME?</v>
      </c>
      <c r="O9" s="10" t="e">
        <f ca="1">GET_MARK($D$25,$D$24,$D$23,N9)</f>
        <v>#NAME?</v>
      </c>
    </row>
    <row r="10" spans="1:15">
      <c r="A10" s="5">
        <v>8</v>
      </c>
      <c r="B10" s="21" t="str">
        <f>'lw1'!B10</f>
        <v>Овинкин Владислав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>
        <f t="shared" si="0"/>
        <v>0</v>
      </c>
      <c r="N10" s="9" t="e">
        <f ca="1">NORMALIZE_SCORE($C$25,$D$25,$C$24,$D$24,$C$23,$D$23,M10)</f>
        <v>#NAME?</v>
      </c>
      <c r="O10" s="10" t="e">
        <f ca="1">GET_MARK($D$25,$D$24,$D$23,N10)</f>
        <v>#NAME?</v>
      </c>
    </row>
    <row r="11" spans="1:15">
      <c r="A11" s="5">
        <v>9</v>
      </c>
      <c r="B11" s="21" t="str">
        <f>'lw1'!B11</f>
        <v>Платов Александр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>
        <f t="shared" si="0"/>
        <v>0</v>
      </c>
      <c r="N11" s="9" t="e">
        <f ca="1">NORMALIZE_SCORE($C$25,$D$25,$C$24,$D$24,$C$23,$D$23,M11)</f>
        <v>#NAME?</v>
      </c>
      <c r="O11" s="10" t="e">
        <f ca="1">GET_MARK($D$25,$D$24,$D$23,N11)</f>
        <v>#NAME?</v>
      </c>
    </row>
    <row r="12" spans="1:15">
      <c r="A12" s="5">
        <v>10</v>
      </c>
      <c r="B12" s="21" t="str">
        <f>'lw1'!B12</f>
        <v>Ратченко Андрей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>
        <f t="shared" si="0"/>
        <v>0</v>
      </c>
      <c r="N12" s="9" t="e">
        <f ca="1">NORMALIZE_SCORE($C$25,$D$25,$C$24,$D$24,$C$23,$D$23,M12)</f>
        <v>#NAME?</v>
      </c>
      <c r="O12" s="10" t="e">
        <f ca="1">GET_MARK($D$25,$D$24,$D$23,N12)</f>
        <v>#NAME?</v>
      </c>
    </row>
    <row r="13" spans="1:15">
      <c r="A13" s="5">
        <v>11</v>
      </c>
      <c r="B13" s="21" t="str">
        <f>'lw1'!B13</f>
        <v>Санников Егор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>
        <f t="shared" si="0"/>
        <v>0</v>
      </c>
      <c r="N13" s="9" t="e">
        <f ca="1">NORMALIZE_SCORE($C$25,$D$25,$C$24,$D$24,$C$23,$D$23,M13)</f>
        <v>#NAME?</v>
      </c>
      <c r="O13" s="10" t="e">
        <f ca="1">GET_MARK($D$25,$D$24,$D$23,N13)</f>
        <v>#NAME?</v>
      </c>
    </row>
    <row r="14" spans="1:15">
      <c r="A14" s="5">
        <v>12</v>
      </c>
      <c r="B14" s="21" t="str">
        <f>'lw1'!B14</f>
        <v>Шибаков Владимир</v>
      </c>
      <c r="C14" s="8"/>
      <c r="D14" s="20"/>
      <c r="E14" s="20"/>
      <c r="F14" s="8">
        <f>140*1*1.1</f>
        <v>154</v>
      </c>
      <c r="G14" s="8"/>
      <c r="H14" s="8"/>
      <c r="I14" s="8"/>
      <c r="J14" s="8"/>
      <c r="K14" s="8"/>
      <c r="L14" s="8"/>
      <c r="M14" s="8">
        <f t="shared" si="0"/>
        <v>154</v>
      </c>
      <c r="N14" s="9" t="e">
        <f ca="1">NORMALIZE_SCORE($C$25,$D$25,$C$24,$D$24,$C$23,$D$23,M14)</f>
        <v>#NAME?</v>
      </c>
      <c r="O14" s="10" t="e">
        <f ca="1">GET_MARK($D$25,$D$24,$D$23,N14)</f>
        <v>#NAME?</v>
      </c>
    </row>
    <row r="15" spans="1:15">
      <c r="A15" s="5">
        <v>13</v>
      </c>
      <c r="B15" s="21" t="str">
        <f>'lw1'!B15</f>
        <v>Ямолкин Федор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f t="shared" si="0"/>
        <v>0</v>
      </c>
      <c r="N15" s="9" t="e">
        <f ca="1">NORMALIZE_SCORE($C$25,$D$25,$C$24,$D$24,$C$23,$D$23,M15)</f>
        <v>#NAME?</v>
      </c>
      <c r="O15" s="10" t="e">
        <f ca="1">GET_MARK($D$25,$D$24,$D$23,N15)</f>
        <v>#NAME?</v>
      </c>
    </row>
    <row r="16" spans="1:15">
      <c r="A16" s="5">
        <v>14</v>
      </c>
      <c r="B16" s="21" t="str">
        <f>'lw1'!B16</f>
        <v>Михеев Егор</v>
      </c>
      <c r="C16" s="8"/>
      <c r="D16" s="8"/>
      <c r="E16" s="8"/>
      <c r="F16" s="8"/>
      <c r="G16" s="8"/>
      <c r="H16" s="8"/>
      <c r="I16" s="8"/>
      <c r="J16" s="8"/>
      <c r="K16" s="8"/>
      <c r="L16" s="20"/>
      <c r="M16" s="8">
        <f t="shared" si="0"/>
        <v>0</v>
      </c>
      <c r="N16" s="9" t="e">
        <f ca="1">NORMALIZE_SCORE($C$25,$D$25,$C$24,$D$24,$C$23,$D$23,M16)</f>
        <v>#NAME?</v>
      </c>
      <c r="O16" s="10" t="e">
        <f ca="1">GET_MARK($D$25,$D$24,$D$23,N16)</f>
        <v>#NAME?</v>
      </c>
    </row>
    <row r="17" spans="1:15" ht="14.4">
      <c r="B17" s="2" t="s">
        <v>42</v>
      </c>
      <c r="C17" s="2" t="s">
        <v>86</v>
      </c>
      <c r="D17" s="3" t="s">
        <v>87</v>
      </c>
      <c r="E17" s="3" t="s">
        <v>88</v>
      </c>
      <c r="F17" s="3" t="s">
        <v>89</v>
      </c>
      <c r="G17" s="3" t="s">
        <v>90</v>
      </c>
      <c r="H17" s="3" t="s">
        <v>91</v>
      </c>
      <c r="I17" s="3" t="s">
        <v>92</v>
      </c>
      <c r="J17" s="3" t="s">
        <v>93</v>
      </c>
      <c r="K17" s="3" t="s">
        <v>94</v>
      </c>
      <c r="L17" s="2" t="s">
        <v>24</v>
      </c>
      <c r="M17" s="2" t="s">
        <v>25</v>
      </c>
      <c r="N17" s="4" t="s">
        <v>26</v>
      </c>
      <c r="O17" s="2" t="s">
        <v>27</v>
      </c>
    </row>
    <row r="18" spans="1:15" ht="13.8">
      <c r="A18" s="5">
        <v>1</v>
      </c>
      <c r="B18" s="21" t="str">
        <f>'lw1'!B18</f>
        <v>Калинин Константин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f t="shared" ref="M18:M19" si="1">SUM(C18:L18)</f>
        <v>0</v>
      </c>
      <c r="N18" s="9" t="e">
        <f ca="1">NORMALIZE_SCORE($C$25,$D$25,$C$24,$D$24,$C$23,$D$23,M18)</f>
        <v>#NAME?</v>
      </c>
      <c r="O18" s="10" t="e">
        <f ca="1">GET_MARK($D$25,$D$24,$D$23,N18)</f>
        <v>#NAME?</v>
      </c>
    </row>
    <row r="19" spans="1:15" ht="13.8">
      <c r="A19" s="5">
        <v>2</v>
      </c>
      <c r="B19" s="21" t="str">
        <f>'lw1'!B19</f>
        <v>Шелеметев Михаил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16">
        <f t="shared" si="1"/>
        <v>0</v>
      </c>
      <c r="N19" s="26" t="e">
        <f ca="1">NORMALIZE_SCORE($C$25,$D$25,$C$24,$D$24,$C$23,$D$23,M19)</f>
        <v>#NAME?</v>
      </c>
      <c r="O19" s="29" t="e">
        <f ca="1">GET_MARK($D$25,$D$24,$D$23,N19)</f>
        <v>#NAME?</v>
      </c>
    </row>
    <row r="20" spans="1:15" ht="13.2">
      <c r="B20" s="20" t="s">
        <v>25</v>
      </c>
      <c r="C20" s="20"/>
      <c r="D20" s="20"/>
      <c r="E20" s="20"/>
      <c r="F20" s="20"/>
      <c r="G20" s="20"/>
      <c r="H20" s="20"/>
      <c r="I20" s="20"/>
      <c r="J20" s="20"/>
      <c r="K20" s="20"/>
      <c r="L20" s="8"/>
      <c r="M20" s="8"/>
      <c r="N20" s="9"/>
    </row>
    <row r="21" spans="1:15" ht="14.4">
      <c r="B21" s="23" t="s">
        <v>46</v>
      </c>
      <c r="C21" s="12">
        <v>50</v>
      </c>
      <c r="D21" s="12">
        <v>10</v>
      </c>
      <c r="E21" s="12">
        <v>40</v>
      </c>
      <c r="F21" s="12">
        <v>140</v>
      </c>
      <c r="G21" s="12">
        <v>50</v>
      </c>
      <c r="H21" s="12">
        <v>50</v>
      </c>
      <c r="I21" s="12">
        <v>300</v>
      </c>
      <c r="J21" s="12">
        <v>200</v>
      </c>
      <c r="K21" s="12">
        <v>100</v>
      </c>
      <c r="L21" s="12"/>
      <c r="N21" s="1"/>
    </row>
    <row r="22" spans="1:15" ht="14.4">
      <c r="B22" s="23"/>
      <c r="C22" s="12"/>
      <c r="D22" s="12"/>
      <c r="E22" s="12"/>
      <c r="F22" s="12"/>
      <c r="G22" s="12"/>
      <c r="H22" s="12"/>
      <c r="I22" s="12"/>
      <c r="J22" s="12"/>
      <c r="K22" s="12"/>
      <c r="L22" s="12"/>
      <c r="N22" s="1"/>
    </row>
    <row r="23" spans="1:15" ht="14.4">
      <c r="B23" s="24" t="s">
        <v>47</v>
      </c>
      <c r="C23" s="12">
        <v>600</v>
      </c>
      <c r="D23" s="12">
        <v>8</v>
      </c>
      <c r="N23" s="1"/>
    </row>
    <row r="24" spans="1:15" ht="14.4">
      <c r="B24" s="24" t="s">
        <v>48</v>
      </c>
      <c r="C24" s="12">
        <v>300</v>
      </c>
      <c r="D24" s="12">
        <v>6.5</v>
      </c>
      <c r="N24" s="1"/>
    </row>
    <row r="25" spans="1:15" ht="14.4">
      <c r="B25" s="24" t="s">
        <v>49</v>
      </c>
      <c r="C25" s="12">
        <v>50</v>
      </c>
      <c r="D25" s="12">
        <v>5</v>
      </c>
      <c r="N25" s="1"/>
    </row>
    <row r="26" spans="1:15" ht="13.2">
      <c r="N26" s="1"/>
    </row>
    <row r="27" spans="1:15" ht="13.2">
      <c r="N27" s="1"/>
    </row>
    <row r="28" spans="1:15" ht="13.8">
      <c r="B28" s="30" t="s">
        <v>95</v>
      </c>
      <c r="N28" s="1"/>
    </row>
    <row r="29" spans="1:15" ht="13.2">
      <c r="B29" s="5" t="s">
        <v>96</v>
      </c>
      <c r="N29" s="1"/>
    </row>
    <row r="30" spans="1:15" ht="13.2">
      <c r="B30" s="5" t="s">
        <v>97</v>
      </c>
      <c r="N30" s="1"/>
    </row>
    <row r="31" spans="1:15" ht="13.2">
      <c r="B31" s="5" t="s">
        <v>98</v>
      </c>
      <c r="N31" s="1"/>
    </row>
    <row r="32" spans="1:15" ht="13.2">
      <c r="B32" s="5" t="s">
        <v>99</v>
      </c>
      <c r="N32" s="1"/>
    </row>
    <row r="33" spans="2:14" ht="13.2">
      <c r="B33" s="5" t="s">
        <v>100</v>
      </c>
      <c r="N33" s="1"/>
    </row>
    <row r="34" spans="2:14" ht="13.2">
      <c r="B34" s="5" t="s">
        <v>101</v>
      </c>
      <c r="N34" s="1"/>
    </row>
    <row r="35" spans="2:14" ht="13.2">
      <c r="N35" s="1"/>
    </row>
    <row r="36" spans="2:14" ht="13.2">
      <c r="N36" s="1"/>
    </row>
    <row r="37" spans="2:14" ht="13.2">
      <c r="N37" s="1"/>
    </row>
    <row r="38" spans="2:14" ht="13.2">
      <c r="N38" s="1"/>
    </row>
    <row r="39" spans="2:14" ht="13.2">
      <c r="N39" s="1"/>
    </row>
    <row r="40" spans="2:14" ht="13.2">
      <c r="N40" s="1"/>
    </row>
    <row r="41" spans="2:14" ht="13.2">
      <c r="N41" s="1"/>
    </row>
    <row r="42" spans="2:14" ht="13.2">
      <c r="N42" s="1"/>
    </row>
    <row r="43" spans="2:14" ht="13.2">
      <c r="N43" s="1"/>
    </row>
    <row r="44" spans="2:14" ht="13.2">
      <c r="N44" s="1"/>
    </row>
    <row r="45" spans="2:14" ht="13.2">
      <c r="N45" s="1"/>
    </row>
    <row r="46" spans="2:14" ht="13.2">
      <c r="N46" s="1"/>
    </row>
    <row r="47" spans="2:14" ht="13.2">
      <c r="N47" s="1"/>
    </row>
    <row r="48" spans="2:14" ht="13.2">
      <c r="N48" s="1"/>
    </row>
    <row r="49" spans="14:14" ht="13.2">
      <c r="N49" s="1"/>
    </row>
    <row r="50" spans="14:14" ht="13.2">
      <c r="N50" s="1"/>
    </row>
    <row r="51" spans="14:14" ht="13.2">
      <c r="N51" s="1"/>
    </row>
    <row r="52" spans="14:14" ht="13.2">
      <c r="N52" s="1"/>
    </row>
    <row r="53" spans="14:14" ht="13.2">
      <c r="N53" s="1"/>
    </row>
    <row r="54" spans="14:14" ht="13.2">
      <c r="N54" s="1"/>
    </row>
    <row r="55" spans="14:14" ht="13.2">
      <c r="N55" s="1"/>
    </row>
    <row r="56" spans="14:14" ht="13.2">
      <c r="N56" s="1"/>
    </row>
    <row r="57" spans="14:14" ht="13.2">
      <c r="N57" s="1"/>
    </row>
    <row r="58" spans="14:14" ht="13.2">
      <c r="N58" s="1"/>
    </row>
    <row r="59" spans="14:14" ht="13.2">
      <c r="N59" s="1"/>
    </row>
    <row r="60" spans="14:14" ht="13.2">
      <c r="N60" s="1"/>
    </row>
    <row r="61" spans="14:14" ht="13.2">
      <c r="N61" s="1"/>
    </row>
    <row r="62" spans="14:14" ht="13.2">
      <c r="N62" s="1"/>
    </row>
    <row r="63" spans="14:14" ht="13.2">
      <c r="N63" s="1"/>
    </row>
    <row r="64" spans="14:14" ht="13.2">
      <c r="N64" s="1"/>
    </row>
    <row r="65" spans="14:14" ht="13.2">
      <c r="N65" s="1"/>
    </row>
    <row r="66" spans="14:14" ht="13.2">
      <c r="N66" s="1"/>
    </row>
    <row r="67" spans="14:14" ht="13.2">
      <c r="N67" s="1"/>
    </row>
    <row r="68" spans="14:14" ht="13.2">
      <c r="N68" s="1"/>
    </row>
    <row r="69" spans="14:14" ht="13.2">
      <c r="N69" s="1"/>
    </row>
    <row r="70" spans="14:14" ht="13.2">
      <c r="N70" s="1"/>
    </row>
    <row r="71" spans="14:14" ht="13.2">
      <c r="N71" s="1"/>
    </row>
    <row r="72" spans="14:14" ht="13.2">
      <c r="N72" s="1"/>
    </row>
    <row r="73" spans="14:14" ht="13.2">
      <c r="N73" s="1"/>
    </row>
    <row r="74" spans="14:14" ht="13.2">
      <c r="N74" s="1"/>
    </row>
    <row r="75" spans="14:14" ht="13.2">
      <c r="N75" s="1"/>
    </row>
    <row r="76" spans="14:14" ht="13.2">
      <c r="N76" s="1"/>
    </row>
    <row r="77" spans="14:14" ht="13.2">
      <c r="N77" s="1"/>
    </row>
    <row r="78" spans="14:14" ht="13.2">
      <c r="N78" s="1"/>
    </row>
    <row r="79" spans="14:14" ht="13.2">
      <c r="N79" s="1"/>
    </row>
    <row r="80" spans="14:14" ht="13.2">
      <c r="N80" s="1"/>
    </row>
    <row r="81" spans="14:14" ht="13.2">
      <c r="N81" s="1"/>
    </row>
    <row r="82" spans="14:14" ht="13.2">
      <c r="N82" s="1"/>
    </row>
    <row r="83" spans="14:14" ht="13.2">
      <c r="N83" s="1"/>
    </row>
    <row r="84" spans="14:14" ht="13.2">
      <c r="N84" s="1"/>
    </row>
    <row r="85" spans="14:14" ht="13.2">
      <c r="N85" s="1"/>
    </row>
    <row r="86" spans="14:14" ht="13.2">
      <c r="N86" s="1"/>
    </row>
    <row r="87" spans="14:14" ht="13.2">
      <c r="N87" s="1"/>
    </row>
    <row r="88" spans="14:14" ht="13.2">
      <c r="N88" s="1"/>
    </row>
    <row r="89" spans="14:14" ht="13.2">
      <c r="N89" s="1"/>
    </row>
    <row r="90" spans="14:14" ht="13.2">
      <c r="N90" s="1"/>
    </row>
    <row r="91" spans="14:14" ht="13.2">
      <c r="N91" s="1"/>
    </row>
    <row r="92" spans="14:14" ht="13.2">
      <c r="N92" s="1"/>
    </row>
    <row r="93" spans="14:14" ht="13.2">
      <c r="N93" s="1"/>
    </row>
    <row r="94" spans="14:14" ht="13.2">
      <c r="N94" s="1"/>
    </row>
    <row r="95" spans="14:14" ht="13.2">
      <c r="N95" s="1"/>
    </row>
    <row r="96" spans="14:14" ht="13.2">
      <c r="N96" s="1"/>
    </row>
    <row r="97" spans="14:14" ht="13.2">
      <c r="N97" s="1"/>
    </row>
    <row r="98" spans="14:14" ht="13.2">
      <c r="N98" s="1"/>
    </row>
    <row r="99" spans="14:14" ht="13.2">
      <c r="N99" s="1"/>
    </row>
    <row r="100" spans="14:14" ht="13.2">
      <c r="N100" s="1"/>
    </row>
    <row r="101" spans="14:14" ht="13.2">
      <c r="N101" s="1"/>
    </row>
    <row r="102" spans="14:14" ht="13.2">
      <c r="N102" s="1"/>
    </row>
    <row r="103" spans="14:14" ht="13.2">
      <c r="N103" s="1"/>
    </row>
    <row r="104" spans="14:14" ht="13.2">
      <c r="N104" s="1"/>
    </row>
    <row r="105" spans="14:14" ht="13.2">
      <c r="N105" s="1"/>
    </row>
    <row r="106" spans="14:14" ht="13.2">
      <c r="N106" s="1"/>
    </row>
    <row r="107" spans="14:14" ht="13.2">
      <c r="N107" s="1"/>
    </row>
    <row r="108" spans="14:14" ht="13.2">
      <c r="N108" s="1"/>
    </row>
    <row r="109" spans="14:14" ht="13.2">
      <c r="N109" s="1"/>
    </row>
    <row r="110" spans="14:14" ht="13.2">
      <c r="N110" s="1"/>
    </row>
    <row r="111" spans="14:14" ht="13.2">
      <c r="N111" s="1"/>
    </row>
    <row r="112" spans="14:14" ht="13.2">
      <c r="N112" s="1"/>
    </row>
    <row r="113" spans="14:14" ht="13.2">
      <c r="N113" s="1"/>
    </row>
    <row r="114" spans="14:14" ht="13.2">
      <c r="N114" s="1"/>
    </row>
    <row r="115" spans="14:14" ht="13.2">
      <c r="N115" s="1"/>
    </row>
    <row r="116" spans="14:14" ht="13.2">
      <c r="N116" s="1"/>
    </row>
    <row r="117" spans="14:14" ht="13.2">
      <c r="N117" s="1"/>
    </row>
    <row r="118" spans="14:14" ht="13.2">
      <c r="N118" s="1"/>
    </row>
    <row r="119" spans="14:14" ht="13.2">
      <c r="N119" s="1"/>
    </row>
    <row r="120" spans="14:14" ht="13.2">
      <c r="N120" s="1"/>
    </row>
    <row r="121" spans="14:14" ht="13.2">
      <c r="N121" s="1"/>
    </row>
    <row r="122" spans="14:14" ht="13.2">
      <c r="N122" s="1"/>
    </row>
    <row r="123" spans="14:14" ht="13.2">
      <c r="N123" s="1"/>
    </row>
    <row r="124" spans="14:14" ht="13.2">
      <c r="N124" s="1"/>
    </row>
    <row r="125" spans="14:14" ht="13.2">
      <c r="N125" s="1"/>
    </row>
    <row r="126" spans="14:14" ht="13.2">
      <c r="N126" s="1"/>
    </row>
    <row r="127" spans="14:14" ht="13.2">
      <c r="N127" s="1"/>
    </row>
    <row r="128" spans="14:14" ht="13.2">
      <c r="N128" s="1"/>
    </row>
    <row r="129" spans="14:14" ht="13.2">
      <c r="N129" s="1"/>
    </row>
    <row r="130" spans="14:14" ht="13.2">
      <c r="N130" s="1"/>
    </row>
    <row r="131" spans="14:14" ht="13.2">
      <c r="N131" s="1"/>
    </row>
    <row r="132" spans="14:14" ht="13.2">
      <c r="N132" s="1"/>
    </row>
    <row r="133" spans="14:14" ht="13.2">
      <c r="N133" s="1"/>
    </row>
    <row r="134" spans="14:14" ht="13.2">
      <c r="N134" s="1"/>
    </row>
    <row r="135" spans="14:14" ht="13.2">
      <c r="N135" s="1"/>
    </row>
    <row r="136" spans="14:14" ht="13.2">
      <c r="N136" s="1"/>
    </row>
    <row r="137" spans="14:14" ht="13.2">
      <c r="N137" s="1"/>
    </row>
    <row r="138" spans="14:14" ht="13.2">
      <c r="N138" s="1"/>
    </row>
    <row r="139" spans="14:14" ht="13.2">
      <c r="N139" s="1"/>
    </row>
    <row r="140" spans="14:14" ht="13.2">
      <c r="N140" s="1"/>
    </row>
    <row r="141" spans="14:14" ht="13.2">
      <c r="N141" s="1"/>
    </row>
    <row r="142" spans="14:14" ht="13.2">
      <c r="N142" s="1"/>
    </row>
    <row r="143" spans="14:14" ht="13.2">
      <c r="N143" s="1"/>
    </row>
    <row r="144" spans="14:14" ht="13.2">
      <c r="N144" s="1"/>
    </row>
    <row r="145" spans="14:14" ht="13.2">
      <c r="N145" s="1"/>
    </row>
    <row r="146" spans="14:14" ht="13.2">
      <c r="N146" s="1"/>
    </row>
    <row r="147" spans="14:14" ht="13.2">
      <c r="N147" s="1"/>
    </row>
    <row r="148" spans="14:14" ht="13.2">
      <c r="N148" s="1"/>
    </row>
    <row r="149" spans="14:14" ht="13.2">
      <c r="N149" s="1"/>
    </row>
    <row r="150" spans="14:14" ht="13.2">
      <c r="N150" s="1"/>
    </row>
    <row r="151" spans="14:14" ht="13.2">
      <c r="N151" s="1"/>
    </row>
    <row r="152" spans="14:14" ht="13.2">
      <c r="N152" s="1"/>
    </row>
    <row r="153" spans="14:14" ht="13.2">
      <c r="N153" s="1"/>
    </row>
    <row r="154" spans="14:14" ht="13.2">
      <c r="N154" s="1"/>
    </row>
    <row r="155" spans="14:14" ht="13.2">
      <c r="N155" s="1"/>
    </row>
    <row r="156" spans="14:14" ht="13.2">
      <c r="N156" s="1"/>
    </row>
    <row r="157" spans="14:14" ht="13.2">
      <c r="N157" s="1"/>
    </row>
    <row r="158" spans="14:14" ht="13.2">
      <c r="N158" s="1"/>
    </row>
    <row r="159" spans="14:14" ht="13.2">
      <c r="N159" s="1"/>
    </row>
    <row r="160" spans="14:14" ht="13.2">
      <c r="N160" s="1"/>
    </row>
    <row r="161" spans="14:14" ht="13.2">
      <c r="N161" s="1"/>
    </row>
    <row r="162" spans="14:14" ht="13.2">
      <c r="N162" s="1"/>
    </row>
    <row r="163" spans="14:14" ht="13.2">
      <c r="N163" s="1"/>
    </row>
    <row r="164" spans="14:14" ht="13.2">
      <c r="N164" s="1"/>
    </row>
    <row r="165" spans="14:14" ht="13.2">
      <c r="N165" s="1"/>
    </row>
    <row r="166" spans="14:14" ht="13.2">
      <c r="N166" s="1"/>
    </row>
    <row r="167" spans="14:14" ht="13.2">
      <c r="N167" s="1"/>
    </row>
    <row r="168" spans="14:14" ht="13.2">
      <c r="N168" s="1"/>
    </row>
    <row r="169" spans="14:14" ht="13.2">
      <c r="N169" s="1"/>
    </row>
    <row r="170" spans="14:14" ht="13.2">
      <c r="N170" s="1"/>
    </row>
    <row r="171" spans="14:14" ht="13.2">
      <c r="N171" s="1"/>
    </row>
    <row r="172" spans="14:14" ht="13.2">
      <c r="N172" s="1"/>
    </row>
    <row r="173" spans="14:14" ht="13.2">
      <c r="N173" s="1"/>
    </row>
    <row r="174" spans="14:14" ht="13.2">
      <c r="N174" s="1"/>
    </row>
    <row r="175" spans="14:14" ht="13.2">
      <c r="N175" s="1"/>
    </row>
    <row r="176" spans="14:14" ht="13.2">
      <c r="N176" s="1"/>
    </row>
    <row r="177" spans="14:14" ht="13.2">
      <c r="N177" s="1"/>
    </row>
    <row r="178" spans="14:14" ht="13.2">
      <c r="N178" s="1"/>
    </row>
    <row r="179" spans="14:14" ht="13.2">
      <c r="N179" s="1"/>
    </row>
    <row r="180" spans="14:14" ht="13.2">
      <c r="N180" s="1"/>
    </row>
    <row r="181" spans="14:14" ht="13.2">
      <c r="N181" s="1"/>
    </row>
    <row r="182" spans="14:14" ht="13.2">
      <c r="N182" s="1"/>
    </row>
    <row r="183" spans="14:14" ht="13.2">
      <c r="N183" s="1"/>
    </row>
    <row r="184" spans="14:14" ht="13.2">
      <c r="N184" s="1"/>
    </row>
    <row r="185" spans="14:14" ht="13.2">
      <c r="N185" s="1"/>
    </row>
    <row r="186" spans="14:14" ht="13.2">
      <c r="N186" s="1"/>
    </row>
    <row r="187" spans="14:14" ht="13.2">
      <c r="N187" s="1"/>
    </row>
    <row r="188" spans="14:14" ht="13.2">
      <c r="N188" s="1"/>
    </row>
    <row r="189" spans="14:14" ht="13.2">
      <c r="N189" s="1"/>
    </row>
    <row r="190" spans="14:14" ht="13.2">
      <c r="N190" s="1"/>
    </row>
    <row r="191" spans="14:14" ht="13.2">
      <c r="N191" s="1"/>
    </row>
    <row r="192" spans="14:14" ht="13.2">
      <c r="N192" s="1"/>
    </row>
    <row r="193" spans="14:14" ht="13.2">
      <c r="N193" s="1"/>
    </row>
    <row r="194" spans="14:14" ht="13.2">
      <c r="N194" s="1"/>
    </row>
    <row r="195" spans="14:14" ht="13.2">
      <c r="N195" s="1"/>
    </row>
    <row r="196" spans="14:14" ht="13.2">
      <c r="N196" s="1"/>
    </row>
    <row r="197" spans="14:14" ht="13.2">
      <c r="N197" s="1"/>
    </row>
    <row r="198" spans="14:14" ht="13.2">
      <c r="N198" s="1"/>
    </row>
    <row r="199" spans="14:14" ht="13.2">
      <c r="N199" s="1"/>
    </row>
    <row r="200" spans="14:14" ht="13.2">
      <c r="N200" s="1"/>
    </row>
    <row r="201" spans="14:14" ht="13.2">
      <c r="N201" s="1"/>
    </row>
    <row r="202" spans="14:14" ht="13.2">
      <c r="N202" s="1"/>
    </row>
    <row r="203" spans="14:14" ht="13.2">
      <c r="N203" s="1"/>
    </row>
    <row r="204" spans="14:14" ht="13.2">
      <c r="N204" s="1"/>
    </row>
    <row r="205" spans="14:14" ht="13.2">
      <c r="N205" s="1"/>
    </row>
    <row r="206" spans="14:14" ht="13.2">
      <c r="N206" s="1"/>
    </row>
    <row r="207" spans="14:14" ht="13.2">
      <c r="N207" s="1"/>
    </row>
    <row r="208" spans="14:14" ht="13.2">
      <c r="N208" s="1"/>
    </row>
    <row r="209" spans="14:14" ht="13.2">
      <c r="N209" s="1"/>
    </row>
    <row r="210" spans="14:14" ht="13.2">
      <c r="N210" s="1"/>
    </row>
    <row r="211" spans="14:14" ht="13.2">
      <c r="N211" s="1"/>
    </row>
    <row r="212" spans="14:14" ht="13.2">
      <c r="N212" s="1"/>
    </row>
    <row r="213" spans="14:14" ht="13.2">
      <c r="N213" s="1"/>
    </row>
    <row r="214" spans="14:14" ht="13.2">
      <c r="N214" s="1"/>
    </row>
    <row r="215" spans="14:14" ht="13.2">
      <c r="N215" s="1"/>
    </row>
    <row r="216" spans="14:14" ht="13.2">
      <c r="N216" s="1"/>
    </row>
    <row r="217" spans="14:14" ht="13.2">
      <c r="N217" s="1"/>
    </row>
    <row r="218" spans="14:14" ht="13.2">
      <c r="N218" s="1"/>
    </row>
    <row r="219" spans="14:14" ht="13.2">
      <c r="N219" s="1"/>
    </row>
    <row r="220" spans="14:14" ht="13.2">
      <c r="N220" s="1"/>
    </row>
    <row r="221" spans="14:14" ht="13.2">
      <c r="N221" s="1"/>
    </row>
    <row r="222" spans="14:14" ht="13.2">
      <c r="N222" s="1"/>
    </row>
    <row r="223" spans="14:14" ht="13.2">
      <c r="N223" s="1"/>
    </row>
    <row r="224" spans="14:14" ht="13.2">
      <c r="N224" s="1"/>
    </row>
    <row r="225" spans="14:14" ht="13.2">
      <c r="N225" s="1"/>
    </row>
    <row r="226" spans="14:14" ht="13.2">
      <c r="N226" s="1"/>
    </row>
    <row r="227" spans="14:14" ht="13.2">
      <c r="N227" s="1"/>
    </row>
    <row r="228" spans="14:14" ht="13.2">
      <c r="N228" s="1"/>
    </row>
    <row r="229" spans="14:14" ht="13.2">
      <c r="N229" s="1"/>
    </row>
    <row r="230" spans="14:14" ht="13.2">
      <c r="N230" s="1"/>
    </row>
    <row r="231" spans="14:14" ht="13.2">
      <c r="N231" s="1"/>
    </row>
    <row r="232" spans="14:14" ht="13.2">
      <c r="N232" s="1"/>
    </row>
    <row r="233" spans="14:14" ht="13.2">
      <c r="N233" s="1"/>
    </row>
    <row r="234" spans="14:14" ht="13.2">
      <c r="N234" s="1"/>
    </row>
    <row r="235" spans="14:14" ht="13.2">
      <c r="N235" s="1"/>
    </row>
    <row r="236" spans="14:14" ht="13.2">
      <c r="N236" s="1"/>
    </row>
    <row r="237" spans="14:14" ht="13.2">
      <c r="N237" s="1"/>
    </row>
    <row r="238" spans="14:14" ht="13.2">
      <c r="N238" s="1"/>
    </row>
    <row r="239" spans="14:14" ht="13.2">
      <c r="N239" s="1"/>
    </row>
    <row r="240" spans="14:14" ht="13.2">
      <c r="N240" s="1"/>
    </row>
    <row r="241" spans="14:14" ht="13.2">
      <c r="N241" s="1"/>
    </row>
    <row r="242" spans="14:14" ht="13.2">
      <c r="N242" s="1"/>
    </row>
    <row r="243" spans="14:14" ht="13.2">
      <c r="N243" s="1"/>
    </row>
    <row r="244" spans="14:14" ht="13.2">
      <c r="N244" s="1"/>
    </row>
    <row r="245" spans="14:14" ht="13.2">
      <c r="N245" s="1"/>
    </row>
    <row r="246" spans="14:14" ht="13.2">
      <c r="N246" s="1"/>
    </row>
    <row r="247" spans="14:14" ht="13.2">
      <c r="N247" s="1"/>
    </row>
    <row r="248" spans="14:14" ht="13.2">
      <c r="N248" s="1"/>
    </row>
    <row r="249" spans="14:14" ht="13.2">
      <c r="N249" s="1"/>
    </row>
    <row r="250" spans="14:14" ht="13.2">
      <c r="N250" s="1"/>
    </row>
    <row r="251" spans="14:14" ht="13.2">
      <c r="N251" s="1"/>
    </row>
    <row r="252" spans="14:14" ht="13.2">
      <c r="N252" s="1"/>
    </row>
    <row r="253" spans="14:14" ht="13.2">
      <c r="N253" s="1"/>
    </row>
    <row r="254" spans="14:14" ht="13.2">
      <c r="N254" s="1"/>
    </row>
    <row r="255" spans="14:14" ht="13.2">
      <c r="N255" s="1"/>
    </row>
    <row r="256" spans="14:14" ht="13.2">
      <c r="N256" s="1"/>
    </row>
    <row r="257" spans="14:14" ht="13.2">
      <c r="N257" s="1"/>
    </row>
    <row r="258" spans="14:14" ht="13.2">
      <c r="N258" s="1"/>
    </row>
    <row r="259" spans="14:14" ht="13.2">
      <c r="N259" s="1"/>
    </row>
    <row r="260" spans="14:14" ht="13.2">
      <c r="N260" s="1"/>
    </row>
    <row r="261" spans="14:14" ht="13.2">
      <c r="N261" s="1"/>
    </row>
    <row r="262" spans="14:14" ht="13.2">
      <c r="N262" s="1"/>
    </row>
    <row r="263" spans="14:14" ht="13.2">
      <c r="N263" s="1"/>
    </row>
    <row r="264" spans="14:14" ht="13.2">
      <c r="N264" s="1"/>
    </row>
    <row r="265" spans="14:14" ht="13.2">
      <c r="N265" s="1"/>
    </row>
    <row r="266" spans="14:14" ht="13.2">
      <c r="N266" s="1"/>
    </row>
    <row r="267" spans="14:14" ht="13.2">
      <c r="N267" s="1"/>
    </row>
    <row r="268" spans="14:14" ht="13.2">
      <c r="N268" s="1"/>
    </row>
    <row r="269" spans="14:14" ht="13.2">
      <c r="N269" s="1"/>
    </row>
    <row r="270" spans="14:14" ht="13.2">
      <c r="N270" s="1"/>
    </row>
    <row r="271" spans="14:14" ht="13.2">
      <c r="N271" s="1"/>
    </row>
    <row r="272" spans="14:14" ht="13.2">
      <c r="N272" s="1"/>
    </row>
    <row r="273" spans="14:14" ht="13.2">
      <c r="N273" s="1"/>
    </row>
    <row r="274" spans="14:14" ht="13.2">
      <c r="N274" s="1"/>
    </row>
    <row r="275" spans="14:14" ht="13.2">
      <c r="N275" s="1"/>
    </row>
    <row r="276" spans="14:14" ht="13.2">
      <c r="N276" s="1"/>
    </row>
    <row r="277" spans="14:14" ht="13.2">
      <c r="N277" s="1"/>
    </row>
    <row r="278" spans="14:14" ht="13.2">
      <c r="N278" s="1"/>
    </row>
    <row r="279" spans="14:14" ht="13.2">
      <c r="N279" s="1"/>
    </row>
    <row r="280" spans="14:14" ht="13.2">
      <c r="N280" s="1"/>
    </row>
    <row r="281" spans="14:14" ht="13.2">
      <c r="N281" s="1"/>
    </row>
    <row r="282" spans="14:14" ht="13.2">
      <c r="N282" s="1"/>
    </row>
    <row r="283" spans="14:14" ht="13.2">
      <c r="N283" s="1"/>
    </row>
    <row r="284" spans="14:14" ht="13.2">
      <c r="N284" s="1"/>
    </row>
    <row r="285" spans="14:14" ht="13.2">
      <c r="N285" s="1"/>
    </row>
    <row r="286" spans="14:14" ht="13.2">
      <c r="N286" s="1"/>
    </row>
    <row r="287" spans="14:14" ht="13.2">
      <c r="N287" s="1"/>
    </row>
    <row r="288" spans="14:14" ht="13.2">
      <c r="N288" s="1"/>
    </row>
    <row r="289" spans="14:14" ht="13.2">
      <c r="N289" s="1"/>
    </row>
    <row r="290" spans="14:14" ht="13.2">
      <c r="N290" s="1"/>
    </row>
    <row r="291" spans="14:14" ht="13.2">
      <c r="N291" s="1"/>
    </row>
    <row r="292" spans="14:14" ht="13.2">
      <c r="N292" s="1"/>
    </row>
    <row r="293" spans="14:14" ht="13.2">
      <c r="N293" s="1"/>
    </row>
    <row r="294" spans="14:14" ht="13.2">
      <c r="N294" s="1"/>
    </row>
    <row r="295" spans="14:14" ht="13.2">
      <c r="N295" s="1"/>
    </row>
    <row r="296" spans="14:14" ht="13.2">
      <c r="N296" s="1"/>
    </row>
    <row r="297" spans="14:14" ht="13.2">
      <c r="N297" s="1"/>
    </row>
    <row r="298" spans="14:14" ht="13.2">
      <c r="N298" s="1"/>
    </row>
    <row r="299" spans="14:14" ht="13.2">
      <c r="N299" s="1"/>
    </row>
    <row r="300" spans="14:14" ht="13.2">
      <c r="N300" s="1"/>
    </row>
    <row r="301" spans="14:14" ht="13.2">
      <c r="N301" s="1"/>
    </row>
    <row r="302" spans="14:14" ht="13.2">
      <c r="N302" s="1"/>
    </row>
    <row r="303" spans="14:14" ht="13.2">
      <c r="N303" s="1"/>
    </row>
    <row r="304" spans="14:14" ht="13.2">
      <c r="N304" s="1"/>
    </row>
    <row r="305" spans="14:14" ht="13.2">
      <c r="N305" s="1"/>
    </row>
    <row r="306" spans="14:14" ht="13.2">
      <c r="N306" s="1"/>
    </row>
    <row r="307" spans="14:14" ht="13.2">
      <c r="N307" s="1"/>
    </row>
    <row r="308" spans="14:14" ht="13.2">
      <c r="N308" s="1"/>
    </row>
    <row r="309" spans="14:14" ht="13.2">
      <c r="N309" s="1"/>
    </row>
    <row r="310" spans="14:14" ht="13.2">
      <c r="N310" s="1"/>
    </row>
    <row r="311" spans="14:14" ht="13.2">
      <c r="N311" s="1"/>
    </row>
    <row r="312" spans="14:14" ht="13.2">
      <c r="N312" s="1"/>
    </row>
    <row r="313" spans="14:14" ht="13.2">
      <c r="N313" s="1"/>
    </row>
    <row r="314" spans="14:14" ht="13.2">
      <c r="N314" s="1"/>
    </row>
    <row r="315" spans="14:14" ht="13.2">
      <c r="N315" s="1"/>
    </row>
    <row r="316" spans="14:14" ht="13.2">
      <c r="N316" s="1"/>
    </row>
    <row r="317" spans="14:14" ht="13.2">
      <c r="N317" s="1"/>
    </row>
    <row r="318" spans="14:14" ht="13.2">
      <c r="N318" s="1"/>
    </row>
    <row r="319" spans="14:14" ht="13.2">
      <c r="N319" s="1"/>
    </row>
    <row r="320" spans="14:14" ht="13.2">
      <c r="N320" s="1"/>
    </row>
    <row r="321" spans="14:14" ht="13.2">
      <c r="N321" s="1"/>
    </row>
    <row r="322" spans="14:14" ht="13.2">
      <c r="N322" s="1"/>
    </row>
    <row r="323" spans="14:14" ht="13.2">
      <c r="N323" s="1"/>
    </row>
    <row r="324" spans="14:14" ht="13.2">
      <c r="N324" s="1"/>
    </row>
    <row r="325" spans="14:14" ht="13.2">
      <c r="N325" s="1"/>
    </row>
    <row r="326" spans="14:14" ht="13.2">
      <c r="N326" s="1"/>
    </row>
    <row r="327" spans="14:14" ht="13.2">
      <c r="N327" s="1"/>
    </row>
    <row r="328" spans="14:14" ht="13.2">
      <c r="N328" s="1"/>
    </row>
    <row r="329" spans="14:14" ht="13.2">
      <c r="N329" s="1"/>
    </row>
    <row r="330" spans="14:14" ht="13.2">
      <c r="N330" s="1"/>
    </row>
    <row r="331" spans="14:14" ht="13.2">
      <c r="N331" s="1"/>
    </row>
    <row r="332" spans="14:14" ht="13.2">
      <c r="N332" s="1"/>
    </row>
    <row r="333" spans="14:14" ht="13.2">
      <c r="N333" s="1"/>
    </row>
    <row r="334" spans="14:14" ht="13.2">
      <c r="N334" s="1"/>
    </row>
    <row r="335" spans="14:14" ht="13.2">
      <c r="N335" s="1"/>
    </row>
    <row r="336" spans="14:14" ht="13.2">
      <c r="N336" s="1"/>
    </row>
    <row r="337" spans="14:14" ht="13.2">
      <c r="N337" s="1"/>
    </row>
    <row r="338" spans="14:14" ht="13.2">
      <c r="N338" s="1"/>
    </row>
    <row r="339" spans="14:14" ht="13.2">
      <c r="N339" s="1"/>
    </row>
    <row r="340" spans="14:14" ht="13.2">
      <c r="N340" s="1"/>
    </row>
    <row r="341" spans="14:14" ht="13.2">
      <c r="N341" s="1"/>
    </row>
    <row r="342" spans="14:14" ht="13.2">
      <c r="N342" s="1"/>
    </row>
    <row r="343" spans="14:14" ht="13.2">
      <c r="N343" s="1"/>
    </row>
    <row r="344" spans="14:14" ht="13.2">
      <c r="N344" s="1"/>
    </row>
    <row r="345" spans="14:14" ht="13.2">
      <c r="N345" s="1"/>
    </row>
    <row r="346" spans="14:14" ht="13.2">
      <c r="N346" s="1"/>
    </row>
    <row r="347" spans="14:14" ht="13.2">
      <c r="N347" s="1"/>
    </row>
    <row r="348" spans="14:14" ht="13.2">
      <c r="N348" s="1"/>
    </row>
    <row r="349" spans="14:14" ht="13.2">
      <c r="N349" s="1"/>
    </row>
    <row r="350" spans="14:14" ht="13.2">
      <c r="N350" s="1"/>
    </row>
    <row r="351" spans="14:14" ht="13.2">
      <c r="N351" s="1"/>
    </row>
    <row r="352" spans="14:14" ht="13.2">
      <c r="N352" s="1"/>
    </row>
    <row r="353" spans="14:14" ht="13.2">
      <c r="N353" s="1"/>
    </row>
    <row r="354" spans="14:14" ht="13.2">
      <c r="N354" s="1"/>
    </row>
    <row r="355" spans="14:14" ht="13.2">
      <c r="N355" s="1"/>
    </row>
    <row r="356" spans="14:14" ht="13.2">
      <c r="N356" s="1"/>
    </row>
    <row r="357" spans="14:14" ht="13.2">
      <c r="N357" s="1"/>
    </row>
    <row r="358" spans="14:14" ht="13.2">
      <c r="N358" s="1"/>
    </row>
    <row r="359" spans="14:14" ht="13.2">
      <c r="N359" s="1"/>
    </row>
    <row r="360" spans="14:14" ht="13.2">
      <c r="N360" s="1"/>
    </row>
    <row r="361" spans="14:14" ht="13.2">
      <c r="N361" s="1"/>
    </row>
    <row r="362" spans="14:14" ht="13.2">
      <c r="N362" s="1"/>
    </row>
    <row r="363" spans="14:14" ht="13.2">
      <c r="N363" s="1"/>
    </row>
    <row r="364" spans="14:14" ht="13.2">
      <c r="N364" s="1"/>
    </row>
    <row r="365" spans="14:14" ht="13.2">
      <c r="N365" s="1"/>
    </row>
    <row r="366" spans="14:14" ht="13.2">
      <c r="N366" s="1"/>
    </row>
    <row r="367" spans="14:14" ht="13.2">
      <c r="N367" s="1"/>
    </row>
    <row r="368" spans="14:14" ht="13.2">
      <c r="N368" s="1"/>
    </row>
    <row r="369" spans="14:14" ht="13.2">
      <c r="N369" s="1"/>
    </row>
    <row r="370" spans="14:14" ht="13.2">
      <c r="N370" s="1"/>
    </row>
    <row r="371" spans="14:14" ht="13.2">
      <c r="N371" s="1"/>
    </row>
    <row r="372" spans="14:14" ht="13.2">
      <c r="N372" s="1"/>
    </row>
    <row r="373" spans="14:14" ht="13.2">
      <c r="N373" s="1"/>
    </row>
    <row r="374" spans="14:14" ht="13.2">
      <c r="N374" s="1"/>
    </row>
    <row r="375" spans="14:14" ht="13.2">
      <c r="N375" s="1"/>
    </row>
    <row r="376" spans="14:14" ht="13.2">
      <c r="N376" s="1"/>
    </row>
    <row r="377" spans="14:14" ht="13.2">
      <c r="N377" s="1"/>
    </row>
    <row r="378" spans="14:14" ht="13.2">
      <c r="N378" s="1"/>
    </row>
    <row r="379" spans="14:14" ht="13.2">
      <c r="N379" s="1"/>
    </row>
    <row r="380" spans="14:14" ht="13.2">
      <c r="N380" s="1"/>
    </row>
    <row r="381" spans="14:14" ht="13.2">
      <c r="N381" s="1"/>
    </row>
    <row r="382" spans="14:14" ht="13.2">
      <c r="N382" s="1"/>
    </row>
    <row r="383" spans="14:14" ht="13.2">
      <c r="N383" s="1"/>
    </row>
    <row r="384" spans="14:14" ht="13.2">
      <c r="N384" s="1"/>
    </row>
    <row r="385" spans="14:14" ht="13.2">
      <c r="N385" s="1"/>
    </row>
    <row r="386" spans="14:14" ht="13.2">
      <c r="N386" s="1"/>
    </row>
    <row r="387" spans="14:14" ht="13.2">
      <c r="N387" s="1"/>
    </row>
    <row r="388" spans="14:14" ht="13.2">
      <c r="N388" s="1"/>
    </row>
    <row r="389" spans="14:14" ht="13.2">
      <c r="N389" s="1"/>
    </row>
    <row r="390" spans="14:14" ht="13.2">
      <c r="N390" s="1"/>
    </row>
    <row r="391" spans="14:14" ht="13.2">
      <c r="N391" s="1"/>
    </row>
    <row r="392" spans="14:14" ht="13.2">
      <c r="N392" s="1"/>
    </row>
    <row r="393" spans="14:14" ht="13.2">
      <c r="N393" s="1"/>
    </row>
    <row r="394" spans="14:14" ht="13.2">
      <c r="N394" s="1"/>
    </row>
    <row r="395" spans="14:14" ht="13.2">
      <c r="N395" s="1"/>
    </row>
    <row r="396" spans="14:14" ht="13.2">
      <c r="N396" s="1"/>
    </row>
    <row r="397" spans="14:14" ht="13.2">
      <c r="N397" s="1"/>
    </row>
    <row r="398" spans="14:14" ht="13.2">
      <c r="N398" s="1"/>
    </row>
    <row r="399" spans="14:14" ht="13.2">
      <c r="N399" s="1"/>
    </row>
    <row r="400" spans="14:14" ht="13.2">
      <c r="N400" s="1"/>
    </row>
    <row r="401" spans="14:14" ht="13.2">
      <c r="N401" s="1"/>
    </row>
    <row r="402" spans="14:14" ht="13.2">
      <c r="N402" s="1"/>
    </row>
    <row r="403" spans="14:14" ht="13.2">
      <c r="N403" s="1"/>
    </row>
    <row r="404" spans="14:14" ht="13.2">
      <c r="N404" s="1"/>
    </row>
    <row r="405" spans="14:14" ht="13.2">
      <c r="N405" s="1"/>
    </row>
    <row r="406" spans="14:14" ht="13.2">
      <c r="N406" s="1"/>
    </row>
    <row r="407" spans="14:14" ht="13.2">
      <c r="N407" s="1"/>
    </row>
    <row r="408" spans="14:14" ht="13.2">
      <c r="N408" s="1"/>
    </row>
    <row r="409" spans="14:14" ht="13.2">
      <c r="N409" s="1"/>
    </row>
    <row r="410" spans="14:14" ht="13.2">
      <c r="N410" s="1"/>
    </row>
    <row r="411" spans="14:14" ht="13.2">
      <c r="N411" s="1"/>
    </row>
    <row r="412" spans="14:14" ht="13.2">
      <c r="N412" s="1"/>
    </row>
    <row r="413" spans="14:14" ht="13.2">
      <c r="N413" s="1"/>
    </row>
    <row r="414" spans="14:14" ht="13.2">
      <c r="N414" s="1"/>
    </row>
    <row r="415" spans="14:14" ht="13.2">
      <c r="N415" s="1"/>
    </row>
    <row r="416" spans="14:14" ht="13.2">
      <c r="N416" s="1"/>
    </row>
    <row r="417" spans="14:14" ht="13.2">
      <c r="N417" s="1"/>
    </row>
    <row r="418" spans="14:14" ht="13.2">
      <c r="N418" s="1"/>
    </row>
    <row r="419" spans="14:14" ht="13.2">
      <c r="N419" s="1"/>
    </row>
    <row r="420" spans="14:14" ht="13.2">
      <c r="N420" s="1"/>
    </row>
    <row r="421" spans="14:14" ht="13.2">
      <c r="N421" s="1"/>
    </row>
    <row r="422" spans="14:14" ht="13.2">
      <c r="N422" s="1"/>
    </row>
    <row r="423" spans="14:14" ht="13.2">
      <c r="N423" s="1"/>
    </row>
    <row r="424" spans="14:14" ht="13.2">
      <c r="N424" s="1"/>
    </row>
    <row r="425" spans="14:14" ht="13.2">
      <c r="N425" s="1"/>
    </row>
    <row r="426" spans="14:14" ht="13.2">
      <c r="N426" s="1"/>
    </row>
    <row r="427" spans="14:14" ht="13.2">
      <c r="N427" s="1"/>
    </row>
    <row r="428" spans="14:14" ht="13.2">
      <c r="N428" s="1"/>
    </row>
    <row r="429" spans="14:14" ht="13.2">
      <c r="N429" s="1"/>
    </row>
    <row r="430" spans="14:14" ht="13.2">
      <c r="N430" s="1"/>
    </row>
    <row r="431" spans="14:14" ht="13.2">
      <c r="N431" s="1"/>
    </row>
    <row r="432" spans="14:14" ht="13.2">
      <c r="N432" s="1"/>
    </row>
    <row r="433" spans="14:14" ht="13.2">
      <c r="N433" s="1"/>
    </row>
    <row r="434" spans="14:14" ht="13.2">
      <c r="N434" s="1"/>
    </row>
    <row r="435" spans="14:14" ht="13.2">
      <c r="N435" s="1"/>
    </row>
    <row r="436" spans="14:14" ht="13.2">
      <c r="N436" s="1"/>
    </row>
    <row r="437" spans="14:14" ht="13.2">
      <c r="N437" s="1"/>
    </row>
    <row r="438" spans="14:14" ht="13.2">
      <c r="N438" s="1"/>
    </row>
    <row r="439" spans="14:14" ht="13.2">
      <c r="N439" s="1"/>
    </row>
    <row r="440" spans="14:14" ht="13.2">
      <c r="N440" s="1"/>
    </row>
    <row r="441" spans="14:14" ht="13.2">
      <c r="N441" s="1"/>
    </row>
    <row r="442" spans="14:14" ht="13.2">
      <c r="N442" s="1"/>
    </row>
    <row r="443" spans="14:14" ht="13.2">
      <c r="N443" s="1"/>
    </row>
    <row r="444" spans="14:14" ht="13.2">
      <c r="N444" s="1"/>
    </row>
    <row r="445" spans="14:14" ht="13.2">
      <c r="N445" s="1"/>
    </row>
    <row r="446" spans="14:14" ht="13.2">
      <c r="N446" s="1"/>
    </row>
    <row r="447" spans="14:14" ht="13.2">
      <c r="N447" s="1"/>
    </row>
    <row r="448" spans="14:14" ht="13.2">
      <c r="N448" s="1"/>
    </row>
    <row r="449" spans="14:14" ht="13.2">
      <c r="N449" s="1"/>
    </row>
    <row r="450" spans="14:14" ht="13.2">
      <c r="N450" s="1"/>
    </row>
    <row r="451" spans="14:14" ht="13.2">
      <c r="N451" s="1"/>
    </row>
    <row r="452" spans="14:14" ht="13.2">
      <c r="N452" s="1"/>
    </row>
    <row r="453" spans="14:14" ht="13.2">
      <c r="N453" s="1"/>
    </row>
    <row r="454" spans="14:14" ht="13.2">
      <c r="N454" s="1"/>
    </row>
    <row r="455" spans="14:14" ht="13.2">
      <c r="N455" s="1"/>
    </row>
    <row r="456" spans="14:14" ht="13.2">
      <c r="N456" s="1"/>
    </row>
    <row r="457" spans="14:14" ht="13.2">
      <c r="N457" s="1"/>
    </row>
    <row r="458" spans="14:14" ht="13.2">
      <c r="N458" s="1"/>
    </row>
    <row r="459" spans="14:14" ht="13.2">
      <c r="N459" s="1"/>
    </row>
    <row r="460" spans="14:14" ht="13.2">
      <c r="N460" s="1"/>
    </row>
    <row r="461" spans="14:14" ht="13.2">
      <c r="N461" s="1"/>
    </row>
    <row r="462" spans="14:14" ht="13.2">
      <c r="N462" s="1"/>
    </row>
    <row r="463" spans="14:14" ht="13.2">
      <c r="N463" s="1"/>
    </row>
    <row r="464" spans="14:14" ht="13.2">
      <c r="N464" s="1"/>
    </row>
    <row r="465" spans="14:14" ht="13.2">
      <c r="N465" s="1"/>
    </row>
    <row r="466" spans="14:14" ht="13.2">
      <c r="N466" s="1"/>
    </row>
    <row r="467" spans="14:14" ht="13.2">
      <c r="N467" s="1"/>
    </row>
    <row r="468" spans="14:14" ht="13.2">
      <c r="N468" s="1"/>
    </row>
    <row r="469" spans="14:14" ht="13.2">
      <c r="N469" s="1"/>
    </row>
    <row r="470" spans="14:14" ht="13.2">
      <c r="N470" s="1"/>
    </row>
    <row r="471" spans="14:14" ht="13.2">
      <c r="N471" s="1"/>
    </row>
    <row r="472" spans="14:14" ht="13.2">
      <c r="N472" s="1"/>
    </row>
    <row r="473" spans="14:14" ht="13.2">
      <c r="N473" s="1"/>
    </row>
    <row r="474" spans="14:14" ht="13.2">
      <c r="N474" s="1"/>
    </row>
    <row r="475" spans="14:14" ht="13.2">
      <c r="N475" s="1"/>
    </row>
    <row r="476" spans="14:14" ht="13.2">
      <c r="N476" s="1"/>
    </row>
    <row r="477" spans="14:14" ht="13.2">
      <c r="N477" s="1"/>
    </row>
    <row r="478" spans="14:14" ht="13.2">
      <c r="N478" s="1"/>
    </row>
    <row r="479" spans="14:14" ht="13.2">
      <c r="N479" s="1"/>
    </row>
    <row r="480" spans="14:14" ht="13.2">
      <c r="N480" s="1"/>
    </row>
    <row r="481" spans="14:14" ht="13.2">
      <c r="N481" s="1"/>
    </row>
    <row r="482" spans="14:14" ht="13.2">
      <c r="N482" s="1"/>
    </row>
    <row r="483" spans="14:14" ht="13.2">
      <c r="N483" s="1"/>
    </row>
    <row r="484" spans="14:14" ht="13.2">
      <c r="N484" s="1"/>
    </row>
    <row r="485" spans="14:14" ht="13.2">
      <c r="N485" s="1"/>
    </row>
    <row r="486" spans="14:14" ht="13.2">
      <c r="N486" s="1"/>
    </row>
    <row r="487" spans="14:14" ht="13.2">
      <c r="N487" s="1"/>
    </row>
    <row r="488" spans="14:14" ht="13.2">
      <c r="N488" s="1"/>
    </row>
    <row r="489" spans="14:14" ht="13.2">
      <c r="N489" s="1"/>
    </row>
    <row r="490" spans="14:14" ht="13.2">
      <c r="N490" s="1"/>
    </row>
    <row r="491" spans="14:14" ht="13.2">
      <c r="N491" s="1"/>
    </row>
    <row r="492" spans="14:14" ht="13.2">
      <c r="N492" s="1"/>
    </row>
    <row r="493" spans="14:14" ht="13.2">
      <c r="N493" s="1"/>
    </row>
    <row r="494" spans="14:14" ht="13.2">
      <c r="N494" s="1"/>
    </row>
    <row r="495" spans="14:14" ht="13.2">
      <c r="N495" s="1"/>
    </row>
    <row r="496" spans="14:14" ht="13.2">
      <c r="N496" s="1"/>
    </row>
    <row r="497" spans="14:14" ht="13.2">
      <c r="N497" s="1"/>
    </row>
    <row r="498" spans="14:14" ht="13.2">
      <c r="N498" s="1"/>
    </row>
    <row r="499" spans="14:14" ht="13.2">
      <c r="N499" s="1"/>
    </row>
    <row r="500" spans="14:14" ht="13.2">
      <c r="N500" s="1"/>
    </row>
    <row r="501" spans="14:14" ht="13.2">
      <c r="N501" s="1"/>
    </row>
    <row r="502" spans="14:14" ht="13.2">
      <c r="N502" s="1"/>
    </row>
    <row r="503" spans="14:14" ht="13.2">
      <c r="N503" s="1"/>
    </row>
    <row r="504" spans="14:14" ht="13.2">
      <c r="N504" s="1"/>
    </row>
    <row r="505" spans="14:14" ht="13.2">
      <c r="N505" s="1"/>
    </row>
    <row r="506" spans="14:14" ht="13.2">
      <c r="N506" s="1"/>
    </row>
    <row r="507" spans="14:14" ht="13.2">
      <c r="N507" s="1"/>
    </row>
    <row r="508" spans="14:14" ht="13.2">
      <c r="N508" s="1"/>
    </row>
    <row r="509" spans="14:14" ht="13.2">
      <c r="N509" s="1"/>
    </row>
    <row r="510" spans="14:14" ht="13.2">
      <c r="N510" s="1"/>
    </row>
    <row r="511" spans="14:14" ht="13.2">
      <c r="N511" s="1"/>
    </row>
    <row r="512" spans="14:14" ht="13.2">
      <c r="N512" s="1"/>
    </row>
    <row r="513" spans="14:14" ht="13.2">
      <c r="N513" s="1"/>
    </row>
    <row r="514" spans="14:14" ht="13.2">
      <c r="N514" s="1"/>
    </row>
    <row r="515" spans="14:14" ht="13.2">
      <c r="N515" s="1"/>
    </row>
    <row r="516" spans="14:14" ht="13.2">
      <c r="N516" s="1"/>
    </row>
    <row r="517" spans="14:14" ht="13.2">
      <c r="N517" s="1"/>
    </row>
    <row r="518" spans="14:14" ht="13.2">
      <c r="N518" s="1"/>
    </row>
    <row r="519" spans="14:14" ht="13.2">
      <c r="N519" s="1"/>
    </row>
    <row r="520" spans="14:14" ht="13.2">
      <c r="N520" s="1"/>
    </row>
    <row r="521" spans="14:14" ht="13.2">
      <c r="N521" s="1"/>
    </row>
    <row r="522" spans="14:14" ht="13.2">
      <c r="N522" s="1"/>
    </row>
    <row r="523" spans="14:14" ht="13.2">
      <c r="N523" s="1"/>
    </row>
    <row r="524" spans="14:14" ht="13.2">
      <c r="N524" s="1"/>
    </row>
    <row r="525" spans="14:14" ht="13.2">
      <c r="N525" s="1"/>
    </row>
    <row r="526" spans="14:14" ht="13.2">
      <c r="N526" s="1"/>
    </row>
    <row r="527" spans="14:14" ht="13.2">
      <c r="N527" s="1"/>
    </row>
    <row r="528" spans="14:14" ht="13.2">
      <c r="N528" s="1"/>
    </row>
    <row r="529" spans="14:14" ht="13.2">
      <c r="N529" s="1"/>
    </row>
    <row r="530" spans="14:14" ht="13.2">
      <c r="N530" s="1"/>
    </row>
    <row r="531" spans="14:14" ht="13.2">
      <c r="N531" s="1"/>
    </row>
    <row r="532" spans="14:14" ht="13.2">
      <c r="N532" s="1"/>
    </row>
    <row r="533" spans="14:14" ht="13.2">
      <c r="N533" s="1"/>
    </row>
    <row r="534" spans="14:14" ht="13.2">
      <c r="N534" s="1"/>
    </row>
    <row r="535" spans="14:14" ht="13.2">
      <c r="N535" s="1"/>
    </row>
    <row r="536" spans="14:14" ht="13.2">
      <c r="N536" s="1"/>
    </row>
    <row r="537" spans="14:14" ht="13.2">
      <c r="N537" s="1"/>
    </row>
    <row r="538" spans="14:14" ht="13.2">
      <c r="N538" s="1"/>
    </row>
    <row r="539" spans="14:14" ht="13.2">
      <c r="N539" s="1"/>
    </row>
    <row r="540" spans="14:14" ht="13.2">
      <c r="N540" s="1"/>
    </row>
    <row r="541" spans="14:14" ht="13.2">
      <c r="N541" s="1"/>
    </row>
    <row r="542" spans="14:14" ht="13.2">
      <c r="N542" s="1"/>
    </row>
    <row r="543" spans="14:14" ht="13.2">
      <c r="N543" s="1"/>
    </row>
    <row r="544" spans="14:14" ht="13.2">
      <c r="N544" s="1"/>
    </row>
    <row r="545" spans="14:14" ht="13.2">
      <c r="N545" s="1"/>
    </row>
    <row r="546" spans="14:14" ht="13.2">
      <c r="N546" s="1"/>
    </row>
    <row r="547" spans="14:14" ht="13.2">
      <c r="N547" s="1"/>
    </row>
    <row r="548" spans="14:14" ht="13.2">
      <c r="N548" s="1"/>
    </row>
    <row r="549" spans="14:14" ht="13.2">
      <c r="N549" s="1"/>
    </row>
    <row r="550" spans="14:14" ht="13.2">
      <c r="N550" s="1"/>
    </row>
    <row r="551" spans="14:14" ht="13.2">
      <c r="N551" s="1"/>
    </row>
    <row r="552" spans="14:14" ht="13.2">
      <c r="N552" s="1"/>
    </row>
    <row r="553" spans="14:14" ht="13.2">
      <c r="N553" s="1"/>
    </row>
    <row r="554" spans="14:14" ht="13.2">
      <c r="N554" s="1"/>
    </row>
    <row r="555" spans="14:14" ht="13.2">
      <c r="N555" s="1"/>
    </row>
    <row r="556" spans="14:14" ht="13.2">
      <c r="N556" s="1"/>
    </row>
    <row r="557" spans="14:14" ht="13.2">
      <c r="N557" s="1"/>
    </row>
    <row r="558" spans="14:14" ht="13.2">
      <c r="N558" s="1"/>
    </row>
    <row r="559" spans="14:14" ht="13.2">
      <c r="N559" s="1"/>
    </row>
    <row r="560" spans="14:14" ht="13.2">
      <c r="N560" s="1"/>
    </row>
    <row r="561" spans="14:14" ht="13.2">
      <c r="N561" s="1"/>
    </row>
    <row r="562" spans="14:14" ht="13.2">
      <c r="N562" s="1"/>
    </row>
    <row r="563" spans="14:14" ht="13.2">
      <c r="N563" s="1"/>
    </row>
    <row r="564" spans="14:14" ht="13.2">
      <c r="N564" s="1"/>
    </row>
    <row r="565" spans="14:14" ht="13.2">
      <c r="N565" s="1"/>
    </row>
    <row r="566" spans="14:14" ht="13.2">
      <c r="N566" s="1"/>
    </row>
    <row r="567" spans="14:14" ht="13.2">
      <c r="N567" s="1"/>
    </row>
    <row r="568" spans="14:14" ht="13.2">
      <c r="N568" s="1"/>
    </row>
    <row r="569" spans="14:14" ht="13.2">
      <c r="N569" s="1"/>
    </row>
    <row r="570" spans="14:14" ht="13.2">
      <c r="N570" s="1"/>
    </row>
    <row r="571" spans="14:14" ht="13.2">
      <c r="N571" s="1"/>
    </row>
    <row r="572" spans="14:14" ht="13.2">
      <c r="N572" s="1"/>
    </row>
    <row r="573" spans="14:14" ht="13.2">
      <c r="N573" s="1"/>
    </row>
    <row r="574" spans="14:14" ht="13.2">
      <c r="N574" s="1"/>
    </row>
    <row r="575" spans="14:14" ht="13.2">
      <c r="N575" s="1"/>
    </row>
    <row r="576" spans="14:14" ht="13.2">
      <c r="N576" s="1"/>
    </row>
    <row r="577" spans="14:14" ht="13.2">
      <c r="N577" s="1"/>
    </row>
    <row r="578" spans="14:14" ht="13.2">
      <c r="N578" s="1"/>
    </row>
    <row r="579" spans="14:14" ht="13.2">
      <c r="N579" s="1"/>
    </row>
    <row r="580" spans="14:14" ht="13.2">
      <c r="N580" s="1"/>
    </row>
    <row r="581" spans="14:14" ht="13.2">
      <c r="N581" s="1"/>
    </row>
    <row r="582" spans="14:14" ht="13.2">
      <c r="N582" s="1"/>
    </row>
    <row r="583" spans="14:14" ht="13.2">
      <c r="N583" s="1"/>
    </row>
    <row r="584" spans="14:14" ht="13.2">
      <c r="N584" s="1"/>
    </row>
    <row r="585" spans="14:14" ht="13.2">
      <c r="N585" s="1"/>
    </row>
    <row r="586" spans="14:14" ht="13.2">
      <c r="N586" s="1"/>
    </row>
    <row r="587" spans="14:14" ht="13.2">
      <c r="N587" s="1"/>
    </row>
    <row r="588" spans="14:14" ht="13.2">
      <c r="N588" s="1"/>
    </row>
    <row r="589" spans="14:14" ht="13.2">
      <c r="N589" s="1"/>
    </row>
    <row r="590" spans="14:14" ht="13.2">
      <c r="N590" s="1"/>
    </row>
    <row r="591" spans="14:14" ht="13.2">
      <c r="N591" s="1"/>
    </row>
    <row r="592" spans="14:14" ht="13.2">
      <c r="N592" s="1"/>
    </row>
    <row r="593" spans="14:14" ht="13.2">
      <c r="N593" s="1"/>
    </row>
    <row r="594" spans="14:14" ht="13.2">
      <c r="N594" s="1"/>
    </row>
    <row r="595" spans="14:14" ht="13.2">
      <c r="N595" s="1"/>
    </row>
    <row r="596" spans="14:14" ht="13.2">
      <c r="N596" s="1"/>
    </row>
    <row r="597" spans="14:14" ht="13.2">
      <c r="N597" s="1"/>
    </row>
    <row r="598" spans="14:14" ht="13.2">
      <c r="N598" s="1"/>
    </row>
    <row r="599" spans="14:14" ht="13.2">
      <c r="N599" s="1"/>
    </row>
    <row r="600" spans="14:14" ht="13.2">
      <c r="N600" s="1"/>
    </row>
    <row r="601" spans="14:14" ht="13.2">
      <c r="N601" s="1"/>
    </row>
    <row r="602" spans="14:14" ht="13.2">
      <c r="N602" s="1"/>
    </row>
    <row r="603" spans="14:14" ht="13.2">
      <c r="N603" s="1"/>
    </row>
    <row r="604" spans="14:14" ht="13.2">
      <c r="N604" s="1"/>
    </row>
    <row r="605" spans="14:14" ht="13.2">
      <c r="N605" s="1"/>
    </row>
    <row r="606" spans="14:14" ht="13.2">
      <c r="N606" s="1"/>
    </row>
    <row r="607" spans="14:14" ht="13.2">
      <c r="N607" s="1"/>
    </row>
    <row r="608" spans="14:14" ht="13.2">
      <c r="N608" s="1"/>
    </row>
    <row r="609" spans="14:14" ht="13.2">
      <c r="N609" s="1"/>
    </row>
    <row r="610" spans="14:14" ht="13.2">
      <c r="N610" s="1"/>
    </row>
    <row r="611" spans="14:14" ht="13.2">
      <c r="N611" s="1"/>
    </row>
    <row r="612" spans="14:14" ht="13.2">
      <c r="N612" s="1"/>
    </row>
    <row r="613" spans="14:14" ht="13.2">
      <c r="N613" s="1"/>
    </row>
    <row r="614" spans="14:14" ht="13.2">
      <c r="N614" s="1"/>
    </row>
    <row r="615" spans="14:14" ht="13.2">
      <c r="N615" s="1"/>
    </row>
    <row r="616" spans="14:14" ht="13.2">
      <c r="N616" s="1"/>
    </row>
    <row r="617" spans="14:14" ht="13.2">
      <c r="N617" s="1"/>
    </row>
    <row r="618" spans="14:14" ht="13.2">
      <c r="N618" s="1"/>
    </row>
    <row r="619" spans="14:14" ht="13.2">
      <c r="N619" s="1"/>
    </row>
    <row r="620" spans="14:14" ht="13.2">
      <c r="N620" s="1"/>
    </row>
    <row r="621" spans="14:14" ht="13.2">
      <c r="N621" s="1"/>
    </row>
    <row r="622" spans="14:14" ht="13.2">
      <c r="N622" s="1"/>
    </row>
    <row r="623" spans="14:14" ht="13.2">
      <c r="N623" s="1"/>
    </row>
    <row r="624" spans="14:14" ht="13.2">
      <c r="N624" s="1"/>
    </row>
    <row r="625" spans="14:14" ht="13.2">
      <c r="N625" s="1"/>
    </row>
    <row r="626" spans="14:14" ht="13.2">
      <c r="N626" s="1"/>
    </row>
    <row r="627" spans="14:14" ht="13.2">
      <c r="N627" s="1"/>
    </row>
    <row r="628" spans="14:14" ht="13.2">
      <c r="N628" s="1"/>
    </row>
    <row r="629" spans="14:14" ht="13.2">
      <c r="N629" s="1"/>
    </row>
    <row r="630" spans="14:14" ht="13.2">
      <c r="N630" s="1"/>
    </row>
    <row r="631" spans="14:14" ht="13.2">
      <c r="N631" s="1"/>
    </row>
    <row r="632" spans="14:14" ht="13.2">
      <c r="N632" s="1"/>
    </row>
    <row r="633" spans="14:14" ht="13.2">
      <c r="N633" s="1"/>
    </row>
    <row r="634" spans="14:14" ht="13.2">
      <c r="N634" s="1"/>
    </row>
    <row r="635" spans="14:14" ht="13.2">
      <c r="N635" s="1"/>
    </row>
    <row r="636" spans="14:14" ht="13.2">
      <c r="N636" s="1"/>
    </row>
    <row r="637" spans="14:14" ht="13.2">
      <c r="N637" s="1"/>
    </row>
    <row r="638" spans="14:14" ht="13.2">
      <c r="N638" s="1"/>
    </row>
    <row r="639" spans="14:14" ht="13.2">
      <c r="N639" s="1"/>
    </row>
    <row r="640" spans="14:14" ht="13.2">
      <c r="N640" s="1"/>
    </row>
    <row r="641" spans="14:14" ht="13.2">
      <c r="N641" s="1"/>
    </row>
    <row r="642" spans="14:14" ht="13.2">
      <c r="N642" s="1"/>
    </row>
    <row r="643" spans="14:14" ht="13.2">
      <c r="N643" s="1"/>
    </row>
    <row r="644" spans="14:14" ht="13.2">
      <c r="N644" s="1"/>
    </row>
    <row r="645" spans="14:14" ht="13.2">
      <c r="N645" s="1"/>
    </row>
    <row r="646" spans="14:14" ht="13.2">
      <c r="N646" s="1"/>
    </row>
    <row r="647" spans="14:14" ht="13.2">
      <c r="N647" s="1"/>
    </row>
    <row r="648" spans="14:14" ht="13.2">
      <c r="N648" s="1"/>
    </row>
    <row r="649" spans="14:14" ht="13.2">
      <c r="N649" s="1"/>
    </row>
    <row r="650" spans="14:14" ht="13.2">
      <c r="N650" s="1"/>
    </row>
    <row r="651" spans="14:14" ht="13.2">
      <c r="N651" s="1"/>
    </row>
    <row r="652" spans="14:14" ht="13.2">
      <c r="N652" s="1"/>
    </row>
    <row r="653" spans="14:14" ht="13.2">
      <c r="N653" s="1"/>
    </row>
    <row r="654" spans="14:14" ht="13.2">
      <c r="N654" s="1"/>
    </row>
    <row r="655" spans="14:14" ht="13.2">
      <c r="N655" s="1"/>
    </row>
    <row r="656" spans="14:14" ht="13.2">
      <c r="N656" s="1"/>
    </row>
    <row r="657" spans="14:14" ht="13.2">
      <c r="N657" s="1"/>
    </row>
    <row r="658" spans="14:14" ht="13.2">
      <c r="N658" s="1"/>
    </row>
    <row r="659" spans="14:14" ht="13.2">
      <c r="N659" s="1"/>
    </row>
    <row r="660" spans="14:14" ht="13.2">
      <c r="N660" s="1"/>
    </row>
    <row r="661" spans="14:14" ht="13.2">
      <c r="N661" s="1"/>
    </row>
    <row r="662" spans="14:14" ht="13.2">
      <c r="N662" s="1"/>
    </row>
    <row r="663" spans="14:14" ht="13.2">
      <c r="N663" s="1"/>
    </row>
    <row r="664" spans="14:14" ht="13.2">
      <c r="N664" s="1"/>
    </row>
    <row r="665" spans="14:14" ht="13.2">
      <c r="N665" s="1"/>
    </row>
    <row r="666" spans="14:14" ht="13.2">
      <c r="N666" s="1"/>
    </row>
    <row r="667" spans="14:14" ht="13.2">
      <c r="N667" s="1"/>
    </row>
    <row r="668" spans="14:14" ht="13.2">
      <c r="N668" s="1"/>
    </row>
    <row r="669" spans="14:14" ht="13.2">
      <c r="N669" s="1"/>
    </row>
    <row r="670" spans="14:14" ht="13.2">
      <c r="N670" s="1"/>
    </row>
    <row r="671" spans="14:14" ht="13.2">
      <c r="N671" s="1"/>
    </row>
    <row r="672" spans="14:14" ht="13.2">
      <c r="N672" s="1"/>
    </row>
    <row r="673" spans="14:14" ht="13.2">
      <c r="N673" s="1"/>
    </row>
    <row r="674" spans="14:14" ht="13.2">
      <c r="N674" s="1"/>
    </row>
    <row r="675" spans="14:14" ht="13.2">
      <c r="N675" s="1"/>
    </row>
    <row r="676" spans="14:14" ht="13.2">
      <c r="N676" s="1"/>
    </row>
    <row r="677" spans="14:14" ht="13.2">
      <c r="N677" s="1"/>
    </row>
    <row r="678" spans="14:14" ht="13.2">
      <c r="N678" s="1"/>
    </row>
    <row r="679" spans="14:14" ht="13.2">
      <c r="N679" s="1"/>
    </row>
    <row r="680" spans="14:14" ht="13.2">
      <c r="N680" s="1"/>
    </row>
    <row r="681" spans="14:14" ht="13.2">
      <c r="N681" s="1"/>
    </row>
    <row r="682" spans="14:14" ht="13.2">
      <c r="N682" s="1"/>
    </row>
    <row r="683" spans="14:14" ht="13.2">
      <c r="N683" s="1"/>
    </row>
    <row r="684" spans="14:14" ht="13.2">
      <c r="N684" s="1"/>
    </row>
    <row r="685" spans="14:14" ht="13.2">
      <c r="N685" s="1"/>
    </row>
    <row r="686" spans="14:14" ht="13.2">
      <c r="N686" s="1"/>
    </row>
    <row r="687" spans="14:14" ht="13.2">
      <c r="N687" s="1"/>
    </row>
    <row r="688" spans="14:14" ht="13.2">
      <c r="N688" s="1"/>
    </row>
    <row r="689" spans="14:14" ht="13.2">
      <c r="N689" s="1"/>
    </row>
    <row r="690" spans="14:14" ht="13.2">
      <c r="N690" s="1"/>
    </row>
    <row r="691" spans="14:14" ht="13.2">
      <c r="N691" s="1"/>
    </row>
    <row r="692" spans="14:14" ht="13.2">
      <c r="N692" s="1"/>
    </row>
    <row r="693" spans="14:14" ht="13.2">
      <c r="N693" s="1"/>
    </row>
    <row r="694" spans="14:14" ht="13.2">
      <c r="N694" s="1"/>
    </row>
    <row r="695" spans="14:14" ht="13.2">
      <c r="N695" s="1"/>
    </row>
    <row r="696" spans="14:14" ht="13.2">
      <c r="N696" s="1"/>
    </row>
    <row r="697" spans="14:14" ht="13.2">
      <c r="N697" s="1"/>
    </row>
    <row r="698" spans="14:14" ht="13.2">
      <c r="N698" s="1"/>
    </row>
    <row r="699" spans="14:14" ht="13.2">
      <c r="N699" s="1"/>
    </row>
    <row r="700" spans="14:14" ht="13.2">
      <c r="N700" s="1"/>
    </row>
    <row r="701" spans="14:14" ht="13.2">
      <c r="N701" s="1"/>
    </row>
    <row r="702" spans="14:14" ht="13.2">
      <c r="N702" s="1"/>
    </row>
    <row r="703" spans="14:14" ht="13.2">
      <c r="N703" s="1"/>
    </row>
    <row r="704" spans="14:14" ht="13.2">
      <c r="N704" s="1"/>
    </row>
    <row r="705" spans="14:14" ht="13.2">
      <c r="N705" s="1"/>
    </row>
    <row r="706" spans="14:14" ht="13.2">
      <c r="N706" s="1"/>
    </row>
    <row r="707" spans="14:14" ht="13.2">
      <c r="N707" s="1"/>
    </row>
    <row r="708" spans="14:14" ht="13.2">
      <c r="N708" s="1"/>
    </row>
    <row r="709" spans="14:14" ht="13.2">
      <c r="N709" s="1"/>
    </row>
    <row r="710" spans="14:14" ht="13.2">
      <c r="N710" s="1"/>
    </row>
    <row r="711" spans="14:14" ht="13.2">
      <c r="N711" s="1"/>
    </row>
    <row r="712" spans="14:14" ht="13.2">
      <c r="N712" s="1"/>
    </row>
    <row r="713" spans="14:14" ht="13.2">
      <c r="N713" s="1"/>
    </row>
    <row r="714" spans="14:14" ht="13.2">
      <c r="N714" s="1"/>
    </row>
    <row r="715" spans="14:14" ht="13.2">
      <c r="N715" s="1"/>
    </row>
    <row r="716" spans="14:14" ht="13.2">
      <c r="N716" s="1"/>
    </row>
    <row r="717" spans="14:14" ht="13.2">
      <c r="N717" s="1"/>
    </row>
    <row r="718" spans="14:14" ht="13.2">
      <c r="N718" s="1"/>
    </row>
    <row r="719" spans="14:14" ht="13.2">
      <c r="N719" s="1"/>
    </row>
    <row r="720" spans="14:14" ht="13.2">
      <c r="N720" s="1"/>
    </row>
    <row r="721" spans="14:14" ht="13.2">
      <c r="N721" s="1"/>
    </row>
    <row r="722" spans="14:14" ht="13.2">
      <c r="N722" s="1"/>
    </row>
    <row r="723" spans="14:14" ht="13.2">
      <c r="N723" s="1"/>
    </row>
    <row r="724" spans="14:14" ht="13.2">
      <c r="N724" s="1"/>
    </row>
    <row r="725" spans="14:14" ht="13.2">
      <c r="N725" s="1"/>
    </row>
    <row r="726" spans="14:14" ht="13.2">
      <c r="N726" s="1"/>
    </row>
    <row r="727" spans="14:14" ht="13.2">
      <c r="N727" s="1"/>
    </row>
    <row r="728" spans="14:14" ht="13.2">
      <c r="N728" s="1"/>
    </row>
    <row r="729" spans="14:14" ht="13.2">
      <c r="N729" s="1"/>
    </row>
    <row r="730" spans="14:14" ht="13.2">
      <c r="N730" s="1"/>
    </row>
    <row r="731" spans="14:14" ht="13.2">
      <c r="N731" s="1"/>
    </row>
    <row r="732" spans="14:14" ht="13.2">
      <c r="N732" s="1"/>
    </row>
    <row r="733" spans="14:14" ht="13.2">
      <c r="N733" s="1"/>
    </row>
    <row r="734" spans="14:14" ht="13.2">
      <c r="N734" s="1"/>
    </row>
    <row r="735" spans="14:14" ht="13.2">
      <c r="N735" s="1"/>
    </row>
    <row r="736" spans="14:14" ht="13.2">
      <c r="N736" s="1"/>
    </row>
    <row r="737" spans="14:14" ht="13.2">
      <c r="N737" s="1"/>
    </row>
    <row r="738" spans="14:14" ht="13.2">
      <c r="N738" s="1"/>
    </row>
    <row r="739" spans="14:14" ht="13.2">
      <c r="N739" s="1"/>
    </row>
    <row r="740" spans="14:14" ht="13.2">
      <c r="N740" s="1"/>
    </row>
    <row r="741" spans="14:14" ht="13.2">
      <c r="N741" s="1"/>
    </row>
    <row r="742" spans="14:14" ht="13.2">
      <c r="N742" s="1"/>
    </row>
    <row r="743" spans="14:14" ht="13.2">
      <c r="N743" s="1"/>
    </row>
    <row r="744" spans="14:14" ht="13.2">
      <c r="N744" s="1"/>
    </row>
    <row r="745" spans="14:14" ht="13.2">
      <c r="N745" s="1"/>
    </row>
    <row r="746" spans="14:14" ht="13.2">
      <c r="N746" s="1"/>
    </row>
    <row r="747" spans="14:14" ht="13.2">
      <c r="N747" s="1"/>
    </row>
    <row r="748" spans="14:14" ht="13.2">
      <c r="N748" s="1"/>
    </row>
    <row r="749" spans="14:14" ht="13.2">
      <c r="N749" s="1"/>
    </row>
    <row r="750" spans="14:14" ht="13.2">
      <c r="N750" s="1"/>
    </row>
    <row r="751" spans="14:14" ht="13.2">
      <c r="N751" s="1"/>
    </row>
    <row r="752" spans="14:14" ht="13.2">
      <c r="N752" s="1"/>
    </row>
    <row r="753" spans="14:14" ht="13.2">
      <c r="N753" s="1"/>
    </row>
    <row r="754" spans="14:14" ht="13.2">
      <c r="N754" s="1"/>
    </row>
    <row r="755" spans="14:14" ht="13.2">
      <c r="N755" s="1"/>
    </row>
    <row r="756" spans="14:14" ht="13.2">
      <c r="N756" s="1"/>
    </row>
    <row r="757" spans="14:14" ht="13.2">
      <c r="N757" s="1"/>
    </row>
    <row r="758" spans="14:14" ht="13.2">
      <c r="N758" s="1"/>
    </row>
    <row r="759" spans="14:14" ht="13.2">
      <c r="N759" s="1"/>
    </row>
    <row r="760" spans="14:14" ht="13.2">
      <c r="N760" s="1"/>
    </row>
    <row r="761" spans="14:14" ht="13.2">
      <c r="N761" s="1"/>
    </row>
    <row r="762" spans="14:14" ht="13.2">
      <c r="N762" s="1"/>
    </row>
    <row r="763" spans="14:14" ht="13.2">
      <c r="N763" s="1"/>
    </row>
    <row r="764" spans="14:14" ht="13.2">
      <c r="N764" s="1"/>
    </row>
    <row r="765" spans="14:14" ht="13.2">
      <c r="N765" s="1"/>
    </row>
    <row r="766" spans="14:14" ht="13.2">
      <c r="N766" s="1"/>
    </row>
    <row r="767" spans="14:14" ht="13.2">
      <c r="N767" s="1"/>
    </row>
    <row r="768" spans="14:14" ht="13.2">
      <c r="N768" s="1"/>
    </row>
    <row r="769" spans="14:14" ht="13.2">
      <c r="N769" s="1"/>
    </row>
    <row r="770" spans="14:14" ht="13.2">
      <c r="N770" s="1"/>
    </row>
    <row r="771" spans="14:14" ht="13.2">
      <c r="N771" s="1"/>
    </row>
    <row r="772" spans="14:14" ht="13.2">
      <c r="N772" s="1"/>
    </row>
    <row r="773" spans="14:14" ht="13.2">
      <c r="N773" s="1"/>
    </row>
    <row r="774" spans="14:14" ht="13.2">
      <c r="N774" s="1"/>
    </row>
    <row r="775" spans="14:14" ht="13.2">
      <c r="N775" s="1"/>
    </row>
    <row r="776" spans="14:14" ht="13.2">
      <c r="N776" s="1"/>
    </row>
    <row r="777" spans="14:14" ht="13.2">
      <c r="N777" s="1"/>
    </row>
    <row r="778" spans="14:14" ht="13.2">
      <c r="N778" s="1"/>
    </row>
    <row r="779" spans="14:14" ht="13.2">
      <c r="N779" s="1"/>
    </row>
    <row r="780" spans="14:14" ht="13.2">
      <c r="N780" s="1"/>
    </row>
    <row r="781" spans="14:14" ht="13.2">
      <c r="N781" s="1"/>
    </row>
    <row r="782" spans="14:14" ht="13.2">
      <c r="N782" s="1"/>
    </row>
    <row r="783" spans="14:14" ht="13.2">
      <c r="N783" s="1"/>
    </row>
    <row r="784" spans="14:14" ht="13.2">
      <c r="N784" s="1"/>
    </row>
    <row r="785" spans="14:14" ht="13.2">
      <c r="N785" s="1"/>
    </row>
    <row r="786" spans="14:14" ht="13.2">
      <c r="N786" s="1"/>
    </row>
    <row r="787" spans="14:14" ht="13.2">
      <c r="N787" s="1"/>
    </row>
    <row r="788" spans="14:14" ht="13.2">
      <c r="N788" s="1"/>
    </row>
    <row r="789" spans="14:14" ht="13.2">
      <c r="N789" s="1"/>
    </row>
    <row r="790" spans="14:14" ht="13.2">
      <c r="N790" s="1"/>
    </row>
    <row r="791" spans="14:14" ht="13.2">
      <c r="N791" s="1"/>
    </row>
    <row r="792" spans="14:14" ht="13.2">
      <c r="N792" s="1"/>
    </row>
    <row r="793" spans="14:14" ht="13.2">
      <c r="N793" s="1"/>
    </row>
    <row r="794" spans="14:14" ht="13.2">
      <c r="N794" s="1"/>
    </row>
    <row r="795" spans="14:14" ht="13.2">
      <c r="N795" s="1"/>
    </row>
    <row r="796" spans="14:14" ht="13.2">
      <c r="N796" s="1"/>
    </row>
    <row r="797" spans="14:14" ht="13.2">
      <c r="N797" s="1"/>
    </row>
    <row r="798" spans="14:14" ht="13.2">
      <c r="N798" s="1"/>
    </row>
    <row r="799" spans="14:14" ht="13.2">
      <c r="N799" s="1"/>
    </row>
    <row r="800" spans="14:14" ht="13.2">
      <c r="N800" s="1"/>
    </row>
    <row r="801" spans="14:14" ht="13.2">
      <c r="N801" s="1"/>
    </row>
    <row r="802" spans="14:14" ht="13.2">
      <c r="N802" s="1"/>
    </row>
    <row r="803" spans="14:14" ht="13.2">
      <c r="N803" s="1"/>
    </row>
    <row r="804" spans="14:14" ht="13.2">
      <c r="N804" s="1"/>
    </row>
    <row r="805" spans="14:14" ht="13.2">
      <c r="N805" s="1"/>
    </row>
    <row r="806" spans="14:14" ht="13.2">
      <c r="N806" s="1"/>
    </row>
    <row r="807" spans="14:14" ht="13.2">
      <c r="N807" s="1"/>
    </row>
    <row r="808" spans="14:14" ht="13.2">
      <c r="N808" s="1"/>
    </row>
    <row r="809" spans="14:14" ht="13.2">
      <c r="N809" s="1"/>
    </row>
    <row r="810" spans="14:14" ht="13.2">
      <c r="N810" s="1"/>
    </row>
    <row r="811" spans="14:14" ht="13.2">
      <c r="N811" s="1"/>
    </row>
    <row r="812" spans="14:14" ht="13.2">
      <c r="N812" s="1"/>
    </row>
    <row r="813" spans="14:14" ht="13.2">
      <c r="N813" s="1"/>
    </row>
    <row r="814" spans="14:14" ht="13.2">
      <c r="N814" s="1"/>
    </row>
    <row r="815" spans="14:14" ht="13.2">
      <c r="N815" s="1"/>
    </row>
    <row r="816" spans="14:14" ht="13.2">
      <c r="N816" s="1"/>
    </row>
    <row r="817" spans="14:14" ht="13.2">
      <c r="N817" s="1"/>
    </row>
    <row r="818" spans="14:14" ht="13.2">
      <c r="N818" s="1"/>
    </row>
    <row r="819" spans="14:14" ht="13.2">
      <c r="N819" s="1"/>
    </row>
    <row r="820" spans="14:14" ht="13.2">
      <c r="N820" s="1"/>
    </row>
    <row r="821" spans="14:14" ht="13.2">
      <c r="N821" s="1"/>
    </row>
    <row r="822" spans="14:14" ht="13.2">
      <c r="N822" s="1"/>
    </row>
    <row r="823" spans="14:14" ht="13.2">
      <c r="N823" s="1"/>
    </row>
    <row r="824" spans="14:14" ht="13.2">
      <c r="N824" s="1"/>
    </row>
    <row r="825" spans="14:14" ht="13.2">
      <c r="N825" s="1"/>
    </row>
    <row r="826" spans="14:14" ht="13.2">
      <c r="N826" s="1"/>
    </row>
    <row r="827" spans="14:14" ht="13.2">
      <c r="N827" s="1"/>
    </row>
    <row r="828" spans="14:14" ht="13.2">
      <c r="N828" s="1"/>
    </row>
    <row r="829" spans="14:14" ht="13.2">
      <c r="N829" s="1"/>
    </row>
    <row r="830" spans="14:14" ht="13.2">
      <c r="N830" s="1"/>
    </row>
    <row r="831" spans="14:14" ht="13.2">
      <c r="N831" s="1"/>
    </row>
    <row r="832" spans="14:14" ht="13.2">
      <c r="N832" s="1"/>
    </row>
    <row r="833" spans="14:14" ht="13.2">
      <c r="N833" s="1"/>
    </row>
    <row r="834" spans="14:14" ht="13.2">
      <c r="N834" s="1"/>
    </row>
    <row r="835" spans="14:14" ht="13.2">
      <c r="N835" s="1"/>
    </row>
    <row r="836" spans="14:14" ht="13.2">
      <c r="N836" s="1"/>
    </row>
    <row r="837" spans="14:14" ht="13.2">
      <c r="N837" s="1"/>
    </row>
    <row r="838" spans="14:14" ht="13.2">
      <c r="N838" s="1"/>
    </row>
    <row r="839" spans="14:14" ht="13.2">
      <c r="N839" s="1"/>
    </row>
    <row r="840" spans="14:14" ht="13.2">
      <c r="N840" s="1"/>
    </row>
    <row r="841" spans="14:14" ht="13.2">
      <c r="N841" s="1"/>
    </row>
    <row r="842" spans="14:14" ht="13.2">
      <c r="N842" s="1"/>
    </row>
    <row r="843" spans="14:14" ht="13.2">
      <c r="N843" s="1"/>
    </row>
    <row r="844" spans="14:14" ht="13.2">
      <c r="N844" s="1"/>
    </row>
    <row r="845" spans="14:14" ht="13.2">
      <c r="N845" s="1"/>
    </row>
    <row r="846" spans="14:14" ht="13.2">
      <c r="N846" s="1"/>
    </row>
    <row r="847" spans="14:14" ht="13.2">
      <c r="N847" s="1"/>
    </row>
    <row r="848" spans="14:14" ht="13.2">
      <c r="N848" s="1"/>
    </row>
    <row r="849" spans="14:14" ht="13.2">
      <c r="N849" s="1"/>
    </row>
    <row r="850" spans="14:14" ht="13.2">
      <c r="N850" s="1"/>
    </row>
    <row r="851" spans="14:14" ht="13.2">
      <c r="N851" s="1"/>
    </row>
    <row r="852" spans="14:14" ht="13.2">
      <c r="N852" s="1"/>
    </row>
    <row r="853" spans="14:14" ht="13.2">
      <c r="N853" s="1"/>
    </row>
    <row r="854" spans="14:14" ht="13.2">
      <c r="N854" s="1"/>
    </row>
    <row r="855" spans="14:14" ht="13.2">
      <c r="N855" s="1"/>
    </row>
    <row r="856" spans="14:14" ht="13.2">
      <c r="N856" s="1"/>
    </row>
    <row r="857" spans="14:14" ht="13.2">
      <c r="N857" s="1"/>
    </row>
    <row r="858" spans="14:14" ht="13.2">
      <c r="N858" s="1"/>
    </row>
    <row r="859" spans="14:14" ht="13.2">
      <c r="N859" s="1"/>
    </row>
    <row r="860" spans="14:14" ht="13.2">
      <c r="N860" s="1"/>
    </row>
    <row r="861" spans="14:14" ht="13.2">
      <c r="N861" s="1"/>
    </row>
    <row r="862" spans="14:14" ht="13.2">
      <c r="N862" s="1"/>
    </row>
    <row r="863" spans="14:14" ht="13.2">
      <c r="N863" s="1"/>
    </row>
    <row r="864" spans="14:14" ht="13.2">
      <c r="N864" s="1"/>
    </row>
    <row r="865" spans="14:14" ht="13.2">
      <c r="N865" s="1"/>
    </row>
    <row r="866" spans="14:14" ht="13.2">
      <c r="N866" s="1"/>
    </row>
    <row r="867" spans="14:14" ht="13.2">
      <c r="N867" s="1"/>
    </row>
    <row r="868" spans="14:14" ht="13.2">
      <c r="N868" s="1"/>
    </row>
    <row r="869" spans="14:14" ht="13.2">
      <c r="N869" s="1"/>
    </row>
    <row r="870" spans="14:14" ht="13.2">
      <c r="N870" s="1"/>
    </row>
    <row r="871" spans="14:14" ht="13.2">
      <c r="N871" s="1"/>
    </row>
    <row r="872" spans="14:14" ht="13.2">
      <c r="N872" s="1"/>
    </row>
    <row r="873" spans="14:14" ht="13.2">
      <c r="N873" s="1"/>
    </row>
    <row r="874" spans="14:14" ht="13.2">
      <c r="N874" s="1"/>
    </row>
    <row r="875" spans="14:14" ht="13.2">
      <c r="N875" s="1"/>
    </row>
    <row r="876" spans="14:14" ht="13.2">
      <c r="N876" s="1"/>
    </row>
    <row r="877" spans="14:14" ht="13.2">
      <c r="N877" s="1"/>
    </row>
    <row r="878" spans="14:14" ht="13.2">
      <c r="N878" s="1"/>
    </row>
    <row r="879" spans="14:14" ht="13.2">
      <c r="N879" s="1"/>
    </row>
    <row r="880" spans="14:14" ht="13.2">
      <c r="N880" s="1"/>
    </row>
    <row r="881" spans="14:14" ht="13.2">
      <c r="N881" s="1"/>
    </row>
    <row r="882" spans="14:14" ht="13.2">
      <c r="N882" s="1"/>
    </row>
    <row r="883" spans="14:14" ht="13.2">
      <c r="N883" s="1"/>
    </row>
    <row r="884" spans="14:14" ht="13.2">
      <c r="N884" s="1"/>
    </row>
    <row r="885" spans="14:14" ht="13.2">
      <c r="N885" s="1"/>
    </row>
    <row r="886" spans="14:14" ht="13.2">
      <c r="N886" s="1"/>
    </row>
    <row r="887" spans="14:14" ht="13.2">
      <c r="N887" s="1"/>
    </row>
    <row r="888" spans="14:14" ht="13.2">
      <c r="N888" s="1"/>
    </row>
    <row r="889" spans="14:14" ht="13.2">
      <c r="N889" s="1"/>
    </row>
    <row r="890" spans="14:14" ht="13.2">
      <c r="N890" s="1"/>
    </row>
    <row r="891" spans="14:14" ht="13.2">
      <c r="N891" s="1"/>
    </row>
    <row r="892" spans="14:14" ht="13.2">
      <c r="N892" s="1"/>
    </row>
    <row r="893" spans="14:14" ht="13.2">
      <c r="N893" s="1"/>
    </row>
    <row r="894" spans="14:14" ht="13.2">
      <c r="N894" s="1"/>
    </row>
    <row r="895" spans="14:14" ht="13.2">
      <c r="N895" s="1"/>
    </row>
    <row r="896" spans="14:14" ht="13.2">
      <c r="N896" s="1"/>
    </row>
    <row r="897" spans="14:14" ht="13.2">
      <c r="N897" s="1"/>
    </row>
    <row r="898" spans="14:14" ht="13.2">
      <c r="N898" s="1"/>
    </row>
    <row r="899" spans="14:14" ht="13.2">
      <c r="N899" s="1"/>
    </row>
    <row r="900" spans="14:14" ht="13.2">
      <c r="N900" s="1"/>
    </row>
    <row r="901" spans="14:14" ht="13.2">
      <c r="N901" s="1"/>
    </row>
    <row r="902" spans="14:14" ht="13.2">
      <c r="N902" s="1"/>
    </row>
    <row r="903" spans="14:14" ht="13.2">
      <c r="N903" s="1"/>
    </row>
    <row r="904" spans="14:14" ht="13.2">
      <c r="N904" s="1"/>
    </row>
    <row r="905" spans="14:14" ht="13.2">
      <c r="N905" s="1"/>
    </row>
    <row r="906" spans="14:14" ht="13.2">
      <c r="N906" s="1"/>
    </row>
    <row r="907" spans="14:14" ht="13.2">
      <c r="N907" s="1"/>
    </row>
    <row r="908" spans="14:14" ht="13.2">
      <c r="N908" s="1"/>
    </row>
    <row r="909" spans="14:14" ht="13.2">
      <c r="N909" s="1"/>
    </row>
    <row r="910" spans="14:14" ht="13.2">
      <c r="N910" s="1"/>
    </row>
    <row r="911" spans="14:14" ht="13.2">
      <c r="N911" s="1"/>
    </row>
    <row r="912" spans="14:14" ht="13.2">
      <c r="N912" s="1"/>
    </row>
    <row r="913" spans="14:14" ht="13.2">
      <c r="N913" s="1"/>
    </row>
    <row r="914" spans="14:14" ht="13.2">
      <c r="N914" s="1"/>
    </row>
    <row r="915" spans="14:14" ht="13.2">
      <c r="N915" s="1"/>
    </row>
    <row r="916" spans="14:14" ht="13.2">
      <c r="N916" s="1"/>
    </row>
    <row r="917" spans="14:14" ht="13.2">
      <c r="N917" s="1"/>
    </row>
    <row r="918" spans="14:14" ht="13.2">
      <c r="N918" s="1"/>
    </row>
    <row r="919" spans="14:14" ht="13.2">
      <c r="N919" s="1"/>
    </row>
    <row r="920" spans="14:14" ht="13.2">
      <c r="N920" s="1"/>
    </row>
    <row r="921" spans="14:14" ht="13.2">
      <c r="N921" s="1"/>
    </row>
    <row r="922" spans="14:14" ht="13.2">
      <c r="N922" s="1"/>
    </row>
    <row r="923" spans="14:14" ht="13.2">
      <c r="N923" s="1"/>
    </row>
    <row r="924" spans="14:14" ht="13.2">
      <c r="N924" s="1"/>
    </row>
    <row r="925" spans="14:14" ht="13.2">
      <c r="N925" s="1"/>
    </row>
    <row r="926" spans="14:14" ht="13.2">
      <c r="N926" s="1"/>
    </row>
    <row r="927" spans="14:14" ht="13.2">
      <c r="N927" s="1"/>
    </row>
    <row r="928" spans="14:14" ht="13.2">
      <c r="N928" s="1"/>
    </row>
    <row r="929" spans="14:14" ht="13.2">
      <c r="N929" s="1"/>
    </row>
    <row r="930" spans="14:14" ht="13.2">
      <c r="N930" s="1"/>
    </row>
    <row r="931" spans="14:14" ht="13.2">
      <c r="N931" s="1"/>
    </row>
    <row r="932" spans="14:14" ht="13.2">
      <c r="N9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3" sqref="K13"/>
    </sheetView>
  </sheetViews>
  <sheetFormatPr defaultColWidth="12.6640625" defaultRowHeight="15.75" customHeight="1"/>
  <cols>
    <col min="1" max="1" width="5.21875" customWidth="1"/>
    <col min="2" max="2" width="37.6640625" customWidth="1"/>
    <col min="9" max="9" width="19.77734375" customWidth="1"/>
  </cols>
  <sheetData>
    <row r="1" spans="1:9">
      <c r="H1" s="1"/>
    </row>
    <row r="2" spans="1:9" ht="15.75" customHeight="1">
      <c r="B2" s="2" t="s">
        <v>55</v>
      </c>
      <c r="C2" s="2" t="s">
        <v>102</v>
      </c>
      <c r="D2" s="3" t="s">
        <v>103</v>
      </c>
      <c r="E2" s="3" t="s">
        <v>104</v>
      </c>
      <c r="F2" s="2" t="s">
        <v>24</v>
      </c>
      <c r="G2" s="2" t="s">
        <v>25</v>
      </c>
      <c r="H2" s="4" t="s">
        <v>26</v>
      </c>
      <c r="I2" s="2" t="s">
        <v>27</v>
      </c>
    </row>
    <row r="3" spans="1:9" ht="15.75" customHeight="1">
      <c r="A3" s="5">
        <v>1</v>
      </c>
      <c r="B3" s="21" t="str">
        <f>'lw1'!B3</f>
        <v>Булыгин Константин</v>
      </c>
      <c r="C3" s="7"/>
      <c r="D3" s="7"/>
      <c r="E3" s="7"/>
      <c r="F3" s="7"/>
      <c r="G3" s="8">
        <f t="shared" ref="G3:G16" si="0">SUM(C3:F3)</f>
        <v>0</v>
      </c>
      <c r="H3" s="9" t="e">
        <f ca="1">NORMALIZE_SCORE($C$25,$D$25,$C$24,$D$24,$C$23,$D$23,G3)</f>
        <v>#NAME?</v>
      </c>
      <c r="I3" s="10" t="e">
        <f ca="1">GET_MARK($D$25,$D$24,$D$23,H3)</f>
        <v>#NAME?</v>
      </c>
    </row>
    <row r="4" spans="1:9" ht="15.75" customHeight="1">
      <c r="A4" s="5">
        <v>2</v>
      </c>
      <c r="B4" s="21" t="str">
        <f>'lw1'!B4</f>
        <v>Никто</v>
      </c>
      <c r="C4" s="7"/>
      <c r="D4" s="7"/>
      <c r="E4" s="7"/>
      <c r="F4" s="7"/>
      <c r="G4" s="8">
        <f t="shared" si="0"/>
        <v>0</v>
      </c>
      <c r="H4" s="9" t="e">
        <f ca="1">NORMALIZE_SCORE($C$25,$D$25,$C$24,$D$24,$C$23,$D$23,G4)</f>
        <v>#NAME?</v>
      </c>
      <c r="I4" s="10" t="e">
        <f ca="1">GET_MARK($D$25,$D$24,$D$23,H4)</f>
        <v>#NAME?</v>
      </c>
    </row>
    <row r="5" spans="1:9" ht="15.75" customHeight="1">
      <c r="A5" s="11">
        <v>3</v>
      </c>
      <c r="B5" s="21" t="str">
        <f>'lw1'!B5</f>
        <v>Константинов Валентин</v>
      </c>
      <c r="C5" s="12"/>
      <c r="D5" s="7"/>
      <c r="E5" s="7"/>
      <c r="F5" s="7"/>
      <c r="G5" s="8">
        <f t="shared" si="0"/>
        <v>0</v>
      </c>
      <c r="H5" s="9" t="e">
        <f ca="1">NORMALIZE_SCORE($C$25,$D$25,$C$24,$D$24,$C$23,$D$23,G5)</f>
        <v>#NAME?</v>
      </c>
      <c r="I5" s="10" t="e">
        <f ca="1">GET_MARK($D$25,$D$24,$D$23,H5)</f>
        <v>#NAME?</v>
      </c>
    </row>
    <row r="6" spans="1:9">
      <c r="A6" s="5">
        <v>4</v>
      </c>
      <c r="B6" s="21" t="str">
        <f>'lw1'!B6</f>
        <v>Милочкин Артем</v>
      </c>
      <c r="C6" s="8"/>
      <c r="D6" s="8"/>
      <c r="E6" s="8"/>
      <c r="F6" s="8"/>
      <c r="G6" s="8">
        <f t="shared" si="0"/>
        <v>0</v>
      </c>
      <c r="H6" s="9" t="e">
        <f ca="1">NORMALIZE_SCORE($C$25,$D$25,$C$24,$D$24,$C$23,$D$23,G6)</f>
        <v>#NAME?</v>
      </c>
      <c r="I6" s="10" t="e">
        <f ca="1">GET_MARK($D$25,$D$24,$D$23,H6)</f>
        <v>#NAME?</v>
      </c>
    </row>
    <row r="7" spans="1:9">
      <c r="A7" s="5">
        <v>5</v>
      </c>
      <c r="B7" s="21" t="str">
        <f>'lw1'!B7</f>
        <v>Михайлов Дмитрий</v>
      </c>
      <c r="C7" s="8"/>
      <c r="D7" s="8"/>
      <c r="E7" s="8"/>
      <c r="F7" s="8"/>
      <c r="G7" s="8">
        <f t="shared" si="0"/>
        <v>0</v>
      </c>
      <c r="H7" s="9" t="e">
        <f ca="1">NORMALIZE_SCORE($C$25,$D$25,$C$24,$D$24,$C$23,$D$23,G7)</f>
        <v>#NAME?</v>
      </c>
      <c r="I7" s="10" t="e">
        <f ca="1">GET_MARK($D$25,$D$24,$D$23,H7)</f>
        <v>#NAME?</v>
      </c>
    </row>
    <row r="8" spans="1:9">
      <c r="A8" s="5">
        <v>6</v>
      </c>
      <c r="B8" s="21" t="str">
        <f>'lw1'!B8</f>
        <v>Мочалов Павел</v>
      </c>
      <c r="C8" s="13"/>
      <c r="D8" s="15">
        <f>100*0.6*0.8</f>
        <v>48</v>
      </c>
      <c r="E8" s="15">
        <f>200*0.8*0.8</f>
        <v>128</v>
      </c>
      <c r="F8" s="14"/>
      <c r="G8" s="8">
        <f t="shared" si="0"/>
        <v>176</v>
      </c>
      <c r="H8" s="9" t="e">
        <f ca="1">NORMALIZE_SCORE($C$25,$D$25,$C$24,$D$24,$C$23,$D$23,G8)</f>
        <v>#NAME?</v>
      </c>
      <c r="I8" s="10" t="e">
        <f ca="1">GET_MARK($D$25,$D$24,$D$23,H8)</f>
        <v>#NAME?</v>
      </c>
    </row>
    <row r="9" spans="1:9">
      <c r="A9" s="5">
        <v>7</v>
      </c>
      <c r="B9" s="21" t="str">
        <f>'lw1'!B9</f>
        <v>Николаева Дарья</v>
      </c>
      <c r="C9" s="8"/>
      <c r="D9" s="8"/>
      <c r="E9" s="8"/>
      <c r="F9" s="8"/>
      <c r="G9" s="8">
        <f t="shared" si="0"/>
        <v>0</v>
      </c>
      <c r="H9" s="9" t="e">
        <f ca="1">NORMALIZE_SCORE($C$25,$D$25,$C$24,$D$24,$C$23,$D$23,G9)</f>
        <v>#NAME?</v>
      </c>
      <c r="I9" s="10" t="e">
        <f ca="1">GET_MARK($D$25,$D$24,$D$23,H9)</f>
        <v>#NAME?</v>
      </c>
    </row>
    <row r="10" spans="1:9">
      <c r="A10" s="5">
        <v>8</v>
      </c>
      <c r="B10" s="21" t="str">
        <f>'lw1'!B10</f>
        <v>Овинкин Владислав</v>
      </c>
      <c r="C10" s="8"/>
      <c r="D10" s="8"/>
      <c r="E10" s="8"/>
      <c r="F10" s="8"/>
      <c r="G10" s="8">
        <f t="shared" si="0"/>
        <v>0</v>
      </c>
      <c r="H10" s="9" t="e">
        <f ca="1">NORMALIZE_SCORE($C$25,$D$25,$C$24,$D$24,$C$23,$D$23,G10)</f>
        <v>#NAME?</v>
      </c>
      <c r="I10" s="10" t="e">
        <f ca="1">GET_MARK($D$25,$D$24,$D$23,H10)</f>
        <v>#NAME?</v>
      </c>
    </row>
    <row r="11" spans="1:9">
      <c r="A11" s="5">
        <v>9</v>
      </c>
      <c r="B11" s="21" t="str">
        <f>'lw1'!B11</f>
        <v>Платов Александр</v>
      </c>
      <c r="C11" s="8"/>
      <c r="D11" s="8"/>
      <c r="E11" s="8"/>
      <c r="F11" s="8"/>
      <c r="G11" s="8">
        <f t="shared" si="0"/>
        <v>0</v>
      </c>
      <c r="H11" s="9" t="e">
        <f ca="1">NORMALIZE_SCORE($C$25,$D$25,$C$24,$D$24,$C$23,$D$23,G11)</f>
        <v>#NAME?</v>
      </c>
      <c r="I11" s="10" t="e">
        <f ca="1">GET_MARK($D$25,$D$24,$D$23,H11)</f>
        <v>#NAME?</v>
      </c>
    </row>
    <row r="12" spans="1:9">
      <c r="A12" s="5">
        <v>10</v>
      </c>
      <c r="B12" s="21" t="str">
        <f>'lw1'!B12</f>
        <v>Ратченко Андрей</v>
      </c>
      <c r="C12" s="8"/>
      <c r="D12" s="8"/>
      <c r="E12" s="8"/>
      <c r="F12" s="8"/>
      <c r="G12" s="8">
        <f t="shared" si="0"/>
        <v>0</v>
      </c>
      <c r="H12" s="9" t="e">
        <f ca="1">NORMALIZE_SCORE($C$25,$D$25,$C$24,$D$24,$C$23,$D$23,G12)</f>
        <v>#NAME?</v>
      </c>
      <c r="I12" s="10" t="e">
        <f ca="1">GET_MARK($D$25,$D$24,$D$23,H12)</f>
        <v>#NAME?</v>
      </c>
    </row>
    <row r="13" spans="1:9">
      <c r="A13" s="5">
        <v>11</v>
      </c>
      <c r="B13" s="21" t="str">
        <f>'lw1'!B13</f>
        <v>Санников Егор</v>
      </c>
      <c r="C13" s="8"/>
      <c r="D13" s="8"/>
      <c r="E13" s="8"/>
      <c r="F13" s="8"/>
      <c r="G13" s="8">
        <f t="shared" si="0"/>
        <v>0</v>
      </c>
      <c r="H13" s="9" t="e">
        <f ca="1">NORMALIZE_SCORE($C$25,$D$25,$C$24,$D$24,$C$23,$D$23,G13)</f>
        <v>#NAME?</v>
      </c>
      <c r="I13" s="10" t="e">
        <f ca="1">GET_MARK($D$25,$D$24,$D$23,H13)</f>
        <v>#NAME?</v>
      </c>
    </row>
    <row r="14" spans="1:9">
      <c r="A14" s="5">
        <v>12</v>
      </c>
      <c r="B14" s="21" t="str">
        <f>'lw1'!B14</f>
        <v>Шибаков Владимир</v>
      </c>
      <c r="C14" s="8"/>
      <c r="D14" s="8"/>
      <c r="E14" s="20"/>
      <c r="F14" s="8"/>
      <c r="G14" s="8">
        <f t="shared" si="0"/>
        <v>0</v>
      </c>
      <c r="H14" s="9" t="e">
        <f ca="1">NORMALIZE_SCORE($C$25,$D$25,$C$24,$D$24,$C$23,$D$23,G14)</f>
        <v>#NAME?</v>
      </c>
      <c r="I14" s="10" t="e">
        <f ca="1">GET_MARK($D$25,$D$24,$D$23,H14)</f>
        <v>#NAME?</v>
      </c>
    </row>
    <row r="15" spans="1:9">
      <c r="A15" s="5">
        <v>13</v>
      </c>
      <c r="B15" s="21" t="str">
        <f>'lw1'!B15</f>
        <v>Ямолкин Федор</v>
      </c>
      <c r="C15" s="8"/>
      <c r="D15" s="8"/>
      <c r="E15" s="8"/>
      <c r="F15" s="8"/>
      <c r="G15" s="8">
        <f t="shared" si="0"/>
        <v>0</v>
      </c>
      <c r="H15" s="9" t="e">
        <f ca="1">NORMALIZE_SCORE($C$25,$D$25,$C$24,$D$24,$C$23,$D$23,G15)</f>
        <v>#NAME?</v>
      </c>
      <c r="I15" s="10" t="e">
        <f ca="1">GET_MARK($D$25,$D$24,$D$23,H15)</f>
        <v>#NAME?</v>
      </c>
    </row>
    <row r="16" spans="1:9">
      <c r="A16" s="5">
        <v>14</v>
      </c>
      <c r="B16" s="21" t="str">
        <f>'lw1'!B16</f>
        <v>Михеев Егор</v>
      </c>
      <c r="C16" s="8"/>
      <c r="D16" s="8"/>
      <c r="E16" s="8"/>
      <c r="F16" s="8"/>
      <c r="G16" s="8">
        <f t="shared" si="0"/>
        <v>0</v>
      </c>
      <c r="H16" s="9" t="e">
        <f ca="1">NORMALIZE_SCORE($C$25,$D$25,$C$24,$D$24,$C$23,$D$23,G16)</f>
        <v>#NAME?</v>
      </c>
      <c r="I16" s="10" t="e">
        <f ca="1">GET_MARK($D$25,$D$24,$D$23,H16)</f>
        <v>#NAME?</v>
      </c>
    </row>
    <row r="17" spans="1:9" ht="14.4">
      <c r="B17" s="2" t="s">
        <v>42</v>
      </c>
      <c r="C17" s="2" t="s">
        <v>102</v>
      </c>
      <c r="D17" s="3" t="s">
        <v>103</v>
      </c>
      <c r="E17" s="3" t="s">
        <v>104</v>
      </c>
      <c r="F17" s="2" t="s">
        <v>24</v>
      </c>
      <c r="G17" s="2" t="s">
        <v>25</v>
      </c>
      <c r="H17" s="4" t="s">
        <v>26</v>
      </c>
      <c r="I17" s="2" t="s">
        <v>27</v>
      </c>
    </row>
    <row r="18" spans="1:9" ht="13.8">
      <c r="A18" s="5">
        <v>1</v>
      </c>
      <c r="B18" s="21" t="str">
        <f>'lw1'!B18</f>
        <v>Калинин Константин</v>
      </c>
      <c r="C18" s="8"/>
      <c r="D18" s="8"/>
      <c r="E18" s="8"/>
      <c r="F18" s="8"/>
      <c r="G18" s="8">
        <f t="shared" ref="G18:G19" si="1">SUM(C18:F18)</f>
        <v>0</v>
      </c>
      <c r="H18" s="9" t="e">
        <f ca="1">NORMALIZE_SCORE($C$25,$D$25,$C$24,$D$24,$C$23,$D$23,G18)</f>
        <v>#NAME?</v>
      </c>
      <c r="I18" s="10" t="e">
        <f ca="1">GET_MARK($D$25,$D$24,$D$23,H18)</f>
        <v>#NAME?</v>
      </c>
    </row>
    <row r="19" spans="1:9" ht="13.8">
      <c r="A19" s="5">
        <v>2</v>
      </c>
      <c r="B19" s="21" t="str">
        <f>'lw1'!B19</f>
        <v>Шелеметев Михаил</v>
      </c>
      <c r="C19" s="8"/>
      <c r="D19" s="8"/>
      <c r="E19" s="8"/>
      <c r="F19" s="8"/>
      <c r="G19" s="8">
        <f t="shared" si="1"/>
        <v>0</v>
      </c>
      <c r="H19" s="9" t="e">
        <f ca="1">NORMALIZE_SCORE($C$25,$D$25,$C$24,$D$24,$C$23,$D$23,G19)</f>
        <v>#NAME?</v>
      </c>
      <c r="I19" s="10" t="e">
        <f ca="1">GET_MARK($D$25,$D$24,$D$23,H19)</f>
        <v>#NAME?</v>
      </c>
    </row>
    <row r="20" spans="1:9" ht="13.2">
      <c r="B20" s="20" t="s">
        <v>25</v>
      </c>
      <c r="C20" s="20"/>
      <c r="D20" s="20"/>
      <c r="E20" s="20"/>
      <c r="F20" s="8"/>
      <c r="G20" s="8"/>
      <c r="H20" s="9"/>
    </row>
    <row r="21" spans="1:9" ht="14.4">
      <c r="B21" s="23" t="s">
        <v>46</v>
      </c>
      <c r="C21" s="12">
        <v>120</v>
      </c>
      <c r="D21" s="12">
        <v>100</v>
      </c>
      <c r="E21" s="12">
        <v>200</v>
      </c>
      <c r="F21" s="12"/>
      <c r="H21" s="1"/>
    </row>
    <row r="22" spans="1:9" ht="14.4">
      <c r="B22" s="23"/>
      <c r="C22" s="12"/>
      <c r="D22" s="12"/>
      <c r="E22" s="12"/>
      <c r="F22" s="12"/>
      <c r="H22" s="1"/>
    </row>
    <row r="23" spans="1:9" ht="14.4">
      <c r="B23" s="24" t="s">
        <v>47</v>
      </c>
      <c r="C23" s="12">
        <v>250</v>
      </c>
      <c r="D23" s="12">
        <v>9</v>
      </c>
      <c r="H23" s="1"/>
    </row>
    <row r="24" spans="1:9" ht="14.4">
      <c r="B24" s="24" t="s">
        <v>48</v>
      </c>
      <c r="C24" s="12">
        <v>110</v>
      </c>
      <c r="D24" s="12">
        <v>7.5</v>
      </c>
      <c r="H24" s="1"/>
    </row>
    <row r="25" spans="1:9" ht="14.4">
      <c r="B25" s="24" t="s">
        <v>49</v>
      </c>
      <c r="C25" s="12">
        <v>60</v>
      </c>
      <c r="D25" s="12">
        <v>6</v>
      </c>
      <c r="H25" s="1"/>
    </row>
    <row r="26" spans="1:9" ht="13.2">
      <c r="H26" s="1"/>
    </row>
    <row r="27" spans="1:9" ht="13.2">
      <c r="H27" s="1"/>
    </row>
    <row r="28" spans="1:9" ht="13.8">
      <c r="B28" s="30" t="s">
        <v>95</v>
      </c>
      <c r="H28" s="1"/>
    </row>
    <row r="29" spans="1:9" ht="13.2">
      <c r="B29" s="5" t="s">
        <v>105</v>
      </c>
      <c r="H29" s="1"/>
    </row>
    <row r="30" spans="1:9" ht="13.2">
      <c r="B30" s="5" t="s">
        <v>106</v>
      </c>
      <c r="H30" s="1"/>
    </row>
    <row r="31" spans="1:9" ht="13.2">
      <c r="B31" s="5" t="s">
        <v>107</v>
      </c>
      <c r="H31" s="1"/>
    </row>
    <row r="32" spans="1:9" ht="13.2">
      <c r="B32" s="5" t="s">
        <v>108</v>
      </c>
      <c r="H32" s="1"/>
    </row>
    <row r="33" spans="2:8" ht="13.2">
      <c r="B33" s="5" t="s">
        <v>109</v>
      </c>
      <c r="H33" s="1"/>
    </row>
    <row r="34" spans="2:8" ht="13.2">
      <c r="B34" s="5" t="s">
        <v>110</v>
      </c>
      <c r="H34" s="1"/>
    </row>
    <row r="35" spans="2:8" ht="13.2">
      <c r="H35" s="1"/>
    </row>
    <row r="36" spans="2:8" ht="13.2">
      <c r="H36" s="1"/>
    </row>
    <row r="37" spans="2:8" ht="13.2">
      <c r="H37" s="1"/>
    </row>
    <row r="38" spans="2:8" ht="13.2">
      <c r="H38" s="1"/>
    </row>
    <row r="39" spans="2:8" ht="13.2">
      <c r="H39" s="1"/>
    </row>
    <row r="40" spans="2:8" ht="13.2">
      <c r="H40" s="1"/>
    </row>
    <row r="41" spans="2:8" ht="13.2">
      <c r="H41" s="1"/>
    </row>
    <row r="42" spans="2:8" ht="13.2">
      <c r="H42" s="1"/>
    </row>
    <row r="43" spans="2:8" ht="13.2">
      <c r="H43" s="1"/>
    </row>
    <row r="44" spans="2:8" ht="13.2">
      <c r="H44" s="1"/>
    </row>
    <row r="45" spans="2:8" ht="13.2">
      <c r="H45" s="1"/>
    </row>
    <row r="46" spans="2:8" ht="13.2">
      <c r="H46" s="1"/>
    </row>
    <row r="47" spans="2:8" ht="13.2">
      <c r="H47" s="1"/>
    </row>
    <row r="48" spans="2:8" ht="13.2">
      <c r="H48" s="1"/>
    </row>
    <row r="49" spans="8:8" ht="13.2">
      <c r="H49" s="1"/>
    </row>
    <row r="50" spans="8:8" ht="13.2">
      <c r="H50" s="1"/>
    </row>
    <row r="51" spans="8:8" ht="13.2">
      <c r="H51" s="1"/>
    </row>
    <row r="52" spans="8:8" ht="13.2">
      <c r="H52" s="1"/>
    </row>
    <row r="53" spans="8:8" ht="13.2">
      <c r="H53" s="1"/>
    </row>
    <row r="54" spans="8:8" ht="13.2">
      <c r="H54" s="1"/>
    </row>
    <row r="55" spans="8:8" ht="13.2">
      <c r="H55" s="1"/>
    </row>
    <row r="56" spans="8:8" ht="13.2">
      <c r="H56" s="1"/>
    </row>
    <row r="57" spans="8:8" ht="13.2">
      <c r="H57" s="1"/>
    </row>
    <row r="58" spans="8:8" ht="13.2">
      <c r="H58" s="1"/>
    </row>
    <row r="59" spans="8:8" ht="13.2">
      <c r="H59" s="1"/>
    </row>
    <row r="60" spans="8:8" ht="13.2">
      <c r="H60" s="1"/>
    </row>
    <row r="61" spans="8:8" ht="13.2">
      <c r="H61" s="1"/>
    </row>
    <row r="62" spans="8:8" ht="13.2">
      <c r="H62" s="1"/>
    </row>
    <row r="63" spans="8:8" ht="13.2">
      <c r="H63" s="1"/>
    </row>
    <row r="64" spans="8:8" ht="13.2">
      <c r="H64" s="1"/>
    </row>
    <row r="65" spans="8:8" ht="13.2">
      <c r="H65" s="1"/>
    </row>
    <row r="66" spans="8:8" ht="13.2">
      <c r="H66" s="1"/>
    </row>
    <row r="67" spans="8:8" ht="13.2">
      <c r="H67" s="1"/>
    </row>
    <row r="68" spans="8:8" ht="13.2">
      <c r="H68" s="1"/>
    </row>
    <row r="69" spans="8:8" ht="13.2">
      <c r="H69" s="1"/>
    </row>
    <row r="70" spans="8:8" ht="13.2">
      <c r="H70" s="1"/>
    </row>
    <row r="71" spans="8:8" ht="13.2">
      <c r="H71" s="1"/>
    </row>
    <row r="72" spans="8:8" ht="13.2">
      <c r="H72" s="1"/>
    </row>
    <row r="73" spans="8:8" ht="13.2">
      <c r="H73" s="1"/>
    </row>
    <row r="74" spans="8:8" ht="13.2">
      <c r="H74" s="1"/>
    </row>
    <row r="75" spans="8:8" ht="13.2">
      <c r="H75" s="1"/>
    </row>
    <row r="76" spans="8:8" ht="13.2">
      <c r="H76" s="1"/>
    </row>
    <row r="77" spans="8:8" ht="13.2">
      <c r="H77" s="1"/>
    </row>
    <row r="78" spans="8:8" ht="13.2">
      <c r="H78" s="1"/>
    </row>
    <row r="79" spans="8:8" ht="13.2">
      <c r="H79" s="1"/>
    </row>
    <row r="80" spans="8:8" ht="13.2">
      <c r="H80" s="1"/>
    </row>
    <row r="81" spans="8:8" ht="13.2">
      <c r="H81" s="1"/>
    </row>
    <row r="82" spans="8:8" ht="13.2">
      <c r="H82" s="1"/>
    </row>
    <row r="83" spans="8:8" ht="13.2">
      <c r="H83" s="1"/>
    </row>
    <row r="84" spans="8:8" ht="13.2">
      <c r="H84" s="1"/>
    </row>
    <row r="85" spans="8:8" ht="13.2">
      <c r="H85" s="1"/>
    </row>
    <row r="86" spans="8:8" ht="13.2">
      <c r="H86" s="1"/>
    </row>
    <row r="87" spans="8:8" ht="13.2">
      <c r="H87" s="1"/>
    </row>
    <row r="88" spans="8:8" ht="13.2">
      <c r="H88" s="1"/>
    </row>
    <row r="89" spans="8:8" ht="13.2">
      <c r="H89" s="1"/>
    </row>
    <row r="90" spans="8:8" ht="13.2">
      <c r="H90" s="1"/>
    </row>
    <row r="91" spans="8:8" ht="13.2">
      <c r="H91" s="1"/>
    </row>
    <row r="92" spans="8:8" ht="13.2">
      <c r="H92" s="1"/>
    </row>
    <row r="93" spans="8:8" ht="13.2">
      <c r="H93" s="1"/>
    </row>
    <row r="94" spans="8:8" ht="13.2">
      <c r="H94" s="1"/>
    </row>
    <row r="95" spans="8:8" ht="13.2">
      <c r="H95" s="1"/>
    </row>
    <row r="96" spans="8:8" ht="13.2">
      <c r="H96" s="1"/>
    </row>
    <row r="97" spans="8:8" ht="13.2">
      <c r="H97" s="1"/>
    </row>
    <row r="98" spans="8:8" ht="13.2">
      <c r="H98" s="1"/>
    </row>
    <row r="99" spans="8:8" ht="13.2">
      <c r="H99" s="1"/>
    </row>
    <row r="100" spans="8:8" ht="13.2">
      <c r="H100" s="1"/>
    </row>
    <row r="101" spans="8:8" ht="13.2">
      <c r="H101" s="1"/>
    </row>
    <row r="102" spans="8:8" ht="13.2">
      <c r="H102" s="1"/>
    </row>
    <row r="103" spans="8:8" ht="13.2">
      <c r="H103" s="1"/>
    </row>
    <row r="104" spans="8:8" ht="13.2">
      <c r="H104" s="1"/>
    </row>
    <row r="105" spans="8:8" ht="13.2">
      <c r="H105" s="1"/>
    </row>
    <row r="106" spans="8:8" ht="13.2">
      <c r="H106" s="1"/>
    </row>
    <row r="107" spans="8:8" ht="13.2">
      <c r="H107" s="1"/>
    </row>
    <row r="108" spans="8:8" ht="13.2">
      <c r="H108" s="1"/>
    </row>
    <row r="109" spans="8:8" ht="13.2">
      <c r="H109" s="1"/>
    </row>
    <row r="110" spans="8:8" ht="13.2">
      <c r="H110" s="1"/>
    </row>
    <row r="111" spans="8:8" ht="13.2">
      <c r="H111" s="1"/>
    </row>
    <row r="112" spans="8:8" ht="13.2">
      <c r="H112" s="1"/>
    </row>
    <row r="113" spans="8:8" ht="13.2">
      <c r="H113" s="1"/>
    </row>
    <row r="114" spans="8:8" ht="13.2">
      <c r="H114" s="1"/>
    </row>
    <row r="115" spans="8:8" ht="13.2">
      <c r="H115" s="1"/>
    </row>
    <row r="116" spans="8:8" ht="13.2">
      <c r="H116" s="1"/>
    </row>
    <row r="117" spans="8:8" ht="13.2">
      <c r="H117" s="1"/>
    </row>
    <row r="118" spans="8:8" ht="13.2">
      <c r="H118" s="1"/>
    </row>
    <row r="119" spans="8:8" ht="13.2">
      <c r="H119" s="1"/>
    </row>
    <row r="120" spans="8:8" ht="13.2">
      <c r="H120" s="1"/>
    </row>
    <row r="121" spans="8:8" ht="13.2">
      <c r="H121" s="1"/>
    </row>
    <row r="122" spans="8:8" ht="13.2">
      <c r="H122" s="1"/>
    </row>
    <row r="123" spans="8:8" ht="13.2">
      <c r="H123" s="1"/>
    </row>
    <row r="124" spans="8:8" ht="13.2">
      <c r="H124" s="1"/>
    </row>
    <row r="125" spans="8:8" ht="13.2">
      <c r="H125" s="1"/>
    </row>
    <row r="126" spans="8:8" ht="13.2">
      <c r="H126" s="1"/>
    </row>
    <row r="127" spans="8:8" ht="13.2">
      <c r="H127" s="1"/>
    </row>
    <row r="128" spans="8:8" ht="13.2">
      <c r="H128" s="1"/>
    </row>
    <row r="129" spans="8:8" ht="13.2">
      <c r="H129" s="1"/>
    </row>
    <row r="130" spans="8:8" ht="13.2">
      <c r="H130" s="1"/>
    </row>
    <row r="131" spans="8:8" ht="13.2">
      <c r="H131" s="1"/>
    </row>
    <row r="132" spans="8:8" ht="13.2">
      <c r="H132" s="1"/>
    </row>
    <row r="133" spans="8:8" ht="13.2">
      <c r="H133" s="1"/>
    </row>
    <row r="134" spans="8:8" ht="13.2">
      <c r="H134" s="1"/>
    </row>
    <row r="135" spans="8:8" ht="13.2">
      <c r="H135" s="1"/>
    </row>
    <row r="136" spans="8:8" ht="13.2">
      <c r="H136" s="1"/>
    </row>
    <row r="137" spans="8:8" ht="13.2">
      <c r="H137" s="1"/>
    </row>
    <row r="138" spans="8:8" ht="13.2">
      <c r="H138" s="1"/>
    </row>
    <row r="139" spans="8:8" ht="13.2">
      <c r="H139" s="1"/>
    </row>
    <row r="140" spans="8:8" ht="13.2">
      <c r="H140" s="1"/>
    </row>
    <row r="141" spans="8:8" ht="13.2">
      <c r="H141" s="1"/>
    </row>
    <row r="142" spans="8:8" ht="13.2">
      <c r="H142" s="1"/>
    </row>
    <row r="143" spans="8:8" ht="13.2">
      <c r="H143" s="1"/>
    </row>
    <row r="144" spans="8:8" ht="13.2">
      <c r="H144" s="1"/>
    </row>
    <row r="145" spans="8:8" ht="13.2">
      <c r="H145" s="1"/>
    </row>
    <row r="146" spans="8:8" ht="13.2">
      <c r="H146" s="1"/>
    </row>
    <row r="147" spans="8:8" ht="13.2">
      <c r="H147" s="1"/>
    </row>
    <row r="148" spans="8:8" ht="13.2">
      <c r="H148" s="1"/>
    </row>
    <row r="149" spans="8:8" ht="13.2">
      <c r="H149" s="1"/>
    </row>
    <row r="150" spans="8:8" ht="13.2">
      <c r="H150" s="1"/>
    </row>
    <row r="151" spans="8:8" ht="13.2">
      <c r="H151" s="1"/>
    </row>
    <row r="152" spans="8:8" ht="13.2">
      <c r="H152" s="1"/>
    </row>
    <row r="153" spans="8:8" ht="13.2">
      <c r="H153" s="1"/>
    </row>
    <row r="154" spans="8:8" ht="13.2">
      <c r="H154" s="1"/>
    </row>
    <row r="155" spans="8:8" ht="13.2">
      <c r="H155" s="1"/>
    </row>
    <row r="156" spans="8:8" ht="13.2">
      <c r="H156" s="1"/>
    </row>
    <row r="157" spans="8:8" ht="13.2">
      <c r="H157" s="1"/>
    </row>
    <row r="158" spans="8:8" ht="13.2">
      <c r="H158" s="1"/>
    </row>
    <row r="159" spans="8:8" ht="13.2">
      <c r="H159" s="1"/>
    </row>
    <row r="160" spans="8:8" ht="13.2">
      <c r="H160" s="1"/>
    </row>
    <row r="161" spans="8:8" ht="13.2">
      <c r="H161" s="1"/>
    </row>
    <row r="162" spans="8:8" ht="13.2">
      <c r="H162" s="1"/>
    </row>
    <row r="163" spans="8:8" ht="13.2">
      <c r="H163" s="1"/>
    </row>
    <row r="164" spans="8:8" ht="13.2">
      <c r="H164" s="1"/>
    </row>
    <row r="165" spans="8:8" ht="13.2">
      <c r="H165" s="1"/>
    </row>
    <row r="166" spans="8:8" ht="13.2">
      <c r="H166" s="1"/>
    </row>
    <row r="167" spans="8:8" ht="13.2">
      <c r="H167" s="1"/>
    </row>
    <row r="168" spans="8:8" ht="13.2">
      <c r="H168" s="1"/>
    </row>
    <row r="169" spans="8:8" ht="13.2">
      <c r="H169" s="1"/>
    </row>
    <row r="170" spans="8:8" ht="13.2">
      <c r="H170" s="1"/>
    </row>
    <row r="171" spans="8:8" ht="13.2">
      <c r="H171" s="1"/>
    </row>
    <row r="172" spans="8:8" ht="13.2">
      <c r="H172" s="1"/>
    </row>
    <row r="173" spans="8:8" ht="13.2">
      <c r="H173" s="1"/>
    </row>
    <row r="174" spans="8:8" ht="13.2">
      <c r="H174" s="1"/>
    </row>
    <row r="175" spans="8:8" ht="13.2">
      <c r="H175" s="1"/>
    </row>
    <row r="176" spans="8:8" ht="13.2">
      <c r="H176" s="1"/>
    </row>
    <row r="177" spans="8:8" ht="13.2">
      <c r="H177" s="1"/>
    </row>
    <row r="178" spans="8:8" ht="13.2">
      <c r="H178" s="1"/>
    </row>
    <row r="179" spans="8:8" ht="13.2">
      <c r="H179" s="1"/>
    </row>
    <row r="180" spans="8:8" ht="13.2">
      <c r="H180" s="1"/>
    </row>
    <row r="181" spans="8:8" ht="13.2">
      <c r="H181" s="1"/>
    </row>
    <row r="182" spans="8:8" ht="13.2">
      <c r="H182" s="1"/>
    </row>
    <row r="183" spans="8:8" ht="13.2">
      <c r="H183" s="1"/>
    </row>
    <row r="184" spans="8:8" ht="13.2">
      <c r="H184" s="1"/>
    </row>
    <row r="185" spans="8:8" ht="13.2">
      <c r="H185" s="1"/>
    </row>
    <row r="186" spans="8:8" ht="13.2">
      <c r="H186" s="1"/>
    </row>
    <row r="187" spans="8:8" ht="13.2">
      <c r="H187" s="1"/>
    </row>
    <row r="188" spans="8:8" ht="13.2">
      <c r="H188" s="1"/>
    </row>
    <row r="189" spans="8:8" ht="13.2">
      <c r="H189" s="1"/>
    </row>
    <row r="190" spans="8:8" ht="13.2">
      <c r="H190" s="1"/>
    </row>
    <row r="191" spans="8:8" ht="13.2">
      <c r="H191" s="1"/>
    </row>
    <row r="192" spans="8:8" ht="13.2">
      <c r="H192" s="1"/>
    </row>
    <row r="193" spans="8:8" ht="13.2">
      <c r="H193" s="1"/>
    </row>
    <row r="194" spans="8:8" ht="13.2">
      <c r="H194" s="1"/>
    </row>
    <row r="195" spans="8:8" ht="13.2">
      <c r="H195" s="1"/>
    </row>
    <row r="196" spans="8:8" ht="13.2">
      <c r="H196" s="1"/>
    </row>
    <row r="197" spans="8:8" ht="13.2">
      <c r="H197" s="1"/>
    </row>
    <row r="198" spans="8:8" ht="13.2">
      <c r="H198" s="1"/>
    </row>
    <row r="199" spans="8:8" ht="13.2">
      <c r="H199" s="1"/>
    </row>
    <row r="200" spans="8:8" ht="13.2">
      <c r="H200" s="1"/>
    </row>
    <row r="201" spans="8:8" ht="13.2">
      <c r="H201" s="1"/>
    </row>
    <row r="202" spans="8:8" ht="13.2">
      <c r="H202" s="1"/>
    </row>
    <row r="203" spans="8:8" ht="13.2">
      <c r="H203" s="1"/>
    </row>
    <row r="204" spans="8:8" ht="13.2">
      <c r="H204" s="1"/>
    </row>
    <row r="205" spans="8:8" ht="13.2">
      <c r="H205" s="1"/>
    </row>
    <row r="206" spans="8:8" ht="13.2">
      <c r="H206" s="1"/>
    </row>
    <row r="207" spans="8:8" ht="13.2">
      <c r="H207" s="1"/>
    </row>
    <row r="208" spans="8:8" ht="13.2">
      <c r="H208" s="1"/>
    </row>
    <row r="209" spans="8:8" ht="13.2">
      <c r="H209" s="1"/>
    </row>
    <row r="210" spans="8:8" ht="13.2">
      <c r="H210" s="1"/>
    </row>
    <row r="211" spans="8:8" ht="13.2">
      <c r="H211" s="1"/>
    </row>
    <row r="212" spans="8:8" ht="13.2">
      <c r="H212" s="1"/>
    </row>
    <row r="213" spans="8:8" ht="13.2">
      <c r="H213" s="1"/>
    </row>
    <row r="214" spans="8:8" ht="13.2">
      <c r="H214" s="1"/>
    </row>
    <row r="215" spans="8:8" ht="13.2">
      <c r="H215" s="1"/>
    </row>
    <row r="216" spans="8:8" ht="13.2">
      <c r="H216" s="1"/>
    </row>
    <row r="217" spans="8:8" ht="13.2">
      <c r="H217" s="1"/>
    </row>
    <row r="218" spans="8:8" ht="13.2">
      <c r="H218" s="1"/>
    </row>
    <row r="219" spans="8:8" ht="13.2">
      <c r="H219" s="1"/>
    </row>
    <row r="220" spans="8:8" ht="13.2">
      <c r="H220" s="1"/>
    </row>
    <row r="221" spans="8:8" ht="13.2">
      <c r="H221" s="1"/>
    </row>
    <row r="222" spans="8:8" ht="13.2">
      <c r="H222" s="1"/>
    </row>
    <row r="223" spans="8:8" ht="13.2">
      <c r="H223" s="1"/>
    </row>
    <row r="224" spans="8:8" ht="13.2">
      <c r="H224" s="1"/>
    </row>
    <row r="225" spans="8:8" ht="13.2">
      <c r="H225" s="1"/>
    </row>
    <row r="226" spans="8:8" ht="13.2">
      <c r="H226" s="1"/>
    </row>
    <row r="227" spans="8:8" ht="13.2">
      <c r="H227" s="1"/>
    </row>
    <row r="228" spans="8:8" ht="13.2">
      <c r="H228" s="1"/>
    </row>
    <row r="229" spans="8:8" ht="13.2">
      <c r="H229" s="1"/>
    </row>
    <row r="230" spans="8:8" ht="13.2">
      <c r="H230" s="1"/>
    </row>
    <row r="231" spans="8:8" ht="13.2">
      <c r="H231" s="1"/>
    </row>
    <row r="232" spans="8:8" ht="13.2">
      <c r="H232" s="1"/>
    </row>
    <row r="233" spans="8:8" ht="13.2">
      <c r="H233" s="1"/>
    </row>
    <row r="234" spans="8:8" ht="13.2">
      <c r="H234" s="1"/>
    </row>
    <row r="235" spans="8:8" ht="13.2">
      <c r="H235" s="1"/>
    </row>
    <row r="236" spans="8:8" ht="13.2">
      <c r="H236" s="1"/>
    </row>
    <row r="237" spans="8:8" ht="13.2">
      <c r="H237" s="1"/>
    </row>
    <row r="238" spans="8:8" ht="13.2">
      <c r="H238" s="1"/>
    </row>
    <row r="239" spans="8:8" ht="13.2">
      <c r="H239" s="1"/>
    </row>
    <row r="240" spans="8:8" ht="13.2">
      <c r="H240" s="1"/>
    </row>
    <row r="241" spans="8:8" ht="13.2">
      <c r="H241" s="1"/>
    </row>
    <row r="242" spans="8:8" ht="13.2">
      <c r="H242" s="1"/>
    </row>
    <row r="243" spans="8:8" ht="13.2">
      <c r="H243" s="1"/>
    </row>
    <row r="244" spans="8:8" ht="13.2">
      <c r="H244" s="1"/>
    </row>
    <row r="245" spans="8:8" ht="13.2">
      <c r="H245" s="1"/>
    </row>
    <row r="246" spans="8:8" ht="13.2">
      <c r="H246" s="1"/>
    </row>
    <row r="247" spans="8:8" ht="13.2">
      <c r="H247" s="1"/>
    </row>
    <row r="248" spans="8:8" ht="13.2">
      <c r="H248" s="1"/>
    </row>
    <row r="249" spans="8:8" ht="13.2">
      <c r="H249" s="1"/>
    </row>
    <row r="250" spans="8:8" ht="13.2">
      <c r="H250" s="1"/>
    </row>
    <row r="251" spans="8:8" ht="13.2">
      <c r="H251" s="1"/>
    </row>
    <row r="252" spans="8:8" ht="13.2">
      <c r="H252" s="1"/>
    </row>
    <row r="253" spans="8:8" ht="13.2">
      <c r="H253" s="1"/>
    </row>
    <row r="254" spans="8:8" ht="13.2">
      <c r="H254" s="1"/>
    </row>
    <row r="255" spans="8:8" ht="13.2">
      <c r="H255" s="1"/>
    </row>
    <row r="256" spans="8:8" ht="13.2">
      <c r="H256" s="1"/>
    </row>
    <row r="257" spans="8:8" ht="13.2">
      <c r="H257" s="1"/>
    </row>
    <row r="258" spans="8:8" ht="13.2">
      <c r="H258" s="1"/>
    </row>
    <row r="259" spans="8:8" ht="13.2">
      <c r="H259" s="1"/>
    </row>
    <row r="260" spans="8:8" ht="13.2">
      <c r="H260" s="1"/>
    </row>
    <row r="261" spans="8:8" ht="13.2">
      <c r="H261" s="1"/>
    </row>
    <row r="262" spans="8:8" ht="13.2">
      <c r="H262" s="1"/>
    </row>
    <row r="263" spans="8:8" ht="13.2">
      <c r="H263" s="1"/>
    </row>
    <row r="264" spans="8:8" ht="13.2">
      <c r="H264" s="1"/>
    </row>
    <row r="265" spans="8:8" ht="13.2">
      <c r="H265" s="1"/>
    </row>
    <row r="266" spans="8:8" ht="13.2">
      <c r="H266" s="1"/>
    </row>
    <row r="267" spans="8:8" ht="13.2">
      <c r="H267" s="1"/>
    </row>
    <row r="268" spans="8:8" ht="13.2">
      <c r="H268" s="1"/>
    </row>
    <row r="269" spans="8:8" ht="13.2">
      <c r="H269" s="1"/>
    </row>
    <row r="270" spans="8:8" ht="13.2">
      <c r="H270" s="1"/>
    </row>
    <row r="271" spans="8:8" ht="13.2">
      <c r="H271" s="1"/>
    </row>
    <row r="272" spans="8:8" ht="13.2">
      <c r="H272" s="1"/>
    </row>
    <row r="273" spans="8:8" ht="13.2">
      <c r="H273" s="1"/>
    </row>
    <row r="274" spans="8:8" ht="13.2">
      <c r="H274" s="1"/>
    </row>
    <row r="275" spans="8:8" ht="13.2">
      <c r="H275" s="1"/>
    </row>
    <row r="276" spans="8:8" ht="13.2">
      <c r="H276" s="1"/>
    </row>
    <row r="277" spans="8:8" ht="13.2">
      <c r="H277" s="1"/>
    </row>
    <row r="278" spans="8:8" ht="13.2">
      <c r="H278" s="1"/>
    </row>
    <row r="279" spans="8:8" ht="13.2">
      <c r="H279" s="1"/>
    </row>
    <row r="280" spans="8:8" ht="13.2">
      <c r="H280" s="1"/>
    </row>
    <row r="281" spans="8:8" ht="13.2">
      <c r="H281" s="1"/>
    </row>
    <row r="282" spans="8:8" ht="13.2">
      <c r="H282" s="1"/>
    </row>
    <row r="283" spans="8:8" ht="13.2">
      <c r="H283" s="1"/>
    </row>
    <row r="284" spans="8:8" ht="13.2">
      <c r="H284" s="1"/>
    </row>
    <row r="285" spans="8:8" ht="13.2">
      <c r="H285" s="1"/>
    </row>
    <row r="286" spans="8:8" ht="13.2">
      <c r="H286" s="1"/>
    </row>
    <row r="287" spans="8:8" ht="13.2">
      <c r="H287" s="1"/>
    </row>
    <row r="288" spans="8:8" ht="13.2">
      <c r="H288" s="1"/>
    </row>
    <row r="289" spans="8:8" ht="13.2">
      <c r="H289" s="1"/>
    </row>
    <row r="290" spans="8:8" ht="13.2">
      <c r="H290" s="1"/>
    </row>
    <row r="291" spans="8:8" ht="13.2">
      <c r="H291" s="1"/>
    </row>
    <row r="292" spans="8:8" ht="13.2">
      <c r="H292" s="1"/>
    </row>
    <row r="293" spans="8:8" ht="13.2">
      <c r="H293" s="1"/>
    </row>
    <row r="294" spans="8:8" ht="13.2">
      <c r="H294" s="1"/>
    </row>
    <row r="295" spans="8:8" ht="13.2">
      <c r="H295" s="1"/>
    </row>
    <row r="296" spans="8:8" ht="13.2">
      <c r="H296" s="1"/>
    </row>
    <row r="297" spans="8:8" ht="13.2">
      <c r="H297" s="1"/>
    </row>
    <row r="298" spans="8:8" ht="13.2">
      <c r="H298" s="1"/>
    </row>
    <row r="299" spans="8:8" ht="13.2">
      <c r="H299" s="1"/>
    </row>
    <row r="300" spans="8:8" ht="13.2">
      <c r="H300" s="1"/>
    </row>
    <row r="301" spans="8:8" ht="13.2">
      <c r="H301" s="1"/>
    </row>
    <row r="302" spans="8:8" ht="13.2">
      <c r="H302" s="1"/>
    </row>
    <row r="303" spans="8:8" ht="13.2">
      <c r="H303" s="1"/>
    </row>
    <row r="304" spans="8:8" ht="13.2">
      <c r="H304" s="1"/>
    </row>
    <row r="305" spans="8:8" ht="13.2">
      <c r="H305" s="1"/>
    </row>
    <row r="306" spans="8:8" ht="13.2">
      <c r="H306" s="1"/>
    </row>
    <row r="307" spans="8:8" ht="13.2">
      <c r="H307" s="1"/>
    </row>
    <row r="308" spans="8:8" ht="13.2">
      <c r="H308" s="1"/>
    </row>
    <row r="309" spans="8:8" ht="13.2">
      <c r="H309" s="1"/>
    </row>
    <row r="310" spans="8:8" ht="13.2">
      <c r="H310" s="1"/>
    </row>
    <row r="311" spans="8:8" ht="13.2">
      <c r="H311" s="1"/>
    </row>
    <row r="312" spans="8:8" ht="13.2">
      <c r="H312" s="1"/>
    </row>
    <row r="313" spans="8:8" ht="13.2">
      <c r="H313" s="1"/>
    </row>
    <row r="314" spans="8:8" ht="13.2">
      <c r="H314" s="1"/>
    </row>
    <row r="315" spans="8:8" ht="13.2">
      <c r="H315" s="1"/>
    </row>
    <row r="316" spans="8:8" ht="13.2">
      <c r="H316" s="1"/>
    </row>
    <row r="317" spans="8:8" ht="13.2">
      <c r="H317" s="1"/>
    </row>
    <row r="318" spans="8:8" ht="13.2">
      <c r="H318" s="1"/>
    </row>
    <row r="319" spans="8:8" ht="13.2">
      <c r="H319" s="1"/>
    </row>
    <row r="320" spans="8:8" ht="13.2">
      <c r="H320" s="1"/>
    </row>
    <row r="321" spans="8:8" ht="13.2">
      <c r="H321" s="1"/>
    </row>
    <row r="322" spans="8:8" ht="13.2">
      <c r="H322" s="1"/>
    </row>
    <row r="323" spans="8:8" ht="13.2">
      <c r="H323" s="1"/>
    </row>
    <row r="324" spans="8:8" ht="13.2">
      <c r="H324" s="1"/>
    </row>
    <row r="325" spans="8:8" ht="13.2">
      <c r="H325" s="1"/>
    </row>
    <row r="326" spans="8:8" ht="13.2">
      <c r="H326" s="1"/>
    </row>
    <row r="327" spans="8:8" ht="13.2">
      <c r="H327" s="1"/>
    </row>
    <row r="328" spans="8:8" ht="13.2">
      <c r="H328" s="1"/>
    </row>
    <row r="329" spans="8:8" ht="13.2">
      <c r="H329" s="1"/>
    </row>
    <row r="330" spans="8:8" ht="13.2">
      <c r="H330" s="1"/>
    </row>
    <row r="331" spans="8:8" ht="13.2">
      <c r="H331" s="1"/>
    </row>
    <row r="332" spans="8:8" ht="13.2">
      <c r="H332" s="1"/>
    </row>
    <row r="333" spans="8:8" ht="13.2">
      <c r="H333" s="1"/>
    </row>
    <row r="334" spans="8:8" ht="13.2">
      <c r="H334" s="1"/>
    </row>
    <row r="335" spans="8:8" ht="13.2">
      <c r="H335" s="1"/>
    </row>
    <row r="336" spans="8:8" ht="13.2">
      <c r="H336" s="1"/>
    </row>
    <row r="337" spans="8:8" ht="13.2">
      <c r="H337" s="1"/>
    </row>
    <row r="338" spans="8:8" ht="13.2">
      <c r="H338" s="1"/>
    </row>
    <row r="339" spans="8:8" ht="13.2">
      <c r="H339" s="1"/>
    </row>
    <row r="340" spans="8:8" ht="13.2">
      <c r="H340" s="1"/>
    </row>
    <row r="341" spans="8:8" ht="13.2">
      <c r="H341" s="1"/>
    </row>
    <row r="342" spans="8:8" ht="13.2">
      <c r="H342" s="1"/>
    </row>
    <row r="343" spans="8:8" ht="13.2">
      <c r="H343" s="1"/>
    </row>
    <row r="344" spans="8:8" ht="13.2">
      <c r="H344" s="1"/>
    </row>
    <row r="345" spans="8:8" ht="13.2">
      <c r="H345" s="1"/>
    </row>
    <row r="346" spans="8:8" ht="13.2">
      <c r="H346" s="1"/>
    </row>
    <row r="347" spans="8:8" ht="13.2">
      <c r="H347" s="1"/>
    </row>
    <row r="348" spans="8:8" ht="13.2">
      <c r="H348" s="1"/>
    </row>
    <row r="349" spans="8:8" ht="13.2">
      <c r="H349" s="1"/>
    </row>
    <row r="350" spans="8:8" ht="13.2">
      <c r="H350" s="1"/>
    </row>
    <row r="351" spans="8:8" ht="13.2">
      <c r="H351" s="1"/>
    </row>
    <row r="352" spans="8:8" ht="13.2">
      <c r="H352" s="1"/>
    </row>
    <row r="353" spans="8:8" ht="13.2">
      <c r="H353" s="1"/>
    </row>
    <row r="354" spans="8:8" ht="13.2">
      <c r="H354" s="1"/>
    </row>
    <row r="355" spans="8:8" ht="13.2">
      <c r="H355" s="1"/>
    </row>
    <row r="356" spans="8:8" ht="13.2">
      <c r="H356" s="1"/>
    </row>
    <row r="357" spans="8:8" ht="13.2">
      <c r="H357" s="1"/>
    </row>
    <row r="358" spans="8:8" ht="13.2">
      <c r="H358" s="1"/>
    </row>
    <row r="359" spans="8:8" ht="13.2">
      <c r="H359" s="1"/>
    </row>
    <row r="360" spans="8:8" ht="13.2">
      <c r="H360" s="1"/>
    </row>
    <row r="361" spans="8:8" ht="13.2">
      <c r="H361" s="1"/>
    </row>
    <row r="362" spans="8:8" ht="13.2">
      <c r="H362" s="1"/>
    </row>
    <row r="363" spans="8:8" ht="13.2">
      <c r="H363" s="1"/>
    </row>
    <row r="364" spans="8:8" ht="13.2">
      <c r="H364" s="1"/>
    </row>
    <row r="365" spans="8:8" ht="13.2">
      <c r="H365" s="1"/>
    </row>
    <row r="366" spans="8:8" ht="13.2">
      <c r="H366" s="1"/>
    </row>
    <row r="367" spans="8:8" ht="13.2">
      <c r="H367" s="1"/>
    </row>
    <row r="368" spans="8:8" ht="13.2">
      <c r="H368" s="1"/>
    </row>
    <row r="369" spans="8:8" ht="13.2">
      <c r="H369" s="1"/>
    </row>
    <row r="370" spans="8:8" ht="13.2">
      <c r="H370" s="1"/>
    </row>
    <row r="371" spans="8:8" ht="13.2">
      <c r="H371" s="1"/>
    </row>
    <row r="372" spans="8:8" ht="13.2">
      <c r="H372" s="1"/>
    </row>
    <row r="373" spans="8:8" ht="13.2">
      <c r="H373" s="1"/>
    </row>
    <row r="374" spans="8:8" ht="13.2">
      <c r="H374" s="1"/>
    </row>
    <row r="375" spans="8:8" ht="13.2">
      <c r="H375" s="1"/>
    </row>
    <row r="376" spans="8:8" ht="13.2">
      <c r="H376" s="1"/>
    </row>
    <row r="377" spans="8:8" ht="13.2">
      <c r="H377" s="1"/>
    </row>
    <row r="378" spans="8:8" ht="13.2">
      <c r="H378" s="1"/>
    </row>
    <row r="379" spans="8:8" ht="13.2">
      <c r="H379" s="1"/>
    </row>
    <row r="380" spans="8:8" ht="13.2">
      <c r="H380" s="1"/>
    </row>
    <row r="381" spans="8:8" ht="13.2">
      <c r="H381" s="1"/>
    </row>
    <row r="382" spans="8:8" ht="13.2">
      <c r="H382" s="1"/>
    </row>
    <row r="383" spans="8:8" ht="13.2">
      <c r="H383" s="1"/>
    </row>
    <row r="384" spans="8:8" ht="13.2">
      <c r="H384" s="1"/>
    </row>
    <row r="385" spans="8:8" ht="13.2">
      <c r="H385" s="1"/>
    </row>
    <row r="386" spans="8:8" ht="13.2">
      <c r="H386" s="1"/>
    </row>
    <row r="387" spans="8:8" ht="13.2">
      <c r="H387" s="1"/>
    </row>
    <row r="388" spans="8:8" ht="13.2">
      <c r="H388" s="1"/>
    </row>
    <row r="389" spans="8:8" ht="13.2">
      <c r="H389" s="1"/>
    </row>
    <row r="390" spans="8:8" ht="13.2">
      <c r="H390" s="1"/>
    </row>
    <row r="391" spans="8:8" ht="13.2">
      <c r="H391" s="1"/>
    </row>
    <row r="392" spans="8:8" ht="13.2">
      <c r="H392" s="1"/>
    </row>
    <row r="393" spans="8:8" ht="13.2">
      <c r="H393" s="1"/>
    </row>
    <row r="394" spans="8:8" ht="13.2">
      <c r="H394" s="1"/>
    </row>
    <row r="395" spans="8:8" ht="13.2">
      <c r="H395" s="1"/>
    </row>
    <row r="396" spans="8:8" ht="13.2">
      <c r="H396" s="1"/>
    </row>
    <row r="397" spans="8:8" ht="13.2">
      <c r="H397" s="1"/>
    </row>
    <row r="398" spans="8:8" ht="13.2">
      <c r="H398" s="1"/>
    </row>
    <row r="399" spans="8:8" ht="13.2">
      <c r="H399" s="1"/>
    </row>
    <row r="400" spans="8:8" ht="13.2">
      <c r="H400" s="1"/>
    </row>
    <row r="401" spans="8:8" ht="13.2">
      <c r="H401" s="1"/>
    </row>
    <row r="402" spans="8:8" ht="13.2">
      <c r="H402" s="1"/>
    </row>
    <row r="403" spans="8:8" ht="13.2">
      <c r="H403" s="1"/>
    </row>
    <row r="404" spans="8:8" ht="13.2">
      <c r="H404" s="1"/>
    </row>
    <row r="405" spans="8:8" ht="13.2">
      <c r="H405" s="1"/>
    </row>
    <row r="406" spans="8:8" ht="13.2">
      <c r="H406" s="1"/>
    </row>
    <row r="407" spans="8:8" ht="13.2">
      <c r="H407" s="1"/>
    </row>
    <row r="408" spans="8:8" ht="13.2">
      <c r="H408" s="1"/>
    </row>
    <row r="409" spans="8:8" ht="13.2">
      <c r="H409" s="1"/>
    </row>
    <row r="410" spans="8:8" ht="13.2">
      <c r="H410" s="1"/>
    </row>
    <row r="411" spans="8:8" ht="13.2">
      <c r="H411" s="1"/>
    </row>
    <row r="412" spans="8:8" ht="13.2">
      <c r="H412" s="1"/>
    </row>
    <row r="413" spans="8:8" ht="13.2">
      <c r="H413" s="1"/>
    </row>
    <row r="414" spans="8:8" ht="13.2">
      <c r="H414" s="1"/>
    </row>
    <row r="415" spans="8:8" ht="13.2">
      <c r="H415" s="1"/>
    </row>
    <row r="416" spans="8:8" ht="13.2">
      <c r="H416" s="1"/>
    </row>
    <row r="417" spans="8:8" ht="13.2">
      <c r="H417" s="1"/>
    </row>
    <row r="418" spans="8:8" ht="13.2">
      <c r="H418" s="1"/>
    </row>
    <row r="419" spans="8:8" ht="13.2">
      <c r="H419" s="1"/>
    </row>
    <row r="420" spans="8:8" ht="13.2">
      <c r="H420" s="1"/>
    </row>
    <row r="421" spans="8:8" ht="13.2">
      <c r="H421" s="1"/>
    </row>
    <row r="422" spans="8:8" ht="13.2">
      <c r="H422" s="1"/>
    </row>
    <row r="423" spans="8:8" ht="13.2">
      <c r="H423" s="1"/>
    </row>
    <row r="424" spans="8:8" ht="13.2">
      <c r="H424" s="1"/>
    </row>
    <row r="425" spans="8:8" ht="13.2">
      <c r="H425" s="1"/>
    </row>
    <row r="426" spans="8:8" ht="13.2">
      <c r="H426" s="1"/>
    </row>
    <row r="427" spans="8:8" ht="13.2">
      <c r="H427" s="1"/>
    </row>
    <row r="428" spans="8:8" ht="13.2">
      <c r="H428" s="1"/>
    </row>
    <row r="429" spans="8:8" ht="13.2">
      <c r="H429" s="1"/>
    </row>
    <row r="430" spans="8:8" ht="13.2">
      <c r="H430" s="1"/>
    </row>
    <row r="431" spans="8:8" ht="13.2">
      <c r="H431" s="1"/>
    </row>
    <row r="432" spans="8:8" ht="13.2">
      <c r="H432" s="1"/>
    </row>
    <row r="433" spans="8:8" ht="13.2">
      <c r="H433" s="1"/>
    </row>
    <row r="434" spans="8:8" ht="13.2">
      <c r="H434" s="1"/>
    </row>
    <row r="435" spans="8:8" ht="13.2">
      <c r="H435" s="1"/>
    </row>
    <row r="436" spans="8:8" ht="13.2">
      <c r="H436" s="1"/>
    </row>
    <row r="437" spans="8:8" ht="13.2">
      <c r="H437" s="1"/>
    </row>
    <row r="438" spans="8:8" ht="13.2">
      <c r="H438" s="1"/>
    </row>
    <row r="439" spans="8:8" ht="13.2">
      <c r="H439" s="1"/>
    </row>
    <row r="440" spans="8:8" ht="13.2">
      <c r="H440" s="1"/>
    </row>
    <row r="441" spans="8:8" ht="13.2">
      <c r="H441" s="1"/>
    </row>
    <row r="442" spans="8:8" ht="13.2">
      <c r="H442" s="1"/>
    </row>
    <row r="443" spans="8:8" ht="13.2">
      <c r="H443" s="1"/>
    </row>
    <row r="444" spans="8:8" ht="13.2">
      <c r="H444" s="1"/>
    </row>
    <row r="445" spans="8:8" ht="13.2">
      <c r="H445" s="1"/>
    </row>
    <row r="446" spans="8:8" ht="13.2">
      <c r="H446" s="1"/>
    </row>
    <row r="447" spans="8:8" ht="13.2">
      <c r="H447" s="1"/>
    </row>
    <row r="448" spans="8:8" ht="13.2">
      <c r="H448" s="1"/>
    </row>
    <row r="449" spans="8:8" ht="13.2">
      <c r="H449" s="1"/>
    </row>
    <row r="450" spans="8:8" ht="13.2">
      <c r="H450" s="1"/>
    </row>
    <row r="451" spans="8:8" ht="13.2">
      <c r="H451" s="1"/>
    </row>
    <row r="452" spans="8:8" ht="13.2">
      <c r="H452" s="1"/>
    </row>
    <row r="453" spans="8:8" ht="13.2">
      <c r="H453" s="1"/>
    </row>
    <row r="454" spans="8:8" ht="13.2">
      <c r="H454" s="1"/>
    </row>
    <row r="455" spans="8:8" ht="13.2">
      <c r="H455" s="1"/>
    </row>
    <row r="456" spans="8:8" ht="13.2">
      <c r="H456" s="1"/>
    </row>
    <row r="457" spans="8:8" ht="13.2">
      <c r="H457" s="1"/>
    </row>
    <row r="458" spans="8:8" ht="13.2">
      <c r="H458" s="1"/>
    </row>
    <row r="459" spans="8:8" ht="13.2">
      <c r="H459" s="1"/>
    </row>
    <row r="460" spans="8:8" ht="13.2">
      <c r="H460" s="1"/>
    </row>
    <row r="461" spans="8:8" ht="13.2">
      <c r="H461" s="1"/>
    </row>
    <row r="462" spans="8:8" ht="13.2">
      <c r="H462" s="1"/>
    </row>
    <row r="463" spans="8:8" ht="13.2">
      <c r="H463" s="1"/>
    </row>
    <row r="464" spans="8:8" ht="13.2">
      <c r="H464" s="1"/>
    </row>
    <row r="465" spans="8:8" ht="13.2">
      <c r="H465" s="1"/>
    </row>
    <row r="466" spans="8:8" ht="13.2">
      <c r="H466" s="1"/>
    </row>
    <row r="467" spans="8:8" ht="13.2">
      <c r="H467" s="1"/>
    </row>
    <row r="468" spans="8:8" ht="13.2">
      <c r="H468" s="1"/>
    </row>
    <row r="469" spans="8:8" ht="13.2">
      <c r="H469" s="1"/>
    </row>
    <row r="470" spans="8:8" ht="13.2">
      <c r="H470" s="1"/>
    </row>
    <row r="471" spans="8:8" ht="13.2">
      <c r="H471" s="1"/>
    </row>
    <row r="472" spans="8:8" ht="13.2">
      <c r="H472" s="1"/>
    </row>
    <row r="473" spans="8:8" ht="13.2">
      <c r="H473" s="1"/>
    </row>
    <row r="474" spans="8:8" ht="13.2">
      <c r="H474" s="1"/>
    </row>
    <row r="475" spans="8:8" ht="13.2">
      <c r="H475" s="1"/>
    </row>
    <row r="476" spans="8:8" ht="13.2">
      <c r="H476" s="1"/>
    </row>
    <row r="477" spans="8:8" ht="13.2">
      <c r="H477" s="1"/>
    </row>
    <row r="478" spans="8:8" ht="13.2">
      <c r="H478" s="1"/>
    </row>
    <row r="479" spans="8:8" ht="13.2">
      <c r="H479" s="1"/>
    </row>
    <row r="480" spans="8:8" ht="13.2">
      <c r="H480" s="1"/>
    </row>
    <row r="481" spans="8:8" ht="13.2">
      <c r="H481" s="1"/>
    </row>
    <row r="482" spans="8:8" ht="13.2">
      <c r="H482" s="1"/>
    </row>
    <row r="483" spans="8:8" ht="13.2">
      <c r="H483" s="1"/>
    </row>
    <row r="484" spans="8:8" ht="13.2">
      <c r="H484" s="1"/>
    </row>
    <row r="485" spans="8:8" ht="13.2">
      <c r="H485" s="1"/>
    </row>
    <row r="486" spans="8:8" ht="13.2">
      <c r="H486" s="1"/>
    </row>
    <row r="487" spans="8:8" ht="13.2">
      <c r="H487" s="1"/>
    </row>
    <row r="488" spans="8:8" ht="13.2">
      <c r="H488" s="1"/>
    </row>
    <row r="489" spans="8:8" ht="13.2">
      <c r="H489" s="1"/>
    </row>
    <row r="490" spans="8:8" ht="13.2">
      <c r="H490" s="1"/>
    </row>
    <row r="491" spans="8:8" ht="13.2">
      <c r="H491" s="1"/>
    </row>
    <row r="492" spans="8:8" ht="13.2">
      <c r="H492" s="1"/>
    </row>
    <row r="493" spans="8:8" ht="13.2">
      <c r="H493" s="1"/>
    </row>
    <row r="494" spans="8:8" ht="13.2">
      <c r="H494" s="1"/>
    </row>
    <row r="495" spans="8:8" ht="13.2">
      <c r="H495" s="1"/>
    </row>
    <row r="496" spans="8:8" ht="13.2">
      <c r="H496" s="1"/>
    </row>
    <row r="497" spans="8:8" ht="13.2">
      <c r="H497" s="1"/>
    </row>
    <row r="498" spans="8:8" ht="13.2">
      <c r="H498" s="1"/>
    </row>
    <row r="499" spans="8:8" ht="13.2">
      <c r="H499" s="1"/>
    </row>
    <row r="500" spans="8:8" ht="13.2">
      <c r="H500" s="1"/>
    </row>
    <row r="501" spans="8:8" ht="13.2">
      <c r="H501" s="1"/>
    </row>
    <row r="502" spans="8:8" ht="13.2">
      <c r="H502" s="1"/>
    </row>
    <row r="503" spans="8:8" ht="13.2">
      <c r="H503" s="1"/>
    </row>
    <row r="504" spans="8:8" ht="13.2">
      <c r="H504" s="1"/>
    </row>
    <row r="505" spans="8:8" ht="13.2">
      <c r="H505" s="1"/>
    </row>
    <row r="506" spans="8:8" ht="13.2">
      <c r="H506" s="1"/>
    </row>
    <row r="507" spans="8:8" ht="13.2">
      <c r="H507" s="1"/>
    </row>
    <row r="508" spans="8:8" ht="13.2">
      <c r="H508" s="1"/>
    </row>
    <row r="509" spans="8:8" ht="13.2">
      <c r="H509" s="1"/>
    </row>
    <row r="510" spans="8:8" ht="13.2">
      <c r="H510" s="1"/>
    </row>
    <row r="511" spans="8:8" ht="13.2">
      <c r="H511" s="1"/>
    </row>
    <row r="512" spans="8:8" ht="13.2">
      <c r="H512" s="1"/>
    </row>
    <row r="513" spans="8:8" ht="13.2">
      <c r="H513" s="1"/>
    </row>
    <row r="514" spans="8:8" ht="13.2">
      <c r="H514" s="1"/>
    </row>
    <row r="515" spans="8:8" ht="13.2">
      <c r="H515" s="1"/>
    </row>
    <row r="516" spans="8:8" ht="13.2">
      <c r="H516" s="1"/>
    </row>
    <row r="517" spans="8:8" ht="13.2">
      <c r="H517" s="1"/>
    </row>
    <row r="518" spans="8:8" ht="13.2">
      <c r="H518" s="1"/>
    </row>
    <row r="519" spans="8:8" ht="13.2">
      <c r="H519" s="1"/>
    </row>
    <row r="520" spans="8:8" ht="13.2">
      <c r="H520" s="1"/>
    </row>
    <row r="521" spans="8:8" ht="13.2">
      <c r="H521" s="1"/>
    </row>
    <row r="522" spans="8:8" ht="13.2">
      <c r="H522" s="1"/>
    </row>
    <row r="523" spans="8:8" ht="13.2">
      <c r="H523" s="1"/>
    </row>
    <row r="524" spans="8:8" ht="13.2">
      <c r="H524" s="1"/>
    </row>
    <row r="525" spans="8:8" ht="13.2">
      <c r="H525" s="1"/>
    </row>
    <row r="526" spans="8:8" ht="13.2">
      <c r="H526" s="1"/>
    </row>
    <row r="527" spans="8:8" ht="13.2">
      <c r="H527" s="1"/>
    </row>
    <row r="528" spans="8:8" ht="13.2">
      <c r="H528" s="1"/>
    </row>
    <row r="529" spans="8:8" ht="13.2">
      <c r="H529" s="1"/>
    </row>
    <row r="530" spans="8:8" ht="13.2">
      <c r="H530" s="1"/>
    </row>
    <row r="531" spans="8:8" ht="13.2">
      <c r="H531" s="1"/>
    </row>
    <row r="532" spans="8:8" ht="13.2">
      <c r="H532" s="1"/>
    </row>
    <row r="533" spans="8:8" ht="13.2">
      <c r="H533" s="1"/>
    </row>
    <row r="534" spans="8:8" ht="13.2">
      <c r="H534" s="1"/>
    </row>
    <row r="535" spans="8:8" ht="13.2">
      <c r="H535" s="1"/>
    </row>
    <row r="536" spans="8:8" ht="13.2">
      <c r="H536" s="1"/>
    </row>
    <row r="537" spans="8:8" ht="13.2">
      <c r="H537" s="1"/>
    </row>
    <row r="538" spans="8:8" ht="13.2">
      <c r="H538" s="1"/>
    </row>
    <row r="539" spans="8:8" ht="13.2">
      <c r="H539" s="1"/>
    </row>
    <row r="540" spans="8:8" ht="13.2">
      <c r="H540" s="1"/>
    </row>
    <row r="541" spans="8:8" ht="13.2">
      <c r="H541" s="1"/>
    </row>
    <row r="542" spans="8:8" ht="13.2">
      <c r="H542" s="1"/>
    </row>
    <row r="543" spans="8:8" ht="13.2">
      <c r="H543" s="1"/>
    </row>
    <row r="544" spans="8:8" ht="13.2">
      <c r="H544" s="1"/>
    </row>
    <row r="545" spans="8:8" ht="13.2">
      <c r="H545" s="1"/>
    </row>
    <row r="546" spans="8:8" ht="13.2">
      <c r="H546" s="1"/>
    </row>
    <row r="547" spans="8:8" ht="13.2">
      <c r="H547" s="1"/>
    </row>
    <row r="548" spans="8:8" ht="13.2">
      <c r="H548" s="1"/>
    </row>
    <row r="549" spans="8:8" ht="13.2">
      <c r="H549" s="1"/>
    </row>
    <row r="550" spans="8:8" ht="13.2">
      <c r="H550" s="1"/>
    </row>
    <row r="551" spans="8:8" ht="13.2">
      <c r="H551" s="1"/>
    </row>
    <row r="552" spans="8:8" ht="13.2">
      <c r="H552" s="1"/>
    </row>
    <row r="553" spans="8:8" ht="13.2">
      <c r="H553" s="1"/>
    </row>
    <row r="554" spans="8:8" ht="13.2">
      <c r="H554" s="1"/>
    </row>
    <row r="555" spans="8:8" ht="13.2">
      <c r="H555" s="1"/>
    </row>
    <row r="556" spans="8:8" ht="13.2">
      <c r="H556" s="1"/>
    </row>
    <row r="557" spans="8:8" ht="13.2">
      <c r="H557" s="1"/>
    </row>
    <row r="558" spans="8:8" ht="13.2">
      <c r="H558" s="1"/>
    </row>
    <row r="559" spans="8:8" ht="13.2">
      <c r="H559" s="1"/>
    </row>
    <row r="560" spans="8:8" ht="13.2">
      <c r="H560" s="1"/>
    </row>
    <row r="561" spans="8:8" ht="13.2">
      <c r="H561" s="1"/>
    </row>
    <row r="562" spans="8:8" ht="13.2">
      <c r="H562" s="1"/>
    </row>
    <row r="563" spans="8:8" ht="13.2">
      <c r="H563" s="1"/>
    </row>
    <row r="564" spans="8:8" ht="13.2">
      <c r="H564" s="1"/>
    </row>
    <row r="565" spans="8:8" ht="13.2">
      <c r="H565" s="1"/>
    </row>
    <row r="566" spans="8:8" ht="13.2">
      <c r="H566" s="1"/>
    </row>
    <row r="567" spans="8:8" ht="13.2">
      <c r="H567" s="1"/>
    </row>
    <row r="568" spans="8:8" ht="13.2">
      <c r="H568" s="1"/>
    </row>
    <row r="569" spans="8:8" ht="13.2">
      <c r="H569" s="1"/>
    </row>
    <row r="570" spans="8:8" ht="13.2">
      <c r="H570" s="1"/>
    </row>
    <row r="571" spans="8:8" ht="13.2">
      <c r="H571" s="1"/>
    </row>
    <row r="572" spans="8:8" ht="13.2">
      <c r="H572" s="1"/>
    </row>
    <row r="573" spans="8:8" ht="13.2">
      <c r="H573" s="1"/>
    </row>
    <row r="574" spans="8:8" ht="13.2">
      <c r="H574" s="1"/>
    </row>
    <row r="575" spans="8:8" ht="13.2">
      <c r="H575" s="1"/>
    </row>
    <row r="576" spans="8:8" ht="13.2">
      <c r="H576" s="1"/>
    </row>
    <row r="577" spans="8:8" ht="13.2">
      <c r="H577" s="1"/>
    </row>
    <row r="578" spans="8:8" ht="13.2">
      <c r="H578" s="1"/>
    </row>
    <row r="579" spans="8:8" ht="13.2">
      <c r="H579" s="1"/>
    </row>
    <row r="580" spans="8:8" ht="13.2">
      <c r="H580" s="1"/>
    </row>
    <row r="581" spans="8:8" ht="13.2">
      <c r="H581" s="1"/>
    </row>
    <row r="582" spans="8:8" ht="13.2">
      <c r="H582" s="1"/>
    </row>
    <row r="583" spans="8:8" ht="13.2">
      <c r="H583" s="1"/>
    </row>
    <row r="584" spans="8:8" ht="13.2">
      <c r="H584" s="1"/>
    </row>
    <row r="585" spans="8:8" ht="13.2">
      <c r="H585" s="1"/>
    </row>
    <row r="586" spans="8:8" ht="13.2">
      <c r="H586" s="1"/>
    </row>
    <row r="587" spans="8:8" ht="13.2">
      <c r="H587" s="1"/>
    </row>
    <row r="588" spans="8:8" ht="13.2">
      <c r="H588" s="1"/>
    </row>
    <row r="589" spans="8:8" ht="13.2">
      <c r="H589" s="1"/>
    </row>
    <row r="590" spans="8:8" ht="13.2">
      <c r="H590" s="1"/>
    </row>
    <row r="591" spans="8:8" ht="13.2">
      <c r="H591" s="1"/>
    </row>
    <row r="592" spans="8:8" ht="13.2">
      <c r="H592" s="1"/>
    </row>
    <row r="593" spans="8:8" ht="13.2">
      <c r="H593" s="1"/>
    </row>
    <row r="594" spans="8:8" ht="13.2">
      <c r="H594" s="1"/>
    </row>
    <row r="595" spans="8:8" ht="13.2">
      <c r="H595" s="1"/>
    </row>
    <row r="596" spans="8:8" ht="13.2">
      <c r="H596" s="1"/>
    </row>
    <row r="597" spans="8:8" ht="13.2">
      <c r="H597" s="1"/>
    </row>
    <row r="598" spans="8:8" ht="13.2">
      <c r="H598" s="1"/>
    </row>
    <row r="599" spans="8:8" ht="13.2">
      <c r="H599" s="1"/>
    </row>
    <row r="600" spans="8:8" ht="13.2">
      <c r="H600" s="1"/>
    </row>
    <row r="601" spans="8:8" ht="13.2">
      <c r="H601" s="1"/>
    </row>
    <row r="602" spans="8:8" ht="13.2">
      <c r="H602" s="1"/>
    </row>
    <row r="603" spans="8:8" ht="13.2">
      <c r="H603" s="1"/>
    </row>
    <row r="604" spans="8:8" ht="13.2">
      <c r="H604" s="1"/>
    </row>
    <row r="605" spans="8:8" ht="13.2">
      <c r="H605" s="1"/>
    </row>
    <row r="606" spans="8:8" ht="13.2">
      <c r="H606" s="1"/>
    </row>
    <row r="607" spans="8:8" ht="13.2">
      <c r="H607" s="1"/>
    </row>
    <row r="608" spans="8:8" ht="13.2">
      <c r="H608" s="1"/>
    </row>
    <row r="609" spans="8:8" ht="13.2">
      <c r="H609" s="1"/>
    </row>
    <row r="610" spans="8:8" ht="13.2">
      <c r="H610" s="1"/>
    </row>
    <row r="611" spans="8:8" ht="13.2">
      <c r="H611" s="1"/>
    </row>
    <row r="612" spans="8:8" ht="13.2">
      <c r="H612" s="1"/>
    </row>
    <row r="613" spans="8:8" ht="13.2">
      <c r="H613" s="1"/>
    </row>
    <row r="614" spans="8:8" ht="13.2">
      <c r="H614" s="1"/>
    </row>
    <row r="615" spans="8:8" ht="13.2">
      <c r="H615" s="1"/>
    </row>
    <row r="616" spans="8:8" ht="13.2">
      <c r="H616" s="1"/>
    </row>
    <row r="617" spans="8:8" ht="13.2">
      <c r="H617" s="1"/>
    </row>
    <row r="618" spans="8:8" ht="13.2">
      <c r="H618" s="1"/>
    </row>
    <row r="619" spans="8:8" ht="13.2">
      <c r="H619" s="1"/>
    </row>
    <row r="620" spans="8:8" ht="13.2">
      <c r="H620" s="1"/>
    </row>
    <row r="621" spans="8:8" ht="13.2">
      <c r="H621" s="1"/>
    </row>
    <row r="622" spans="8:8" ht="13.2">
      <c r="H622" s="1"/>
    </row>
    <row r="623" spans="8:8" ht="13.2">
      <c r="H623" s="1"/>
    </row>
    <row r="624" spans="8:8" ht="13.2">
      <c r="H624" s="1"/>
    </row>
    <row r="625" spans="8:8" ht="13.2">
      <c r="H625" s="1"/>
    </row>
    <row r="626" spans="8:8" ht="13.2">
      <c r="H626" s="1"/>
    </row>
    <row r="627" spans="8:8" ht="13.2">
      <c r="H627" s="1"/>
    </row>
    <row r="628" spans="8:8" ht="13.2">
      <c r="H628" s="1"/>
    </row>
    <row r="629" spans="8:8" ht="13.2">
      <c r="H629" s="1"/>
    </row>
    <row r="630" spans="8:8" ht="13.2">
      <c r="H630" s="1"/>
    </row>
    <row r="631" spans="8:8" ht="13.2">
      <c r="H631" s="1"/>
    </row>
    <row r="632" spans="8:8" ht="13.2">
      <c r="H632" s="1"/>
    </row>
    <row r="633" spans="8:8" ht="13.2">
      <c r="H633" s="1"/>
    </row>
    <row r="634" spans="8:8" ht="13.2">
      <c r="H634" s="1"/>
    </row>
    <row r="635" spans="8:8" ht="13.2">
      <c r="H635" s="1"/>
    </row>
    <row r="636" spans="8:8" ht="13.2">
      <c r="H636" s="1"/>
    </row>
    <row r="637" spans="8:8" ht="13.2">
      <c r="H637" s="1"/>
    </row>
    <row r="638" spans="8:8" ht="13.2">
      <c r="H638" s="1"/>
    </row>
    <row r="639" spans="8:8" ht="13.2">
      <c r="H639" s="1"/>
    </row>
    <row r="640" spans="8:8" ht="13.2">
      <c r="H640" s="1"/>
    </row>
    <row r="641" spans="8:8" ht="13.2">
      <c r="H641" s="1"/>
    </row>
    <row r="642" spans="8:8" ht="13.2">
      <c r="H642" s="1"/>
    </row>
    <row r="643" spans="8:8" ht="13.2">
      <c r="H643" s="1"/>
    </row>
    <row r="644" spans="8:8" ht="13.2">
      <c r="H644" s="1"/>
    </row>
    <row r="645" spans="8:8" ht="13.2">
      <c r="H645" s="1"/>
    </row>
    <row r="646" spans="8:8" ht="13.2">
      <c r="H646" s="1"/>
    </row>
    <row r="647" spans="8:8" ht="13.2">
      <c r="H647" s="1"/>
    </row>
    <row r="648" spans="8:8" ht="13.2">
      <c r="H648" s="1"/>
    </row>
    <row r="649" spans="8:8" ht="13.2">
      <c r="H649" s="1"/>
    </row>
    <row r="650" spans="8:8" ht="13.2">
      <c r="H650" s="1"/>
    </row>
    <row r="651" spans="8:8" ht="13.2">
      <c r="H651" s="1"/>
    </row>
    <row r="652" spans="8:8" ht="13.2">
      <c r="H652" s="1"/>
    </row>
    <row r="653" spans="8:8" ht="13.2">
      <c r="H653" s="1"/>
    </row>
    <row r="654" spans="8:8" ht="13.2">
      <c r="H654" s="1"/>
    </row>
    <row r="655" spans="8:8" ht="13.2">
      <c r="H655" s="1"/>
    </row>
    <row r="656" spans="8:8" ht="13.2">
      <c r="H656" s="1"/>
    </row>
    <row r="657" spans="8:8" ht="13.2">
      <c r="H657" s="1"/>
    </row>
    <row r="658" spans="8:8" ht="13.2">
      <c r="H658" s="1"/>
    </row>
    <row r="659" spans="8:8" ht="13.2">
      <c r="H659" s="1"/>
    </row>
    <row r="660" spans="8:8" ht="13.2">
      <c r="H660" s="1"/>
    </row>
    <row r="661" spans="8:8" ht="13.2">
      <c r="H661" s="1"/>
    </row>
    <row r="662" spans="8:8" ht="13.2">
      <c r="H662" s="1"/>
    </row>
    <row r="663" spans="8:8" ht="13.2">
      <c r="H663" s="1"/>
    </row>
    <row r="664" spans="8:8" ht="13.2">
      <c r="H664" s="1"/>
    </row>
    <row r="665" spans="8:8" ht="13.2">
      <c r="H665" s="1"/>
    </row>
    <row r="666" spans="8:8" ht="13.2">
      <c r="H666" s="1"/>
    </row>
    <row r="667" spans="8:8" ht="13.2">
      <c r="H667" s="1"/>
    </row>
    <row r="668" spans="8:8" ht="13.2">
      <c r="H668" s="1"/>
    </row>
    <row r="669" spans="8:8" ht="13.2">
      <c r="H669" s="1"/>
    </row>
    <row r="670" spans="8:8" ht="13.2">
      <c r="H670" s="1"/>
    </row>
    <row r="671" spans="8:8" ht="13.2">
      <c r="H671" s="1"/>
    </row>
    <row r="672" spans="8:8" ht="13.2">
      <c r="H672" s="1"/>
    </row>
    <row r="673" spans="8:8" ht="13.2">
      <c r="H673" s="1"/>
    </row>
    <row r="674" spans="8:8" ht="13.2">
      <c r="H674" s="1"/>
    </row>
    <row r="675" spans="8:8" ht="13.2">
      <c r="H675" s="1"/>
    </row>
    <row r="676" spans="8:8" ht="13.2">
      <c r="H676" s="1"/>
    </row>
    <row r="677" spans="8:8" ht="13.2">
      <c r="H677" s="1"/>
    </row>
    <row r="678" spans="8:8" ht="13.2">
      <c r="H678" s="1"/>
    </row>
    <row r="679" spans="8:8" ht="13.2">
      <c r="H679" s="1"/>
    </row>
    <row r="680" spans="8:8" ht="13.2">
      <c r="H680" s="1"/>
    </row>
    <row r="681" spans="8:8" ht="13.2">
      <c r="H681" s="1"/>
    </row>
    <row r="682" spans="8:8" ht="13.2">
      <c r="H682" s="1"/>
    </row>
    <row r="683" spans="8:8" ht="13.2">
      <c r="H683" s="1"/>
    </row>
    <row r="684" spans="8:8" ht="13.2">
      <c r="H684" s="1"/>
    </row>
    <row r="685" spans="8:8" ht="13.2">
      <c r="H685" s="1"/>
    </row>
    <row r="686" spans="8:8" ht="13.2">
      <c r="H686" s="1"/>
    </row>
    <row r="687" spans="8:8" ht="13.2">
      <c r="H687" s="1"/>
    </row>
    <row r="688" spans="8:8" ht="13.2">
      <c r="H688" s="1"/>
    </row>
    <row r="689" spans="8:8" ht="13.2">
      <c r="H689" s="1"/>
    </row>
    <row r="690" spans="8:8" ht="13.2">
      <c r="H690" s="1"/>
    </row>
    <row r="691" spans="8:8" ht="13.2">
      <c r="H691" s="1"/>
    </row>
    <row r="692" spans="8:8" ht="13.2">
      <c r="H692" s="1"/>
    </row>
    <row r="693" spans="8:8" ht="13.2">
      <c r="H693" s="1"/>
    </row>
    <row r="694" spans="8:8" ht="13.2">
      <c r="H694" s="1"/>
    </row>
    <row r="695" spans="8:8" ht="13.2">
      <c r="H695" s="1"/>
    </row>
    <row r="696" spans="8:8" ht="13.2">
      <c r="H696" s="1"/>
    </row>
    <row r="697" spans="8:8" ht="13.2">
      <c r="H697" s="1"/>
    </row>
    <row r="698" spans="8:8" ht="13.2">
      <c r="H698" s="1"/>
    </row>
    <row r="699" spans="8:8" ht="13.2">
      <c r="H699" s="1"/>
    </row>
    <row r="700" spans="8:8" ht="13.2">
      <c r="H700" s="1"/>
    </row>
    <row r="701" spans="8:8" ht="13.2">
      <c r="H701" s="1"/>
    </row>
    <row r="702" spans="8:8" ht="13.2">
      <c r="H702" s="1"/>
    </row>
    <row r="703" spans="8:8" ht="13.2">
      <c r="H703" s="1"/>
    </row>
    <row r="704" spans="8:8" ht="13.2">
      <c r="H704" s="1"/>
    </row>
    <row r="705" spans="8:8" ht="13.2">
      <c r="H705" s="1"/>
    </row>
    <row r="706" spans="8:8" ht="13.2">
      <c r="H706" s="1"/>
    </row>
    <row r="707" spans="8:8" ht="13.2">
      <c r="H707" s="1"/>
    </row>
    <row r="708" spans="8:8" ht="13.2">
      <c r="H708" s="1"/>
    </row>
    <row r="709" spans="8:8" ht="13.2">
      <c r="H709" s="1"/>
    </row>
    <row r="710" spans="8:8" ht="13.2">
      <c r="H710" s="1"/>
    </row>
    <row r="711" spans="8:8" ht="13.2">
      <c r="H711" s="1"/>
    </row>
    <row r="712" spans="8:8" ht="13.2">
      <c r="H712" s="1"/>
    </row>
    <row r="713" spans="8:8" ht="13.2">
      <c r="H713" s="1"/>
    </row>
    <row r="714" spans="8:8" ht="13.2">
      <c r="H714" s="1"/>
    </row>
    <row r="715" spans="8:8" ht="13.2">
      <c r="H715" s="1"/>
    </row>
    <row r="716" spans="8:8" ht="13.2">
      <c r="H716" s="1"/>
    </row>
    <row r="717" spans="8:8" ht="13.2">
      <c r="H717" s="1"/>
    </row>
    <row r="718" spans="8:8" ht="13.2">
      <c r="H718" s="1"/>
    </row>
    <row r="719" spans="8:8" ht="13.2">
      <c r="H719" s="1"/>
    </row>
    <row r="720" spans="8:8" ht="13.2">
      <c r="H720" s="1"/>
    </row>
    <row r="721" spans="8:8" ht="13.2">
      <c r="H721" s="1"/>
    </row>
    <row r="722" spans="8:8" ht="13.2">
      <c r="H722" s="1"/>
    </row>
    <row r="723" spans="8:8" ht="13.2">
      <c r="H723" s="1"/>
    </row>
    <row r="724" spans="8:8" ht="13.2">
      <c r="H724" s="1"/>
    </row>
    <row r="725" spans="8:8" ht="13.2">
      <c r="H725" s="1"/>
    </row>
    <row r="726" spans="8:8" ht="13.2">
      <c r="H726" s="1"/>
    </row>
    <row r="727" spans="8:8" ht="13.2">
      <c r="H727" s="1"/>
    </row>
    <row r="728" spans="8:8" ht="13.2">
      <c r="H728" s="1"/>
    </row>
    <row r="729" spans="8:8" ht="13.2">
      <c r="H729" s="1"/>
    </row>
    <row r="730" spans="8:8" ht="13.2">
      <c r="H730" s="1"/>
    </row>
    <row r="731" spans="8:8" ht="13.2">
      <c r="H731" s="1"/>
    </row>
    <row r="732" spans="8:8" ht="13.2">
      <c r="H732" s="1"/>
    </row>
    <row r="733" spans="8:8" ht="13.2">
      <c r="H733" s="1"/>
    </row>
    <row r="734" spans="8:8" ht="13.2">
      <c r="H734" s="1"/>
    </row>
    <row r="735" spans="8:8" ht="13.2">
      <c r="H735" s="1"/>
    </row>
    <row r="736" spans="8:8" ht="13.2">
      <c r="H736" s="1"/>
    </row>
    <row r="737" spans="8:8" ht="13.2">
      <c r="H737" s="1"/>
    </row>
    <row r="738" spans="8:8" ht="13.2">
      <c r="H738" s="1"/>
    </row>
    <row r="739" spans="8:8" ht="13.2">
      <c r="H739" s="1"/>
    </row>
    <row r="740" spans="8:8" ht="13.2">
      <c r="H740" s="1"/>
    </row>
    <row r="741" spans="8:8" ht="13.2">
      <c r="H741" s="1"/>
    </row>
    <row r="742" spans="8:8" ht="13.2">
      <c r="H742" s="1"/>
    </row>
    <row r="743" spans="8:8" ht="13.2">
      <c r="H743" s="1"/>
    </row>
    <row r="744" spans="8:8" ht="13.2">
      <c r="H744" s="1"/>
    </row>
    <row r="745" spans="8:8" ht="13.2">
      <c r="H745" s="1"/>
    </row>
    <row r="746" spans="8:8" ht="13.2">
      <c r="H746" s="1"/>
    </row>
    <row r="747" spans="8:8" ht="13.2">
      <c r="H747" s="1"/>
    </row>
    <row r="748" spans="8:8" ht="13.2">
      <c r="H748" s="1"/>
    </row>
    <row r="749" spans="8:8" ht="13.2">
      <c r="H749" s="1"/>
    </row>
    <row r="750" spans="8:8" ht="13.2">
      <c r="H750" s="1"/>
    </row>
    <row r="751" spans="8:8" ht="13.2">
      <c r="H751" s="1"/>
    </row>
    <row r="752" spans="8:8" ht="13.2">
      <c r="H752" s="1"/>
    </row>
    <row r="753" spans="8:8" ht="13.2">
      <c r="H753" s="1"/>
    </row>
    <row r="754" spans="8:8" ht="13.2">
      <c r="H754" s="1"/>
    </row>
    <row r="755" spans="8:8" ht="13.2">
      <c r="H755" s="1"/>
    </row>
    <row r="756" spans="8:8" ht="13.2">
      <c r="H756" s="1"/>
    </row>
    <row r="757" spans="8:8" ht="13.2">
      <c r="H757" s="1"/>
    </row>
    <row r="758" spans="8:8" ht="13.2">
      <c r="H758" s="1"/>
    </row>
    <row r="759" spans="8:8" ht="13.2">
      <c r="H759" s="1"/>
    </row>
    <row r="760" spans="8:8" ht="13.2">
      <c r="H760" s="1"/>
    </row>
    <row r="761" spans="8:8" ht="13.2">
      <c r="H761" s="1"/>
    </row>
    <row r="762" spans="8:8" ht="13.2">
      <c r="H762" s="1"/>
    </row>
    <row r="763" spans="8:8" ht="13.2">
      <c r="H763" s="1"/>
    </row>
    <row r="764" spans="8:8" ht="13.2">
      <c r="H764" s="1"/>
    </row>
    <row r="765" spans="8:8" ht="13.2">
      <c r="H765" s="1"/>
    </row>
    <row r="766" spans="8:8" ht="13.2">
      <c r="H766" s="1"/>
    </row>
    <row r="767" spans="8:8" ht="13.2">
      <c r="H767" s="1"/>
    </row>
    <row r="768" spans="8:8" ht="13.2">
      <c r="H768" s="1"/>
    </row>
    <row r="769" spans="8:8" ht="13.2">
      <c r="H769" s="1"/>
    </row>
    <row r="770" spans="8:8" ht="13.2">
      <c r="H770" s="1"/>
    </row>
    <row r="771" spans="8:8" ht="13.2">
      <c r="H771" s="1"/>
    </row>
    <row r="772" spans="8:8" ht="13.2">
      <c r="H772" s="1"/>
    </row>
    <row r="773" spans="8:8" ht="13.2">
      <c r="H773" s="1"/>
    </row>
    <row r="774" spans="8:8" ht="13.2">
      <c r="H774" s="1"/>
    </row>
    <row r="775" spans="8:8" ht="13.2">
      <c r="H775" s="1"/>
    </row>
    <row r="776" spans="8:8" ht="13.2">
      <c r="H776" s="1"/>
    </row>
    <row r="777" spans="8:8" ht="13.2">
      <c r="H777" s="1"/>
    </row>
    <row r="778" spans="8:8" ht="13.2">
      <c r="H778" s="1"/>
    </row>
    <row r="779" spans="8:8" ht="13.2">
      <c r="H779" s="1"/>
    </row>
    <row r="780" spans="8:8" ht="13.2">
      <c r="H780" s="1"/>
    </row>
    <row r="781" spans="8:8" ht="13.2">
      <c r="H781" s="1"/>
    </row>
    <row r="782" spans="8:8" ht="13.2">
      <c r="H782" s="1"/>
    </row>
    <row r="783" spans="8:8" ht="13.2">
      <c r="H783" s="1"/>
    </row>
    <row r="784" spans="8:8" ht="13.2">
      <c r="H784" s="1"/>
    </row>
    <row r="785" spans="8:8" ht="13.2">
      <c r="H785" s="1"/>
    </row>
    <row r="786" spans="8:8" ht="13.2">
      <c r="H786" s="1"/>
    </row>
    <row r="787" spans="8:8" ht="13.2">
      <c r="H787" s="1"/>
    </row>
    <row r="788" spans="8:8" ht="13.2">
      <c r="H788" s="1"/>
    </row>
    <row r="789" spans="8:8" ht="13.2">
      <c r="H789" s="1"/>
    </row>
    <row r="790" spans="8:8" ht="13.2">
      <c r="H790" s="1"/>
    </row>
    <row r="791" spans="8:8" ht="13.2">
      <c r="H791" s="1"/>
    </row>
    <row r="792" spans="8:8" ht="13.2">
      <c r="H792" s="1"/>
    </row>
    <row r="793" spans="8:8" ht="13.2">
      <c r="H793" s="1"/>
    </row>
    <row r="794" spans="8:8" ht="13.2">
      <c r="H794" s="1"/>
    </row>
    <row r="795" spans="8:8" ht="13.2">
      <c r="H795" s="1"/>
    </row>
    <row r="796" spans="8:8" ht="13.2">
      <c r="H796" s="1"/>
    </row>
    <row r="797" spans="8:8" ht="13.2">
      <c r="H797" s="1"/>
    </row>
    <row r="798" spans="8:8" ht="13.2">
      <c r="H798" s="1"/>
    </row>
    <row r="799" spans="8:8" ht="13.2">
      <c r="H799" s="1"/>
    </row>
    <row r="800" spans="8:8" ht="13.2">
      <c r="H800" s="1"/>
    </row>
    <row r="801" spans="8:8" ht="13.2">
      <c r="H801" s="1"/>
    </row>
    <row r="802" spans="8:8" ht="13.2">
      <c r="H802" s="1"/>
    </row>
    <row r="803" spans="8:8" ht="13.2">
      <c r="H803" s="1"/>
    </row>
    <row r="804" spans="8:8" ht="13.2">
      <c r="H804" s="1"/>
    </row>
    <row r="805" spans="8:8" ht="13.2">
      <c r="H805" s="1"/>
    </row>
    <row r="806" spans="8:8" ht="13.2">
      <c r="H806" s="1"/>
    </row>
    <row r="807" spans="8:8" ht="13.2">
      <c r="H807" s="1"/>
    </row>
    <row r="808" spans="8:8" ht="13.2">
      <c r="H808" s="1"/>
    </row>
    <row r="809" spans="8:8" ht="13.2">
      <c r="H809" s="1"/>
    </row>
    <row r="810" spans="8:8" ht="13.2">
      <c r="H810" s="1"/>
    </row>
    <row r="811" spans="8:8" ht="13.2">
      <c r="H811" s="1"/>
    </row>
    <row r="812" spans="8:8" ht="13.2">
      <c r="H812" s="1"/>
    </row>
    <row r="813" spans="8:8" ht="13.2">
      <c r="H813" s="1"/>
    </row>
    <row r="814" spans="8:8" ht="13.2">
      <c r="H814" s="1"/>
    </row>
    <row r="815" spans="8:8" ht="13.2">
      <c r="H815" s="1"/>
    </row>
    <row r="816" spans="8:8" ht="13.2">
      <c r="H816" s="1"/>
    </row>
    <row r="817" spans="8:8" ht="13.2">
      <c r="H817" s="1"/>
    </row>
    <row r="818" spans="8:8" ht="13.2">
      <c r="H818" s="1"/>
    </row>
    <row r="819" spans="8:8" ht="13.2">
      <c r="H819" s="1"/>
    </row>
    <row r="820" spans="8:8" ht="13.2">
      <c r="H820" s="1"/>
    </row>
    <row r="821" spans="8:8" ht="13.2">
      <c r="H821" s="1"/>
    </row>
    <row r="822" spans="8:8" ht="13.2">
      <c r="H822" s="1"/>
    </row>
    <row r="823" spans="8:8" ht="13.2">
      <c r="H823" s="1"/>
    </row>
    <row r="824" spans="8:8" ht="13.2">
      <c r="H824" s="1"/>
    </row>
    <row r="825" spans="8:8" ht="13.2">
      <c r="H825" s="1"/>
    </row>
    <row r="826" spans="8:8" ht="13.2">
      <c r="H826" s="1"/>
    </row>
    <row r="827" spans="8:8" ht="13.2">
      <c r="H827" s="1"/>
    </row>
    <row r="828" spans="8:8" ht="13.2">
      <c r="H828" s="1"/>
    </row>
    <row r="829" spans="8:8" ht="13.2">
      <c r="H829" s="1"/>
    </row>
    <row r="830" spans="8:8" ht="13.2">
      <c r="H830" s="1"/>
    </row>
    <row r="831" spans="8:8" ht="13.2">
      <c r="H831" s="1"/>
    </row>
    <row r="832" spans="8:8" ht="13.2">
      <c r="H832" s="1"/>
    </row>
    <row r="833" spans="8:8" ht="13.2">
      <c r="H833" s="1"/>
    </row>
    <row r="834" spans="8:8" ht="13.2">
      <c r="H834" s="1"/>
    </row>
    <row r="835" spans="8:8" ht="13.2">
      <c r="H835" s="1"/>
    </row>
    <row r="836" spans="8:8" ht="13.2">
      <c r="H836" s="1"/>
    </row>
    <row r="837" spans="8:8" ht="13.2">
      <c r="H837" s="1"/>
    </row>
    <row r="838" spans="8:8" ht="13.2">
      <c r="H838" s="1"/>
    </row>
    <row r="839" spans="8:8" ht="13.2">
      <c r="H839" s="1"/>
    </row>
    <row r="840" spans="8:8" ht="13.2">
      <c r="H840" s="1"/>
    </row>
    <row r="841" spans="8:8" ht="13.2">
      <c r="H841" s="1"/>
    </row>
    <row r="842" spans="8:8" ht="13.2">
      <c r="H842" s="1"/>
    </row>
    <row r="843" spans="8:8" ht="13.2">
      <c r="H843" s="1"/>
    </row>
    <row r="844" spans="8:8" ht="13.2">
      <c r="H844" s="1"/>
    </row>
    <row r="845" spans="8:8" ht="13.2">
      <c r="H845" s="1"/>
    </row>
    <row r="846" spans="8:8" ht="13.2">
      <c r="H846" s="1"/>
    </row>
    <row r="847" spans="8:8" ht="13.2">
      <c r="H847" s="1"/>
    </row>
    <row r="848" spans="8:8" ht="13.2">
      <c r="H848" s="1"/>
    </row>
    <row r="849" spans="8:8" ht="13.2">
      <c r="H849" s="1"/>
    </row>
    <row r="850" spans="8:8" ht="13.2">
      <c r="H850" s="1"/>
    </row>
    <row r="851" spans="8:8" ht="13.2">
      <c r="H851" s="1"/>
    </row>
    <row r="852" spans="8:8" ht="13.2">
      <c r="H852" s="1"/>
    </row>
    <row r="853" spans="8:8" ht="13.2">
      <c r="H853" s="1"/>
    </row>
    <row r="854" spans="8:8" ht="13.2">
      <c r="H854" s="1"/>
    </row>
    <row r="855" spans="8:8" ht="13.2">
      <c r="H855" s="1"/>
    </row>
    <row r="856" spans="8:8" ht="13.2">
      <c r="H856" s="1"/>
    </row>
    <row r="857" spans="8:8" ht="13.2">
      <c r="H857" s="1"/>
    </row>
    <row r="858" spans="8:8" ht="13.2">
      <c r="H858" s="1"/>
    </row>
    <row r="859" spans="8:8" ht="13.2">
      <c r="H859" s="1"/>
    </row>
    <row r="860" spans="8:8" ht="13.2">
      <c r="H860" s="1"/>
    </row>
    <row r="861" spans="8:8" ht="13.2">
      <c r="H861" s="1"/>
    </row>
    <row r="862" spans="8:8" ht="13.2">
      <c r="H862" s="1"/>
    </row>
    <row r="863" spans="8:8" ht="13.2">
      <c r="H863" s="1"/>
    </row>
    <row r="864" spans="8:8" ht="13.2">
      <c r="H864" s="1"/>
    </row>
    <row r="865" spans="8:8" ht="13.2">
      <c r="H865" s="1"/>
    </row>
    <row r="866" spans="8:8" ht="13.2">
      <c r="H866" s="1"/>
    </row>
    <row r="867" spans="8:8" ht="13.2">
      <c r="H867" s="1"/>
    </row>
    <row r="868" spans="8:8" ht="13.2">
      <c r="H868" s="1"/>
    </row>
    <row r="869" spans="8:8" ht="13.2">
      <c r="H869" s="1"/>
    </row>
    <row r="870" spans="8:8" ht="13.2">
      <c r="H870" s="1"/>
    </row>
    <row r="871" spans="8:8" ht="13.2">
      <c r="H871" s="1"/>
    </row>
    <row r="872" spans="8:8" ht="13.2">
      <c r="H872" s="1"/>
    </row>
    <row r="873" spans="8:8" ht="13.2">
      <c r="H873" s="1"/>
    </row>
    <row r="874" spans="8:8" ht="13.2">
      <c r="H874" s="1"/>
    </row>
    <row r="875" spans="8:8" ht="13.2">
      <c r="H875" s="1"/>
    </row>
    <row r="876" spans="8:8" ht="13.2">
      <c r="H876" s="1"/>
    </row>
    <row r="877" spans="8:8" ht="13.2">
      <c r="H877" s="1"/>
    </row>
    <row r="878" spans="8:8" ht="13.2">
      <c r="H878" s="1"/>
    </row>
    <row r="879" spans="8:8" ht="13.2">
      <c r="H879" s="1"/>
    </row>
    <row r="880" spans="8:8" ht="13.2">
      <c r="H880" s="1"/>
    </row>
    <row r="881" spans="8:8" ht="13.2">
      <c r="H881" s="1"/>
    </row>
    <row r="882" spans="8:8" ht="13.2">
      <c r="H882" s="1"/>
    </row>
    <row r="883" spans="8:8" ht="13.2">
      <c r="H883" s="1"/>
    </row>
    <row r="884" spans="8:8" ht="13.2">
      <c r="H884" s="1"/>
    </row>
    <row r="885" spans="8:8" ht="13.2">
      <c r="H885" s="1"/>
    </row>
    <row r="886" spans="8:8" ht="13.2">
      <c r="H886" s="1"/>
    </row>
    <row r="887" spans="8:8" ht="13.2">
      <c r="H887" s="1"/>
    </row>
    <row r="888" spans="8:8" ht="13.2">
      <c r="H888" s="1"/>
    </row>
    <row r="889" spans="8:8" ht="13.2">
      <c r="H889" s="1"/>
    </row>
    <row r="890" spans="8:8" ht="13.2">
      <c r="H890" s="1"/>
    </row>
    <row r="891" spans="8:8" ht="13.2">
      <c r="H891" s="1"/>
    </row>
    <row r="892" spans="8:8" ht="13.2">
      <c r="H892" s="1"/>
    </row>
    <row r="893" spans="8:8" ht="13.2">
      <c r="H893" s="1"/>
    </row>
    <row r="894" spans="8:8" ht="13.2">
      <c r="H894" s="1"/>
    </row>
    <row r="895" spans="8:8" ht="13.2">
      <c r="H895" s="1"/>
    </row>
    <row r="896" spans="8:8" ht="13.2">
      <c r="H896" s="1"/>
    </row>
    <row r="897" spans="8:8" ht="13.2">
      <c r="H897" s="1"/>
    </row>
    <row r="898" spans="8:8" ht="13.2">
      <c r="H898" s="1"/>
    </row>
    <row r="899" spans="8:8" ht="13.2">
      <c r="H899" s="1"/>
    </row>
    <row r="900" spans="8:8" ht="13.2">
      <c r="H900" s="1"/>
    </row>
    <row r="901" spans="8:8" ht="13.2">
      <c r="H901" s="1"/>
    </row>
    <row r="902" spans="8:8" ht="13.2">
      <c r="H902" s="1"/>
    </row>
    <row r="903" spans="8:8" ht="13.2">
      <c r="H903" s="1"/>
    </row>
    <row r="904" spans="8:8" ht="13.2">
      <c r="H904" s="1"/>
    </row>
    <row r="905" spans="8:8" ht="13.2">
      <c r="H905" s="1"/>
    </row>
    <row r="906" spans="8:8" ht="13.2">
      <c r="H906" s="1"/>
    </row>
    <row r="907" spans="8:8" ht="13.2">
      <c r="H907" s="1"/>
    </row>
    <row r="908" spans="8:8" ht="13.2">
      <c r="H908" s="1"/>
    </row>
    <row r="909" spans="8:8" ht="13.2">
      <c r="H909" s="1"/>
    </row>
    <row r="910" spans="8:8" ht="13.2">
      <c r="H910" s="1"/>
    </row>
    <row r="911" spans="8:8" ht="13.2">
      <c r="H911" s="1"/>
    </row>
    <row r="912" spans="8:8" ht="13.2">
      <c r="H912" s="1"/>
    </row>
    <row r="913" spans="8:8" ht="13.2">
      <c r="H913" s="1"/>
    </row>
    <row r="914" spans="8:8" ht="13.2">
      <c r="H914" s="1"/>
    </row>
    <row r="915" spans="8:8" ht="13.2">
      <c r="H915" s="1"/>
    </row>
    <row r="916" spans="8:8" ht="13.2">
      <c r="H916" s="1"/>
    </row>
    <row r="917" spans="8:8" ht="13.2">
      <c r="H917" s="1"/>
    </row>
    <row r="918" spans="8:8" ht="13.2">
      <c r="H918" s="1"/>
    </row>
    <row r="919" spans="8:8" ht="13.2">
      <c r="H919" s="1"/>
    </row>
    <row r="920" spans="8:8" ht="13.2">
      <c r="H920" s="1"/>
    </row>
    <row r="921" spans="8:8" ht="13.2">
      <c r="H921" s="1"/>
    </row>
    <row r="922" spans="8:8" ht="13.2">
      <c r="H922" s="1"/>
    </row>
    <row r="923" spans="8:8" ht="13.2">
      <c r="H923" s="1"/>
    </row>
    <row r="924" spans="8:8" ht="13.2">
      <c r="H924" s="1"/>
    </row>
    <row r="925" spans="8:8" ht="13.2">
      <c r="H925" s="1"/>
    </row>
    <row r="926" spans="8:8" ht="13.2">
      <c r="H926" s="1"/>
    </row>
    <row r="927" spans="8:8" ht="13.2">
      <c r="H927" s="1"/>
    </row>
    <row r="928" spans="8:8" ht="13.2">
      <c r="H928" s="1"/>
    </row>
    <row r="929" spans="8:8" ht="13.2">
      <c r="H929" s="1"/>
    </row>
    <row r="930" spans="8:8" ht="13.2">
      <c r="H930" s="1"/>
    </row>
    <row r="931" spans="8:8" ht="13.2">
      <c r="H931" s="1"/>
    </row>
    <row r="932" spans="8:8" ht="13.2">
      <c r="H932" s="1"/>
    </row>
    <row r="933" spans="8:8" ht="13.2">
      <c r="H933" s="1"/>
    </row>
    <row r="934" spans="8:8" ht="13.2">
      <c r="H934" s="1"/>
    </row>
    <row r="935" spans="8:8" ht="13.2">
      <c r="H935" s="1"/>
    </row>
    <row r="936" spans="8:8" ht="13.2">
      <c r="H9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36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M30" sqref="M30"/>
    </sheetView>
  </sheetViews>
  <sheetFormatPr defaultColWidth="12.6640625" defaultRowHeight="15.75" customHeight="1"/>
  <cols>
    <col min="1" max="1" width="5.21875" customWidth="1"/>
    <col min="2" max="2" width="40.33203125" customWidth="1"/>
    <col min="18" max="18" width="19.77734375" customWidth="1"/>
  </cols>
  <sheetData>
    <row r="1" spans="1:18">
      <c r="Q1" s="1"/>
    </row>
    <row r="2" spans="1:18" ht="15.75" customHeight="1">
      <c r="B2" s="2" t="s">
        <v>55</v>
      </c>
      <c r="C2" s="2" t="s">
        <v>111</v>
      </c>
      <c r="D2" s="3" t="s">
        <v>112</v>
      </c>
      <c r="E2" s="3" t="s">
        <v>113</v>
      </c>
      <c r="F2" s="3" t="s">
        <v>114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2" t="s">
        <v>24</v>
      </c>
      <c r="P2" s="2" t="s">
        <v>25</v>
      </c>
      <c r="Q2" s="4" t="s">
        <v>26</v>
      </c>
      <c r="R2" s="2" t="s">
        <v>27</v>
      </c>
    </row>
    <row r="3" spans="1:18" ht="15.75" customHeight="1">
      <c r="A3" s="5">
        <v>1</v>
      </c>
      <c r="B3" s="21" t="str">
        <f>'lw1'!B3</f>
        <v>Булыгин Константин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>
        <f t="shared" ref="P3:P16" si="0">SUM(C3:O3)</f>
        <v>0</v>
      </c>
      <c r="Q3" s="9" t="e">
        <f ca="1">NORMALIZE_SCORE($C$25,$D$25,$C$24,$D$24,$C$23,$D$23,P3)</f>
        <v>#NAME?</v>
      </c>
      <c r="R3" s="10" t="e">
        <f ca="1">GET_MARK($D$25,$D$24,$D$23,Q3)</f>
        <v>#NAME?</v>
      </c>
    </row>
    <row r="4" spans="1:18" ht="15.75" customHeight="1">
      <c r="A4" s="31">
        <v>2</v>
      </c>
      <c r="B4" s="21" t="str">
        <f>'lw1'!B4</f>
        <v>Никто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 t="shared" si="0"/>
        <v>0</v>
      </c>
      <c r="Q4" s="9" t="e">
        <f ca="1">NORMALIZE_SCORE($C$25,$D$25,$C$24,$D$24,$C$23,$D$23,P4)</f>
        <v>#NAME?</v>
      </c>
      <c r="R4" s="10" t="e">
        <f ca="1">GET_MARK($D$25,$D$24,$D$23,Q4)</f>
        <v>#NAME?</v>
      </c>
    </row>
    <row r="5" spans="1:18" ht="15.75" customHeight="1">
      <c r="A5" s="11">
        <v>3</v>
      </c>
      <c r="B5" s="21" t="str">
        <f>'lw1'!B5</f>
        <v>Константинов Валентин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>
        <f t="shared" si="0"/>
        <v>0</v>
      </c>
      <c r="Q5" s="9" t="e">
        <f ca="1">NORMALIZE_SCORE($C$25,$D$25,$C$24,$D$24,$C$23,$D$23,P5)</f>
        <v>#NAME?</v>
      </c>
      <c r="R5" s="10" t="e">
        <f ca="1">GET_MARK($D$25,$D$24,$D$23,Q5)</f>
        <v>#NAME?</v>
      </c>
    </row>
    <row r="6" spans="1:18">
      <c r="A6" s="5">
        <v>4</v>
      </c>
      <c r="B6" s="21" t="str">
        <f>'lw1'!B6</f>
        <v>Милочкин Артем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>
        <f t="shared" si="0"/>
        <v>0</v>
      </c>
      <c r="Q6" s="9" t="e">
        <f ca="1">NORMALIZE_SCORE($C$25,$D$25,$C$24,$D$24,$C$23,$D$23,P6)</f>
        <v>#NAME?</v>
      </c>
      <c r="R6" s="10" t="e">
        <f ca="1">GET_MARK($D$25,$D$24,$D$23,Q6)</f>
        <v>#NAME?</v>
      </c>
    </row>
    <row r="7" spans="1:18">
      <c r="A7" s="5">
        <v>5</v>
      </c>
      <c r="B7" s="21" t="str">
        <f>'lw1'!B7</f>
        <v>Михайлов Дмитрий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f t="shared" si="0"/>
        <v>0</v>
      </c>
      <c r="Q7" s="9" t="e">
        <f ca="1">NORMALIZE_SCORE($C$25,$D$25,$C$24,$D$24,$C$23,$D$23,P7)</f>
        <v>#NAME?</v>
      </c>
      <c r="R7" s="10" t="e">
        <f ca="1">GET_MARK($D$25,$D$24,$D$23,Q7)</f>
        <v>#NAME?</v>
      </c>
    </row>
    <row r="8" spans="1:18">
      <c r="A8" s="5">
        <v>6</v>
      </c>
      <c r="B8" s="21" t="str">
        <f>'lw1'!B8</f>
        <v>Мочалов Павел</v>
      </c>
      <c r="C8" s="13"/>
      <c r="D8" s="14"/>
      <c r="E8" s="14"/>
      <c r="F8" s="14"/>
      <c r="G8" s="14"/>
      <c r="H8" s="15">
        <f>220*0.75</f>
        <v>165</v>
      </c>
      <c r="I8" s="14">
        <f>300*0.5*1.1 + 300*0.35*1.1</f>
        <v>280.5</v>
      </c>
      <c r="J8" s="14">
        <f>100*0.4*1.1</f>
        <v>44</v>
      </c>
      <c r="K8" s="14"/>
      <c r="L8" s="14"/>
      <c r="M8" s="14"/>
      <c r="N8" s="14"/>
      <c r="O8" s="8"/>
      <c r="P8" s="8">
        <f t="shared" si="0"/>
        <v>489.5</v>
      </c>
      <c r="Q8" s="9" t="e">
        <f ca="1">NORMALIZE_SCORE($C$25,$D$25,$C$24,$D$24,$C$23,$D$23,P8)</f>
        <v>#NAME?</v>
      </c>
      <c r="R8" s="10" t="e">
        <f ca="1">GET_MARK($D$25,$D$24,$D$23,Q8)</f>
        <v>#NAME?</v>
      </c>
    </row>
    <row r="9" spans="1:18">
      <c r="A9" s="5">
        <v>7</v>
      </c>
      <c r="B9" s="21" t="str">
        <f>'lw1'!B9</f>
        <v>Николаева Дарья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f t="shared" si="0"/>
        <v>0</v>
      </c>
      <c r="Q9" s="9" t="e">
        <f ca="1">NORMALIZE_SCORE($C$25,$D$25,$C$24,$D$24,$C$23,$D$23,P9)</f>
        <v>#NAME?</v>
      </c>
      <c r="R9" s="10" t="e">
        <f ca="1">GET_MARK($D$25,$D$24,$D$23,Q9)</f>
        <v>#NAME?</v>
      </c>
    </row>
    <row r="10" spans="1:18">
      <c r="A10" s="5">
        <v>8</v>
      </c>
      <c r="B10" s="21" t="str">
        <f>'lw1'!B10</f>
        <v>Овинкин Владислав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20"/>
      <c r="P10" s="8">
        <f t="shared" si="0"/>
        <v>0</v>
      </c>
      <c r="Q10" s="9" t="e">
        <f ca="1">NORMALIZE_SCORE($C$25,$D$25,$C$24,$D$24,$C$23,$D$23,P10)</f>
        <v>#NAME?</v>
      </c>
      <c r="R10" s="10" t="e">
        <f ca="1">GET_MARK($D$25,$D$24,$D$23,Q10)</f>
        <v>#NAME?</v>
      </c>
    </row>
    <row r="11" spans="1:18">
      <c r="A11" s="5">
        <v>9</v>
      </c>
      <c r="B11" s="21" t="str">
        <f>'lw1'!B11</f>
        <v>Платов Александр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f t="shared" si="0"/>
        <v>0</v>
      </c>
      <c r="Q11" s="9" t="e">
        <f ca="1">NORMALIZE_SCORE($C$25,$D$25,$C$24,$D$24,$C$23,$D$23,P11)</f>
        <v>#NAME?</v>
      </c>
      <c r="R11" s="10" t="e">
        <f ca="1">GET_MARK($D$25,$D$24,$D$23,Q11)</f>
        <v>#NAME?</v>
      </c>
    </row>
    <row r="12" spans="1:18" ht="15.75" customHeight="1">
      <c r="A12" s="5">
        <v>10</v>
      </c>
      <c r="B12" s="21" t="str">
        <f>'lw1'!B12</f>
        <v>Ратченко Андрей</v>
      </c>
      <c r="C12" s="8"/>
      <c r="D12" s="8"/>
      <c r="E12" s="7"/>
      <c r="F12" s="18"/>
      <c r="G12" s="8"/>
      <c r="H12" s="8"/>
      <c r="I12" s="8"/>
      <c r="J12" s="8"/>
      <c r="K12" s="8"/>
      <c r="L12" s="8"/>
      <c r="M12" s="8"/>
      <c r="N12" s="8"/>
      <c r="O12" s="8"/>
      <c r="P12" s="8">
        <f t="shared" si="0"/>
        <v>0</v>
      </c>
      <c r="Q12" s="9" t="e">
        <f ca="1">NORMALIZE_SCORE($C$25,$D$25,$C$24,$D$24,$C$23,$D$23,P12)</f>
        <v>#NAME?</v>
      </c>
      <c r="R12" s="10" t="e">
        <f ca="1">GET_MARK($D$25,$D$24,$D$23,Q12)</f>
        <v>#NAME?</v>
      </c>
    </row>
    <row r="13" spans="1:18">
      <c r="A13" s="5">
        <v>11</v>
      </c>
      <c r="B13" s="21" t="str">
        <f>'lw1'!B13</f>
        <v>Санников Егор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f t="shared" si="0"/>
        <v>0</v>
      </c>
      <c r="Q13" s="9" t="e">
        <f ca="1">NORMALIZE_SCORE($C$25,$D$25,$C$24,$D$24,$C$23,$D$23,P13)</f>
        <v>#NAME?</v>
      </c>
      <c r="R13" s="10" t="e">
        <f ca="1">GET_MARK($D$25,$D$24,$D$23,Q13)</f>
        <v>#NAME?</v>
      </c>
    </row>
    <row r="14" spans="1:18">
      <c r="A14" s="5">
        <v>12</v>
      </c>
      <c r="B14" s="21" t="str">
        <f>'lw1'!B14</f>
        <v>Шибаков Владимир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20"/>
      <c r="O14" s="8"/>
      <c r="P14" s="8">
        <f t="shared" si="0"/>
        <v>0</v>
      </c>
      <c r="Q14" s="9" t="e">
        <f ca="1">NORMALIZE_SCORE($C$25,$D$25,$C$24,$D$24,$C$23,$D$23,P14)</f>
        <v>#NAME?</v>
      </c>
      <c r="R14" s="10" t="e">
        <f ca="1">GET_MARK($D$25,$D$24,$D$23,Q14)</f>
        <v>#NAME?</v>
      </c>
    </row>
    <row r="15" spans="1:18">
      <c r="A15" s="5">
        <v>13</v>
      </c>
      <c r="B15" s="21" t="str">
        <f>'lw1'!B15</f>
        <v>Ямолкин Федор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f t="shared" si="0"/>
        <v>0</v>
      </c>
      <c r="Q15" s="9" t="e">
        <f ca="1">NORMALIZE_SCORE($C$25,$D$25,$C$24,$D$24,$C$23,$D$23,P15)</f>
        <v>#NAME?</v>
      </c>
      <c r="R15" s="10" t="e">
        <f ca="1">GET_MARK($D$25,$D$24,$D$23,Q15)</f>
        <v>#NAME?</v>
      </c>
    </row>
    <row r="16" spans="1:18">
      <c r="A16" s="5">
        <v>14</v>
      </c>
      <c r="B16" s="21" t="str">
        <f>'lw1'!B16</f>
        <v>Михеев Егор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f t="shared" si="0"/>
        <v>0</v>
      </c>
      <c r="Q16" s="9" t="e">
        <f ca="1">NORMALIZE_SCORE($C$25,$D$25,$C$24,$D$24,$C$23,$D$23,P16)</f>
        <v>#NAME?</v>
      </c>
      <c r="R16" s="10" t="e">
        <f ca="1">GET_MARK($D$25,$D$24,$D$23,Q16)</f>
        <v>#NAME?</v>
      </c>
    </row>
    <row r="17" spans="1:18" ht="14.4">
      <c r="B17" s="2" t="s">
        <v>42</v>
      </c>
      <c r="C17" s="2" t="s">
        <v>111</v>
      </c>
      <c r="D17" s="3" t="s">
        <v>112</v>
      </c>
      <c r="E17" s="3" t="s">
        <v>113</v>
      </c>
      <c r="F17" s="3" t="s">
        <v>114</v>
      </c>
      <c r="G17" s="3" t="s">
        <v>115</v>
      </c>
      <c r="H17" s="3" t="s">
        <v>116</v>
      </c>
      <c r="I17" s="3" t="s">
        <v>117</v>
      </c>
      <c r="J17" s="3" t="s">
        <v>118</v>
      </c>
      <c r="K17" s="3" t="s">
        <v>119</v>
      </c>
      <c r="L17" s="3" t="s">
        <v>120</v>
      </c>
      <c r="M17" s="3" t="s">
        <v>121</v>
      </c>
      <c r="N17" s="3" t="s">
        <v>122</v>
      </c>
      <c r="O17" s="2" t="s">
        <v>24</v>
      </c>
      <c r="P17" s="2" t="s">
        <v>25</v>
      </c>
      <c r="Q17" s="4" t="s">
        <v>26</v>
      </c>
      <c r="R17" s="2" t="s">
        <v>27</v>
      </c>
    </row>
    <row r="18" spans="1:18" ht="13.8">
      <c r="A18" s="5">
        <v>1</v>
      </c>
      <c r="B18" s="21" t="str">
        <f>'lw1'!B18</f>
        <v>Калинин Константин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f t="shared" ref="P18:P19" si="1">SUM(C18:O18)</f>
        <v>0</v>
      </c>
      <c r="Q18" s="9" t="e">
        <f ca="1">NORMALIZE_SCORE($C$25,$D$25,$C$24,$D$24,$C$23,$D$23,P18)</f>
        <v>#NAME?</v>
      </c>
      <c r="R18" s="10" t="e">
        <f ca="1">GET_MARK($D$25,$D$24,$D$23,Q18)</f>
        <v>#NAME?</v>
      </c>
    </row>
    <row r="19" spans="1:18" ht="13.8">
      <c r="A19" s="5">
        <v>2</v>
      </c>
      <c r="B19" s="21" t="str">
        <f>'lw1'!B19</f>
        <v>Шелеметев Михаил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f t="shared" si="1"/>
        <v>0</v>
      </c>
      <c r="Q19" s="9" t="e">
        <f ca="1">NORMALIZE_SCORE($C$25,$D$25,$C$24,$D$24,$C$23,$D$23,P19)</f>
        <v>#NAME?</v>
      </c>
      <c r="R19" s="10" t="e">
        <f ca="1">GET_MARK($D$25,$D$24,$D$23,Q19)</f>
        <v>#NAME?</v>
      </c>
    </row>
    <row r="20" spans="1:18" ht="13.2">
      <c r="B20" s="20" t="s">
        <v>25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8"/>
      <c r="P20" s="8"/>
      <c r="Q20" s="9"/>
    </row>
    <row r="21" spans="1:18" ht="14.4">
      <c r="B21" s="23" t="s">
        <v>46</v>
      </c>
      <c r="C21" s="12">
        <v>140</v>
      </c>
      <c r="D21" s="12">
        <v>120</v>
      </c>
      <c r="E21" s="12">
        <v>156</v>
      </c>
      <c r="F21" s="12">
        <v>30</v>
      </c>
      <c r="G21" s="12">
        <v>90</v>
      </c>
      <c r="H21" s="12">
        <v>220</v>
      </c>
      <c r="I21" s="12">
        <v>300</v>
      </c>
      <c r="J21" s="12">
        <v>100</v>
      </c>
      <c r="K21" s="12">
        <v>20</v>
      </c>
      <c r="L21" s="12">
        <v>30</v>
      </c>
      <c r="M21" s="12">
        <v>30</v>
      </c>
      <c r="N21" s="12">
        <v>20</v>
      </c>
      <c r="O21" s="12"/>
      <c r="Q21" s="1"/>
    </row>
    <row r="22" spans="1:18" ht="14.4">
      <c r="B22" s="2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Q22" s="1"/>
    </row>
    <row r="23" spans="1:18" ht="14.4">
      <c r="B23" s="24" t="s">
        <v>47</v>
      </c>
      <c r="C23" s="12">
        <v>600</v>
      </c>
      <c r="D23" s="12">
        <v>8</v>
      </c>
      <c r="F23" s="12"/>
      <c r="G23" s="12"/>
      <c r="H23" s="12"/>
      <c r="I23" s="12"/>
      <c r="J23" s="12"/>
      <c r="K23" s="12"/>
      <c r="L23" s="12"/>
      <c r="M23" s="12"/>
      <c r="N23" s="12"/>
      <c r="P23">
        <v>600</v>
      </c>
      <c r="Q23" s="1"/>
    </row>
    <row r="24" spans="1:18" ht="14.4">
      <c r="B24" s="24" t="s">
        <v>48</v>
      </c>
      <c r="C24" s="12">
        <v>400</v>
      </c>
      <c r="D24" s="12">
        <v>6.5</v>
      </c>
      <c r="F24" s="12"/>
      <c r="G24" s="12"/>
      <c r="H24" s="12"/>
      <c r="I24" s="12"/>
      <c r="J24" s="12"/>
      <c r="K24" s="12"/>
      <c r="L24" s="12"/>
      <c r="M24" s="12"/>
      <c r="N24" s="12"/>
      <c r="P24">
        <v>400</v>
      </c>
      <c r="Q24" s="1"/>
    </row>
    <row r="25" spans="1:18" ht="14.4">
      <c r="B25" s="24" t="s">
        <v>49</v>
      </c>
      <c r="C25" s="12">
        <v>60</v>
      </c>
      <c r="D25" s="12">
        <v>5</v>
      </c>
      <c r="F25" s="12"/>
      <c r="G25" s="12"/>
      <c r="H25" s="12"/>
      <c r="I25" s="12"/>
      <c r="J25" s="12"/>
      <c r="K25" s="12"/>
      <c r="L25" s="12"/>
      <c r="M25" s="12"/>
      <c r="N25" s="12"/>
      <c r="P25">
        <v>60</v>
      </c>
      <c r="Q25" s="1"/>
    </row>
    <row r="26" spans="1:18" ht="13.2">
      <c r="Q26" s="1"/>
    </row>
    <row r="27" spans="1:18" ht="13.2">
      <c r="Q27" s="1"/>
    </row>
    <row r="28" spans="1:18" ht="13.8">
      <c r="B28" s="30" t="s">
        <v>95</v>
      </c>
      <c r="Q28" s="1"/>
    </row>
    <row r="29" spans="1:18" ht="13.2">
      <c r="B29" s="5" t="s">
        <v>123</v>
      </c>
      <c r="Q29" s="1"/>
    </row>
    <row r="30" spans="1:18" ht="13.2">
      <c r="B30" s="5" t="s">
        <v>124</v>
      </c>
      <c r="Q30" s="1"/>
    </row>
    <row r="31" spans="1:18" ht="13.2">
      <c r="B31" s="5" t="s">
        <v>125</v>
      </c>
      <c r="Q31" s="1"/>
    </row>
    <row r="32" spans="1:18" ht="13.2">
      <c r="B32" s="5" t="s">
        <v>126</v>
      </c>
      <c r="Q32" s="1"/>
    </row>
    <row r="33" spans="2:17" ht="13.2">
      <c r="B33" s="5" t="s">
        <v>127</v>
      </c>
      <c r="Q33" s="1"/>
    </row>
    <row r="34" spans="2:17" ht="13.2">
      <c r="B34" s="5" t="s">
        <v>128</v>
      </c>
      <c r="Q34" s="1"/>
    </row>
    <row r="35" spans="2:17" ht="13.2">
      <c r="Q35" s="1"/>
    </row>
    <row r="36" spans="2:17" ht="13.2">
      <c r="Q36" s="1"/>
    </row>
    <row r="37" spans="2:17" ht="13.2">
      <c r="Q37" s="1"/>
    </row>
    <row r="38" spans="2:17" ht="13.2">
      <c r="Q38" s="1"/>
    </row>
    <row r="39" spans="2:17" ht="13.2">
      <c r="Q39" s="1"/>
    </row>
    <row r="40" spans="2:17" ht="13.2">
      <c r="Q40" s="1"/>
    </row>
    <row r="41" spans="2:17" ht="13.2">
      <c r="Q41" s="1"/>
    </row>
    <row r="42" spans="2:17" ht="13.2">
      <c r="Q42" s="1"/>
    </row>
    <row r="43" spans="2:17" ht="13.2">
      <c r="Q43" s="1"/>
    </row>
    <row r="44" spans="2:17" ht="13.2">
      <c r="Q44" s="1"/>
    </row>
    <row r="45" spans="2:17" ht="13.2">
      <c r="Q45" s="1"/>
    </row>
    <row r="46" spans="2:17" ht="13.2">
      <c r="Q46" s="1"/>
    </row>
    <row r="47" spans="2:17" ht="13.2">
      <c r="Q47" s="1"/>
    </row>
    <row r="48" spans="2:17" ht="13.2">
      <c r="Q48" s="1"/>
    </row>
    <row r="49" spans="17:17" ht="13.2">
      <c r="Q49" s="1"/>
    </row>
    <row r="50" spans="17:17" ht="13.2">
      <c r="Q50" s="1"/>
    </row>
    <row r="51" spans="17:17" ht="13.2">
      <c r="Q51" s="1"/>
    </row>
    <row r="52" spans="17:17" ht="13.2">
      <c r="Q52" s="1"/>
    </row>
    <row r="53" spans="17:17" ht="13.2">
      <c r="Q53" s="1"/>
    </row>
    <row r="54" spans="17:17" ht="13.2">
      <c r="Q54" s="1"/>
    </row>
    <row r="55" spans="17:17" ht="13.2">
      <c r="Q55" s="1"/>
    </row>
    <row r="56" spans="17:17" ht="13.2">
      <c r="Q56" s="1"/>
    </row>
    <row r="57" spans="17:17" ht="13.2">
      <c r="Q57" s="1"/>
    </row>
    <row r="58" spans="17:17" ht="13.2">
      <c r="Q58" s="1"/>
    </row>
    <row r="59" spans="17:17" ht="13.2">
      <c r="Q59" s="1"/>
    </row>
    <row r="60" spans="17:17" ht="13.2">
      <c r="Q60" s="1"/>
    </row>
    <row r="61" spans="17:17" ht="13.2">
      <c r="Q61" s="1"/>
    </row>
    <row r="62" spans="17:17" ht="13.2">
      <c r="Q62" s="1"/>
    </row>
    <row r="63" spans="17:17" ht="13.2">
      <c r="Q63" s="1"/>
    </row>
    <row r="64" spans="17:17" ht="13.2">
      <c r="Q64" s="1"/>
    </row>
    <row r="65" spans="17:17" ht="13.2">
      <c r="Q65" s="1"/>
    </row>
    <row r="66" spans="17:17" ht="13.2">
      <c r="Q66" s="1"/>
    </row>
    <row r="67" spans="17:17" ht="13.2">
      <c r="Q67" s="1"/>
    </row>
    <row r="68" spans="17:17" ht="13.2">
      <c r="Q68" s="1"/>
    </row>
    <row r="69" spans="17:17" ht="13.2">
      <c r="Q69" s="1"/>
    </row>
    <row r="70" spans="17:17" ht="13.2">
      <c r="Q70" s="1"/>
    </row>
    <row r="71" spans="17:17" ht="13.2">
      <c r="Q71" s="1"/>
    </row>
    <row r="72" spans="17:17" ht="13.2">
      <c r="Q72" s="1"/>
    </row>
    <row r="73" spans="17:17" ht="13.2">
      <c r="Q73" s="1"/>
    </row>
    <row r="74" spans="17:17" ht="13.2">
      <c r="Q74" s="1"/>
    </row>
    <row r="75" spans="17:17" ht="13.2">
      <c r="Q75" s="1"/>
    </row>
    <row r="76" spans="17:17" ht="13.2">
      <c r="Q76" s="1"/>
    </row>
    <row r="77" spans="17:17" ht="13.2">
      <c r="Q77" s="1"/>
    </row>
    <row r="78" spans="17:17" ht="13.2">
      <c r="Q78" s="1"/>
    </row>
    <row r="79" spans="17:17" ht="13.2">
      <c r="Q79" s="1"/>
    </row>
    <row r="80" spans="17:17" ht="13.2">
      <c r="Q80" s="1"/>
    </row>
    <row r="81" spans="17:17" ht="13.2">
      <c r="Q81" s="1"/>
    </row>
    <row r="82" spans="17:17" ht="13.2">
      <c r="Q82" s="1"/>
    </row>
    <row r="83" spans="17:17" ht="13.2">
      <c r="Q83" s="1"/>
    </row>
    <row r="84" spans="17:17" ht="13.2">
      <c r="Q84" s="1"/>
    </row>
    <row r="85" spans="17:17" ht="13.2">
      <c r="Q85" s="1"/>
    </row>
    <row r="86" spans="17:17" ht="13.2">
      <c r="Q86" s="1"/>
    </row>
    <row r="87" spans="17:17" ht="13.2">
      <c r="Q87" s="1"/>
    </row>
    <row r="88" spans="17:17" ht="13.2">
      <c r="Q88" s="1"/>
    </row>
    <row r="89" spans="17:17" ht="13.2">
      <c r="Q89" s="1"/>
    </row>
    <row r="90" spans="17:17" ht="13.2">
      <c r="Q90" s="1"/>
    </row>
    <row r="91" spans="17:17" ht="13.2">
      <c r="Q91" s="1"/>
    </row>
    <row r="92" spans="17:17" ht="13.2">
      <c r="Q92" s="1"/>
    </row>
    <row r="93" spans="17:17" ht="13.2">
      <c r="Q93" s="1"/>
    </row>
    <row r="94" spans="17:17" ht="13.2">
      <c r="Q94" s="1"/>
    </row>
    <row r="95" spans="17:17" ht="13.2">
      <c r="Q95" s="1"/>
    </row>
    <row r="96" spans="17:17" ht="13.2">
      <c r="Q96" s="1"/>
    </row>
    <row r="97" spans="17:17" ht="13.2">
      <c r="Q97" s="1"/>
    </row>
    <row r="98" spans="17:17" ht="13.2">
      <c r="Q98" s="1"/>
    </row>
    <row r="99" spans="17:17" ht="13.2">
      <c r="Q99" s="1"/>
    </row>
    <row r="100" spans="17:17" ht="13.2">
      <c r="Q100" s="1"/>
    </row>
    <row r="101" spans="17:17" ht="13.2">
      <c r="Q101" s="1"/>
    </row>
    <row r="102" spans="17:17" ht="13.2">
      <c r="Q102" s="1"/>
    </row>
    <row r="103" spans="17:17" ht="13.2">
      <c r="Q103" s="1"/>
    </row>
    <row r="104" spans="17:17" ht="13.2">
      <c r="Q104" s="1"/>
    </row>
    <row r="105" spans="17:17" ht="13.2">
      <c r="Q105" s="1"/>
    </row>
    <row r="106" spans="17:17" ht="13.2">
      <c r="Q106" s="1"/>
    </row>
    <row r="107" spans="17:17" ht="13.2">
      <c r="Q107" s="1"/>
    </row>
    <row r="108" spans="17:17" ht="13.2">
      <c r="Q108" s="1"/>
    </row>
    <row r="109" spans="17:17" ht="13.2">
      <c r="Q109" s="1"/>
    </row>
    <row r="110" spans="17:17" ht="13.2">
      <c r="Q110" s="1"/>
    </row>
    <row r="111" spans="17:17" ht="13.2">
      <c r="Q111" s="1"/>
    </row>
    <row r="112" spans="17:17" ht="13.2">
      <c r="Q112" s="1"/>
    </row>
    <row r="113" spans="17:17" ht="13.2">
      <c r="Q113" s="1"/>
    </row>
    <row r="114" spans="17:17" ht="13.2">
      <c r="Q114" s="1"/>
    </row>
    <row r="115" spans="17:17" ht="13.2">
      <c r="Q115" s="1"/>
    </row>
    <row r="116" spans="17:17" ht="13.2">
      <c r="Q116" s="1"/>
    </row>
    <row r="117" spans="17:17" ht="13.2">
      <c r="Q117" s="1"/>
    </row>
    <row r="118" spans="17:17" ht="13.2">
      <c r="Q118" s="1"/>
    </row>
    <row r="119" spans="17:17" ht="13.2">
      <c r="Q119" s="1"/>
    </row>
    <row r="120" spans="17:17" ht="13.2">
      <c r="Q120" s="1"/>
    </row>
    <row r="121" spans="17:17" ht="13.2">
      <c r="Q121" s="1"/>
    </row>
    <row r="122" spans="17:17" ht="13.2">
      <c r="Q122" s="1"/>
    </row>
    <row r="123" spans="17:17" ht="13.2">
      <c r="Q123" s="1"/>
    </row>
    <row r="124" spans="17:17" ht="13.2">
      <c r="Q124" s="1"/>
    </row>
    <row r="125" spans="17:17" ht="13.2">
      <c r="Q125" s="1"/>
    </row>
    <row r="126" spans="17:17" ht="13.2">
      <c r="Q126" s="1"/>
    </row>
    <row r="127" spans="17:17" ht="13.2">
      <c r="Q127" s="1"/>
    </row>
    <row r="128" spans="17:17" ht="13.2">
      <c r="Q128" s="1"/>
    </row>
    <row r="129" spans="17:17" ht="13.2">
      <c r="Q129" s="1"/>
    </row>
    <row r="130" spans="17:17" ht="13.2">
      <c r="Q130" s="1"/>
    </row>
    <row r="131" spans="17:17" ht="13.2">
      <c r="Q131" s="1"/>
    </row>
    <row r="132" spans="17:17" ht="13.2">
      <c r="Q132" s="1"/>
    </row>
    <row r="133" spans="17:17" ht="13.2">
      <c r="Q133" s="1"/>
    </row>
    <row r="134" spans="17:17" ht="13.2">
      <c r="Q134" s="1"/>
    </row>
    <row r="135" spans="17:17" ht="13.2">
      <c r="Q135" s="1"/>
    </row>
    <row r="136" spans="17:17" ht="13.2">
      <c r="Q136" s="1"/>
    </row>
    <row r="137" spans="17:17" ht="13.2">
      <c r="Q137" s="1"/>
    </row>
    <row r="138" spans="17:17" ht="13.2">
      <c r="Q138" s="1"/>
    </row>
    <row r="139" spans="17:17" ht="13.2">
      <c r="Q139" s="1"/>
    </row>
    <row r="140" spans="17:17" ht="13.2">
      <c r="Q140" s="1"/>
    </row>
    <row r="141" spans="17:17" ht="13.2">
      <c r="Q141" s="1"/>
    </row>
    <row r="142" spans="17:17" ht="13.2">
      <c r="Q142" s="1"/>
    </row>
    <row r="143" spans="17:17" ht="13.2">
      <c r="Q143" s="1"/>
    </row>
    <row r="144" spans="17:17" ht="13.2">
      <c r="Q144" s="1"/>
    </row>
    <row r="145" spans="17:17" ht="13.2">
      <c r="Q145" s="1"/>
    </row>
    <row r="146" spans="17:17" ht="13.2">
      <c r="Q146" s="1"/>
    </row>
    <row r="147" spans="17:17" ht="13.2">
      <c r="Q147" s="1"/>
    </row>
    <row r="148" spans="17:17" ht="13.2">
      <c r="Q148" s="1"/>
    </row>
    <row r="149" spans="17:17" ht="13.2">
      <c r="Q149" s="1"/>
    </row>
    <row r="150" spans="17:17" ht="13.2">
      <c r="Q150" s="1"/>
    </row>
    <row r="151" spans="17:17" ht="13.2">
      <c r="Q151" s="1"/>
    </row>
    <row r="152" spans="17:17" ht="13.2">
      <c r="Q152" s="1"/>
    </row>
    <row r="153" spans="17:17" ht="13.2">
      <c r="Q153" s="1"/>
    </row>
    <row r="154" spans="17:17" ht="13.2">
      <c r="Q154" s="1"/>
    </row>
    <row r="155" spans="17:17" ht="13.2">
      <c r="Q155" s="1"/>
    </row>
    <row r="156" spans="17:17" ht="13.2">
      <c r="Q156" s="1"/>
    </row>
    <row r="157" spans="17:17" ht="13.2">
      <c r="Q157" s="1"/>
    </row>
    <row r="158" spans="17:17" ht="13.2">
      <c r="Q158" s="1"/>
    </row>
    <row r="159" spans="17:17" ht="13.2">
      <c r="Q159" s="1"/>
    </row>
    <row r="160" spans="17:17" ht="13.2">
      <c r="Q160" s="1"/>
    </row>
    <row r="161" spans="17:17" ht="13.2">
      <c r="Q161" s="1"/>
    </row>
    <row r="162" spans="17:17" ht="13.2">
      <c r="Q162" s="1"/>
    </row>
    <row r="163" spans="17:17" ht="13.2">
      <c r="Q163" s="1"/>
    </row>
    <row r="164" spans="17:17" ht="13.2">
      <c r="Q164" s="1"/>
    </row>
    <row r="165" spans="17:17" ht="13.2">
      <c r="Q165" s="1"/>
    </row>
    <row r="166" spans="17:17" ht="13.2">
      <c r="Q166" s="1"/>
    </row>
    <row r="167" spans="17:17" ht="13.2">
      <c r="Q167" s="1"/>
    </row>
    <row r="168" spans="17:17" ht="13.2">
      <c r="Q168" s="1"/>
    </row>
    <row r="169" spans="17:17" ht="13.2">
      <c r="Q169" s="1"/>
    </row>
    <row r="170" spans="17:17" ht="13.2">
      <c r="Q170" s="1"/>
    </row>
    <row r="171" spans="17:17" ht="13.2">
      <c r="Q171" s="1"/>
    </row>
    <row r="172" spans="17:17" ht="13.2">
      <c r="Q172" s="1"/>
    </row>
    <row r="173" spans="17:17" ht="13.2">
      <c r="Q173" s="1"/>
    </row>
    <row r="174" spans="17:17" ht="13.2">
      <c r="Q174" s="1"/>
    </row>
    <row r="175" spans="17:17" ht="13.2">
      <c r="Q175" s="1"/>
    </row>
    <row r="176" spans="17:17" ht="13.2">
      <c r="Q176" s="1"/>
    </row>
    <row r="177" spans="17:17" ht="13.2">
      <c r="Q177" s="1"/>
    </row>
    <row r="178" spans="17:17" ht="13.2">
      <c r="Q178" s="1"/>
    </row>
    <row r="179" spans="17:17" ht="13.2">
      <c r="Q179" s="1"/>
    </row>
    <row r="180" spans="17:17" ht="13.2">
      <c r="Q180" s="1"/>
    </row>
    <row r="181" spans="17:17" ht="13.2">
      <c r="Q181" s="1"/>
    </row>
    <row r="182" spans="17:17" ht="13.2">
      <c r="Q182" s="1"/>
    </row>
    <row r="183" spans="17:17" ht="13.2">
      <c r="Q183" s="1"/>
    </row>
    <row r="184" spans="17:17" ht="13.2">
      <c r="Q184" s="1"/>
    </row>
    <row r="185" spans="17:17" ht="13.2">
      <c r="Q185" s="1"/>
    </row>
    <row r="186" spans="17:17" ht="13.2">
      <c r="Q186" s="1"/>
    </row>
    <row r="187" spans="17:17" ht="13.2">
      <c r="Q187" s="1"/>
    </row>
    <row r="188" spans="17:17" ht="13.2">
      <c r="Q188" s="1"/>
    </row>
    <row r="189" spans="17:17" ht="13.2">
      <c r="Q189" s="1"/>
    </row>
    <row r="190" spans="17:17" ht="13.2">
      <c r="Q190" s="1"/>
    </row>
    <row r="191" spans="17:17" ht="13.2">
      <c r="Q191" s="1"/>
    </row>
    <row r="192" spans="17:17" ht="13.2">
      <c r="Q192" s="1"/>
    </row>
    <row r="193" spans="17:17" ht="13.2">
      <c r="Q193" s="1"/>
    </row>
    <row r="194" spans="17:17" ht="13.2">
      <c r="Q194" s="1"/>
    </row>
    <row r="195" spans="17:17" ht="13.2">
      <c r="Q195" s="1"/>
    </row>
    <row r="196" spans="17:17" ht="13.2">
      <c r="Q196" s="1"/>
    </row>
    <row r="197" spans="17:17" ht="13.2">
      <c r="Q197" s="1"/>
    </row>
    <row r="198" spans="17:17" ht="13.2">
      <c r="Q198" s="1"/>
    </row>
    <row r="199" spans="17:17" ht="13.2">
      <c r="Q199" s="1"/>
    </row>
    <row r="200" spans="17:17" ht="13.2">
      <c r="Q200" s="1"/>
    </row>
    <row r="201" spans="17:17" ht="13.2">
      <c r="Q201" s="1"/>
    </row>
    <row r="202" spans="17:17" ht="13.2">
      <c r="Q202" s="1"/>
    </row>
    <row r="203" spans="17:17" ht="13.2">
      <c r="Q203" s="1"/>
    </row>
    <row r="204" spans="17:17" ht="13.2">
      <c r="Q204" s="1"/>
    </row>
    <row r="205" spans="17:17" ht="13.2">
      <c r="Q205" s="1"/>
    </row>
    <row r="206" spans="17:17" ht="13.2">
      <c r="Q206" s="1"/>
    </row>
    <row r="207" spans="17:17" ht="13.2">
      <c r="Q207" s="1"/>
    </row>
    <row r="208" spans="17:17" ht="13.2">
      <c r="Q208" s="1"/>
    </row>
    <row r="209" spans="17:17" ht="13.2">
      <c r="Q209" s="1"/>
    </row>
    <row r="210" spans="17:17" ht="13.2">
      <c r="Q210" s="1"/>
    </row>
    <row r="211" spans="17:17" ht="13.2">
      <c r="Q211" s="1"/>
    </row>
    <row r="212" spans="17:17" ht="13.2">
      <c r="Q212" s="1"/>
    </row>
    <row r="213" spans="17:17" ht="13.2">
      <c r="Q213" s="1"/>
    </row>
    <row r="214" spans="17:17" ht="13.2">
      <c r="Q214" s="1"/>
    </row>
    <row r="215" spans="17:17" ht="13.2">
      <c r="Q215" s="1"/>
    </row>
    <row r="216" spans="17:17" ht="13.2">
      <c r="Q216" s="1"/>
    </row>
    <row r="217" spans="17:17" ht="13.2">
      <c r="Q217" s="1"/>
    </row>
    <row r="218" spans="17:17" ht="13.2">
      <c r="Q218" s="1"/>
    </row>
    <row r="219" spans="17:17" ht="13.2">
      <c r="Q219" s="1"/>
    </row>
    <row r="220" spans="17:17" ht="13.2">
      <c r="Q220" s="1"/>
    </row>
    <row r="221" spans="17:17" ht="13.2">
      <c r="Q221" s="1"/>
    </row>
    <row r="222" spans="17:17" ht="13.2">
      <c r="Q222" s="1"/>
    </row>
    <row r="223" spans="17:17" ht="13.2">
      <c r="Q223" s="1"/>
    </row>
    <row r="224" spans="17:17" ht="13.2">
      <c r="Q224" s="1"/>
    </row>
    <row r="225" spans="17:17" ht="13.2">
      <c r="Q225" s="1"/>
    </row>
    <row r="226" spans="17:17" ht="13.2">
      <c r="Q226" s="1"/>
    </row>
    <row r="227" spans="17:17" ht="13.2">
      <c r="Q227" s="1"/>
    </row>
    <row r="228" spans="17:17" ht="13.2">
      <c r="Q228" s="1"/>
    </row>
    <row r="229" spans="17:17" ht="13.2">
      <c r="Q229" s="1"/>
    </row>
    <row r="230" spans="17:17" ht="13.2">
      <c r="Q230" s="1"/>
    </row>
    <row r="231" spans="17:17" ht="13.2">
      <c r="Q231" s="1"/>
    </row>
    <row r="232" spans="17:17" ht="13.2">
      <c r="Q232" s="1"/>
    </row>
    <row r="233" spans="17:17" ht="13.2">
      <c r="Q233" s="1"/>
    </row>
    <row r="234" spans="17:17" ht="13.2">
      <c r="Q234" s="1"/>
    </row>
    <row r="235" spans="17:17" ht="13.2">
      <c r="Q235" s="1"/>
    </row>
    <row r="236" spans="17:17" ht="13.2">
      <c r="Q236" s="1"/>
    </row>
    <row r="237" spans="17:17" ht="13.2">
      <c r="Q237" s="1"/>
    </row>
    <row r="238" spans="17:17" ht="13.2">
      <c r="Q238" s="1"/>
    </row>
    <row r="239" spans="17:17" ht="13.2">
      <c r="Q239" s="1"/>
    </row>
    <row r="240" spans="17:17" ht="13.2">
      <c r="Q240" s="1"/>
    </row>
    <row r="241" spans="17:17" ht="13.2">
      <c r="Q241" s="1"/>
    </row>
    <row r="242" spans="17:17" ht="13.2">
      <c r="Q242" s="1"/>
    </row>
    <row r="243" spans="17:17" ht="13.2">
      <c r="Q243" s="1"/>
    </row>
    <row r="244" spans="17:17" ht="13.2">
      <c r="Q244" s="1"/>
    </row>
    <row r="245" spans="17:17" ht="13.2">
      <c r="Q245" s="1"/>
    </row>
    <row r="246" spans="17:17" ht="13.2">
      <c r="Q246" s="1"/>
    </row>
    <row r="247" spans="17:17" ht="13.2">
      <c r="Q247" s="1"/>
    </row>
    <row r="248" spans="17:17" ht="13.2">
      <c r="Q248" s="1"/>
    </row>
    <row r="249" spans="17:17" ht="13.2">
      <c r="Q249" s="1"/>
    </row>
    <row r="250" spans="17:17" ht="13.2">
      <c r="Q250" s="1"/>
    </row>
    <row r="251" spans="17:17" ht="13.2">
      <c r="Q251" s="1"/>
    </row>
    <row r="252" spans="17:17" ht="13.2">
      <c r="Q252" s="1"/>
    </row>
    <row r="253" spans="17:17" ht="13.2">
      <c r="Q253" s="1"/>
    </row>
    <row r="254" spans="17:17" ht="13.2">
      <c r="Q254" s="1"/>
    </row>
    <row r="255" spans="17:17" ht="13.2">
      <c r="Q255" s="1"/>
    </row>
    <row r="256" spans="17:17" ht="13.2">
      <c r="Q256" s="1"/>
    </row>
    <row r="257" spans="17:17" ht="13.2">
      <c r="Q257" s="1"/>
    </row>
    <row r="258" spans="17:17" ht="13.2">
      <c r="Q258" s="1"/>
    </row>
    <row r="259" spans="17:17" ht="13.2">
      <c r="Q259" s="1"/>
    </row>
    <row r="260" spans="17:17" ht="13.2">
      <c r="Q260" s="1"/>
    </row>
    <row r="261" spans="17:17" ht="13.2">
      <c r="Q261" s="1"/>
    </row>
    <row r="262" spans="17:17" ht="13.2">
      <c r="Q262" s="1"/>
    </row>
    <row r="263" spans="17:17" ht="13.2">
      <c r="Q263" s="1"/>
    </row>
    <row r="264" spans="17:17" ht="13.2">
      <c r="Q264" s="1"/>
    </row>
    <row r="265" spans="17:17" ht="13.2">
      <c r="Q265" s="1"/>
    </row>
    <row r="266" spans="17:17" ht="13.2">
      <c r="Q266" s="1"/>
    </row>
    <row r="267" spans="17:17" ht="13.2">
      <c r="Q267" s="1"/>
    </row>
    <row r="268" spans="17:17" ht="13.2">
      <c r="Q268" s="1"/>
    </row>
    <row r="269" spans="17:17" ht="13.2">
      <c r="Q269" s="1"/>
    </row>
    <row r="270" spans="17:17" ht="13.2">
      <c r="Q270" s="1"/>
    </row>
    <row r="271" spans="17:17" ht="13.2">
      <c r="Q271" s="1"/>
    </row>
    <row r="272" spans="17:17" ht="13.2">
      <c r="Q272" s="1"/>
    </row>
    <row r="273" spans="17:17" ht="13.2">
      <c r="Q273" s="1"/>
    </row>
    <row r="274" spans="17:17" ht="13.2">
      <c r="Q274" s="1"/>
    </row>
    <row r="275" spans="17:17" ht="13.2">
      <c r="Q275" s="1"/>
    </row>
    <row r="276" spans="17:17" ht="13.2">
      <c r="Q276" s="1"/>
    </row>
    <row r="277" spans="17:17" ht="13.2">
      <c r="Q277" s="1"/>
    </row>
    <row r="278" spans="17:17" ht="13.2">
      <c r="Q278" s="1"/>
    </row>
    <row r="279" spans="17:17" ht="13.2">
      <c r="Q279" s="1"/>
    </row>
    <row r="280" spans="17:17" ht="13.2">
      <c r="Q280" s="1"/>
    </row>
    <row r="281" spans="17:17" ht="13.2">
      <c r="Q281" s="1"/>
    </row>
    <row r="282" spans="17:17" ht="13.2">
      <c r="Q282" s="1"/>
    </row>
    <row r="283" spans="17:17" ht="13.2">
      <c r="Q283" s="1"/>
    </row>
    <row r="284" spans="17:17" ht="13.2">
      <c r="Q284" s="1"/>
    </row>
    <row r="285" spans="17:17" ht="13.2">
      <c r="Q285" s="1"/>
    </row>
    <row r="286" spans="17:17" ht="13.2">
      <c r="Q286" s="1"/>
    </row>
    <row r="287" spans="17:17" ht="13.2">
      <c r="Q287" s="1"/>
    </row>
    <row r="288" spans="17:17" ht="13.2">
      <c r="Q288" s="1"/>
    </row>
    <row r="289" spans="17:17" ht="13.2">
      <c r="Q289" s="1"/>
    </row>
    <row r="290" spans="17:17" ht="13.2">
      <c r="Q290" s="1"/>
    </row>
    <row r="291" spans="17:17" ht="13.2">
      <c r="Q291" s="1"/>
    </row>
    <row r="292" spans="17:17" ht="13.2">
      <c r="Q292" s="1"/>
    </row>
    <row r="293" spans="17:17" ht="13.2">
      <c r="Q293" s="1"/>
    </row>
    <row r="294" spans="17:17" ht="13.2">
      <c r="Q294" s="1"/>
    </row>
    <row r="295" spans="17:17" ht="13.2">
      <c r="Q295" s="1"/>
    </row>
    <row r="296" spans="17:17" ht="13.2">
      <c r="Q296" s="1"/>
    </row>
    <row r="297" spans="17:17" ht="13.2">
      <c r="Q297" s="1"/>
    </row>
    <row r="298" spans="17:17" ht="13.2">
      <c r="Q298" s="1"/>
    </row>
    <row r="299" spans="17:17" ht="13.2">
      <c r="Q299" s="1"/>
    </row>
    <row r="300" spans="17:17" ht="13.2">
      <c r="Q300" s="1"/>
    </row>
    <row r="301" spans="17:17" ht="13.2">
      <c r="Q301" s="1"/>
    </row>
    <row r="302" spans="17:17" ht="13.2">
      <c r="Q302" s="1"/>
    </row>
    <row r="303" spans="17:17" ht="13.2">
      <c r="Q303" s="1"/>
    </row>
    <row r="304" spans="17:17" ht="13.2">
      <c r="Q304" s="1"/>
    </row>
    <row r="305" spans="17:17" ht="13.2">
      <c r="Q305" s="1"/>
    </row>
    <row r="306" spans="17:17" ht="13.2">
      <c r="Q306" s="1"/>
    </row>
    <row r="307" spans="17:17" ht="13.2">
      <c r="Q307" s="1"/>
    </row>
    <row r="308" spans="17:17" ht="13.2">
      <c r="Q308" s="1"/>
    </row>
    <row r="309" spans="17:17" ht="13.2">
      <c r="Q309" s="1"/>
    </row>
    <row r="310" spans="17:17" ht="13.2">
      <c r="Q310" s="1"/>
    </row>
    <row r="311" spans="17:17" ht="13.2">
      <c r="Q311" s="1"/>
    </row>
    <row r="312" spans="17:17" ht="13.2">
      <c r="Q312" s="1"/>
    </row>
    <row r="313" spans="17:17" ht="13.2">
      <c r="Q313" s="1"/>
    </row>
    <row r="314" spans="17:17" ht="13.2">
      <c r="Q314" s="1"/>
    </row>
    <row r="315" spans="17:17" ht="13.2">
      <c r="Q315" s="1"/>
    </row>
    <row r="316" spans="17:17" ht="13.2">
      <c r="Q316" s="1"/>
    </row>
    <row r="317" spans="17:17" ht="13.2">
      <c r="Q317" s="1"/>
    </row>
    <row r="318" spans="17:17" ht="13.2">
      <c r="Q318" s="1"/>
    </row>
    <row r="319" spans="17:17" ht="13.2">
      <c r="Q319" s="1"/>
    </row>
    <row r="320" spans="17:17" ht="13.2">
      <c r="Q320" s="1"/>
    </row>
    <row r="321" spans="17:17" ht="13.2">
      <c r="Q321" s="1"/>
    </row>
    <row r="322" spans="17:17" ht="13.2">
      <c r="Q322" s="1"/>
    </row>
    <row r="323" spans="17:17" ht="13.2">
      <c r="Q323" s="1"/>
    </row>
    <row r="324" spans="17:17" ht="13.2">
      <c r="Q324" s="1"/>
    </row>
    <row r="325" spans="17:17" ht="13.2">
      <c r="Q325" s="1"/>
    </row>
    <row r="326" spans="17:17" ht="13.2">
      <c r="Q326" s="1"/>
    </row>
    <row r="327" spans="17:17" ht="13.2">
      <c r="Q327" s="1"/>
    </row>
    <row r="328" spans="17:17" ht="13.2">
      <c r="Q328" s="1"/>
    </row>
    <row r="329" spans="17:17" ht="13.2">
      <c r="Q329" s="1"/>
    </row>
    <row r="330" spans="17:17" ht="13.2">
      <c r="Q330" s="1"/>
    </row>
    <row r="331" spans="17:17" ht="13.2">
      <c r="Q331" s="1"/>
    </row>
    <row r="332" spans="17:17" ht="13.2">
      <c r="Q332" s="1"/>
    </row>
    <row r="333" spans="17:17" ht="13.2">
      <c r="Q333" s="1"/>
    </row>
    <row r="334" spans="17:17" ht="13.2">
      <c r="Q334" s="1"/>
    </row>
    <row r="335" spans="17:17" ht="13.2">
      <c r="Q335" s="1"/>
    </row>
    <row r="336" spans="17:17" ht="13.2">
      <c r="Q336" s="1"/>
    </row>
    <row r="337" spans="17:17" ht="13.2">
      <c r="Q337" s="1"/>
    </row>
    <row r="338" spans="17:17" ht="13.2">
      <c r="Q338" s="1"/>
    </row>
    <row r="339" spans="17:17" ht="13.2">
      <c r="Q339" s="1"/>
    </row>
    <row r="340" spans="17:17" ht="13.2">
      <c r="Q340" s="1"/>
    </row>
    <row r="341" spans="17:17" ht="13.2">
      <c r="Q341" s="1"/>
    </row>
    <row r="342" spans="17:17" ht="13.2">
      <c r="Q342" s="1"/>
    </row>
    <row r="343" spans="17:17" ht="13.2">
      <c r="Q343" s="1"/>
    </row>
    <row r="344" spans="17:17" ht="13.2">
      <c r="Q344" s="1"/>
    </row>
    <row r="345" spans="17:17" ht="13.2">
      <c r="Q345" s="1"/>
    </row>
    <row r="346" spans="17:17" ht="13.2">
      <c r="Q346" s="1"/>
    </row>
    <row r="347" spans="17:17" ht="13.2">
      <c r="Q347" s="1"/>
    </row>
    <row r="348" spans="17:17" ht="13.2">
      <c r="Q348" s="1"/>
    </row>
    <row r="349" spans="17:17" ht="13.2">
      <c r="Q349" s="1"/>
    </row>
    <row r="350" spans="17:17" ht="13.2">
      <c r="Q350" s="1"/>
    </row>
    <row r="351" spans="17:17" ht="13.2">
      <c r="Q351" s="1"/>
    </row>
    <row r="352" spans="17:17" ht="13.2">
      <c r="Q352" s="1"/>
    </row>
    <row r="353" spans="17:17" ht="13.2">
      <c r="Q353" s="1"/>
    </row>
    <row r="354" spans="17:17" ht="13.2">
      <c r="Q354" s="1"/>
    </row>
    <row r="355" spans="17:17" ht="13.2">
      <c r="Q355" s="1"/>
    </row>
    <row r="356" spans="17:17" ht="13.2">
      <c r="Q356" s="1"/>
    </row>
    <row r="357" spans="17:17" ht="13.2">
      <c r="Q357" s="1"/>
    </row>
    <row r="358" spans="17:17" ht="13.2">
      <c r="Q358" s="1"/>
    </row>
    <row r="359" spans="17:17" ht="13.2">
      <c r="Q359" s="1"/>
    </row>
    <row r="360" spans="17:17" ht="13.2">
      <c r="Q360" s="1"/>
    </row>
    <row r="361" spans="17:17" ht="13.2">
      <c r="Q361" s="1"/>
    </row>
    <row r="362" spans="17:17" ht="13.2">
      <c r="Q362" s="1"/>
    </row>
    <row r="363" spans="17:17" ht="13.2">
      <c r="Q363" s="1"/>
    </row>
    <row r="364" spans="17:17" ht="13.2">
      <c r="Q364" s="1"/>
    </row>
    <row r="365" spans="17:17" ht="13.2">
      <c r="Q365" s="1"/>
    </row>
    <row r="366" spans="17:17" ht="13.2">
      <c r="Q366" s="1"/>
    </row>
    <row r="367" spans="17:17" ht="13.2">
      <c r="Q367" s="1"/>
    </row>
    <row r="368" spans="17:17" ht="13.2">
      <c r="Q368" s="1"/>
    </row>
    <row r="369" spans="17:17" ht="13.2">
      <c r="Q369" s="1"/>
    </row>
    <row r="370" spans="17:17" ht="13.2">
      <c r="Q370" s="1"/>
    </row>
    <row r="371" spans="17:17" ht="13.2">
      <c r="Q371" s="1"/>
    </row>
    <row r="372" spans="17:17" ht="13.2">
      <c r="Q372" s="1"/>
    </row>
    <row r="373" spans="17:17" ht="13.2">
      <c r="Q373" s="1"/>
    </row>
    <row r="374" spans="17:17" ht="13.2">
      <c r="Q374" s="1"/>
    </row>
    <row r="375" spans="17:17" ht="13.2">
      <c r="Q375" s="1"/>
    </row>
    <row r="376" spans="17:17" ht="13.2">
      <c r="Q376" s="1"/>
    </row>
    <row r="377" spans="17:17" ht="13.2">
      <c r="Q377" s="1"/>
    </row>
    <row r="378" spans="17:17" ht="13.2">
      <c r="Q378" s="1"/>
    </row>
    <row r="379" spans="17:17" ht="13.2">
      <c r="Q379" s="1"/>
    </row>
    <row r="380" spans="17:17" ht="13.2">
      <c r="Q380" s="1"/>
    </row>
    <row r="381" spans="17:17" ht="13.2">
      <c r="Q381" s="1"/>
    </row>
    <row r="382" spans="17:17" ht="13.2">
      <c r="Q382" s="1"/>
    </row>
    <row r="383" spans="17:17" ht="13.2">
      <c r="Q383" s="1"/>
    </row>
    <row r="384" spans="17:17" ht="13.2">
      <c r="Q384" s="1"/>
    </row>
    <row r="385" spans="17:17" ht="13.2">
      <c r="Q385" s="1"/>
    </row>
    <row r="386" spans="17:17" ht="13.2">
      <c r="Q386" s="1"/>
    </row>
    <row r="387" spans="17:17" ht="13.2">
      <c r="Q387" s="1"/>
    </row>
    <row r="388" spans="17:17" ht="13.2">
      <c r="Q388" s="1"/>
    </row>
    <row r="389" spans="17:17" ht="13.2">
      <c r="Q389" s="1"/>
    </row>
    <row r="390" spans="17:17" ht="13.2">
      <c r="Q390" s="1"/>
    </row>
    <row r="391" spans="17:17" ht="13.2">
      <c r="Q391" s="1"/>
    </row>
    <row r="392" spans="17:17" ht="13.2">
      <c r="Q392" s="1"/>
    </row>
    <row r="393" spans="17:17" ht="13.2">
      <c r="Q393" s="1"/>
    </row>
    <row r="394" spans="17:17" ht="13.2">
      <c r="Q394" s="1"/>
    </row>
    <row r="395" spans="17:17" ht="13.2">
      <c r="Q395" s="1"/>
    </row>
    <row r="396" spans="17:17" ht="13.2">
      <c r="Q396" s="1"/>
    </row>
    <row r="397" spans="17:17" ht="13.2">
      <c r="Q397" s="1"/>
    </row>
    <row r="398" spans="17:17" ht="13.2">
      <c r="Q398" s="1"/>
    </row>
    <row r="399" spans="17:17" ht="13.2">
      <c r="Q399" s="1"/>
    </row>
    <row r="400" spans="17:17" ht="13.2">
      <c r="Q400" s="1"/>
    </row>
    <row r="401" spans="17:17" ht="13.2">
      <c r="Q401" s="1"/>
    </row>
    <row r="402" spans="17:17" ht="13.2">
      <c r="Q402" s="1"/>
    </row>
    <row r="403" spans="17:17" ht="13.2">
      <c r="Q403" s="1"/>
    </row>
    <row r="404" spans="17:17" ht="13.2">
      <c r="Q404" s="1"/>
    </row>
    <row r="405" spans="17:17" ht="13.2">
      <c r="Q405" s="1"/>
    </row>
    <row r="406" spans="17:17" ht="13.2">
      <c r="Q406" s="1"/>
    </row>
    <row r="407" spans="17:17" ht="13.2">
      <c r="Q407" s="1"/>
    </row>
    <row r="408" spans="17:17" ht="13.2">
      <c r="Q408" s="1"/>
    </row>
    <row r="409" spans="17:17" ht="13.2">
      <c r="Q409" s="1"/>
    </row>
    <row r="410" spans="17:17" ht="13.2">
      <c r="Q410" s="1"/>
    </row>
    <row r="411" spans="17:17" ht="13.2">
      <c r="Q411" s="1"/>
    </row>
    <row r="412" spans="17:17" ht="13.2">
      <c r="Q412" s="1"/>
    </row>
    <row r="413" spans="17:17" ht="13.2">
      <c r="Q413" s="1"/>
    </row>
    <row r="414" spans="17:17" ht="13.2">
      <c r="Q414" s="1"/>
    </row>
    <row r="415" spans="17:17" ht="13.2">
      <c r="Q415" s="1"/>
    </row>
    <row r="416" spans="17:17" ht="13.2">
      <c r="Q416" s="1"/>
    </row>
    <row r="417" spans="17:17" ht="13.2">
      <c r="Q417" s="1"/>
    </row>
    <row r="418" spans="17:17" ht="13.2">
      <c r="Q418" s="1"/>
    </row>
    <row r="419" spans="17:17" ht="13.2">
      <c r="Q419" s="1"/>
    </row>
    <row r="420" spans="17:17" ht="13.2">
      <c r="Q420" s="1"/>
    </row>
    <row r="421" spans="17:17" ht="13.2">
      <c r="Q421" s="1"/>
    </row>
    <row r="422" spans="17:17" ht="13.2">
      <c r="Q422" s="1"/>
    </row>
    <row r="423" spans="17:17" ht="13.2">
      <c r="Q423" s="1"/>
    </row>
    <row r="424" spans="17:17" ht="13.2">
      <c r="Q424" s="1"/>
    </row>
    <row r="425" spans="17:17" ht="13.2">
      <c r="Q425" s="1"/>
    </row>
    <row r="426" spans="17:17" ht="13.2">
      <c r="Q426" s="1"/>
    </row>
    <row r="427" spans="17:17" ht="13.2">
      <c r="Q427" s="1"/>
    </row>
    <row r="428" spans="17:17" ht="13.2">
      <c r="Q428" s="1"/>
    </row>
    <row r="429" spans="17:17" ht="13.2">
      <c r="Q429" s="1"/>
    </row>
    <row r="430" spans="17:17" ht="13.2">
      <c r="Q430" s="1"/>
    </row>
    <row r="431" spans="17:17" ht="13.2">
      <c r="Q431" s="1"/>
    </row>
    <row r="432" spans="17:17" ht="13.2">
      <c r="Q432" s="1"/>
    </row>
    <row r="433" spans="17:17" ht="13.2">
      <c r="Q433" s="1"/>
    </row>
    <row r="434" spans="17:17" ht="13.2">
      <c r="Q434" s="1"/>
    </row>
    <row r="435" spans="17:17" ht="13.2">
      <c r="Q435" s="1"/>
    </row>
    <row r="436" spans="17:17" ht="13.2">
      <c r="Q436" s="1"/>
    </row>
    <row r="437" spans="17:17" ht="13.2">
      <c r="Q437" s="1"/>
    </row>
    <row r="438" spans="17:17" ht="13.2">
      <c r="Q438" s="1"/>
    </row>
    <row r="439" spans="17:17" ht="13.2">
      <c r="Q439" s="1"/>
    </row>
    <row r="440" spans="17:17" ht="13.2">
      <c r="Q440" s="1"/>
    </row>
    <row r="441" spans="17:17" ht="13.2">
      <c r="Q441" s="1"/>
    </row>
    <row r="442" spans="17:17" ht="13.2">
      <c r="Q442" s="1"/>
    </row>
    <row r="443" spans="17:17" ht="13.2">
      <c r="Q443" s="1"/>
    </row>
    <row r="444" spans="17:17" ht="13.2">
      <c r="Q444" s="1"/>
    </row>
    <row r="445" spans="17:17" ht="13.2">
      <c r="Q445" s="1"/>
    </row>
    <row r="446" spans="17:17" ht="13.2">
      <c r="Q446" s="1"/>
    </row>
    <row r="447" spans="17:17" ht="13.2">
      <c r="Q447" s="1"/>
    </row>
    <row r="448" spans="17:17" ht="13.2">
      <c r="Q448" s="1"/>
    </row>
    <row r="449" spans="17:17" ht="13.2">
      <c r="Q449" s="1"/>
    </row>
    <row r="450" spans="17:17" ht="13.2">
      <c r="Q450" s="1"/>
    </row>
    <row r="451" spans="17:17" ht="13.2">
      <c r="Q451" s="1"/>
    </row>
    <row r="452" spans="17:17" ht="13.2">
      <c r="Q452" s="1"/>
    </row>
    <row r="453" spans="17:17" ht="13.2">
      <c r="Q453" s="1"/>
    </row>
    <row r="454" spans="17:17" ht="13.2">
      <c r="Q454" s="1"/>
    </row>
    <row r="455" spans="17:17" ht="13.2">
      <c r="Q455" s="1"/>
    </row>
    <row r="456" spans="17:17" ht="13.2">
      <c r="Q456" s="1"/>
    </row>
    <row r="457" spans="17:17" ht="13.2">
      <c r="Q457" s="1"/>
    </row>
    <row r="458" spans="17:17" ht="13.2">
      <c r="Q458" s="1"/>
    </row>
    <row r="459" spans="17:17" ht="13.2">
      <c r="Q459" s="1"/>
    </row>
    <row r="460" spans="17:17" ht="13.2">
      <c r="Q460" s="1"/>
    </row>
    <row r="461" spans="17:17" ht="13.2">
      <c r="Q461" s="1"/>
    </row>
    <row r="462" spans="17:17" ht="13.2">
      <c r="Q462" s="1"/>
    </row>
    <row r="463" spans="17:17" ht="13.2">
      <c r="Q463" s="1"/>
    </row>
    <row r="464" spans="17:17" ht="13.2">
      <c r="Q464" s="1"/>
    </row>
    <row r="465" spans="17:17" ht="13.2">
      <c r="Q465" s="1"/>
    </row>
    <row r="466" spans="17:17" ht="13.2">
      <c r="Q466" s="1"/>
    </row>
    <row r="467" spans="17:17" ht="13.2">
      <c r="Q467" s="1"/>
    </row>
    <row r="468" spans="17:17" ht="13.2">
      <c r="Q468" s="1"/>
    </row>
    <row r="469" spans="17:17" ht="13.2">
      <c r="Q469" s="1"/>
    </row>
    <row r="470" spans="17:17" ht="13.2">
      <c r="Q470" s="1"/>
    </row>
    <row r="471" spans="17:17" ht="13.2">
      <c r="Q471" s="1"/>
    </row>
    <row r="472" spans="17:17" ht="13.2">
      <c r="Q472" s="1"/>
    </row>
    <row r="473" spans="17:17" ht="13.2">
      <c r="Q473" s="1"/>
    </row>
    <row r="474" spans="17:17" ht="13.2">
      <c r="Q474" s="1"/>
    </row>
    <row r="475" spans="17:17" ht="13.2">
      <c r="Q475" s="1"/>
    </row>
    <row r="476" spans="17:17" ht="13.2">
      <c r="Q476" s="1"/>
    </row>
    <row r="477" spans="17:17" ht="13.2">
      <c r="Q477" s="1"/>
    </row>
    <row r="478" spans="17:17" ht="13.2">
      <c r="Q478" s="1"/>
    </row>
    <row r="479" spans="17:17" ht="13.2">
      <c r="Q479" s="1"/>
    </row>
    <row r="480" spans="17:17" ht="13.2">
      <c r="Q480" s="1"/>
    </row>
    <row r="481" spans="17:17" ht="13.2">
      <c r="Q481" s="1"/>
    </row>
    <row r="482" spans="17:17" ht="13.2">
      <c r="Q482" s="1"/>
    </row>
    <row r="483" spans="17:17" ht="13.2">
      <c r="Q483" s="1"/>
    </row>
    <row r="484" spans="17:17" ht="13.2">
      <c r="Q484" s="1"/>
    </row>
    <row r="485" spans="17:17" ht="13.2">
      <c r="Q485" s="1"/>
    </row>
    <row r="486" spans="17:17" ht="13.2">
      <c r="Q486" s="1"/>
    </row>
    <row r="487" spans="17:17" ht="13.2">
      <c r="Q487" s="1"/>
    </row>
    <row r="488" spans="17:17" ht="13.2">
      <c r="Q488" s="1"/>
    </row>
    <row r="489" spans="17:17" ht="13.2">
      <c r="Q489" s="1"/>
    </row>
    <row r="490" spans="17:17" ht="13.2">
      <c r="Q490" s="1"/>
    </row>
    <row r="491" spans="17:17" ht="13.2">
      <c r="Q491" s="1"/>
    </row>
    <row r="492" spans="17:17" ht="13.2">
      <c r="Q492" s="1"/>
    </row>
    <row r="493" spans="17:17" ht="13.2">
      <c r="Q493" s="1"/>
    </row>
    <row r="494" spans="17:17" ht="13.2">
      <c r="Q494" s="1"/>
    </row>
    <row r="495" spans="17:17" ht="13.2">
      <c r="Q495" s="1"/>
    </row>
    <row r="496" spans="17:17" ht="13.2">
      <c r="Q496" s="1"/>
    </row>
    <row r="497" spans="17:17" ht="13.2">
      <c r="Q497" s="1"/>
    </row>
    <row r="498" spans="17:17" ht="13.2">
      <c r="Q498" s="1"/>
    </row>
    <row r="499" spans="17:17" ht="13.2">
      <c r="Q499" s="1"/>
    </row>
    <row r="500" spans="17:17" ht="13.2">
      <c r="Q500" s="1"/>
    </row>
    <row r="501" spans="17:17" ht="13.2">
      <c r="Q501" s="1"/>
    </row>
    <row r="502" spans="17:17" ht="13.2">
      <c r="Q502" s="1"/>
    </row>
    <row r="503" spans="17:17" ht="13.2">
      <c r="Q503" s="1"/>
    </row>
    <row r="504" spans="17:17" ht="13.2">
      <c r="Q504" s="1"/>
    </row>
    <row r="505" spans="17:17" ht="13.2">
      <c r="Q505" s="1"/>
    </row>
    <row r="506" spans="17:17" ht="13.2">
      <c r="Q506" s="1"/>
    </row>
    <row r="507" spans="17:17" ht="13.2">
      <c r="Q507" s="1"/>
    </row>
    <row r="508" spans="17:17" ht="13.2">
      <c r="Q508" s="1"/>
    </row>
    <row r="509" spans="17:17" ht="13.2">
      <c r="Q509" s="1"/>
    </row>
    <row r="510" spans="17:17" ht="13.2">
      <c r="Q510" s="1"/>
    </row>
    <row r="511" spans="17:17" ht="13.2">
      <c r="Q511" s="1"/>
    </row>
    <row r="512" spans="17:17" ht="13.2">
      <c r="Q512" s="1"/>
    </row>
    <row r="513" spans="17:17" ht="13.2">
      <c r="Q513" s="1"/>
    </row>
    <row r="514" spans="17:17" ht="13.2">
      <c r="Q514" s="1"/>
    </row>
    <row r="515" spans="17:17" ht="13.2">
      <c r="Q515" s="1"/>
    </row>
    <row r="516" spans="17:17" ht="13.2">
      <c r="Q516" s="1"/>
    </row>
    <row r="517" spans="17:17" ht="13.2">
      <c r="Q517" s="1"/>
    </row>
    <row r="518" spans="17:17" ht="13.2">
      <c r="Q518" s="1"/>
    </row>
    <row r="519" spans="17:17" ht="13.2">
      <c r="Q519" s="1"/>
    </row>
    <row r="520" spans="17:17" ht="13.2">
      <c r="Q520" s="1"/>
    </row>
    <row r="521" spans="17:17" ht="13.2">
      <c r="Q521" s="1"/>
    </row>
    <row r="522" spans="17:17" ht="13.2">
      <c r="Q522" s="1"/>
    </row>
    <row r="523" spans="17:17" ht="13.2">
      <c r="Q523" s="1"/>
    </row>
    <row r="524" spans="17:17" ht="13.2">
      <c r="Q524" s="1"/>
    </row>
    <row r="525" spans="17:17" ht="13.2">
      <c r="Q525" s="1"/>
    </row>
    <row r="526" spans="17:17" ht="13.2">
      <c r="Q526" s="1"/>
    </row>
    <row r="527" spans="17:17" ht="13.2">
      <c r="Q527" s="1"/>
    </row>
    <row r="528" spans="17:17" ht="13.2">
      <c r="Q528" s="1"/>
    </row>
    <row r="529" spans="17:17" ht="13.2">
      <c r="Q529" s="1"/>
    </row>
    <row r="530" spans="17:17" ht="13.2">
      <c r="Q530" s="1"/>
    </row>
    <row r="531" spans="17:17" ht="13.2">
      <c r="Q531" s="1"/>
    </row>
    <row r="532" spans="17:17" ht="13.2">
      <c r="Q532" s="1"/>
    </row>
    <row r="533" spans="17:17" ht="13.2">
      <c r="Q533" s="1"/>
    </row>
    <row r="534" spans="17:17" ht="13.2">
      <c r="Q534" s="1"/>
    </row>
    <row r="535" spans="17:17" ht="13.2">
      <c r="Q535" s="1"/>
    </row>
    <row r="536" spans="17:17" ht="13.2">
      <c r="Q536" s="1"/>
    </row>
    <row r="537" spans="17:17" ht="13.2">
      <c r="Q537" s="1"/>
    </row>
    <row r="538" spans="17:17" ht="13.2">
      <c r="Q538" s="1"/>
    </row>
    <row r="539" spans="17:17" ht="13.2">
      <c r="Q539" s="1"/>
    </row>
    <row r="540" spans="17:17" ht="13.2">
      <c r="Q540" s="1"/>
    </row>
    <row r="541" spans="17:17" ht="13.2">
      <c r="Q541" s="1"/>
    </row>
    <row r="542" spans="17:17" ht="13.2">
      <c r="Q542" s="1"/>
    </row>
    <row r="543" spans="17:17" ht="13.2">
      <c r="Q543" s="1"/>
    </row>
    <row r="544" spans="17:17" ht="13.2">
      <c r="Q544" s="1"/>
    </row>
    <row r="545" spans="17:17" ht="13.2">
      <c r="Q545" s="1"/>
    </row>
    <row r="546" spans="17:17" ht="13.2">
      <c r="Q546" s="1"/>
    </row>
    <row r="547" spans="17:17" ht="13.2">
      <c r="Q547" s="1"/>
    </row>
    <row r="548" spans="17:17" ht="13.2">
      <c r="Q548" s="1"/>
    </row>
    <row r="549" spans="17:17" ht="13.2">
      <c r="Q549" s="1"/>
    </row>
    <row r="550" spans="17:17" ht="13.2">
      <c r="Q550" s="1"/>
    </row>
    <row r="551" spans="17:17" ht="13.2">
      <c r="Q551" s="1"/>
    </row>
    <row r="552" spans="17:17" ht="13.2">
      <c r="Q552" s="1"/>
    </row>
    <row r="553" spans="17:17" ht="13.2">
      <c r="Q553" s="1"/>
    </row>
    <row r="554" spans="17:17" ht="13.2">
      <c r="Q554" s="1"/>
    </row>
    <row r="555" spans="17:17" ht="13.2">
      <c r="Q555" s="1"/>
    </row>
    <row r="556" spans="17:17" ht="13.2">
      <c r="Q556" s="1"/>
    </row>
    <row r="557" spans="17:17" ht="13.2">
      <c r="Q557" s="1"/>
    </row>
    <row r="558" spans="17:17" ht="13.2">
      <c r="Q558" s="1"/>
    </row>
    <row r="559" spans="17:17" ht="13.2">
      <c r="Q559" s="1"/>
    </row>
    <row r="560" spans="17:17" ht="13.2">
      <c r="Q560" s="1"/>
    </row>
    <row r="561" spans="17:17" ht="13.2">
      <c r="Q561" s="1"/>
    </row>
    <row r="562" spans="17:17" ht="13.2">
      <c r="Q562" s="1"/>
    </row>
    <row r="563" spans="17:17" ht="13.2">
      <c r="Q563" s="1"/>
    </row>
    <row r="564" spans="17:17" ht="13.2">
      <c r="Q564" s="1"/>
    </row>
    <row r="565" spans="17:17" ht="13.2">
      <c r="Q565" s="1"/>
    </row>
    <row r="566" spans="17:17" ht="13.2">
      <c r="Q566" s="1"/>
    </row>
    <row r="567" spans="17:17" ht="13.2">
      <c r="Q567" s="1"/>
    </row>
    <row r="568" spans="17:17" ht="13.2">
      <c r="Q568" s="1"/>
    </row>
    <row r="569" spans="17:17" ht="13.2">
      <c r="Q569" s="1"/>
    </row>
    <row r="570" spans="17:17" ht="13.2">
      <c r="Q570" s="1"/>
    </row>
    <row r="571" spans="17:17" ht="13.2">
      <c r="Q571" s="1"/>
    </row>
    <row r="572" spans="17:17" ht="13.2">
      <c r="Q572" s="1"/>
    </row>
    <row r="573" spans="17:17" ht="13.2">
      <c r="Q573" s="1"/>
    </row>
    <row r="574" spans="17:17" ht="13.2">
      <c r="Q574" s="1"/>
    </row>
    <row r="575" spans="17:17" ht="13.2">
      <c r="Q575" s="1"/>
    </row>
    <row r="576" spans="17:17" ht="13.2">
      <c r="Q576" s="1"/>
    </row>
    <row r="577" spans="17:17" ht="13.2">
      <c r="Q577" s="1"/>
    </row>
    <row r="578" spans="17:17" ht="13.2">
      <c r="Q578" s="1"/>
    </row>
    <row r="579" spans="17:17" ht="13.2">
      <c r="Q579" s="1"/>
    </row>
    <row r="580" spans="17:17" ht="13.2">
      <c r="Q580" s="1"/>
    </row>
    <row r="581" spans="17:17" ht="13.2">
      <c r="Q581" s="1"/>
    </row>
    <row r="582" spans="17:17" ht="13.2">
      <c r="Q582" s="1"/>
    </row>
    <row r="583" spans="17:17" ht="13.2">
      <c r="Q583" s="1"/>
    </row>
    <row r="584" spans="17:17" ht="13.2">
      <c r="Q584" s="1"/>
    </row>
    <row r="585" spans="17:17" ht="13.2">
      <c r="Q585" s="1"/>
    </row>
    <row r="586" spans="17:17" ht="13.2">
      <c r="Q586" s="1"/>
    </row>
    <row r="587" spans="17:17" ht="13.2">
      <c r="Q587" s="1"/>
    </row>
    <row r="588" spans="17:17" ht="13.2">
      <c r="Q588" s="1"/>
    </row>
    <row r="589" spans="17:17" ht="13.2">
      <c r="Q589" s="1"/>
    </row>
    <row r="590" spans="17:17" ht="13.2">
      <c r="Q590" s="1"/>
    </row>
    <row r="591" spans="17:17" ht="13.2">
      <c r="Q591" s="1"/>
    </row>
    <row r="592" spans="17:17" ht="13.2">
      <c r="Q592" s="1"/>
    </row>
    <row r="593" spans="17:17" ht="13.2">
      <c r="Q593" s="1"/>
    </row>
    <row r="594" spans="17:17" ht="13.2">
      <c r="Q594" s="1"/>
    </row>
    <row r="595" spans="17:17" ht="13.2">
      <c r="Q595" s="1"/>
    </row>
    <row r="596" spans="17:17" ht="13.2">
      <c r="Q596" s="1"/>
    </row>
    <row r="597" spans="17:17" ht="13.2">
      <c r="Q597" s="1"/>
    </row>
    <row r="598" spans="17:17" ht="13.2">
      <c r="Q598" s="1"/>
    </row>
    <row r="599" spans="17:17" ht="13.2">
      <c r="Q599" s="1"/>
    </row>
    <row r="600" spans="17:17" ht="13.2">
      <c r="Q600" s="1"/>
    </row>
    <row r="601" spans="17:17" ht="13.2">
      <c r="Q601" s="1"/>
    </row>
    <row r="602" spans="17:17" ht="13.2">
      <c r="Q602" s="1"/>
    </row>
    <row r="603" spans="17:17" ht="13.2">
      <c r="Q603" s="1"/>
    </row>
    <row r="604" spans="17:17" ht="13.2">
      <c r="Q604" s="1"/>
    </row>
    <row r="605" spans="17:17" ht="13.2">
      <c r="Q605" s="1"/>
    </row>
    <row r="606" spans="17:17" ht="13.2">
      <c r="Q606" s="1"/>
    </row>
    <row r="607" spans="17:17" ht="13.2">
      <c r="Q607" s="1"/>
    </row>
    <row r="608" spans="17:17" ht="13.2">
      <c r="Q608" s="1"/>
    </row>
    <row r="609" spans="17:17" ht="13.2">
      <c r="Q609" s="1"/>
    </row>
    <row r="610" spans="17:17" ht="13.2">
      <c r="Q610" s="1"/>
    </row>
    <row r="611" spans="17:17" ht="13.2">
      <c r="Q611" s="1"/>
    </row>
    <row r="612" spans="17:17" ht="13.2">
      <c r="Q612" s="1"/>
    </row>
    <row r="613" spans="17:17" ht="13.2">
      <c r="Q613" s="1"/>
    </row>
    <row r="614" spans="17:17" ht="13.2">
      <c r="Q614" s="1"/>
    </row>
    <row r="615" spans="17:17" ht="13.2">
      <c r="Q615" s="1"/>
    </row>
    <row r="616" spans="17:17" ht="13.2">
      <c r="Q616" s="1"/>
    </row>
    <row r="617" spans="17:17" ht="13.2">
      <c r="Q617" s="1"/>
    </row>
    <row r="618" spans="17:17" ht="13.2">
      <c r="Q618" s="1"/>
    </row>
    <row r="619" spans="17:17" ht="13.2">
      <c r="Q619" s="1"/>
    </row>
    <row r="620" spans="17:17" ht="13.2">
      <c r="Q620" s="1"/>
    </row>
    <row r="621" spans="17:17" ht="13.2">
      <c r="Q621" s="1"/>
    </row>
    <row r="622" spans="17:17" ht="13.2">
      <c r="Q622" s="1"/>
    </row>
    <row r="623" spans="17:17" ht="13.2">
      <c r="Q623" s="1"/>
    </row>
    <row r="624" spans="17:17" ht="13.2">
      <c r="Q624" s="1"/>
    </row>
    <row r="625" spans="17:17" ht="13.2">
      <c r="Q625" s="1"/>
    </row>
    <row r="626" spans="17:17" ht="13.2">
      <c r="Q626" s="1"/>
    </row>
    <row r="627" spans="17:17" ht="13.2">
      <c r="Q627" s="1"/>
    </row>
    <row r="628" spans="17:17" ht="13.2">
      <c r="Q628" s="1"/>
    </row>
    <row r="629" spans="17:17" ht="13.2">
      <c r="Q629" s="1"/>
    </row>
    <row r="630" spans="17:17" ht="13.2">
      <c r="Q630" s="1"/>
    </row>
    <row r="631" spans="17:17" ht="13.2">
      <c r="Q631" s="1"/>
    </row>
    <row r="632" spans="17:17" ht="13.2">
      <c r="Q632" s="1"/>
    </row>
    <row r="633" spans="17:17" ht="13.2">
      <c r="Q633" s="1"/>
    </row>
    <row r="634" spans="17:17" ht="13.2">
      <c r="Q634" s="1"/>
    </row>
    <row r="635" spans="17:17" ht="13.2">
      <c r="Q635" s="1"/>
    </row>
    <row r="636" spans="17:17" ht="13.2">
      <c r="Q636" s="1"/>
    </row>
    <row r="637" spans="17:17" ht="13.2">
      <c r="Q637" s="1"/>
    </row>
    <row r="638" spans="17:17" ht="13.2">
      <c r="Q638" s="1"/>
    </row>
    <row r="639" spans="17:17" ht="13.2">
      <c r="Q639" s="1"/>
    </row>
    <row r="640" spans="17:17" ht="13.2">
      <c r="Q640" s="1"/>
    </row>
    <row r="641" spans="17:17" ht="13.2">
      <c r="Q641" s="1"/>
    </row>
    <row r="642" spans="17:17" ht="13.2">
      <c r="Q642" s="1"/>
    </row>
    <row r="643" spans="17:17" ht="13.2">
      <c r="Q643" s="1"/>
    </row>
    <row r="644" spans="17:17" ht="13.2">
      <c r="Q644" s="1"/>
    </row>
    <row r="645" spans="17:17" ht="13.2">
      <c r="Q645" s="1"/>
    </row>
    <row r="646" spans="17:17" ht="13.2">
      <c r="Q646" s="1"/>
    </row>
    <row r="647" spans="17:17" ht="13.2">
      <c r="Q647" s="1"/>
    </row>
    <row r="648" spans="17:17" ht="13.2">
      <c r="Q648" s="1"/>
    </row>
    <row r="649" spans="17:17" ht="13.2">
      <c r="Q649" s="1"/>
    </row>
    <row r="650" spans="17:17" ht="13.2">
      <c r="Q650" s="1"/>
    </row>
    <row r="651" spans="17:17" ht="13.2">
      <c r="Q651" s="1"/>
    </row>
    <row r="652" spans="17:17" ht="13.2">
      <c r="Q652" s="1"/>
    </row>
    <row r="653" spans="17:17" ht="13.2">
      <c r="Q653" s="1"/>
    </row>
    <row r="654" spans="17:17" ht="13.2">
      <c r="Q654" s="1"/>
    </row>
    <row r="655" spans="17:17" ht="13.2">
      <c r="Q655" s="1"/>
    </row>
    <row r="656" spans="17:17" ht="13.2">
      <c r="Q656" s="1"/>
    </row>
    <row r="657" spans="17:17" ht="13.2">
      <c r="Q657" s="1"/>
    </row>
    <row r="658" spans="17:17" ht="13.2">
      <c r="Q658" s="1"/>
    </row>
    <row r="659" spans="17:17" ht="13.2">
      <c r="Q659" s="1"/>
    </row>
    <row r="660" spans="17:17" ht="13.2">
      <c r="Q660" s="1"/>
    </row>
    <row r="661" spans="17:17" ht="13.2">
      <c r="Q661" s="1"/>
    </row>
    <row r="662" spans="17:17" ht="13.2">
      <c r="Q662" s="1"/>
    </row>
    <row r="663" spans="17:17" ht="13.2">
      <c r="Q663" s="1"/>
    </row>
    <row r="664" spans="17:17" ht="13.2">
      <c r="Q664" s="1"/>
    </row>
    <row r="665" spans="17:17" ht="13.2">
      <c r="Q665" s="1"/>
    </row>
    <row r="666" spans="17:17" ht="13.2">
      <c r="Q666" s="1"/>
    </row>
    <row r="667" spans="17:17" ht="13.2">
      <c r="Q667" s="1"/>
    </row>
    <row r="668" spans="17:17" ht="13.2">
      <c r="Q668" s="1"/>
    </row>
    <row r="669" spans="17:17" ht="13.2">
      <c r="Q669" s="1"/>
    </row>
    <row r="670" spans="17:17" ht="13.2">
      <c r="Q670" s="1"/>
    </row>
    <row r="671" spans="17:17" ht="13.2">
      <c r="Q671" s="1"/>
    </row>
    <row r="672" spans="17:17" ht="13.2">
      <c r="Q672" s="1"/>
    </row>
    <row r="673" spans="17:17" ht="13.2">
      <c r="Q673" s="1"/>
    </row>
    <row r="674" spans="17:17" ht="13.2">
      <c r="Q674" s="1"/>
    </row>
    <row r="675" spans="17:17" ht="13.2">
      <c r="Q675" s="1"/>
    </row>
    <row r="676" spans="17:17" ht="13.2">
      <c r="Q676" s="1"/>
    </row>
    <row r="677" spans="17:17" ht="13.2">
      <c r="Q677" s="1"/>
    </row>
    <row r="678" spans="17:17" ht="13.2">
      <c r="Q678" s="1"/>
    </row>
    <row r="679" spans="17:17" ht="13.2">
      <c r="Q679" s="1"/>
    </row>
    <row r="680" spans="17:17" ht="13.2">
      <c r="Q680" s="1"/>
    </row>
    <row r="681" spans="17:17" ht="13.2">
      <c r="Q681" s="1"/>
    </row>
    <row r="682" spans="17:17" ht="13.2">
      <c r="Q682" s="1"/>
    </row>
    <row r="683" spans="17:17" ht="13.2">
      <c r="Q683" s="1"/>
    </row>
    <row r="684" spans="17:17" ht="13.2">
      <c r="Q684" s="1"/>
    </row>
    <row r="685" spans="17:17" ht="13.2">
      <c r="Q685" s="1"/>
    </row>
    <row r="686" spans="17:17" ht="13.2">
      <c r="Q686" s="1"/>
    </row>
    <row r="687" spans="17:17" ht="13.2">
      <c r="Q687" s="1"/>
    </row>
    <row r="688" spans="17:17" ht="13.2">
      <c r="Q688" s="1"/>
    </row>
    <row r="689" spans="17:17" ht="13.2">
      <c r="Q689" s="1"/>
    </row>
    <row r="690" spans="17:17" ht="13.2">
      <c r="Q690" s="1"/>
    </row>
    <row r="691" spans="17:17" ht="13.2">
      <c r="Q691" s="1"/>
    </row>
    <row r="692" spans="17:17" ht="13.2">
      <c r="Q692" s="1"/>
    </row>
    <row r="693" spans="17:17" ht="13.2">
      <c r="Q693" s="1"/>
    </row>
    <row r="694" spans="17:17" ht="13.2">
      <c r="Q694" s="1"/>
    </row>
    <row r="695" spans="17:17" ht="13.2">
      <c r="Q695" s="1"/>
    </row>
    <row r="696" spans="17:17" ht="13.2">
      <c r="Q696" s="1"/>
    </row>
    <row r="697" spans="17:17" ht="13.2">
      <c r="Q697" s="1"/>
    </row>
    <row r="698" spans="17:17" ht="13.2">
      <c r="Q698" s="1"/>
    </row>
    <row r="699" spans="17:17" ht="13.2">
      <c r="Q699" s="1"/>
    </row>
    <row r="700" spans="17:17" ht="13.2">
      <c r="Q700" s="1"/>
    </row>
    <row r="701" spans="17:17" ht="13.2">
      <c r="Q701" s="1"/>
    </row>
    <row r="702" spans="17:17" ht="13.2">
      <c r="Q702" s="1"/>
    </row>
    <row r="703" spans="17:17" ht="13.2">
      <c r="Q703" s="1"/>
    </row>
    <row r="704" spans="17:17" ht="13.2">
      <c r="Q704" s="1"/>
    </row>
    <row r="705" spans="17:17" ht="13.2">
      <c r="Q705" s="1"/>
    </row>
    <row r="706" spans="17:17" ht="13.2">
      <c r="Q706" s="1"/>
    </row>
    <row r="707" spans="17:17" ht="13.2">
      <c r="Q707" s="1"/>
    </row>
    <row r="708" spans="17:17" ht="13.2">
      <c r="Q708" s="1"/>
    </row>
    <row r="709" spans="17:17" ht="13.2">
      <c r="Q709" s="1"/>
    </row>
    <row r="710" spans="17:17" ht="13.2">
      <c r="Q710" s="1"/>
    </row>
    <row r="711" spans="17:17" ht="13.2">
      <c r="Q711" s="1"/>
    </row>
    <row r="712" spans="17:17" ht="13.2">
      <c r="Q712" s="1"/>
    </row>
    <row r="713" spans="17:17" ht="13.2">
      <c r="Q713" s="1"/>
    </row>
    <row r="714" spans="17:17" ht="13.2">
      <c r="Q714" s="1"/>
    </row>
    <row r="715" spans="17:17" ht="13.2">
      <c r="Q715" s="1"/>
    </row>
    <row r="716" spans="17:17" ht="13.2">
      <c r="Q716" s="1"/>
    </row>
    <row r="717" spans="17:17" ht="13.2">
      <c r="Q717" s="1"/>
    </row>
    <row r="718" spans="17:17" ht="13.2">
      <c r="Q718" s="1"/>
    </row>
    <row r="719" spans="17:17" ht="13.2">
      <c r="Q719" s="1"/>
    </row>
    <row r="720" spans="17:17" ht="13.2">
      <c r="Q720" s="1"/>
    </row>
    <row r="721" spans="17:17" ht="13.2">
      <c r="Q721" s="1"/>
    </row>
    <row r="722" spans="17:17" ht="13.2">
      <c r="Q722" s="1"/>
    </row>
    <row r="723" spans="17:17" ht="13.2">
      <c r="Q723" s="1"/>
    </row>
    <row r="724" spans="17:17" ht="13.2">
      <c r="Q724" s="1"/>
    </row>
    <row r="725" spans="17:17" ht="13.2">
      <c r="Q725" s="1"/>
    </row>
    <row r="726" spans="17:17" ht="13.2">
      <c r="Q726" s="1"/>
    </row>
    <row r="727" spans="17:17" ht="13.2">
      <c r="Q727" s="1"/>
    </row>
    <row r="728" spans="17:17" ht="13.2">
      <c r="Q728" s="1"/>
    </row>
    <row r="729" spans="17:17" ht="13.2">
      <c r="Q729" s="1"/>
    </row>
    <row r="730" spans="17:17" ht="13.2">
      <c r="Q730" s="1"/>
    </row>
    <row r="731" spans="17:17" ht="13.2">
      <c r="Q731" s="1"/>
    </row>
    <row r="732" spans="17:17" ht="13.2">
      <c r="Q732" s="1"/>
    </row>
    <row r="733" spans="17:17" ht="13.2">
      <c r="Q733" s="1"/>
    </row>
    <row r="734" spans="17:17" ht="13.2">
      <c r="Q734" s="1"/>
    </row>
    <row r="735" spans="17:17" ht="13.2">
      <c r="Q735" s="1"/>
    </row>
    <row r="736" spans="17:17" ht="13.2">
      <c r="Q736" s="1"/>
    </row>
    <row r="737" spans="17:17" ht="13.2">
      <c r="Q737" s="1"/>
    </row>
    <row r="738" spans="17:17" ht="13.2">
      <c r="Q738" s="1"/>
    </row>
    <row r="739" spans="17:17" ht="13.2">
      <c r="Q739" s="1"/>
    </row>
    <row r="740" spans="17:17" ht="13.2">
      <c r="Q740" s="1"/>
    </row>
    <row r="741" spans="17:17" ht="13.2">
      <c r="Q741" s="1"/>
    </row>
    <row r="742" spans="17:17" ht="13.2">
      <c r="Q742" s="1"/>
    </row>
    <row r="743" spans="17:17" ht="13.2">
      <c r="Q743" s="1"/>
    </row>
    <row r="744" spans="17:17" ht="13.2">
      <c r="Q744" s="1"/>
    </row>
    <row r="745" spans="17:17" ht="13.2">
      <c r="Q745" s="1"/>
    </row>
    <row r="746" spans="17:17" ht="13.2">
      <c r="Q746" s="1"/>
    </row>
    <row r="747" spans="17:17" ht="13.2">
      <c r="Q747" s="1"/>
    </row>
    <row r="748" spans="17:17" ht="13.2">
      <c r="Q748" s="1"/>
    </row>
    <row r="749" spans="17:17" ht="13.2">
      <c r="Q749" s="1"/>
    </row>
    <row r="750" spans="17:17" ht="13.2">
      <c r="Q750" s="1"/>
    </row>
    <row r="751" spans="17:17" ht="13.2">
      <c r="Q751" s="1"/>
    </row>
    <row r="752" spans="17:17" ht="13.2">
      <c r="Q752" s="1"/>
    </row>
    <row r="753" spans="17:17" ht="13.2">
      <c r="Q753" s="1"/>
    </row>
    <row r="754" spans="17:17" ht="13.2">
      <c r="Q754" s="1"/>
    </row>
    <row r="755" spans="17:17" ht="13.2">
      <c r="Q755" s="1"/>
    </row>
    <row r="756" spans="17:17" ht="13.2">
      <c r="Q756" s="1"/>
    </row>
    <row r="757" spans="17:17" ht="13.2">
      <c r="Q757" s="1"/>
    </row>
    <row r="758" spans="17:17" ht="13.2">
      <c r="Q758" s="1"/>
    </row>
    <row r="759" spans="17:17" ht="13.2">
      <c r="Q759" s="1"/>
    </row>
    <row r="760" spans="17:17" ht="13.2">
      <c r="Q760" s="1"/>
    </row>
    <row r="761" spans="17:17" ht="13.2">
      <c r="Q761" s="1"/>
    </row>
    <row r="762" spans="17:17" ht="13.2">
      <c r="Q762" s="1"/>
    </row>
    <row r="763" spans="17:17" ht="13.2">
      <c r="Q763" s="1"/>
    </row>
    <row r="764" spans="17:17" ht="13.2">
      <c r="Q764" s="1"/>
    </row>
    <row r="765" spans="17:17" ht="13.2">
      <c r="Q765" s="1"/>
    </row>
    <row r="766" spans="17:17" ht="13.2">
      <c r="Q766" s="1"/>
    </row>
    <row r="767" spans="17:17" ht="13.2">
      <c r="Q767" s="1"/>
    </row>
    <row r="768" spans="17:17" ht="13.2">
      <c r="Q768" s="1"/>
    </row>
    <row r="769" spans="17:17" ht="13.2">
      <c r="Q769" s="1"/>
    </row>
    <row r="770" spans="17:17" ht="13.2">
      <c r="Q770" s="1"/>
    </row>
    <row r="771" spans="17:17" ht="13.2">
      <c r="Q771" s="1"/>
    </row>
    <row r="772" spans="17:17" ht="13.2">
      <c r="Q772" s="1"/>
    </row>
    <row r="773" spans="17:17" ht="13.2">
      <c r="Q773" s="1"/>
    </row>
    <row r="774" spans="17:17" ht="13.2">
      <c r="Q774" s="1"/>
    </row>
    <row r="775" spans="17:17" ht="13.2">
      <c r="Q775" s="1"/>
    </row>
    <row r="776" spans="17:17" ht="13.2">
      <c r="Q776" s="1"/>
    </row>
    <row r="777" spans="17:17" ht="13.2">
      <c r="Q777" s="1"/>
    </row>
    <row r="778" spans="17:17" ht="13.2">
      <c r="Q778" s="1"/>
    </row>
    <row r="779" spans="17:17" ht="13.2">
      <c r="Q779" s="1"/>
    </row>
    <row r="780" spans="17:17" ht="13.2">
      <c r="Q780" s="1"/>
    </row>
    <row r="781" spans="17:17" ht="13.2">
      <c r="Q781" s="1"/>
    </row>
    <row r="782" spans="17:17" ht="13.2">
      <c r="Q782" s="1"/>
    </row>
    <row r="783" spans="17:17" ht="13.2">
      <c r="Q783" s="1"/>
    </row>
    <row r="784" spans="17:17" ht="13.2">
      <c r="Q784" s="1"/>
    </row>
    <row r="785" spans="17:17" ht="13.2">
      <c r="Q785" s="1"/>
    </row>
    <row r="786" spans="17:17" ht="13.2">
      <c r="Q786" s="1"/>
    </row>
    <row r="787" spans="17:17" ht="13.2">
      <c r="Q787" s="1"/>
    </row>
    <row r="788" spans="17:17" ht="13.2">
      <c r="Q788" s="1"/>
    </row>
    <row r="789" spans="17:17" ht="13.2">
      <c r="Q789" s="1"/>
    </row>
    <row r="790" spans="17:17" ht="13.2">
      <c r="Q790" s="1"/>
    </row>
    <row r="791" spans="17:17" ht="13.2">
      <c r="Q791" s="1"/>
    </row>
    <row r="792" spans="17:17" ht="13.2">
      <c r="Q792" s="1"/>
    </row>
    <row r="793" spans="17:17" ht="13.2">
      <c r="Q793" s="1"/>
    </row>
    <row r="794" spans="17:17" ht="13.2">
      <c r="Q794" s="1"/>
    </row>
    <row r="795" spans="17:17" ht="13.2">
      <c r="Q795" s="1"/>
    </row>
    <row r="796" spans="17:17" ht="13.2">
      <c r="Q796" s="1"/>
    </row>
    <row r="797" spans="17:17" ht="13.2">
      <c r="Q797" s="1"/>
    </row>
    <row r="798" spans="17:17" ht="13.2">
      <c r="Q798" s="1"/>
    </row>
    <row r="799" spans="17:17" ht="13.2">
      <c r="Q799" s="1"/>
    </row>
    <row r="800" spans="17:17" ht="13.2">
      <c r="Q800" s="1"/>
    </row>
    <row r="801" spans="17:17" ht="13.2">
      <c r="Q801" s="1"/>
    </row>
    <row r="802" spans="17:17" ht="13.2">
      <c r="Q802" s="1"/>
    </row>
    <row r="803" spans="17:17" ht="13.2">
      <c r="Q803" s="1"/>
    </row>
    <row r="804" spans="17:17" ht="13.2">
      <c r="Q804" s="1"/>
    </row>
    <row r="805" spans="17:17" ht="13.2">
      <c r="Q805" s="1"/>
    </row>
    <row r="806" spans="17:17" ht="13.2">
      <c r="Q806" s="1"/>
    </row>
    <row r="807" spans="17:17" ht="13.2">
      <c r="Q807" s="1"/>
    </row>
    <row r="808" spans="17:17" ht="13.2">
      <c r="Q808" s="1"/>
    </row>
    <row r="809" spans="17:17" ht="13.2">
      <c r="Q809" s="1"/>
    </row>
    <row r="810" spans="17:17" ht="13.2">
      <c r="Q810" s="1"/>
    </row>
    <row r="811" spans="17:17" ht="13.2">
      <c r="Q811" s="1"/>
    </row>
    <row r="812" spans="17:17" ht="13.2">
      <c r="Q812" s="1"/>
    </row>
    <row r="813" spans="17:17" ht="13.2">
      <c r="Q813" s="1"/>
    </row>
    <row r="814" spans="17:17" ht="13.2">
      <c r="Q814" s="1"/>
    </row>
    <row r="815" spans="17:17" ht="13.2">
      <c r="Q815" s="1"/>
    </row>
    <row r="816" spans="17:17" ht="13.2">
      <c r="Q816" s="1"/>
    </row>
    <row r="817" spans="17:17" ht="13.2">
      <c r="Q817" s="1"/>
    </row>
    <row r="818" spans="17:17" ht="13.2">
      <c r="Q818" s="1"/>
    </row>
    <row r="819" spans="17:17" ht="13.2">
      <c r="Q819" s="1"/>
    </row>
    <row r="820" spans="17:17" ht="13.2">
      <c r="Q820" s="1"/>
    </row>
    <row r="821" spans="17:17" ht="13.2">
      <c r="Q821" s="1"/>
    </row>
    <row r="822" spans="17:17" ht="13.2">
      <c r="Q822" s="1"/>
    </row>
    <row r="823" spans="17:17" ht="13.2">
      <c r="Q823" s="1"/>
    </row>
    <row r="824" spans="17:17" ht="13.2">
      <c r="Q824" s="1"/>
    </row>
    <row r="825" spans="17:17" ht="13.2">
      <c r="Q825" s="1"/>
    </row>
    <row r="826" spans="17:17" ht="13.2">
      <c r="Q826" s="1"/>
    </row>
    <row r="827" spans="17:17" ht="13.2">
      <c r="Q827" s="1"/>
    </row>
    <row r="828" spans="17:17" ht="13.2">
      <c r="Q828" s="1"/>
    </row>
    <row r="829" spans="17:17" ht="13.2">
      <c r="Q829" s="1"/>
    </row>
    <row r="830" spans="17:17" ht="13.2">
      <c r="Q830" s="1"/>
    </row>
    <row r="831" spans="17:17" ht="13.2">
      <c r="Q831" s="1"/>
    </row>
    <row r="832" spans="17:17" ht="13.2">
      <c r="Q832" s="1"/>
    </row>
    <row r="833" spans="17:17" ht="13.2">
      <c r="Q833" s="1"/>
    </row>
    <row r="834" spans="17:17" ht="13.2">
      <c r="Q834" s="1"/>
    </row>
    <row r="835" spans="17:17" ht="13.2">
      <c r="Q835" s="1"/>
    </row>
    <row r="836" spans="17:17" ht="13.2">
      <c r="Q836" s="1"/>
    </row>
    <row r="837" spans="17:17" ht="13.2">
      <c r="Q837" s="1"/>
    </row>
    <row r="838" spans="17:17" ht="13.2">
      <c r="Q838" s="1"/>
    </row>
    <row r="839" spans="17:17" ht="13.2">
      <c r="Q839" s="1"/>
    </row>
    <row r="840" spans="17:17" ht="13.2">
      <c r="Q840" s="1"/>
    </row>
    <row r="841" spans="17:17" ht="13.2">
      <c r="Q841" s="1"/>
    </row>
    <row r="842" spans="17:17" ht="13.2">
      <c r="Q842" s="1"/>
    </row>
    <row r="843" spans="17:17" ht="13.2">
      <c r="Q843" s="1"/>
    </row>
    <row r="844" spans="17:17" ht="13.2">
      <c r="Q844" s="1"/>
    </row>
    <row r="845" spans="17:17" ht="13.2">
      <c r="Q845" s="1"/>
    </row>
    <row r="846" spans="17:17" ht="13.2">
      <c r="Q846" s="1"/>
    </row>
    <row r="847" spans="17:17" ht="13.2">
      <c r="Q847" s="1"/>
    </row>
    <row r="848" spans="17:17" ht="13.2">
      <c r="Q848" s="1"/>
    </row>
    <row r="849" spans="17:17" ht="13.2">
      <c r="Q849" s="1"/>
    </row>
    <row r="850" spans="17:17" ht="13.2">
      <c r="Q850" s="1"/>
    </row>
    <row r="851" spans="17:17" ht="13.2">
      <c r="Q851" s="1"/>
    </row>
    <row r="852" spans="17:17" ht="13.2">
      <c r="Q852" s="1"/>
    </row>
    <row r="853" spans="17:17" ht="13.2">
      <c r="Q853" s="1"/>
    </row>
    <row r="854" spans="17:17" ht="13.2">
      <c r="Q854" s="1"/>
    </row>
    <row r="855" spans="17:17" ht="13.2">
      <c r="Q855" s="1"/>
    </row>
    <row r="856" spans="17:17" ht="13.2">
      <c r="Q856" s="1"/>
    </row>
    <row r="857" spans="17:17" ht="13.2">
      <c r="Q857" s="1"/>
    </row>
    <row r="858" spans="17:17" ht="13.2">
      <c r="Q858" s="1"/>
    </row>
    <row r="859" spans="17:17" ht="13.2">
      <c r="Q859" s="1"/>
    </row>
    <row r="860" spans="17:17" ht="13.2">
      <c r="Q860" s="1"/>
    </row>
    <row r="861" spans="17:17" ht="13.2">
      <c r="Q861" s="1"/>
    </row>
    <row r="862" spans="17:17" ht="13.2">
      <c r="Q862" s="1"/>
    </row>
    <row r="863" spans="17:17" ht="13.2">
      <c r="Q863" s="1"/>
    </row>
    <row r="864" spans="17:17" ht="13.2">
      <c r="Q864" s="1"/>
    </row>
    <row r="865" spans="17:17" ht="13.2">
      <c r="Q865" s="1"/>
    </row>
    <row r="866" spans="17:17" ht="13.2">
      <c r="Q866" s="1"/>
    </row>
    <row r="867" spans="17:17" ht="13.2">
      <c r="Q867" s="1"/>
    </row>
    <row r="868" spans="17:17" ht="13.2">
      <c r="Q868" s="1"/>
    </row>
    <row r="869" spans="17:17" ht="13.2">
      <c r="Q869" s="1"/>
    </row>
    <row r="870" spans="17:17" ht="13.2">
      <c r="Q870" s="1"/>
    </row>
    <row r="871" spans="17:17" ht="13.2">
      <c r="Q871" s="1"/>
    </row>
    <row r="872" spans="17:17" ht="13.2">
      <c r="Q872" s="1"/>
    </row>
    <row r="873" spans="17:17" ht="13.2">
      <c r="Q873" s="1"/>
    </row>
    <row r="874" spans="17:17" ht="13.2">
      <c r="Q874" s="1"/>
    </row>
    <row r="875" spans="17:17" ht="13.2">
      <c r="Q875" s="1"/>
    </row>
    <row r="876" spans="17:17" ht="13.2">
      <c r="Q876" s="1"/>
    </row>
    <row r="877" spans="17:17" ht="13.2">
      <c r="Q877" s="1"/>
    </row>
    <row r="878" spans="17:17" ht="13.2">
      <c r="Q878" s="1"/>
    </row>
    <row r="879" spans="17:17" ht="13.2">
      <c r="Q879" s="1"/>
    </row>
    <row r="880" spans="17:17" ht="13.2">
      <c r="Q880" s="1"/>
    </row>
    <row r="881" spans="17:17" ht="13.2">
      <c r="Q881" s="1"/>
    </row>
    <row r="882" spans="17:17" ht="13.2">
      <c r="Q882" s="1"/>
    </row>
    <row r="883" spans="17:17" ht="13.2">
      <c r="Q883" s="1"/>
    </row>
    <row r="884" spans="17:17" ht="13.2">
      <c r="Q884" s="1"/>
    </row>
    <row r="885" spans="17:17" ht="13.2">
      <c r="Q885" s="1"/>
    </row>
    <row r="886" spans="17:17" ht="13.2">
      <c r="Q886" s="1"/>
    </row>
    <row r="887" spans="17:17" ht="13.2">
      <c r="Q887" s="1"/>
    </row>
    <row r="888" spans="17:17" ht="13.2">
      <c r="Q888" s="1"/>
    </row>
    <row r="889" spans="17:17" ht="13.2">
      <c r="Q889" s="1"/>
    </row>
    <row r="890" spans="17:17" ht="13.2">
      <c r="Q890" s="1"/>
    </row>
    <row r="891" spans="17:17" ht="13.2">
      <c r="Q891" s="1"/>
    </row>
    <row r="892" spans="17:17" ht="13.2">
      <c r="Q892" s="1"/>
    </row>
    <row r="893" spans="17:17" ht="13.2">
      <c r="Q893" s="1"/>
    </row>
    <row r="894" spans="17:17" ht="13.2">
      <c r="Q894" s="1"/>
    </row>
    <row r="895" spans="17:17" ht="13.2">
      <c r="Q895" s="1"/>
    </row>
    <row r="896" spans="17:17" ht="13.2">
      <c r="Q896" s="1"/>
    </row>
    <row r="897" spans="17:17" ht="13.2">
      <c r="Q897" s="1"/>
    </row>
    <row r="898" spans="17:17" ht="13.2">
      <c r="Q898" s="1"/>
    </row>
    <row r="899" spans="17:17" ht="13.2">
      <c r="Q899" s="1"/>
    </row>
    <row r="900" spans="17:17" ht="13.2">
      <c r="Q900" s="1"/>
    </row>
    <row r="901" spans="17:17" ht="13.2">
      <c r="Q901" s="1"/>
    </row>
    <row r="902" spans="17:17" ht="13.2">
      <c r="Q902" s="1"/>
    </row>
    <row r="903" spans="17:17" ht="13.2">
      <c r="Q903" s="1"/>
    </row>
    <row r="904" spans="17:17" ht="13.2">
      <c r="Q904" s="1"/>
    </row>
    <row r="905" spans="17:17" ht="13.2">
      <c r="Q905" s="1"/>
    </row>
    <row r="906" spans="17:17" ht="13.2">
      <c r="Q906" s="1"/>
    </row>
    <row r="907" spans="17:17" ht="13.2">
      <c r="Q907" s="1"/>
    </row>
    <row r="908" spans="17:17" ht="13.2">
      <c r="Q908" s="1"/>
    </row>
    <row r="909" spans="17:17" ht="13.2">
      <c r="Q909" s="1"/>
    </row>
    <row r="910" spans="17:17" ht="13.2">
      <c r="Q910" s="1"/>
    </row>
    <row r="911" spans="17:17" ht="13.2">
      <c r="Q911" s="1"/>
    </row>
    <row r="912" spans="17:17" ht="13.2">
      <c r="Q912" s="1"/>
    </row>
    <row r="913" spans="17:17" ht="13.2">
      <c r="Q913" s="1"/>
    </row>
    <row r="914" spans="17:17" ht="13.2">
      <c r="Q914" s="1"/>
    </row>
    <row r="915" spans="17:17" ht="13.2">
      <c r="Q915" s="1"/>
    </row>
    <row r="916" spans="17:17" ht="13.2">
      <c r="Q916" s="1"/>
    </row>
    <row r="917" spans="17:17" ht="13.2">
      <c r="Q917" s="1"/>
    </row>
    <row r="918" spans="17:17" ht="13.2">
      <c r="Q918" s="1"/>
    </row>
    <row r="919" spans="17:17" ht="13.2">
      <c r="Q919" s="1"/>
    </row>
    <row r="920" spans="17:17" ht="13.2">
      <c r="Q920" s="1"/>
    </row>
    <row r="921" spans="17:17" ht="13.2">
      <c r="Q921" s="1"/>
    </row>
    <row r="922" spans="17:17" ht="13.2">
      <c r="Q922" s="1"/>
    </row>
    <row r="923" spans="17:17" ht="13.2">
      <c r="Q923" s="1"/>
    </row>
    <row r="924" spans="17:17" ht="13.2">
      <c r="Q924" s="1"/>
    </row>
    <row r="925" spans="17:17" ht="13.2">
      <c r="Q925" s="1"/>
    </row>
    <row r="926" spans="17:17" ht="13.2">
      <c r="Q926" s="1"/>
    </row>
    <row r="927" spans="17:17" ht="13.2">
      <c r="Q927" s="1"/>
    </row>
    <row r="928" spans="17:17" ht="13.2">
      <c r="Q928" s="1"/>
    </row>
    <row r="929" spans="17:17" ht="13.2">
      <c r="Q929" s="1"/>
    </row>
    <row r="930" spans="17:17" ht="13.2">
      <c r="Q930" s="1"/>
    </row>
    <row r="931" spans="17:17" ht="13.2">
      <c r="Q931" s="1"/>
    </row>
    <row r="932" spans="17:17" ht="13.2">
      <c r="Q932" s="1"/>
    </row>
    <row r="933" spans="17:17" ht="13.2">
      <c r="Q933" s="1"/>
    </row>
    <row r="934" spans="17:17" ht="13.2">
      <c r="Q934" s="1"/>
    </row>
    <row r="935" spans="17:17" ht="13.2">
      <c r="Q935" s="1"/>
    </row>
    <row r="936" spans="17:17" ht="13.2">
      <c r="Q9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4" sqref="G24"/>
    </sheetView>
  </sheetViews>
  <sheetFormatPr defaultColWidth="12.6640625" defaultRowHeight="15.75" customHeight="1"/>
  <cols>
    <col min="1" max="1" width="5.21875" customWidth="1"/>
    <col min="2" max="2" width="39.33203125" customWidth="1"/>
    <col min="15" max="15" width="19.77734375" customWidth="1"/>
  </cols>
  <sheetData>
    <row r="1" spans="1:15">
      <c r="A1" s="32"/>
      <c r="N1" s="1"/>
    </row>
    <row r="2" spans="1:15" ht="15.75" customHeight="1">
      <c r="B2" s="2" t="s">
        <v>55</v>
      </c>
      <c r="C2" s="2" t="s">
        <v>129</v>
      </c>
      <c r="D2" s="3" t="s">
        <v>130</v>
      </c>
      <c r="E2" s="3" t="s">
        <v>131</v>
      </c>
      <c r="F2" s="3" t="s">
        <v>132</v>
      </c>
      <c r="G2" s="3" t="s">
        <v>133</v>
      </c>
      <c r="H2" s="3" t="s">
        <v>134</v>
      </c>
      <c r="I2" s="3" t="s">
        <v>135</v>
      </c>
      <c r="J2" s="3" t="s">
        <v>136</v>
      </c>
      <c r="K2" s="3" t="s">
        <v>137</v>
      </c>
      <c r="L2" s="2" t="s">
        <v>24</v>
      </c>
      <c r="M2" s="2" t="s">
        <v>25</v>
      </c>
      <c r="N2" s="4" t="s">
        <v>26</v>
      </c>
      <c r="O2" s="2" t="s">
        <v>27</v>
      </c>
    </row>
    <row r="3" spans="1:15" ht="15.75" customHeight="1">
      <c r="A3" s="5">
        <v>1</v>
      </c>
      <c r="B3" s="21" t="str">
        <f>'lw1'!B3</f>
        <v>Булыгин Константин</v>
      </c>
      <c r="C3" s="7"/>
      <c r="D3" s="7"/>
      <c r="E3" s="7"/>
      <c r="F3" s="7"/>
      <c r="G3" s="7"/>
      <c r="H3" s="7"/>
      <c r="I3" s="7"/>
      <c r="J3" s="8"/>
      <c r="K3" s="7"/>
      <c r="L3" s="7"/>
      <c r="M3" s="8">
        <f t="shared" ref="M3:M16" si="0">SUM(C3:L3)</f>
        <v>0</v>
      </c>
      <c r="N3" s="9" t="e">
        <f ca="1">NORMALIZE_SCORE($C$25,$D$25,$C$24,$D$24,$C$23,$D$23,M3)</f>
        <v>#NAME?</v>
      </c>
      <c r="O3" s="10" t="e">
        <f ca="1">GET_MARK($D$25,$D$24,$D$23,N3)</f>
        <v>#NAME?</v>
      </c>
    </row>
    <row r="4" spans="1:15" ht="15.75" customHeight="1">
      <c r="A4" s="31">
        <v>2</v>
      </c>
      <c r="B4" s="21" t="str">
        <f>'lw1'!B4</f>
        <v>Никто</v>
      </c>
      <c r="C4" s="7"/>
      <c r="D4" s="7"/>
      <c r="E4" s="7"/>
      <c r="F4" s="7"/>
      <c r="G4" s="7"/>
      <c r="H4" s="7"/>
      <c r="I4" s="7"/>
      <c r="J4" s="8"/>
      <c r="K4" s="7"/>
      <c r="L4" s="7"/>
      <c r="M4" s="8">
        <f t="shared" si="0"/>
        <v>0</v>
      </c>
      <c r="N4" s="9" t="e">
        <f ca="1">NORMALIZE_SCORE($C$25,$D$25,$C$24,$D$24,$C$23,$D$23,M4)</f>
        <v>#NAME?</v>
      </c>
      <c r="O4" s="10" t="e">
        <f ca="1">GET_MARK($D$25,$D$24,$D$23,N4)</f>
        <v>#NAME?</v>
      </c>
    </row>
    <row r="5" spans="1:15" ht="15.75" customHeight="1">
      <c r="A5" s="11">
        <v>3</v>
      </c>
      <c r="B5" s="21" t="str">
        <f>'lw1'!B5</f>
        <v>Константинов Валентин</v>
      </c>
      <c r="C5" s="7"/>
      <c r="D5" s="7"/>
      <c r="E5" s="7"/>
      <c r="F5" s="7"/>
      <c r="G5" s="7"/>
      <c r="H5" s="7"/>
      <c r="I5" s="7"/>
      <c r="J5" s="7"/>
      <c r="K5" s="7"/>
      <c r="L5" s="7"/>
      <c r="M5" s="8">
        <f t="shared" si="0"/>
        <v>0</v>
      </c>
      <c r="N5" s="9" t="e">
        <f ca="1">NORMALIZE_SCORE($C$25,$D$25,$C$24,$D$24,$C$23,$D$23,M5)</f>
        <v>#NAME?</v>
      </c>
      <c r="O5" s="10" t="e">
        <f ca="1">GET_MARK($D$25,$D$24,$D$23,N5)</f>
        <v>#NAME?</v>
      </c>
    </row>
    <row r="6" spans="1:15">
      <c r="A6" s="5">
        <v>4</v>
      </c>
      <c r="B6" s="21" t="str">
        <f>'lw1'!B6</f>
        <v>Милочкин Артем</v>
      </c>
      <c r="C6" s="8"/>
      <c r="D6" s="8"/>
      <c r="E6" s="8"/>
      <c r="F6" s="8"/>
      <c r="G6" s="8"/>
      <c r="H6" s="8"/>
      <c r="I6" s="8"/>
      <c r="J6" s="8"/>
      <c r="K6" s="20"/>
      <c r="L6" s="8"/>
      <c r="M6" s="8">
        <f t="shared" si="0"/>
        <v>0</v>
      </c>
      <c r="N6" s="9" t="e">
        <f ca="1">NORMALIZE_SCORE($C$25,$D$25,$C$24,$D$24,$C$23,$D$23,M6)</f>
        <v>#NAME?</v>
      </c>
      <c r="O6" s="10" t="e">
        <f ca="1">GET_MARK($D$25,$D$24,$D$23,N6)</f>
        <v>#NAME?</v>
      </c>
    </row>
    <row r="7" spans="1:15">
      <c r="A7" s="5">
        <v>5</v>
      </c>
      <c r="B7" s="21" t="str">
        <f>'lw1'!B7</f>
        <v>Михайлов Дмитрий</v>
      </c>
      <c r="C7" s="8"/>
      <c r="D7" s="8"/>
      <c r="E7" s="8"/>
      <c r="F7" s="8"/>
      <c r="G7" s="8"/>
      <c r="H7" s="8"/>
      <c r="I7" s="8"/>
      <c r="J7" s="8"/>
      <c r="K7" s="8"/>
      <c r="L7" s="8"/>
      <c r="M7" s="8">
        <f t="shared" si="0"/>
        <v>0</v>
      </c>
      <c r="N7" s="9" t="e">
        <f ca="1">NORMALIZE_SCORE($C$25,$D$25,$C$24,$D$24,$C$23,$D$23,M7)</f>
        <v>#NAME?</v>
      </c>
      <c r="O7" s="10" t="e">
        <f ca="1">GET_MARK($D$25,$D$24,$D$23,N7)</f>
        <v>#NAME?</v>
      </c>
    </row>
    <row r="8" spans="1:15">
      <c r="A8" s="5">
        <v>6</v>
      </c>
      <c r="B8" s="21" t="str">
        <f>'lw1'!B8</f>
        <v>Мочалов Павел</v>
      </c>
      <c r="C8" s="8"/>
      <c r="D8" s="8"/>
      <c r="E8" s="8"/>
      <c r="F8" s="8"/>
      <c r="G8" s="8"/>
      <c r="H8" s="8"/>
      <c r="I8" s="8"/>
      <c r="J8" s="8"/>
      <c r="K8" s="8"/>
      <c r="L8" s="8"/>
      <c r="M8" s="8">
        <f t="shared" si="0"/>
        <v>0</v>
      </c>
      <c r="N8" s="9" t="e">
        <f ca="1">NORMALIZE_SCORE($C$25,$D$25,$C$24,$D$24,$C$23,$D$23,M8)</f>
        <v>#NAME?</v>
      </c>
      <c r="O8" s="10" t="e">
        <f ca="1">GET_MARK($D$25,$D$24,$D$23,N8)</f>
        <v>#NAME?</v>
      </c>
    </row>
    <row r="9" spans="1:15">
      <c r="A9" s="5">
        <v>7</v>
      </c>
      <c r="B9" s="21" t="str">
        <f>'lw1'!B9</f>
        <v>Николаева Дарья</v>
      </c>
      <c r="C9" s="8"/>
      <c r="D9" s="8"/>
      <c r="E9" s="8"/>
      <c r="F9" s="8"/>
      <c r="G9" s="8"/>
      <c r="H9" s="8"/>
      <c r="I9" s="8"/>
      <c r="J9" s="8"/>
      <c r="K9" s="8"/>
      <c r="L9" s="8"/>
      <c r="M9" s="8">
        <f t="shared" si="0"/>
        <v>0</v>
      </c>
      <c r="N9" s="9" t="e">
        <f ca="1">NORMALIZE_SCORE($C$25,$D$25,$C$24,$D$24,$C$23,$D$23,M9)</f>
        <v>#NAME?</v>
      </c>
      <c r="O9" s="10" t="e">
        <f ca="1">GET_MARK($D$25,$D$24,$D$23,N9)</f>
        <v>#NAME?</v>
      </c>
    </row>
    <row r="10" spans="1:15">
      <c r="A10" s="5">
        <v>8</v>
      </c>
      <c r="B10" s="21" t="str">
        <f>'lw1'!B10</f>
        <v>Овинкин Владислав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>
        <f t="shared" si="0"/>
        <v>0</v>
      </c>
      <c r="N10" s="9" t="e">
        <f ca="1">NORMALIZE_SCORE($C$25,$D$25,$C$24,$D$24,$C$23,$D$23,M10)</f>
        <v>#NAME?</v>
      </c>
      <c r="O10" s="10" t="e">
        <f ca="1">GET_MARK($D$25,$D$24,$D$23,N10)</f>
        <v>#NAME?</v>
      </c>
    </row>
    <row r="11" spans="1:15">
      <c r="A11" s="5">
        <v>9</v>
      </c>
      <c r="B11" s="21" t="str">
        <f>'lw1'!B11</f>
        <v>Платов Александр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>
        <f t="shared" si="0"/>
        <v>0</v>
      </c>
      <c r="N11" s="9" t="e">
        <f ca="1">NORMALIZE_SCORE($C$25,$D$25,$C$24,$D$24,$C$23,$D$23,M11)</f>
        <v>#NAME?</v>
      </c>
      <c r="O11" s="10" t="e">
        <f ca="1">GET_MARK($D$25,$D$24,$D$23,N11)</f>
        <v>#NAME?</v>
      </c>
    </row>
    <row r="12" spans="1:15">
      <c r="A12" s="5">
        <v>10</v>
      </c>
      <c r="B12" s="21" t="str">
        <f>'lw1'!B12</f>
        <v>Ратченко Андрей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16">
        <f t="shared" si="0"/>
        <v>0</v>
      </c>
      <c r="N12" s="26" t="e">
        <f ca="1">NORMALIZE_SCORE($C$25,$D$25,$C$24,$D$24,$C$23,$D$23,M12)</f>
        <v>#NAME?</v>
      </c>
      <c r="O12" s="29" t="e">
        <f ca="1">GET_MARK($D$25,$D$24,$D$23,N12)</f>
        <v>#NAME?</v>
      </c>
    </row>
    <row r="13" spans="1:15">
      <c r="A13" s="5">
        <v>11</v>
      </c>
      <c r="B13" s="21" t="str">
        <f>'lw1'!B13</f>
        <v>Санников Егор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>
        <f t="shared" si="0"/>
        <v>0</v>
      </c>
      <c r="N13" s="9" t="e">
        <f ca="1">NORMALIZE_SCORE($C$25,$D$25,$C$24,$D$24,$C$23,$D$23,M13)</f>
        <v>#NAME?</v>
      </c>
      <c r="O13" s="10" t="e">
        <f ca="1">GET_MARK($D$25,$D$24,$D$23,N13)</f>
        <v>#NAME?</v>
      </c>
    </row>
    <row r="14" spans="1:15">
      <c r="A14" s="5">
        <v>12</v>
      </c>
      <c r="B14" s="21" t="str">
        <f>'lw1'!B14</f>
        <v>Шибаков Владимир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6">
        <f t="shared" si="0"/>
        <v>0</v>
      </c>
      <c r="N14" s="26" t="e">
        <f ca="1">NORMALIZE_SCORE($C$25,$D$25,$C$24,$D$24,$C$23,$D$23,M14)</f>
        <v>#NAME?</v>
      </c>
      <c r="O14" s="29" t="e">
        <f ca="1">GET_MARK($D$25,$D$24,$D$23,N14)</f>
        <v>#NAME?</v>
      </c>
    </row>
    <row r="15" spans="1:15">
      <c r="A15" s="5">
        <v>13</v>
      </c>
      <c r="B15" s="21" t="str">
        <f>'lw1'!B15</f>
        <v>Ямолкин Федор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f t="shared" si="0"/>
        <v>0</v>
      </c>
      <c r="N15" s="9" t="e">
        <f ca="1">NORMALIZE_SCORE($C$25,$D$25,$C$24,$D$24,$C$23,$D$23,M15)</f>
        <v>#NAME?</v>
      </c>
      <c r="O15" s="10" t="e">
        <f ca="1">GET_MARK($D$25,$D$24,$D$23,N15)</f>
        <v>#NAME?</v>
      </c>
    </row>
    <row r="16" spans="1:15">
      <c r="A16" s="5">
        <v>14</v>
      </c>
      <c r="B16" s="21" t="str">
        <f>'lw1'!B16</f>
        <v>Михеев Егор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16">
        <f t="shared" si="0"/>
        <v>0</v>
      </c>
      <c r="N16" s="26" t="e">
        <f ca="1">NORMALIZE_SCORE($C$25,$D$25,$C$24,$D$24,$C$23,$D$23,M16)</f>
        <v>#NAME?</v>
      </c>
      <c r="O16" s="29" t="e">
        <f ca="1">GET_MARK($D$25,$D$24,$D$23,N16)</f>
        <v>#NAME?</v>
      </c>
    </row>
    <row r="17" spans="1:15" ht="14.4">
      <c r="B17" s="2" t="s">
        <v>42</v>
      </c>
      <c r="C17" s="2" t="s">
        <v>129</v>
      </c>
      <c r="D17" s="3" t="s">
        <v>130</v>
      </c>
      <c r="E17" s="3" t="s">
        <v>131</v>
      </c>
      <c r="F17" s="3" t="s">
        <v>132</v>
      </c>
      <c r="G17" s="3" t="s">
        <v>133</v>
      </c>
      <c r="H17" s="3" t="s">
        <v>134</v>
      </c>
      <c r="I17" s="3" t="s">
        <v>135</v>
      </c>
      <c r="J17" s="3" t="s">
        <v>136</v>
      </c>
      <c r="K17" s="3" t="s">
        <v>137</v>
      </c>
      <c r="L17" s="2" t="s">
        <v>24</v>
      </c>
      <c r="M17" s="2" t="s">
        <v>25</v>
      </c>
      <c r="N17" s="4" t="s">
        <v>26</v>
      </c>
      <c r="O17" s="2" t="s">
        <v>27</v>
      </c>
    </row>
    <row r="18" spans="1:15" ht="13.8">
      <c r="A18" s="5">
        <v>1</v>
      </c>
      <c r="B18" s="21" t="str">
        <f>'lw1'!B18</f>
        <v>Калинин Константин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16">
        <f t="shared" ref="M18:M19" si="1">SUM(C18:L18)</f>
        <v>0</v>
      </c>
      <c r="N18" s="26" t="e">
        <f ca="1">NORMALIZE_SCORE($C$25,$D$25,$C$24,$D$24,$C$23,$D$23,M18)</f>
        <v>#NAME?</v>
      </c>
      <c r="O18" s="29" t="e">
        <f ca="1">GET_MARK($D$25,$D$24,$D$23,N18)</f>
        <v>#NAME?</v>
      </c>
    </row>
    <row r="19" spans="1:15" ht="13.8">
      <c r="A19" s="5">
        <v>2</v>
      </c>
      <c r="B19" s="21" t="str">
        <f>'lw1'!B19</f>
        <v>Шелеметев Михаил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16">
        <f t="shared" si="1"/>
        <v>0</v>
      </c>
      <c r="N19" s="26" t="e">
        <f ca="1">NORMALIZE_SCORE($C$25,$D$25,$C$24,$D$24,$C$23,$D$23,M19)</f>
        <v>#NAME?</v>
      </c>
      <c r="O19" s="29" t="e">
        <f ca="1">GET_MARK($D$25,$D$24,$D$23,N19)</f>
        <v>#NAME?</v>
      </c>
    </row>
    <row r="20" spans="1:15" ht="13.2">
      <c r="B20" s="20" t="s">
        <v>25</v>
      </c>
      <c r="C20" s="20"/>
      <c r="D20" s="20"/>
      <c r="E20" s="20"/>
      <c r="F20" s="20"/>
      <c r="G20" s="20"/>
      <c r="H20" s="20"/>
      <c r="I20" s="20"/>
      <c r="J20" s="20"/>
      <c r="K20" s="20"/>
      <c r="L20" s="8"/>
      <c r="M20" s="8"/>
      <c r="N20" s="9"/>
    </row>
    <row r="21" spans="1:15" ht="14.4">
      <c r="B21" s="23" t="s">
        <v>46</v>
      </c>
      <c r="C21" s="12">
        <v>30</v>
      </c>
      <c r="D21" s="12">
        <v>30</v>
      </c>
      <c r="E21" s="12">
        <v>60</v>
      </c>
      <c r="F21" s="12">
        <v>100</v>
      </c>
      <c r="G21" s="12">
        <v>20</v>
      </c>
      <c r="H21" s="12">
        <v>50</v>
      </c>
      <c r="I21" s="12">
        <v>100</v>
      </c>
      <c r="J21" s="12">
        <v>150</v>
      </c>
      <c r="K21" s="12">
        <v>300</v>
      </c>
      <c r="L21" s="12"/>
      <c r="N21" s="1"/>
    </row>
    <row r="22" spans="1:15" ht="14.4">
      <c r="B22" s="23"/>
      <c r="C22" s="12"/>
      <c r="D22" s="12"/>
      <c r="E22" s="12"/>
      <c r="F22" s="12"/>
      <c r="G22" s="12"/>
      <c r="H22" s="12"/>
      <c r="I22" s="12"/>
      <c r="J22" s="12"/>
      <c r="K22" s="12"/>
      <c r="L22" s="12"/>
      <c r="N22" s="1"/>
    </row>
    <row r="23" spans="1:15" ht="14.4">
      <c r="B23" s="24" t="s">
        <v>47</v>
      </c>
      <c r="C23" s="12">
        <v>350</v>
      </c>
      <c r="D23" s="12">
        <v>9</v>
      </c>
      <c r="F23" s="12"/>
      <c r="G23" s="12"/>
      <c r="H23" s="12"/>
      <c r="I23" s="12"/>
      <c r="J23" s="12"/>
      <c r="K23" s="12"/>
      <c r="N23" s="1"/>
    </row>
    <row r="24" spans="1:15" ht="14.4">
      <c r="B24" s="24" t="s">
        <v>48</v>
      </c>
      <c r="C24" s="12">
        <v>220</v>
      </c>
      <c r="D24" s="12">
        <v>7.5</v>
      </c>
      <c r="F24" s="12"/>
      <c r="G24" s="12"/>
      <c r="H24" s="12"/>
      <c r="I24" s="12"/>
      <c r="J24" s="12"/>
      <c r="K24" s="12"/>
      <c r="N24" s="1"/>
    </row>
    <row r="25" spans="1:15" ht="14.4">
      <c r="B25" s="24" t="s">
        <v>49</v>
      </c>
      <c r="C25" s="12">
        <v>80</v>
      </c>
      <c r="D25" s="12">
        <v>6</v>
      </c>
      <c r="F25" s="12"/>
      <c r="G25" s="12"/>
      <c r="H25" s="12"/>
      <c r="I25" s="12"/>
      <c r="J25" s="12"/>
      <c r="K25" s="12"/>
      <c r="N25" s="1"/>
    </row>
    <row r="26" spans="1:15" ht="13.2">
      <c r="N26" s="1"/>
    </row>
    <row r="27" spans="1:15" ht="13.2">
      <c r="N27" s="1"/>
    </row>
    <row r="28" spans="1:15" ht="13.8">
      <c r="B28" s="30" t="s">
        <v>138</v>
      </c>
      <c r="N28" s="1"/>
    </row>
    <row r="29" spans="1:15" ht="13.2">
      <c r="B29" s="5" t="s">
        <v>139</v>
      </c>
      <c r="N29" s="1"/>
    </row>
    <row r="30" spans="1:15" ht="13.2">
      <c r="B30" s="5" t="s">
        <v>140</v>
      </c>
      <c r="N30" s="1"/>
    </row>
    <row r="31" spans="1:15" ht="13.2">
      <c r="B31" s="5" t="s">
        <v>141</v>
      </c>
      <c r="N31" s="1"/>
    </row>
    <row r="32" spans="1:15" ht="13.2">
      <c r="B32" s="5" t="s">
        <v>142</v>
      </c>
      <c r="N32" s="1"/>
    </row>
    <row r="33" spans="2:14" ht="13.2">
      <c r="B33" s="5" t="s">
        <v>143</v>
      </c>
      <c r="N33" s="1"/>
    </row>
    <row r="34" spans="2:14" ht="13.2">
      <c r="B34" s="5" t="s">
        <v>144</v>
      </c>
      <c r="N34" s="1"/>
    </row>
    <row r="35" spans="2:14" ht="13.2">
      <c r="N35" s="1"/>
    </row>
    <row r="36" spans="2:14" ht="13.2">
      <c r="N36" s="1"/>
    </row>
    <row r="37" spans="2:14" ht="13.2">
      <c r="N37" s="1"/>
    </row>
    <row r="38" spans="2:14" ht="13.2">
      <c r="N38" s="1"/>
    </row>
    <row r="39" spans="2:14" ht="13.2">
      <c r="N39" s="1"/>
    </row>
    <row r="40" spans="2:14" ht="13.2">
      <c r="N40" s="1"/>
    </row>
    <row r="41" spans="2:14" ht="13.2">
      <c r="N41" s="1"/>
    </row>
    <row r="42" spans="2:14" ht="13.2">
      <c r="N42" s="1"/>
    </row>
    <row r="43" spans="2:14" ht="13.2">
      <c r="N43" s="1"/>
    </row>
    <row r="44" spans="2:14" ht="13.2">
      <c r="N44" s="1"/>
    </row>
    <row r="45" spans="2:14" ht="13.2">
      <c r="N45" s="1"/>
    </row>
    <row r="46" spans="2:14" ht="13.2">
      <c r="N46" s="1"/>
    </row>
    <row r="47" spans="2:14" ht="13.2">
      <c r="N47" s="1"/>
    </row>
    <row r="48" spans="2:14" ht="13.2">
      <c r="N48" s="1"/>
    </row>
    <row r="49" spans="14:14" ht="13.2">
      <c r="N49" s="1"/>
    </row>
    <row r="50" spans="14:14" ht="13.2">
      <c r="N50" s="1"/>
    </row>
    <row r="51" spans="14:14" ht="13.2">
      <c r="N51" s="1"/>
    </row>
    <row r="52" spans="14:14" ht="13.2">
      <c r="N52" s="1"/>
    </row>
    <row r="53" spans="14:14" ht="13.2">
      <c r="N53" s="1"/>
    </row>
    <row r="54" spans="14:14" ht="13.2">
      <c r="N54" s="1"/>
    </row>
    <row r="55" spans="14:14" ht="13.2">
      <c r="N55" s="1"/>
    </row>
    <row r="56" spans="14:14" ht="13.2">
      <c r="N56" s="1"/>
    </row>
    <row r="57" spans="14:14" ht="13.2">
      <c r="N57" s="1"/>
    </row>
    <row r="58" spans="14:14" ht="13.2">
      <c r="N58" s="1"/>
    </row>
    <row r="59" spans="14:14" ht="13.2">
      <c r="N59" s="1"/>
    </row>
    <row r="60" spans="14:14" ht="13.2">
      <c r="N60" s="1"/>
    </row>
    <row r="61" spans="14:14" ht="13.2">
      <c r="N61" s="1"/>
    </row>
    <row r="62" spans="14:14" ht="13.2">
      <c r="N62" s="1"/>
    </row>
    <row r="63" spans="14:14" ht="13.2">
      <c r="N63" s="1"/>
    </row>
    <row r="64" spans="14:14" ht="13.2">
      <c r="N64" s="1"/>
    </row>
    <row r="65" spans="14:14" ht="13.2">
      <c r="N65" s="1"/>
    </row>
    <row r="66" spans="14:14" ht="13.2">
      <c r="N66" s="1"/>
    </row>
    <row r="67" spans="14:14" ht="13.2">
      <c r="N67" s="1"/>
    </row>
    <row r="68" spans="14:14" ht="13.2">
      <c r="N68" s="1"/>
    </row>
    <row r="69" spans="14:14" ht="13.2">
      <c r="N69" s="1"/>
    </row>
    <row r="70" spans="14:14" ht="13.2">
      <c r="N70" s="1"/>
    </row>
    <row r="71" spans="14:14" ht="13.2">
      <c r="N71" s="1"/>
    </row>
    <row r="72" spans="14:14" ht="13.2">
      <c r="N72" s="1"/>
    </row>
    <row r="73" spans="14:14" ht="13.2">
      <c r="N73" s="1"/>
    </row>
    <row r="74" spans="14:14" ht="13.2">
      <c r="N74" s="1"/>
    </row>
    <row r="75" spans="14:14" ht="13.2">
      <c r="N75" s="1"/>
    </row>
    <row r="76" spans="14:14" ht="13.2">
      <c r="N76" s="1"/>
    </row>
    <row r="77" spans="14:14" ht="13.2">
      <c r="N77" s="1"/>
    </row>
    <row r="78" spans="14:14" ht="13.2">
      <c r="N78" s="1"/>
    </row>
    <row r="79" spans="14:14" ht="13.2">
      <c r="N79" s="1"/>
    </row>
    <row r="80" spans="14:14" ht="13.2">
      <c r="N80" s="1"/>
    </row>
    <row r="81" spans="14:14" ht="13.2">
      <c r="N81" s="1"/>
    </row>
    <row r="82" spans="14:14" ht="13.2">
      <c r="N82" s="1"/>
    </row>
    <row r="83" spans="14:14" ht="13.2">
      <c r="N83" s="1"/>
    </row>
    <row r="84" spans="14:14" ht="13.2">
      <c r="N84" s="1"/>
    </row>
    <row r="85" spans="14:14" ht="13.2">
      <c r="N85" s="1"/>
    </row>
    <row r="86" spans="14:14" ht="13.2">
      <c r="N86" s="1"/>
    </row>
    <row r="87" spans="14:14" ht="13.2">
      <c r="N87" s="1"/>
    </row>
    <row r="88" spans="14:14" ht="13.2">
      <c r="N88" s="1"/>
    </row>
    <row r="89" spans="14:14" ht="13.2">
      <c r="N89" s="1"/>
    </row>
    <row r="90" spans="14:14" ht="13.2">
      <c r="N90" s="1"/>
    </row>
    <row r="91" spans="14:14" ht="13.2">
      <c r="N91" s="1"/>
    </row>
    <row r="92" spans="14:14" ht="13.2">
      <c r="N92" s="1"/>
    </row>
    <row r="93" spans="14:14" ht="13.2">
      <c r="N93" s="1"/>
    </row>
    <row r="94" spans="14:14" ht="13.2">
      <c r="N94" s="1"/>
    </row>
    <row r="95" spans="14:14" ht="13.2">
      <c r="N95" s="1"/>
    </row>
    <row r="96" spans="14:14" ht="13.2">
      <c r="N96" s="1"/>
    </row>
    <row r="97" spans="14:14" ht="13.2">
      <c r="N97" s="1"/>
    </row>
    <row r="98" spans="14:14" ht="13.2">
      <c r="N98" s="1"/>
    </row>
    <row r="99" spans="14:14" ht="13.2">
      <c r="N99" s="1"/>
    </row>
    <row r="100" spans="14:14" ht="13.2">
      <c r="N100" s="1"/>
    </row>
    <row r="101" spans="14:14" ht="13.2">
      <c r="N101" s="1"/>
    </row>
    <row r="102" spans="14:14" ht="13.2">
      <c r="N102" s="1"/>
    </row>
    <row r="103" spans="14:14" ht="13.2">
      <c r="N103" s="1"/>
    </row>
    <row r="104" spans="14:14" ht="13.2">
      <c r="N104" s="1"/>
    </row>
    <row r="105" spans="14:14" ht="13.2">
      <c r="N105" s="1"/>
    </row>
    <row r="106" spans="14:14" ht="13.2">
      <c r="N106" s="1"/>
    </row>
    <row r="107" spans="14:14" ht="13.2">
      <c r="N107" s="1"/>
    </row>
    <row r="108" spans="14:14" ht="13.2">
      <c r="N108" s="1"/>
    </row>
    <row r="109" spans="14:14" ht="13.2">
      <c r="N109" s="1"/>
    </row>
    <row r="110" spans="14:14" ht="13.2">
      <c r="N110" s="1"/>
    </row>
    <row r="111" spans="14:14" ht="13.2">
      <c r="N111" s="1"/>
    </row>
    <row r="112" spans="14:14" ht="13.2">
      <c r="N112" s="1"/>
    </row>
    <row r="113" spans="14:14" ht="13.2">
      <c r="N113" s="1"/>
    </row>
    <row r="114" spans="14:14" ht="13.2">
      <c r="N114" s="1"/>
    </row>
    <row r="115" spans="14:14" ht="13.2">
      <c r="N115" s="1"/>
    </row>
    <row r="116" spans="14:14" ht="13.2">
      <c r="N116" s="1"/>
    </row>
    <row r="117" spans="14:14" ht="13.2">
      <c r="N117" s="1"/>
    </row>
    <row r="118" spans="14:14" ht="13.2">
      <c r="N118" s="1"/>
    </row>
    <row r="119" spans="14:14" ht="13.2">
      <c r="N119" s="1"/>
    </row>
    <row r="120" spans="14:14" ht="13.2">
      <c r="N120" s="1"/>
    </row>
    <row r="121" spans="14:14" ht="13.2">
      <c r="N121" s="1"/>
    </row>
    <row r="122" spans="14:14" ht="13.2">
      <c r="N122" s="1"/>
    </row>
    <row r="123" spans="14:14" ht="13.2">
      <c r="N123" s="1"/>
    </row>
    <row r="124" spans="14:14" ht="13.2">
      <c r="N124" s="1"/>
    </row>
    <row r="125" spans="14:14" ht="13.2">
      <c r="N125" s="1"/>
    </row>
    <row r="126" spans="14:14" ht="13.2">
      <c r="N126" s="1"/>
    </row>
    <row r="127" spans="14:14" ht="13.2">
      <c r="N127" s="1"/>
    </row>
    <row r="128" spans="14:14" ht="13.2">
      <c r="N128" s="1"/>
    </row>
    <row r="129" spans="14:14" ht="13.2">
      <c r="N129" s="1"/>
    </row>
    <row r="130" spans="14:14" ht="13.2">
      <c r="N130" s="1"/>
    </row>
    <row r="131" spans="14:14" ht="13.2">
      <c r="N131" s="1"/>
    </row>
    <row r="132" spans="14:14" ht="13.2">
      <c r="N132" s="1"/>
    </row>
    <row r="133" spans="14:14" ht="13.2">
      <c r="N133" s="1"/>
    </row>
    <row r="134" spans="14:14" ht="13.2">
      <c r="N134" s="1"/>
    </row>
    <row r="135" spans="14:14" ht="13.2">
      <c r="N135" s="1"/>
    </row>
    <row r="136" spans="14:14" ht="13.2">
      <c r="N136" s="1"/>
    </row>
    <row r="137" spans="14:14" ht="13.2">
      <c r="N137" s="1"/>
    </row>
    <row r="138" spans="14:14" ht="13.2">
      <c r="N138" s="1"/>
    </row>
    <row r="139" spans="14:14" ht="13.2">
      <c r="N139" s="1"/>
    </row>
    <row r="140" spans="14:14" ht="13.2">
      <c r="N140" s="1"/>
    </row>
    <row r="141" spans="14:14" ht="13.2">
      <c r="N141" s="1"/>
    </row>
    <row r="142" spans="14:14" ht="13.2">
      <c r="N142" s="1"/>
    </row>
    <row r="143" spans="14:14" ht="13.2">
      <c r="N143" s="1"/>
    </row>
    <row r="144" spans="14:14" ht="13.2">
      <c r="N144" s="1"/>
    </row>
    <row r="145" spans="14:14" ht="13.2">
      <c r="N145" s="1"/>
    </row>
    <row r="146" spans="14:14" ht="13.2">
      <c r="N146" s="1"/>
    </row>
    <row r="147" spans="14:14" ht="13.2">
      <c r="N147" s="1"/>
    </row>
    <row r="148" spans="14:14" ht="13.2">
      <c r="N148" s="1"/>
    </row>
    <row r="149" spans="14:14" ht="13.2">
      <c r="N149" s="1"/>
    </row>
    <row r="150" spans="14:14" ht="13.2">
      <c r="N150" s="1"/>
    </row>
    <row r="151" spans="14:14" ht="13.2">
      <c r="N151" s="1"/>
    </row>
    <row r="152" spans="14:14" ht="13.2">
      <c r="N152" s="1"/>
    </row>
    <row r="153" spans="14:14" ht="13.2">
      <c r="N153" s="1"/>
    </row>
    <row r="154" spans="14:14" ht="13.2">
      <c r="N154" s="1"/>
    </row>
    <row r="155" spans="14:14" ht="13.2">
      <c r="N155" s="1"/>
    </row>
    <row r="156" spans="14:14" ht="13.2">
      <c r="N156" s="1"/>
    </row>
    <row r="157" spans="14:14" ht="13.2">
      <c r="N157" s="1"/>
    </row>
    <row r="158" spans="14:14" ht="13.2">
      <c r="N158" s="1"/>
    </row>
    <row r="159" spans="14:14" ht="13.2">
      <c r="N159" s="1"/>
    </row>
    <row r="160" spans="14:14" ht="13.2">
      <c r="N160" s="1"/>
    </row>
    <row r="161" spans="14:14" ht="13.2">
      <c r="N161" s="1"/>
    </row>
    <row r="162" spans="14:14" ht="13.2">
      <c r="N162" s="1"/>
    </row>
    <row r="163" spans="14:14" ht="13.2">
      <c r="N163" s="1"/>
    </row>
    <row r="164" spans="14:14" ht="13.2">
      <c r="N164" s="1"/>
    </row>
    <row r="165" spans="14:14" ht="13.2">
      <c r="N165" s="1"/>
    </row>
    <row r="166" spans="14:14" ht="13.2">
      <c r="N166" s="1"/>
    </row>
    <row r="167" spans="14:14" ht="13.2">
      <c r="N167" s="1"/>
    </row>
    <row r="168" spans="14:14" ht="13.2">
      <c r="N168" s="1"/>
    </row>
    <row r="169" spans="14:14" ht="13.2">
      <c r="N169" s="1"/>
    </row>
    <row r="170" spans="14:14" ht="13.2">
      <c r="N170" s="1"/>
    </row>
    <row r="171" spans="14:14" ht="13.2">
      <c r="N171" s="1"/>
    </row>
    <row r="172" spans="14:14" ht="13.2">
      <c r="N172" s="1"/>
    </row>
    <row r="173" spans="14:14" ht="13.2">
      <c r="N173" s="1"/>
    </row>
    <row r="174" spans="14:14" ht="13.2">
      <c r="N174" s="1"/>
    </row>
    <row r="175" spans="14:14" ht="13.2">
      <c r="N175" s="1"/>
    </row>
    <row r="176" spans="14:14" ht="13.2">
      <c r="N176" s="1"/>
    </row>
    <row r="177" spans="14:14" ht="13.2">
      <c r="N177" s="1"/>
    </row>
    <row r="178" spans="14:14" ht="13.2">
      <c r="N178" s="1"/>
    </row>
    <row r="179" spans="14:14" ht="13.2">
      <c r="N179" s="1"/>
    </row>
    <row r="180" spans="14:14" ht="13.2">
      <c r="N180" s="1"/>
    </row>
    <row r="181" spans="14:14" ht="13.2">
      <c r="N181" s="1"/>
    </row>
    <row r="182" spans="14:14" ht="13.2">
      <c r="N182" s="1"/>
    </row>
    <row r="183" spans="14:14" ht="13.2">
      <c r="N183" s="1"/>
    </row>
    <row r="184" spans="14:14" ht="13.2">
      <c r="N184" s="1"/>
    </row>
    <row r="185" spans="14:14" ht="13.2">
      <c r="N185" s="1"/>
    </row>
    <row r="186" spans="14:14" ht="13.2">
      <c r="N186" s="1"/>
    </row>
    <row r="187" spans="14:14" ht="13.2">
      <c r="N187" s="1"/>
    </row>
    <row r="188" spans="14:14" ht="13.2">
      <c r="N188" s="1"/>
    </row>
    <row r="189" spans="14:14" ht="13.2">
      <c r="N189" s="1"/>
    </row>
    <row r="190" spans="14:14" ht="13.2">
      <c r="N190" s="1"/>
    </row>
    <row r="191" spans="14:14" ht="13.2">
      <c r="N191" s="1"/>
    </row>
    <row r="192" spans="14:14" ht="13.2">
      <c r="N192" s="1"/>
    </row>
    <row r="193" spans="14:14" ht="13.2">
      <c r="N193" s="1"/>
    </row>
    <row r="194" spans="14:14" ht="13.2">
      <c r="N194" s="1"/>
    </row>
    <row r="195" spans="14:14" ht="13.2">
      <c r="N195" s="1"/>
    </row>
    <row r="196" spans="14:14" ht="13.2">
      <c r="N196" s="1"/>
    </row>
    <row r="197" spans="14:14" ht="13.2">
      <c r="N197" s="1"/>
    </row>
    <row r="198" spans="14:14" ht="13.2">
      <c r="N198" s="1"/>
    </row>
    <row r="199" spans="14:14" ht="13.2">
      <c r="N199" s="1"/>
    </row>
    <row r="200" spans="14:14" ht="13.2">
      <c r="N200" s="1"/>
    </row>
    <row r="201" spans="14:14" ht="13.2">
      <c r="N201" s="1"/>
    </row>
    <row r="202" spans="14:14" ht="13.2">
      <c r="N202" s="1"/>
    </row>
    <row r="203" spans="14:14" ht="13.2">
      <c r="N203" s="1"/>
    </row>
    <row r="204" spans="14:14" ht="13.2">
      <c r="N204" s="1"/>
    </row>
    <row r="205" spans="14:14" ht="13.2">
      <c r="N205" s="1"/>
    </row>
    <row r="206" spans="14:14" ht="13.2">
      <c r="N206" s="1"/>
    </row>
    <row r="207" spans="14:14" ht="13.2">
      <c r="N207" s="1"/>
    </row>
    <row r="208" spans="14:14" ht="13.2">
      <c r="N208" s="1"/>
    </row>
    <row r="209" spans="14:14" ht="13.2">
      <c r="N209" s="1"/>
    </row>
    <row r="210" spans="14:14" ht="13.2">
      <c r="N210" s="1"/>
    </row>
    <row r="211" spans="14:14" ht="13.2">
      <c r="N211" s="1"/>
    </row>
    <row r="212" spans="14:14" ht="13.2">
      <c r="N212" s="1"/>
    </row>
    <row r="213" spans="14:14" ht="13.2">
      <c r="N213" s="1"/>
    </row>
    <row r="214" spans="14:14" ht="13.2">
      <c r="N214" s="1"/>
    </row>
    <row r="215" spans="14:14" ht="13.2">
      <c r="N215" s="1"/>
    </row>
    <row r="216" spans="14:14" ht="13.2">
      <c r="N216" s="1"/>
    </row>
    <row r="217" spans="14:14" ht="13.2">
      <c r="N217" s="1"/>
    </row>
    <row r="218" spans="14:14" ht="13.2">
      <c r="N218" s="1"/>
    </row>
    <row r="219" spans="14:14" ht="13.2">
      <c r="N219" s="1"/>
    </row>
    <row r="220" spans="14:14" ht="13.2">
      <c r="N220" s="1"/>
    </row>
    <row r="221" spans="14:14" ht="13.2">
      <c r="N221" s="1"/>
    </row>
    <row r="222" spans="14:14" ht="13.2">
      <c r="N222" s="1"/>
    </row>
    <row r="223" spans="14:14" ht="13.2">
      <c r="N223" s="1"/>
    </row>
    <row r="224" spans="14:14" ht="13.2">
      <c r="N224" s="1"/>
    </row>
    <row r="225" spans="14:14" ht="13.2">
      <c r="N225" s="1"/>
    </row>
    <row r="226" spans="14:14" ht="13.2">
      <c r="N226" s="1"/>
    </row>
    <row r="227" spans="14:14" ht="13.2">
      <c r="N227" s="1"/>
    </row>
    <row r="228" spans="14:14" ht="13.2">
      <c r="N228" s="1"/>
    </row>
    <row r="229" spans="14:14" ht="13.2">
      <c r="N229" s="1"/>
    </row>
    <row r="230" spans="14:14" ht="13.2">
      <c r="N230" s="1"/>
    </row>
    <row r="231" spans="14:14" ht="13.2">
      <c r="N231" s="1"/>
    </row>
    <row r="232" spans="14:14" ht="13.2">
      <c r="N232" s="1"/>
    </row>
    <row r="233" spans="14:14" ht="13.2">
      <c r="N233" s="1"/>
    </row>
    <row r="234" spans="14:14" ht="13.2">
      <c r="N234" s="1"/>
    </row>
    <row r="235" spans="14:14" ht="13.2">
      <c r="N235" s="1"/>
    </row>
    <row r="236" spans="14:14" ht="13.2">
      <c r="N236" s="1"/>
    </row>
    <row r="237" spans="14:14" ht="13.2">
      <c r="N237" s="1"/>
    </row>
    <row r="238" spans="14:14" ht="13.2">
      <c r="N238" s="1"/>
    </row>
    <row r="239" spans="14:14" ht="13.2">
      <c r="N239" s="1"/>
    </row>
    <row r="240" spans="14:14" ht="13.2">
      <c r="N240" s="1"/>
    </row>
    <row r="241" spans="14:14" ht="13.2">
      <c r="N241" s="1"/>
    </row>
    <row r="242" spans="14:14" ht="13.2">
      <c r="N242" s="1"/>
    </row>
    <row r="243" spans="14:14" ht="13.2">
      <c r="N243" s="1"/>
    </row>
    <row r="244" spans="14:14" ht="13.2">
      <c r="N244" s="1"/>
    </row>
    <row r="245" spans="14:14" ht="13.2">
      <c r="N245" s="1"/>
    </row>
    <row r="246" spans="14:14" ht="13.2">
      <c r="N246" s="1"/>
    </row>
    <row r="247" spans="14:14" ht="13.2">
      <c r="N247" s="1"/>
    </row>
    <row r="248" spans="14:14" ht="13.2">
      <c r="N248" s="1"/>
    </row>
    <row r="249" spans="14:14" ht="13.2">
      <c r="N249" s="1"/>
    </row>
    <row r="250" spans="14:14" ht="13.2">
      <c r="N250" s="1"/>
    </row>
    <row r="251" spans="14:14" ht="13.2">
      <c r="N251" s="1"/>
    </row>
    <row r="252" spans="14:14" ht="13.2">
      <c r="N252" s="1"/>
    </row>
    <row r="253" spans="14:14" ht="13.2">
      <c r="N253" s="1"/>
    </row>
    <row r="254" spans="14:14" ht="13.2">
      <c r="N254" s="1"/>
    </row>
    <row r="255" spans="14:14" ht="13.2">
      <c r="N255" s="1"/>
    </row>
    <row r="256" spans="14:14" ht="13.2">
      <c r="N256" s="1"/>
    </row>
    <row r="257" spans="14:14" ht="13.2">
      <c r="N257" s="1"/>
    </row>
    <row r="258" spans="14:14" ht="13.2">
      <c r="N258" s="1"/>
    </row>
    <row r="259" spans="14:14" ht="13.2">
      <c r="N259" s="1"/>
    </row>
    <row r="260" spans="14:14" ht="13.2">
      <c r="N260" s="1"/>
    </row>
    <row r="261" spans="14:14" ht="13.2">
      <c r="N261" s="1"/>
    </row>
    <row r="262" spans="14:14" ht="13.2">
      <c r="N262" s="1"/>
    </row>
    <row r="263" spans="14:14" ht="13.2">
      <c r="N263" s="1"/>
    </row>
    <row r="264" spans="14:14" ht="13.2">
      <c r="N264" s="1"/>
    </row>
    <row r="265" spans="14:14" ht="13.2">
      <c r="N265" s="1"/>
    </row>
    <row r="266" spans="14:14" ht="13.2">
      <c r="N266" s="1"/>
    </row>
    <row r="267" spans="14:14" ht="13.2">
      <c r="N267" s="1"/>
    </row>
    <row r="268" spans="14:14" ht="13.2">
      <c r="N268" s="1"/>
    </row>
    <row r="269" spans="14:14" ht="13.2">
      <c r="N269" s="1"/>
    </row>
    <row r="270" spans="14:14" ht="13.2">
      <c r="N270" s="1"/>
    </row>
    <row r="271" spans="14:14" ht="13.2">
      <c r="N271" s="1"/>
    </row>
    <row r="272" spans="14:14" ht="13.2">
      <c r="N272" s="1"/>
    </row>
    <row r="273" spans="14:14" ht="13.2">
      <c r="N273" s="1"/>
    </row>
    <row r="274" spans="14:14" ht="13.2">
      <c r="N274" s="1"/>
    </row>
    <row r="275" spans="14:14" ht="13.2">
      <c r="N275" s="1"/>
    </row>
    <row r="276" spans="14:14" ht="13.2">
      <c r="N276" s="1"/>
    </row>
    <row r="277" spans="14:14" ht="13.2">
      <c r="N277" s="1"/>
    </row>
    <row r="278" spans="14:14" ht="13.2">
      <c r="N278" s="1"/>
    </row>
    <row r="279" spans="14:14" ht="13.2">
      <c r="N279" s="1"/>
    </row>
    <row r="280" spans="14:14" ht="13.2">
      <c r="N280" s="1"/>
    </row>
    <row r="281" spans="14:14" ht="13.2">
      <c r="N281" s="1"/>
    </row>
    <row r="282" spans="14:14" ht="13.2">
      <c r="N282" s="1"/>
    </row>
    <row r="283" spans="14:14" ht="13.2">
      <c r="N283" s="1"/>
    </row>
    <row r="284" spans="14:14" ht="13.2">
      <c r="N284" s="1"/>
    </row>
    <row r="285" spans="14:14" ht="13.2">
      <c r="N285" s="1"/>
    </row>
    <row r="286" spans="14:14" ht="13.2">
      <c r="N286" s="1"/>
    </row>
    <row r="287" spans="14:14" ht="13.2">
      <c r="N287" s="1"/>
    </row>
    <row r="288" spans="14:14" ht="13.2">
      <c r="N288" s="1"/>
    </row>
    <row r="289" spans="14:14" ht="13.2">
      <c r="N289" s="1"/>
    </row>
    <row r="290" spans="14:14" ht="13.2">
      <c r="N290" s="1"/>
    </row>
    <row r="291" spans="14:14" ht="13.2">
      <c r="N291" s="1"/>
    </row>
    <row r="292" spans="14:14" ht="13.2">
      <c r="N292" s="1"/>
    </row>
    <row r="293" spans="14:14" ht="13.2">
      <c r="N293" s="1"/>
    </row>
    <row r="294" spans="14:14" ht="13.2">
      <c r="N294" s="1"/>
    </row>
    <row r="295" spans="14:14" ht="13.2">
      <c r="N295" s="1"/>
    </row>
    <row r="296" spans="14:14" ht="13.2">
      <c r="N296" s="1"/>
    </row>
    <row r="297" spans="14:14" ht="13.2">
      <c r="N297" s="1"/>
    </row>
    <row r="298" spans="14:14" ht="13.2">
      <c r="N298" s="1"/>
    </row>
    <row r="299" spans="14:14" ht="13.2">
      <c r="N299" s="1"/>
    </row>
    <row r="300" spans="14:14" ht="13.2">
      <c r="N300" s="1"/>
    </row>
    <row r="301" spans="14:14" ht="13.2">
      <c r="N301" s="1"/>
    </row>
    <row r="302" spans="14:14" ht="13.2">
      <c r="N302" s="1"/>
    </row>
    <row r="303" spans="14:14" ht="13.2">
      <c r="N303" s="1"/>
    </row>
    <row r="304" spans="14:14" ht="13.2">
      <c r="N304" s="1"/>
    </row>
    <row r="305" spans="14:14" ht="13.2">
      <c r="N305" s="1"/>
    </row>
    <row r="306" spans="14:14" ht="13.2">
      <c r="N306" s="1"/>
    </row>
    <row r="307" spans="14:14" ht="13.2">
      <c r="N307" s="1"/>
    </row>
    <row r="308" spans="14:14" ht="13.2">
      <c r="N308" s="1"/>
    </row>
    <row r="309" spans="14:14" ht="13.2">
      <c r="N309" s="1"/>
    </row>
    <row r="310" spans="14:14" ht="13.2">
      <c r="N310" s="1"/>
    </row>
    <row r="311" spans="14:14" ht="13.2">
      <c r="N311" s="1"/>
    </row>
    <row r="312" spans="14:14" ht="13.2">
      <c r="N312" s="1"/>
    </row>
    <row r="313" spans="14:14" ht="13.2">
      <c r="N313" s="1"/>
    </row>
    <row r="314" spans="14:14" ht="13.2">
      <c r="N314" s="1"/>
    </row>
    <row r="315" spans="14:14" ht="13.2">
      <c r="N315" s="1"/>
    </row>
    <row r="316" spans="14:14" ht="13.2">
      <c r="N316" s="1"/>
    </row>
    <row r="317" spans="14:14" ht="13.2">
      <c r="N317" s="1"/>
    </row>
    <row r="318" spans="14:14" ht="13.2">
      <c r="N318" s="1"/>
    </row>
    <row r="319" spans="14:14" ht="13.2">
      <c r="N319" s="1"/>
    </row>
    <row r="320" spans="14:14" ht="13.2">
      <c r="N320" s="1"/>
    </row>
    <row r="321" spans="14:14" ht="13.2">
      <c r="N321" s="1"/>
    </row>
    <row r="322" spans="14:14" ht="13.2">
      <c r="N322" s="1"/>
    </row>
    <row r="323" spans="14:14" ht="13.2">
      <c r="N323" s="1"/>
    </row>
    <row r="324" spans="14:14" ht="13.2">
      <c r="N324" s="1"/>
    </row>
    <row r="325" spans="14:14" ht="13.2">
      <c r="N325" s="1"/>
    </row>
    <row r="326" spans="14:14" ht="13.2">
      <c r="N326" s="1"/>
    </row>
    <row r="327" spans="14:14" ht="13.2">
      <c r="N327" s="1"/>
    </row>
    <row r="328" spans="14:14" ht="13.2">
      <c r="N328" s="1"/>
    </row>
    <row r="329" spans="14:14" ht="13.2">
      <c r="N329" s="1"/>
    </row>
    <row r="330" spans="14:14" ht="13.2">
      <c r="N330" s="1"/>
    </row>
    <row r="331" spans="14:14" ht="13.2">
      <c r="N331" s="1"/>
    </row>
    <row r="332" spans="14:14" ht="13.2">
      <c r="N332" s="1"/>
    </row>
    <row r="333" spans="14:14" ht="13.2">
      <c r="N333" s="1"/>
    </row>
    <row r="334" spans="14:14" ht="13.2">
      <c r="N334" s="1"/>
    </row>
    <row r="335" spans="14:14" ht="13.2">
      <c r="N335" s="1"/>
    </row>
    <row r="336" spans="14:14" ht="13.2">
      <c r="N336" s="1"/>
    </row>
    <row r="337" spans="14:14" ht="13.2">
      <c r="N337" s="1"/>
    </row>
    <row r="338" spans="14:14" ht="13.2">
      <c r="N338" s="1"/>
    </row>
    <row r="339" spans="14:14" ht="13.2">
      <c r="N339" s="1"/>
    </row>
    <row r="340" spans="14:14" ht="13.2">
      <c r="N340" s="1"/>
    </row>
    <row r="341" spans="14:14" ht="13.2">
      <c r="N341" s="1"/>
    </row>
    <row r="342" spans="14:14" ht="13.2">
      <c r="N342" s="1"/>
    </row>
    <row r="343" spans="14:14" ht="13.2">
      <c r="N343" s="1"/>
    </row>
    <row r="344" spans="14:14" ht="13.2">
      <c r="N344" s="1"/>
    </row>
    <row r="345" spans="14:14" ht="13.2">
      <c r="N345" s="1"/>
    </row>
    <row r="346" spans="14:14" ht="13.2">
      <c r="N346" s="1"/>
    </row>
    <row r="347" spans="14:14" ht="13.2">
      <c r="N347" s="1"/>
    </row>
    <row r="348" spans="14:14" ht="13.2">
      <c r="N348" s="1"/>
    </row>
    <row r="349" spans="14:14" ht="13.2">
      <c r="N349" s="1"/>
    </row>
    <row r="350" spans="14:14" ht="13.2">
      <c r="N350" s="1"/>
    </row>
    <row r="351" spans="14:14" ht="13.2">
      <c r="N351" s="1"/>
    </row>
    <row r="352" spans="14:14" ht="13.2">
      <c r="N352" s="1"/>
    </row>
    <row r="353" spans="14:14" ht="13.2">
      <c r="N353" s="1"/>
    </row>
    <row r="354" spans="14:14" ht="13.2">
      <c r="N354" s="1"/>
    </row>
    <row r="355" spans="14:14" ht="13.2">
      <c r="N355" s="1"/>
    </row>
    <row r="356" spans="14:14" ht="13.2">
      <c r="N356" s="1"/>
    </row>
    <row r="357" spans="14:14" ht="13.2">
      <c r="N357" s="1"/>
    </row>
    <row r="358" spans="14:14" ht="13.2">
      <c r="N358" s="1"/>
    </row>
    <row r="359" spans="14:14" ht="13.2">
      <c r="N359" s="1"/>
    </row>
    <row r="360" spans="14:14" ht="13.2">
      <c r="N360" s="1"/>
    </row>
    <row r="361" spans="14:14" ht="13.2">
      <c r="N361" s="1"/>
    </row>
    <row r="362" spans="14:14" ht="13.2">
      <c r="N362" s="1"/>
    </row>
    <row r="363" spans="14:14" ht="13.2">
      <c r="N363" s="1"/>
    </row>
    <row r="364" spans="14:14" ht="13.2">
      <c r="N364" s="1"/>
    </row>
    <row r="365" spans="14:14" ht="13.2">
      <c r="N365" s="1"/>
    </row>
    <row r="366" spans="14:14" ht="13.2">
      <c r="N366" s="1"/>
    </row>
    <row r="367" spans="14:14" ht="13.2">
      <c r="N367" s="1"/>
    </row>
    <row r="368" spans="14:14" ht="13.2">
      <c r="N368" s="1"/>
    </row>
    <row r="369" spans="14:14" ht="13.2">
      <c r="N369" s="1"/>
    </row>
    <row r="370" spans="14:14" ht="13.2">
      <c r="N370" s="1"/>
    </row>
    <row r="371" spans="14:14" ht="13.2">
      <c r="N371" s="1"/>
    </row>
    <row r="372" spans="14:14" ht="13.2">
      <c r="N372" s="1"/>
    </row>
    <row r="373" spans="14:14" ht="13.2">
      <c r="N373" s="1"/>
    </row>
    <row r="374" spans="14:14" ht="13.2">
      <c r="N374" s="1"/>
    </row>
    <row r="375" spans="14:14" ht="13.2">
      <c r="N375" s="1"/>
    </row>
    <row r="376" spans="14:14" ht="13.2">
      <c r="N376" s="1"/>
    </row>
    <row r="377" spans="14:14" ht="13.2">
      <c r="N377" s="1"/>
    </row>
    <row r="378" spans="14:14" ht="13.2">
      <c r="N378" s="1"/>
    </row>
    <row r="379" spans="14:14" ht="13.2">
      <c r="N379" s="1"/>
    </row>
    <row r="380" spans="14:14" ht="13.2">
      <c r="N380" s="1"/>
    </row>
    <row r="381" spans="14:14" ht="13.2">
      <c r="N381" s="1"/>
    </row>
    <row r="382" spans="14:14" ht="13.2">
      <c r="N382" s="1"/>
    </row>
    <row r="383" spans="14:14" ht="13.2">
      <c r="N383" s="1"/>
    </row>
    <row r="384" spans="14:14" ht="13.2">
      <c r="N384" s="1"/>
    </row>
    <row r="385" spans="14:14" ht="13.2">
      <c r="N385" s="1"/>
    </row>
    <row r="386" spans="14:14" ht="13.2">
      <c r="N386" s="1"/>
    </row>
    <row r="387" spans="14:14" ht="13.2">
      <c r="N387" s="1"/>
    </row>
    <row r="388" spans="14:14" ht="13.2">
      <c r="N388" s="1"/>
    </row>
    <row r="389" spans="14:14" ht="13.2">
      <c r="N389" s="1"/>
    </row>
    <row r="390" spans="14:14" ht="13.2">
      <c r="N390" s="1"/>
    </row>
    <row r="391" spans="14:14" ht="13.2">
      <c r="N391" s="1"/>
    </row>
    <row r="392" spans="14:14" ht="13.2">
      <c r="N392" s="1"/>
    </row>
    <row r="393" spans="14:14" ht="13.2">
      <c r="N393" s="1"/>
    </row>
    <row r="394" spans="14:14" ht="13.2">
      <c r="N394" s="1"/>
    </row>
    <row r="395" spans="14:14" ht="13.2">
      <c r="N395" s="1"/>
    </row>
    <row r="396" spans="14:14" ht="13.2">
      <c r="N396" s="1"/>
    </row>
    <row r="397" spans="14:14" ht="13.2">
      <c r="N397" s="1"/>
    </row>
    <row r="398" spans="14:14" ht="13.2">
      <c r="N398" s="1"/>
    </row>
    <row r="399" spans="14:14" ht="13.2">
      <c r="N399" s="1"/>
    </row>
    <row r="400" spans="14:14" ht="13.2">
      <c r="N400" s="1"/>
    </row>
    <row r="401" spans="14:14" ht="13.2">
      <c r="N401" s="1"/>
    </row>
    <row r="402" spans="14:14" ht="13.2">
      <c r="N402" s="1"/>
    </row>
    <row r="403" spans="14:14" ht="13.2">
      <c r="N403" s="1"/>
    </row>
    <row r="404" spans="14:14" ht="13.2">
      <c r="N404" s="1"/>
    </row>
    <row r="405" spans="14:14" ht="13.2">
      <c r="N405" s="1"/>
    </row>
    <row r="406" spans="14:14" ht="13.2">
      <c r="N406" s="1"/>
    </row>
    <row r="407" spans="14:14" ht="13.2">
      <c r="N407" s="1"/>
    </row>
    <row r="408" spans="14:14" ht="13.2">
      <c r="N408" s="1"/>
    </row>
    <row r="409" spans="14:14" ht="13.2">
      <c r="N409" s="1"/>
    </row>
    <row r="410" spans="14:14" ht="13.2">
      <c r="N410" s="1"/>
    </row>
    <row r="411" spans="14:14" ht="13.2">
      <c r="N411" s="1"/>
    </row>
    <row r="412" spans="14:14" ht="13.2">
      <c r="N412" s="1"/>
    </row>
    <row r="413" spans="14:14" ht="13.2">
      <c r="N413" s="1"/>
    </row>
    <row r="414" spans="14:14" ht="13.2">
      <c r="N414" s="1"/>
    </row>
    <row r="415" spans="14:14" ht="13.2">
      <c r="N415" s="1"/>
    </row>
    <row r="416" spans="14:14" ht="13.2">
      <c r="N416" s="1"/>
    </row>
    <row r="417" spans="14:14" ht="13.2">
      <c r="N417" s="1"/>
    </row>
    <row r="418" spans="14:14" ht="13.2">
      <c r="N418" s="1"/>
    </row>
    <row r="419" spans="14:14" ht="13.2">
      <c r="N419" s="1"/>
    </row>
    <row r="420" spans="14:14" ht="13.2">
      <c r="N420" s="1"/>
    </row>
    <row r="421" spans="14:14" ht="13.2">
      <c r="N421" s="1"/>
    </row>
    <row r="422" spans="14:14" ht="13.2">
      <c r="N422" s="1"/>
    </row>
    <row r="423" spans="14:14" ht="13.2">
      <c r="N423" s="1"/>
    </row>
    <row r="424" spans="14:14" ht="13.2">
      <c r="N424" s="1"/>
    </row>
    <row r="425" spans="14:14" ht="13.2">
      <c r="N425" s="1"/>
    </row>
    <row r="426" spans="14:14" ht="13.2">
      <c r="N426" s="1"/>
    </row>
    <row r="427" spans="14:14" ht="13.2">
      <c r="N427" s="1"/>
    </row>
    <row r="428" spans="14:14" ht="13.2">
      <c r="N428" s="1"/>
    </row>
    <row r="429" spans="14:14" ht="13.2">
      <c r="N429" s="1"/>
    </row>
    <row r="430" spans="14:14" ht="13.2">
      <c r="N430" s="1"/>
    </row>
    <row r="431" spans="14:14" ht="13.2">
      <c r="N431" s="1"/>
    </row>
    <row r="432" spans="14:14" ht="13.2">
      <c r="N432" s="1"/>
    </row>
    <row r="433" spans="14:14" ht="13.2">
      <c r="N433" s="1"/>
    </row>
    <row r="434" spans="14:14" ht="13.2">
      <c r="N434" s="1"/>
    </row>
    <row r="435" spans="14:14" ht="13.2">
      <c r="N435" s="1"/>
    </row>
    <row r="436" spans="14:14" ht="13.2">
      <c r="N436" s="1"/>
    </row>
    <row r="437" spans="14:14" ht="13.2">
      <c r="N437" s="1"/>
    </row>
    <row r="438" spans="14:14" ht="13.2">
      <c r="N438" s="1"/>
    </row>
    <row r="439" spans="14:14" ht="13.2">
      <c r="N439" s="1"/>
    </row>
    <row r="440" spans="14:14" ht="13.2">
      <c r="N440" s="1"/>
    </row>
    <row r="441" spans="14:14" ht="13.2">
      <c r="N441" s="1"/>
    </row>
    <row r="442" spans="14:14" ht="13.2">
      <c r="N442" s="1"/>
    </row>
    <row r="443" spans="14:14" ht="13.2">
      <c r="N443" s="1"/>
    </row>
    <row r="444" spans="14:14" ht="13.2">
      <c r="N444" s="1"/>
    </row>
    <row r="445" spans="14:14" ht="13.2">
      <c r="N445" s="1"/>
    </row>
    <row r="446" spans="14:14" ht="13.2">
      <c r="N446" s="1"/>
    </row>
    <row r="447" spans="14:14" ht="13.2">
      <c r="N447" s="1"/>
    </row>
    <row r="448" spans="14:14" ht="13.2">
      <c r="N448" s="1"/>
    </row>
    <row r="449" spans="14:14" ht="13.2">
      <c r="N449" s="1"/>
    </row>
    <row r="450" spans="14:14" ht="13.2">
      <c r="N450" s="1"/>
    </row>
    <row r="451" spans="14:14" ht="13.2">
      <c r="N451" s="1"/>
    </row>
    <row r="452" spans="14:14" ht="13.2">
      <c r="N452" s="1"/>
    </row>
    <row r="453" spans="14:14" ht="13.2">
      <c r="N453" s="1"/>
    </row>
    <row r="454" spans="14:14" ht="13.2">
      <c r="N454" s="1"/>
    </row>
    <row r="455" spans="14:14" ht="13.2">
      <c r="N455" s="1"/>
    </row>
    <row r="456" spans="14:14" ht="13.2">
      <c r="N456" s="1"/>
    </row>
    <row r="457" spans="14:14" ht="13.2">
      <c r="N457" s="1"/>
    </row>
    <row r="458" spans="14:14" ht="13.2">
      <c r="N458" s="1"/>
    </row>
    <row r="459" spans="14:14" ht="13.2">
      <c r="N459" s="1"/>
    </row>
    <row r="460" spans="14:14" ht="13.2">
      <c r="N460" s="1"/>
    </row>
    <row r="461" spans="14:14" ht="13.2">
      <c r="N461" s="1"/>
    </row>
    <row r="462" spans="14:14" ht="13.2">
      <c r="N462" s="1"/>
    </row>
    <row r="463" spans="14:14" ht="13.2">
      <c r="N463" s="1"/>
    </row>
    <row r="464" spans="14:14" ht="13.2">
      <c r="N464" s="1"/>
    </row>
    <row r="465" spans="14:14" ht="13.2">
      <c r="N465" s="1"/>
    </row>
    <row r="466" spans="14:14" ht="13.2">
      <c r="N466" s="1"/>
    </row>
    <row r="467" spans="14:14" ht="13.2">
      <c r="N467" s="1"/>
    </row>
    <row r="468" spans="14:14" ht="13.2">
      <c r="N468" s="1"/>
    </row>
    <row r="469" spans="14:14" ht="13.2">
      <c r="N469" s="1"/>
    </row>
    <row r="470" spans="14:14" ht="13.2">
      <c r="N470" s="1"/>
    </row>
    <row r="471" spans="14:14" ht="13.2">
      <c r="N471" s="1"/>
    </row>
    <row r="472" spans="14:14" ht="13.2">
      <c r="N472" s="1"/>
    </row>
    <row r="473" spans="14:14" ht="13.2">
      <c r="N473" s="1"/>
    </row>
    <row r="474" spans="14:14" ht="13.2">
      <c r="N474" s="1"/>
    </row>
    <row r="475" spans="14:14" ht="13.2">
      <c r="N475" s="1"/>
    </row>
    <row r="476" spans="14:14" ht="13.2">
      <c r="N476" s="1"/>
    </row>
    <row r="477" spans="14:14" ht="13.2">
      <c r="N477" s="1"/>
    </row>
    <row r="478" spans="14:14" ht="13.2">
      <c r="N478" s="1"/>
    </row>
    <row r="479" spans="14:14" ht="13.2">
      <c r="N479" s="1"/>
    </row>
    <row r="480" spans="14:14" ht="13.2">
      <c r="N480" s="1"/>
    </row>
    <row r="481" spans="14:14" ht="13.2">
      <c r="N481" s="1"/>
    </row>
    <row r="482" spans="14:14" ht="13.2">
      <c r="N482" s="1"/>
    </row>
    <row r="483" spans="14:14" ht="13.2">
      <c r="N483" s="1"/>
    </row>
    <row r="484" spans="14:14" ht="13.2">
      <c r="N484" s="1"/>
    </row>
    <row r="485" spans="14:14" ht="13.2">
      <c r="N485" s="1"/>
    </row>
    <row r="486" spans="14:14" ht="13.2">
      <c r="N486" s="1"/>
    </row>
    <row r="487" spans="14:14" ht="13.2">
      <c r="N487" s="1"/>
    </row>
    <row r="488" spans="14:14" ht="13.2">
      <c r="N488" s="1"/>
    </row>
    <row r="489" spans="14:14" ht="13.2">
      <c r="N489" s="1"/>
    </row>
    <row r="490" spans="14:14" ht="13.2">
      <c r="N490" s="1"/>
    </row>
    <row r="491" spans="14:14" ht="13.2">
      <c r="N491" s="1"/>
    </row>
    <row r="492" spans="14:14" ht="13.2">
      <c r="N492" s="1"/>
    </row>
    <row r="493" spans="14:14" ht="13.2">
      <c r="N493" s="1"/>
    </row>
    <row r="494" spans="14:14" ht="13.2">
      <c r="N494" s="1"/>
    </row>
    <row r="495" spans="14:14" ht="13.2">
      <c r="N495" s="1"/>
    </row>
    <row r="496" spans="14:14" ht="13.2">
      <c r="N496" s="1"/>
    </row>
    <row r="497" spans="14:14" ht="13.2">
      <c r="N497" s="1"/>
    </row>
    <row r="498" spans="14:14" ht="13.2">
      <c r="N498" s="1"/>
    </row>
    <row r="499" spans="14:14" ht="13.2">
      <c r="N499" s="1"/>
    </row>
    <row r="500" spans="14:14" ht="13.2">
      <c r="N500" s="1"/>
    </row>
    <row r="501" spans="14:14" ht="13.2">
      <c r="N501" s="1"/>
    </row>
    <row r="502" spans="14:14" ht="13.2">
      <c r="N502" s="1"/>
    </row>
    <row r="503" spans="14:14" ht="13.2">
      <c r="N503" s="1"/>
    </row>
    <row r="504" spans="14:14" ht="13.2">
      <c r="N504" s="1"/>
    </row>
    <row r="505" spans="14:14" ht="13.2">
      <c r="N505" s="1"/>
    </row>
    <row r="506" spans="14:14" ht="13.2">
      <c r="N506" s="1"/>
    </row>
    <row r="507" spans="14:14" ht="13.2">
      <c r="N507" s="1"/>
    </row>
    <row r="508" spans="14:14" ht="13.2">
      <c r="N508" s="1"/>
    </row>
    <row r="509" spans="14:14" ht="13.2">
      <c r="N509" s="1"/>
    </row>
    <row r="510" spans="14:14" ht="13.2">
      <c r="N510" s="1"/>
    </row>
    <row r="511" spans="14:14" ht="13.2">
      <c r="N511" s="1"/>
    </row>
    <row r="512" spans="14:14" ht="13.2">
      <c r="N512" s="1"/>
    </row>
    <row r="513" spans="14:14" ht="13.2">
      <c r="N513" s="1"/>
    </row>
    <row r="514" spans="14:14" ht="13.2">
      <c r="N514" s="1"/>
    </row>
    <row r="515" spans="14:14" ht="13.2">
      <c r="N515" s="1"/>
    </row>
    <row r="516" spans="14:14" ht="13.2">
      <c r="N516" s="1"/>
    </row>
    <row r="517" spans="14:14" ht="13.2">
      <c r="N517" s="1"/>
    </row>
    <row r="518" spans="14:14" ht="13.2">
      <c r="N518" s="1"/>
    </row>
    <row r="519" spans="14:14" ht="13.2">
      <c r="N519" s="1"/>
    </row>
    <row r="520" spans="14:14" ht="13.2">
      <c r="N520" s="1"/>
    </row>
    <row r="521" spans="14:14" ht="13.2">
      <c r="N521" s="1"/>
    </row>
    <row r="522" spans="14:14" ht="13.2">
      <c r="N522" s="1"/>
    </row>
    <row r="523" spans="14:14" ht="13.2">
      <c r="N523" s="1"/>
    </row>
    <row r="524" spans="14:14" ht="13.2">
      <c r="N524" s="1"/>
    </row>
    <row r="525" spans="14:14" ht="13.2">
      <c r="N525" s="1"/>
    </row>
    <row r="526" spans="14:14" ht="13.2">
      <c r="N526" s="1"/>
    </row>
    <row r="527" spans="14:14" ht="13.2">
      <c r="N527" s="1"/>
    </row>
    <row r="528" spans="14:14" ht="13.2">
      <c r="N528" s="1"/>
    </row>
    <row r="529" spans="14:14" ht="13.2">
      <c r="N529" s="1"/>
    </row>
    <row r="530" spans="14:14" ht="13.2">
      <c r="N530" s="1"/>
    </row>
    <row r="531" spans="14:14" ht="13.2">
      <c r="N531" s="1"/>
    </row>
    <row r="532" spans="14:14" ht="13.2">
      <c r="N532" s="1"/>
    </row>
    <row r="533" spans="14:14" ht="13.2">
      <c r="N533" s="1"/>
    </row>
    <row r="534" spans="14:14" ht="13.2">
      <c r="N534" s="1"/>
    </row>
    <row r="535" spans="14:14" ht="13.2">
      <c r="N535" s="1"/>
    </row>
    <row r="536" spans="14:14" ht="13.2">
      <c r="N536" s="1"/>
    </row>
    <row r="537" spans="14:14" ht="13.2">
      <c r="N537" s="1"/>
    </row>
    <row r="538" spans="14:14" ht="13.2">
      <c r="N538" s="1"/>
    </row>
    <row r="539" spans="14:14" ht="13.2">
      <c r="N539" s="1"/>
    </row>
    <row r="540" spans="14:14" ht="13.2">
      <c r="N540" s="1"/>
    </row>
    <row r="541" spans="14:14" ht="13.2">
      <c r="N541" s="1"/>
    </row>
    <row r="542" spans="14:14" ht="13.2">
      <c r="N542" s="1"/>
    </row>
    <row r="543" spans="14:14" ht="13.2">
      <c r="N543" s="1"/>
    </row>
    <row r="544" spans="14:14" ht="13.2">
      <c r="N544" s="1"/>
    </row>
    <row r="545" spans="14:14" ht="13.2">
      <c r="N545" s="1"/>
    </row>
    <row r="546" spans="14:14" ht="13.2">
      <c r="N546" s="1"/>
    </row>
    <row r="547" spans="14:14" ht="13.2">
      <c r="N547" s="1"/>
    </row>
    <row r="548" spans="14:14" ht="13.2">
      <c r="N548" s="1"/>
    </row>
    <row r="549" spans="14:14" ht="13.2">
      <c r="N549" s="1"/>
    </row>
    <row r="550" spans="14:14" ht="13.2">
      <c r="N550" s="1"/>
    </row>
    <row r="551" spans="14:14" ht="13.2">
      <c r="N551" s="1"/>
    </row>
    <row r="552" spans="14:14" ht="13.2">
      <c r="N552" s="1"/>
    </row>
    <row r="553" spans="14:14" ht="13.2">
      <c r="N553" s="1"/>
    </row>
    <row r="554" spans="14:14" ht="13.2">
      <c r="N554" s="1"/>
    </row>
    <row r="555" spans="14:14" ht="13.2">
      <c r="N555" s="1"/>
    </row>
    <row r="556" spans="14:14" ht="13.2">
      <c r="N556" s="1"/>
    </row>
    <row r="557" spans="14:14" ht="13.2">
      <c r="N557" s="1"/>
    </row>
    <row r="558" spans="14:14" ht="13.2">
      <c r="N558" s="1"/>
    </row>
    <row r="559" spans="14:14" ht="13.2">
      <c r="N559" s="1"/>
    </row>
    <row r="560" spans="14:14" ht="13.2">
      <c r="N560" s="1"/>
    </row>
    <row r="561" spans="14:14" ht="13.2">
      <c r="N561" s="1"/>
    </row>
    <row r="562" spans="14:14" ht="13.2">
      <c r="N562" s="1"/>
    </row>
    <row r="563" spans="14:14" ht="13.2">
      <c r="N563" s="1"/>
    </row>
    <row r="564" spans="14:14" ht="13.2">
      <c r="N564" s="1"/>
    </row>
    <row r="565" spans="14:14" ht="13.2">
      <c r="N565" s="1"/>
    </row>
    <row r="566" spans="14:14" ht="13.2">
      <c r="N566" s="1"/>
    </row>
    <row r="567" spans="14:14" ht="13.2">
      <c r="N567" s="1"/>
    </row>
    <row r="568" spans="14:14" ht="13.2">
      <c r="N568" s="1"/>
    </row>
    <row r="569" spans="14:14" ht="13.2">
      <c r="N569" s="1"/>
    </row>
    <row r="570" spans="14:14" ht="13.2">
      <c r="N570" s="1"/>
    </row>
    <row r="571" spans="14:14" ht="13.2">
      <c r="N571" s="1"/>
    </row>
    <row r="572" spans="14:14" ht="13.2">
      <c r="N572" s="1"/>
    </row>
    <row r="573" spans="14:14" ht="13.2">
      <c r="N573" s="1"/>
    </row>
    <row r="574" spans="14:14" ht="13.2">
      <c r="N574" s="1"/>
    </row>
    <row r="575" spans="14:14" ht="13.2">
      <c r="N575" s="1"/>
    </row>
    <row r="576" spans="14:14" ht="13.2">
      <c r="N576" s="1"/>
    </row>
    <row r="577" spans="14:14" ht="13.2">
      <c r="N577" s="1"/>
    </row>
    <row r="578" spans="14:14" ht="13.2">
      <c r="N578" s="1"/>
    </row>
    <row r="579" spans="14:14" ht="13.2">
      <c r="N579" s="1"/>
    </row>
    <row r="580" spans="14:14" ht="13.2">
      <c r="N580" s="1"/>
    </row>
    <row r="581" spans="14:14" ht="13.2">
      <c r="N581" s="1"/>
    </row>
    <row r="582" spans="14:14" ht="13.2">
      <c r="N582" s="1"/>
    </row>
    <row r="583" spans="14:14" ht="13.2">
      <c r="N583" s="1"/>
    </row>
    <row r="584" spans="14:14" ht="13.2">
      <c r="N584" s="1"/>
    </row>
    <row r="585" spans="14:14" ht="13.2">
      <c r="N585" s="1"/>
    </row>
    <row r="586" spans="14:14" ht="13.2">
      <c r="N586" s="1"/>
    </row>
    <row r="587" spans="14:14" ht="13.2">
      <c r="N587" s="1"/>
    </row>
    <row r="588" spans="14:14" ht="13.2">
      <c r="N588" s="1"/>
    </row>
    <row r="589" spans="14:14" ht="13.2">
      <c r="N589" s="1"/>
    </row>
    <row r="590" spans="14:14" ht="13.2">
      <c r="N590" s="1"/>
    </row>
    <row r="591" spans="14:14" ht="13.2">
      <c r="N591" s="1"/>
    </row>
    <row r="592" spans="14:14" ht="13.2">
      <c r="N592" s="1"/>
    </row>
    <row r="593" spans="14:14" ht="13.2">
      <c r="N593" s="1"/>
    </row>
    <row r="594" spans="14:14" ht="13.2">
      <c r="N594" s="1"/>
    </row>
    <row r="595" spans="14:14" ht="13.2">
      <c r="N595" s="1"/>
    </row>
    <row r="596" spans="14:14" ht="13.2">
      <c r="N596" s="1"/>
    </row>
    <row r="597" spans="14:14" ht="13.2">
      <c r="N597" s="1"/>
    </row>
    <row r="598" spans="14:14" ht="13.2">
      <c r="N598" s="1"/>
    </row>
    <row r="599" spans="14:14" ht="13.2">
      <c r="N599" s="1"/>
    </row>
    <row r="600" spans="14:14" ht="13.2">
      <c r="N600" s="1"/>
    </row>
    <row r="601" spans="14:14" ht="13.2">
      <c r="N601" s="1"/>
    </row>
    <row r="602" spans="14:14" ht="13.2">
      <c r="N602" s="1"/>
    </row>
    <row r="603" spans="14:14" ht="13.2">
      <c r="N603" s="1"/>
    </row>
    <row r="604" spans="14:14" ht="13.2">
      <c r="N604" s="1"/>
    </row>
    <row r="605" spans="14:14" ht="13.2">
      <c r="N605" s="1"/>
    </row>
    <row r="606" spans="14:14" ht="13.2">
      <c r="N606" s="1"/>
    </row>
    <row r="607" spans="14:14" ht="13.2">
      <c r="N607" s="1"/>
    </row>
    <row r="608" spans="14:14" ht="13.2">
      <c r="N608" s="1"/>
    </row>
    <row r="609" spans="14:14" ht="13.2">
      <c r="N609" s="1"/>
    </row>
    <row r="610" spans="14:14" ht="13.2">
      <c r="N610" s="1"/>
    </row>
    <row r="611" spans="14:14" ht="13.2">
      <c r="N611" s="1"/>
    </row>
    <row r="612" spans="14:14" ht="13.2">
      <c r="N612" s="1"/>
    </row>
    <row r="613" spans="14:14" ht="13.2">
      <c r="N613" s="1"/>
    </row>
    <row r="614" spans="14:14" ht="13.2">
      <c r="N614" s="1"/>
    </row>
    <row r="615" spans="14:14" ht="13.2">
      <c r="N615" s="1"/>
    </row>
    <row r="616" spans="14:14" ht="13.2">
      <c r="N616" s="1"/>
    </row>
    <row r="617" spans="14:14" ht="13.2">
      <c r="N617" s="1"/>
    </row>
    <row r="618" spans="14:14" ht="13.2">
      <c r="N618" s="1"/>
    </row>
    <row r="619" spans="14:14" ht="13.2">
      <c r="N619" s="1"/>
    </row>
    <row r="620" spans="14:14" ht="13.2">
      <c r="N620" s="1"/>
    </row>
    <row r="621" spans="14:14" ht="13.2">
      <c r="N621" s="1"/>
    </row>
    <row r="622" spans="14:14" ht="13.2">
      <c r="N622" s="1"/>
    </row>
    <row r="623" spans="14:14" ht="13.2">
      <c r="N623" s="1"/>
    </row>
    <row r="624" spans="14:14" ht="13.2">
      <c r="N624" s="1"/>
    </row>
    <row r="625" spans="14:14" ht="13.2">
      <c r="N625" s="1"/>
    </row>
    <row r="626" spans="14:14" ht="13.2">
      <c r="N626" s="1"/>
    </row>
    <row r="627" spans="14:14" ht="13.2">
      <c r="N627" s="1"/>
    </row>
    <row r="628" spans="14:14" ht="13.2">
      <c r="N628" s="1"/>
    </row>
    <row r="629" spans="14:14" ht="13.2">
      <c r="N629" s="1"/>
    </row>
    <row r="630" spans="14:14" ht="13.2">
      <c r="N630" s="1"/>
    </row>
    <row r="631" spans="14:14" ht="13.2">
      <c r="N631" s="1"/>
    </row>
    <row r="632" spans="14:14" ht="13.2">
      <c r="N632" s="1"/>
    </row>
    <row r="633" spans="14:14" ht="13.2">
      <c r="N633" s="1"/>
    </row>
    <row r="634" spans="14:14" ht="13.2">
      <c r="N634" s="1"/>
    </row>
    <row r="635" spans="14:14" ht="13.2">
      <c r="N635" s="1"/>
    </row>
    <row r="636" spans="14:14" ht="13.2">
      <c r="N636" s="1"/>
    </row>
    <row r="637" spans="14:14" ht="13.2">
      <c r="N637" s="1"/>
    </row>
    <row r="638" spans="14:14" ht="13.2">
      <c r="N638" s="1"/>
    </row>
    <row r="639" spans="14:14" ht="13.2">
      <c r="N639" s="1"/>
    </row>
    <row r="640" spans="14:14" ht="13.2">
      <c r="N640" s="1"/>
    </row>
    <row r="641" spans="14:14" ht="13.2">
      <c r="N641" s="1"/>
    </row>
    <row r="642" spans="14:14" ht="13.2">
      <c r="N642" s="1"/>
    </row>
    <row r="643" spans="14:14" ht="13.2">
      <c r="N643" s="1"/>
    </row>
    <row r="644" spans="14:14" ht="13.2">
      <c r="N644" s="1"/>
    </row>
    <row r="645" spans="14:14" ht="13.2">
      <c r="N645" s="1"/>
    </row>
    <row r="646" spans="14:14" ht="13.2">
      <c r="N646" s="1"/>
    </row>
    <row r="647" spans="14:14" ht="13.2">
      <c r="N647" s="1"/>
    </row>
    <row r="648" spans="14:14" ht="13.2">
      <c r="N648" s="1"/>
    </row>
    <row r="649" spans="14:14" ht="13.2">
      <c r="N649" s="1"/>
    </row>
    <row r="650" spans="14:14" ht="13.2">
      <c r="N650" s="1"/>
    </row>
    <row r="651" spans="14:14" ht="13.2">
      <c r="N651" s="1"/>
    </row>
    <row r="652" spans="14:14" ht="13.2">
      <c r="N652" s="1"/>
    </row>
    <row r="653" spans="14:14" ht="13.2">
      <c r="N653" s="1"/>
    </row>
    <row r="654" spans="14:14" ht="13.2">
      <c r="N654" s="1"/>
    </row>
    <row r="655" spans="14:14" ht="13.2">
      <c r="N655" s="1"/>
    </row>
    <row r="656" spans="14:14" ht="13.2">
      <c r="N656" s="1"/>
    </row>
    <row r="657" spans="14:14" ht="13.2">
      <c r="N657" s="1"/>
    </row>
    <row r="658" spans="14:14" ht="13.2">
      <c r="N658" s="1"/>
    </row>
    <row r="659" spans="14:14" ht="13.2">
      <c r="N659" s="1"/>
    </row>
    <row r="660" spans="14:14" ht="13.2">
      <c r="N660" s="1"/>
    </row>
    <row r="661" spans="14:14" ht="13.2">
      <c r="N661" s="1"/>
    </row>
    <row r="662" spans="14:14" ht="13.2">
      <c r="N662" s="1"/>
    </row>
    <row r="663" spans="14:14" ht="13.2">
      <c r="N663" s="1"/>
    </row>
    <row r="664" spans="14:14" ht="13.2">
      <c r="N664" s="1"/>
    </row>
    <row r="665" spans="14:14" ht="13.2">
      <c r="N665" s="1"/>
    </row>
    <row r="666" spans="14:14" ht="13.2">
      <c r="N666" s="1"/>
    </row>
    <row r="667" spans="14:14" ht="13.2">
      <c r="N667" s="1"/>
    </row>
    <row r="668" spans="14:14" ht="13.2">
      <c r="N668" s="1"/>
    </row>
    <row r="669" spans="14:14" ht="13.2">
      <c r="N669" s="1"/>
    </row>
    <row r="670" spans="14:14" ht="13.2">
      <c r="N670" s="1"/>
    </row>
    <row r="671" spans="14:14" ht="13.2">
      <c r="N671" s="1"/>
    </row>
    <row r="672" spans="14:14" ht="13.2">
      <c r="N672" s="1"/>
    </row>
    <row r="673" spans="14:14" ht="13.2">
      <c r="N673" s="1"/>
    </row>
    <row r="674" spans="14:14" ht="13.2">
      <c r="N674" s="1"/>
    </row>
    <row r="675" spans="14:14" ht="13.2">
      <c r="N675" s="1"/>
    </row>
    <row r="676" spans="14:14" ht="13.2">
      <c r="N676" s="1"/>
    </row>
    <row r="677" spans="14:14" ht="13.2">
      <c r="N677" s="1"/>
    </row>
    <row r="678" spans="14:14" ht="13.2">
      <c r="N678" s="1"/>
    </row>
    <row r="679" spans="14:14" ht="13.2">
      <c r="N679" s="1"/>
    </row>
    <row r="680" spans="14:14" ht="13.2">
      <c r="N680" s="1"/>
    </row>
    <row r="681" spans="14:14" ht="13.2">
      <c r="N681" s="1"/>
    </row>
    <row r="682" spans="14:14" ht="13.2">
      <c r="N682" s="1"/>
    </row>
    <row r="683" spans="14:14" ht="13.2">
      <c r="N683" s="1"/>
    </row>
    <row r="684" spans="14:14" ht="13.2">
      <c r="N684" s="1"/>
    </row>
    <row r="685" spans="14:14" ht="13.2">
      <c r="N685" s="1"/>
    </row>
    <row r="686" spans="14:14" ht="13.2">
      <c r="N686" s="1"/>
    </row>
    <row r="687" spans="14:14" ht="13.2">
      <c r="N687" s="1"/>
    </row>
    <row r="688" spans="14:14" ht="13.2">
      <c r="N688" s="1"/>
    </row>
    <row r="689" spans="14:14" ht="13.2">
      <c r="N689" s="1"/>
    </row>
    <row r="690" spans="14:14" ht="13.2">
      <c r="N690" s="1"/>
    </row>
    <row r="691" spans="14:14" ht="13.2">
      <c r="N691" s="1"/>
    </row>
    <row r="692" spans="14:14" ht="13.2">
      <c r="N692" s="1"/>
    </row>
    <row r="693" spans="14:14" ht="13.2">
      <c r="N693" s="1"/>
    </row>
    <row r="694" spans="14:14" ht="13.2">
      <c r="N694" s="1"/>
    </row>
    <row r="695" spans="14:14" ht="13.2">
      <c r="N695" s="1"/>
    </row>
    <row r="696" spans="14:14" ht="13.2">
      <c r="N696" s="1"/>
    </row>
    <row r="697" spans="14:14" ht="13.2">
      <c r="N697" s="1"/>
    </row>
    <row r="698" spans="14:14" ht="13.2">
      <c r="N698" s="1"/>
    </row>
    <row r="699" spans="14:14" ht="13.2">
      <c r="N699" s="1"/>
    </row>
    <row r="700" spans="14:14" ht="13.2">
      <c r="N700" s="1"/>
    </row>
    <row r="701" spans="14:14" ht="13.2">
      <c r="N701" s="1"/>
    </row>
    <row r="702" spans="14:14" ht="13.2">
      <c r="N702" s="1"/>
    </row>
    <row r="703" spans="14:14" ht="13.2">
      <c r="N703" s="1"/>
    </row>
    <row r="704" spans="14:14" ht="13.2">
      <c r="N704" s="1"/>
    </row>
    <row r="705" spans="14:14" ht="13.2">
      <c r="N705" s="1"/>
    </row>
    <row r="706" spans="14:14" ht="13.2">
      <c r="N706" s="1"/>
    </row>
    <row r="707" spans="14:14" ht="13.2">
      <c r="N707" s="1"/>
    </row>
    <row r="708" spans="14:14" ht="13.2">
      <c r="N708" s="1"/>
    </row>
    <row r="709" spans="14:14" ht="13.2">
      <c r="N709" s="1"/>
    </row>
    <row r="710" spans="14:14" ht="13.2">
      <c r="N710" s="1"/>
    </row>
    <row r="711" spans="14:14" ht="13.2">
      <c r="N711" s="1"/>
    </row>
    <row r="712" spans="14:14" ht="13.2">
      <c r="N712" s="1"/>
    </row>
    <row r="713" spans="14:14" ht="13.2">
      <c r="N713" s="1"/>
    </row>
    <row r="714" spans="14:14" ht="13.2">
      <c r="N714" s="1"/>
    </row>
    <row r="715" spans="14:14" ht="13.2">
      <c r="N715" s="1"/>
    </row>
    <row r="716" spans="14:14" ht="13.2">
      <c r="N716" s="1"/>
    </row>
    <row r="717" spans="14:14" ht="13.2">
      <c r="N717" s="1"/>
    </row>
    <row r="718" spans="14:14" ht="13.2">
      <c r="N718" s="1"/>
    </row>
    <row r="719" spans="14:14" ht="13.2">
      <c r="N719" s="1"/>
    </row>
    <row r="720" spans="14:14" ht="13.2">
      <c r="N720" s="1"/>
    </row>
    <row r="721" spans="14:14" ht="13.2">
      <c r="N721" s="1"/>
    </row>
    <row r="722" spans="14:14" ht="13.2">
      <c r="N722" s="1"/>
    </row>
    <row r="723" spans="14:14" ht="13.2">
      <c r="N723" s="1"/>
    </row>
    <row r="724" spans="14:14" ht="13.2">
      <c r="N724" s="1"/>
    </row>
    <row r="725" spans="14:14" ht="13.2">
      <c r="N725" s="1"/>
    </row>
    <row r="726" spans="14:14" ht="13.2">
      <c r="N726" s="1"/>
    </row>
    <row r="727" spans="14:14" ht="13.2">
      <c r="N727" s="1"/>
    </row>
    <row r="728" spans="14:14" ht="13.2">
      <c r="N728" s="1"/>
    </row>
    <row r="729" spans="14:14" ht="13.2">
      <c r="N729" s="1"/>
    </row>
    <row r="730" spans="14:14" ht="13.2">
      <c r="N730" s="1"/>
    </row>
    <row r="731" spans="14:14" ht="13.2">
      <c r="N731" s="1"/>
    </row>
    <row r="732" spans="14:14" ht="13.2">
      <c r="N732" s="1"/>
    </row>
    <row r="733" spans="14:14" ht="13.2">
      <c r="N733" s="1"/>
    </row>
    <row r="734" spans="14:14" ht="13.2">
      <c r="N734" s="1"/>
    </row>
    <row r="735" spans="14:14" ht="13.2">
      <c r="N735" s="1"/>
    </row>
    <row r="736" spans="14:14" ht="13.2">
      <c r="N736" s="1"/>
    </row>
    <row r="737" spans="14:14" ht="13.2">
      <c r="N737" s="1"/>
    </row>
    <row r="738" spans="14:14" ht="13.2">
      <c r="N738" s="1"/>
    </row>
    <row r="739" spans="14:14" ht="13.2">
      <c r="N739" s="1"/>
    </row>
    <row r="740" spans="14:14" ht="13.2">
      <c r="N740" s="1"/>
    </row>
    <row r="741" spans="14:14" ht="13.2">
      <c r="N741" s="1"/>
    </row>
    <row r="742" spans="14:14" ht="13.2">
      <c r="N742" s="1"/>
    </row>
    <row r="743" spans="14:14" ht="13.2">
      <c r="N743" s="1"/>
    </row>
    <row r="744" spans="14:14" ht="13.2">
      <c r="N744" s="1"/>
    </row>
    <row r="745" spans="14:14" ht="13.2">
      <c r="N745" s="1"/>
    </row>
    <row r="746" spans="14:14" ht="13.2">
      <c r="N746" s="1"/>
    </row>
    <row r="747" spans="14:14" ht="13.2">
      <c r="N747" s="1"/>
    </row>
    <row r="748" spans="14:14" ht="13.2">
      <c r="N748" s="1"/>
    </row>
    <row r="749" spans="14:14" ht="13.2">
      <c r="N749" s="1"/>
    </row>
    <row r="750" spans="14:14" ht="13.2">
      <c r="N750" s="1"/>
    </row>
    <row r="751" spans="14:14" ht="13.2">
      <c r="N751" s="1"/>
    </row>
    <row r="752" spans="14:14" ht="13.2">
      <c r="N752" s="1"/>
    </row>
    <row r="753" spans="14:14" ht="13.2">
      <c r="N753" s="1"/>
    </row>
    <row r="754" spans="14:14" ht="13.2">
      <c r="N754" s="1"/>
    </row>
    <row r="755" spans="14:14" ht="13.2">
      <c r="N755" s="1"/>
    </row>
    <row r="756" spans="14:14" ht="13.2">
      <c r="N756" s="1"/>
    </row>
    <row r="757" spans="14:14" ht="13.2">
      <c r="N757" s="1"/>
    </row>
    <row r="758" spans="14:14" ht="13.2">
      <c r="N758" s="1"/>
    </row>
    <row r="759" spans="14:14" ht="13.2">
      <c r="N759" s="1"/>
    </row>
    <row r="760" spans="14:14" ht="13.2">
      <c r="N760" s="1"/>
    </row>
    <row r="761" spans="14:14" ht="13.2">
      <c r="N761" s="1"/>
    </row>
    <row r="762" spans="14:14" ht="13.2">
      <c r="N762" s="1"/>
    </row>
    <row r="763" spans="14:14" ht="13.2">
      <c r="N763" s="1"/>
    </row>
    <row r="764" spans="14:14" ht="13.2">
      <c r="N764" s="1"/>
    </row>
    <row r="765" spans="14:14" ht="13.2">
      <c r="N765" s="1"/>
    </row>
    <row r="766" spans="14:14" ht="13.2">
      <c r="N766" s="1"/>
    </row>
    <row r="767" spans="14:14" ht="13.2">
      <c r="N767" s="1"/>
    </row>
    <row r="768" spans="14:14" ht="13.2">
      <c r="N768" s="1"/>
    </row>
    <row r="769" spans="14:14" ht="13.2">
      <c r="N769" s="1"/>
    </row>
    <row r="770" spans="14:14" ht="13.2">
      <c r="N770" s="1"/>
    </row>
    <row r="771" spans="14:14" ht="13.2">
      <c r="N771" s="1"/>
    </row>
    <row r="772" spans="14:14" ht="13.2">
      <c r="N772" s="1"/>
    </row>
    <row r="773" spans="14:14" ht="13.2">
      <c r="N773" s="1"/>
    </row>
    <row r="774" spans="14:14" ht="13.2">
      <c r="N774" s="1"/>
    </row>
    <row r="775" spans="14:14" ht="13.2">
      <c r="N775" s="1"/>
    </row>
    <row r="776" spans="14:14" ht="13.2">
      <c r="N776" s="1"/>
    </row>
    <row r="777" spans="14:14" ht="13.2">
      <c r="N777" s="1"/>
    </row>
    <row r="778" spans="14:14" ht="13.2">
      <c r="N778" s="1"/>
    </row>
    <row r="779" spans="14:14" ht="13.2">
      <c r="N779" s="1"/>
    </row>
    <row r="780" spans="14:14" ht="13.2">
      <c r="N780" s="1"/>
    </row>
    <row r="781" spans="14:14" ht="13.2">
      <c r="N781" s="1"/>
    </row>
    <row r="782" spans="14:14" ht="13.2">
      <c r="N782" s="1"/>
    </row>
    <row r="783" spans="14:14" ht="13.2">
      <c r="N783" s="1"/>
    </row>
    <row r="784" spans="14:14" ht="13.2">
      <c r="N784" s="1"/>
    </row>
    <row r="785" spans="14:14" ht="13.2">
      <c r="N785" s="1"/>
    </row>
    <row r="786" spans="14:14" ht="13.2">
      <c r="N786" s="1"/>
    </row>
    <row r="787" spans="14:14" ht="13.2">
      <c r="N787" s="1"/>
    </row>
    <row r="788" spans="14:14" ht="13.2">
      <c r="N788" s="1"/>
    </row>
    <row r="789" spans="14:14" ht="13.2">
      <c r="N789" s="1"/>
    </row>
    <row r="790" spans="14:14" ht="13.2">
      <c r="N790" s="1"/>
    </row>
    <row r="791" spans="14:14" ht="13.2">
      <c r="N791" s="1"/>
    </row>
    <row r="792" spans="14:14" ht="13.2">
      <c r="N792" s="1"/>
    </row>
    <row r="793" spans="14:14" ht="13.2">
      <c r="N793" s="1"/>
    </row>
    <row r="794" spans="14:14" ht="13.2">
      <c r="N794" s="1"/>
    </row>
    <row r="795" spans="14:14" ht="13.2">
      <c r="N795" s="1"/>
    </row>
    <row r="796" spans="14:14" ht="13.2">
      <c r="N796" s="1"/>
    </row>
    <row r="797" spans="14:14" ht="13.2">
      <c r="N797" s="1"/>
    </row>
    <row r="798" spans="14:14" ht="13.2">
      <c r="N798" s="1"/>
    </row>
    <row r="799" spans="14:14" ht="13.2">
      <c r="N799" s="1"/>
    </row>
    <row r="800" spans="14:14" ht="13.2">
      <c r="N800" s="1"/>
    </row>
    <row r="801" spans="14:14" ht="13.2">
      <c r="N801" s="1"/>
    </row>
    <row r="802" spans="14:14" ht="13.2">
      <c r="N802" s="1"/>
    </row>
    <row r="803" spans="14:14" ht="13.2">
      <c r="N803" s="1"/>
    </row>
    <row r="804" spans="14:14" ht="13.2">
      <c r="N804" s="1"/>
    </row>
    <row r="805" spans="14:14" ht="13.2">
      <c r="N805" s="1"/>
    </row>
    <row r="806" spans="14:14" ht="13.2">
      <c r="N806" s="1"/>
    </row>
    <row r="807" spans="14:14" ht="13.2">
      <c r="N807" s="1"/>
    </row>
    <row r="808" spans="14:14" ht="13.2">
      <c r="N808" s="1"/>
    </row>
    <row r="809" spans="14:14" ht="13.2">
      <c r="N809" s="1"/>
    </row>
    <row r="810" spans="14:14" ht="13.2">
      <c r="N810" s="1"/>
    </row>
    <row r="811" spans="14:14" ht="13.2">
      <c r="N811" s="1"/>
    </row>
    <row r="812" spans="14:14" ht="13.2">
      <c r="N812" s="1"/>
    </row>
    <row r="813" spans="14:14" ht="13.2">
      <c r="N813" s="1"/>
    </row>
    <row r="814" spans="14:14" ht="13.2">
      <c r="N814" s="1"/>
    </row>
    <row r="815" spans="14:14" ht="13.2">
      <c r="N815" s="1"/>
    </row>
    <row r="816" spans="14:14" ht="13.2">
      <c r="N816" s="1"/>
    </row>
    <row r="817" spans="14:14" ht="13.2">
      <c r="N817" s="1"/>
    </row>
    <row r="818" spans="14:14" ht="13.2">
      <c r="N818" s="1"/>
    </row>
    <row r="819" spans="14:14" ht="13.2">
      <c r="N819" s="1"/>
    </row>
    <row r="820" spans="14:14" ht="13.2">
      <c r="N820" s="1"/>
    </row>
    <row r="821" spans="14:14" ht="13.2">
      <c r="N821" s="1"/>
    </row>
    <row r="822" spans="14:14" ht="13.2">
      <c r="N822" s="1"/>
    </row>
    <row r="823" spans="14:14" ht="13.2">
      <c r="N823" s="1"/>
    </row>
    <row r="824" spans="14:14" ht="13.2">
      <c r="N824" s="1"/>
    </row>
    <row r="825" spans="14:14" ht="13.2">
      <c r="N825" s="1"/>
    </row>
    <row r="826" spans="14:14" ht="13.2">
      <c r="N826" s="1"/>
    </row>
    <row r="827" spans="14:14" ht="13.2">
      <c r="N827" s="1"/>
    </row>
    <row r="828" spans="14:14" ht="13.2">
      <c r="N828" s="1"/>
    </row>
    <row r="829" spans="14:14" ht="13.2">
      <c r="N829" s="1"/>
    </row>
    <row r="830" spans="14:14" ht="13.2">
      <c r="N830" s="1"/>
    </row>
    <row r="831" spans="14:14" ht="13.2">
      <c r="N831" s="1"/>
    </row>
    <row r="832" spans="14:14" ht="13.2">
      <c r="N832" s="1"/>
    </row>
    <row r="833" spans="14:14" ht="13.2">
      <c r="N833" s="1"/>
    </row>
    <row r="834" spans="14:14" ht="13.2">
      <c r="N834" s="1"/>
    </row>
    <row r="835" spans="14:14" ht="13.2">
      <c r="N835" s="1"/>
    </row>
    <row r="836" spans="14:14" ht="13.2">
      <c r="N836" s="1"/>
    </row>
    <row r="837" spans="14:14" ht="13.2">
      <c r="N837" s="1"/>
    </row>
    <row r="838" spans="14:14" ht="13.2">
      <c r="N838" s="1"/>
    </row>
    <row r="839" spans="14:14" ht="13.2">
      <c r="N839" s="1"/>
    </row>
    <row r="840" spans="14:14" ht="13.2">
      <c r="N840" s="1"/>
    </row>
    <row r="841" spans="14:14" ht="13.2">
      <c r="N841" s="1"/>
    </row>
    <row r="842" spans="14:14" ht="13.2">
      <c r="N842" s="1"/>
    </row>
    <row r="843" spans="14:14" ht="13.2">
      <c r="N843" s="1"/>
    </row>
    <row r="844" spans="14:14" ht="13.2">
      <c r="N844" s="1"/>
    </row>
    <row r="845" spans="14:14" ht="13.2">
      <c r="N845" s="1"/>
    </row>
    <row r="846" spans="14:14" ht="13.2">
      <c r="N846" s="1"/>
    </row>
    <row r="847" spans="14:14" ht="13.2">
      <c r="N847" s="1"/>
    </row>
    <row r="848" spans="14:14" ht="13.2">
      <c r="N848" s="1"/>
    </row>
    <row r="849" spans="14:14" ht="13.2">
      <c r="N849" s="1"/>
    </row>
    <row r="850" spans="14:14" ht="13.2">
      <c r="N850" s="1"/>
    </row>
    <row r="851" spans="14:14" ht="13.2">
      <c r="N851" s="1"/>
    </row>
    <row r="852" spans="14:14" ht="13.2">
      <c r="N852" s="1"/>
    </row>
    <row r="853" spans="14:14" ht="13.2">
      <c r="N853" s="1"/>
    </row>
    <row r="854" spans="14:14" ht="13.2">
      <c r="N854" s="1"/>
    </row>
    <row r="855" spans="14:14" ht="13.2">
      <c r="N855" s="1"/>
    </row>
    <row r="856" spans="14:14" ht="13.2">
      <c r="N856" s="1"/>
    </row>
    <row r="857" spans="14:14" ht="13.2">
      <c r="N857" s="1"/>
    </row>
    <row r="858" spans="14:14" ht="13.2">
      <c r="N858" s="1"/>
    </row>
    <row r="859" spans="14:14" ht="13.2">
      <c r="N859" s="1"/>
    </row>
    <row r="860" spans="14:14" ht="13.2">
      <c r="N860" s="1"/>
    </row>
    <row r="861" spans="14:14" ht="13.2">
      <c r="N861" s="1"/>
    </row>
    <row r="862" spans="14:14" ht="13.2">
      <c r="N862" s="1"/>
    </row>
    <row r="863" spans="14:14" ht="13.2">
      <c r="N863" s="1"/>
    </row>
    <row r="864" spans="14:14" ht="13.2">
      <c r="N864" s="1"/>
    </row>
    <row r="865" spans="14:14" ht="13.2">
      <c r="N865" s="1"/>
    </row>
    <row r="866" spans="14:14" ht="13.2">
      <c r="N866" s="1"/>
    </row>
    <row r="867" spans="14:14" ht="13.2">
      <c r="N867" s="1"/>
    </row>
    <row r="868" spans="14:14" ht="13.2">
      <c r="N868" s="1"/>
    </row>
    <row r="869" spans="14:14" ht="13.2">
      <c r="N869" s="1"/>
    </row>
    <row r="870" spans="14:14" ht="13.2">
      <c r="N870" s="1"/>
    </row>
    <row r="871" spans="14:14" ht="13.2">
      <c r="N871" s="1"/>
    </row>
    <row r="872" spans="14:14" ht="13.2">
      <c r="N872" s="1"/>
    </row>
    <row r="873" spans="14:14" ht="13.2">
      <c r="N873" s="1"/>
    </row>
    <row r="874" spans="14:14" ht="13.2">
      <c r="N874" s="1"/>
    </row>
    <row r="875" spans="14:14" ht="13.2">
      <c r="N875" s="1"/>
    </row>
    <row r="876" spans="14:14" ht="13.2">
      <c r="N876" s="1"/>
    </row>
    <row r="877" spans="14:14" ht="13.2">
      <c r="N877" s="1"/>
    </row>
    <row r="878" spans="14:14" ht="13.2">
      <c r="N878" s="1"/>
    </row>
    <row r="879" spans="14:14" ht="13.2">
      <c r="N879" s="1"/>
    </row>
    <row r="880" spans="14:14" ht="13.2">
      <c r="N880" s="1"/>
    </row>
    <row r="881" spans="14:14" ht="13.2">
      <c r="N881" s="1"/>
    </row>
    <row r="882" spans="14:14" ht="13.2">
      <c r="N882" s="1"/>
    </row>
    <row r="883" spans="14:14" ht="13.2">
      <c r="N883" s="1"/>
    </row>
    <row r="884" spans="14:14" ht="13.2">
      <c r="N884" s="1"/>
    </row>
    <row r="885" spans="14:14" ht="13.2">
      <c r="N885" s="1"/>
    </row>
    <row r="886" spans="14:14" ht="13.2">
      <c r="N886" s="1"/>
    </row>
    <row r="887" spans="14:14" ht="13.2">
      <c r="N887" s="1"/>
    </row>
    <row r="888" spans="14:14" ht="13.2">
      <c r="N888" s="1"/>
    </row>
    <row r="889" spans="14:14" ht="13.2">
      <c r="N889" s="1"/>
    </row>
    <row r="890" spans="14:14" ht="13.2">
      <c r="N890" s="1"/>
    </row>
    <row r="891" spans="14:14" ht="13.2">
      <c r="N891" s="1"/>
    </row>
    <row r="892" spans="14:14" ht="13.2">
      <c r="N892" s="1"/>
    </row>
    <row r="893" spans="14:14" ht="13.2">
      <c r="N893" s="1"/>
    </row>
    <row r="894" spans="14:14" ht="13.2">
      <c r="N894" s="1"/>
    </row>
    <row r="895" spans="14:14" ht="13.2">
      <c r="N895" s="1"/>
    </row>
    <row r="896" spans="14:14" ht="13.2">
      <c r="N896" s="1"/>
    </row>
    <row r="897" spans="14:14" ht="13.2">
      <c r="N897" s="1"/>
    </row>
    <row r="898" spans="14:14" ht="13.2">
      <c r="N898" s="1"/>
    </row>
    <row r="899" spans="14:14" ht="13.2">
      <c r="N899" s="1"/>
    </row>
    <row r="900" spans="14:14" ht="13.2">
      <c r="N900" s="1"/>
    </row>
    <row r="901" spans="14:14" ht="13.2">
      <c r="N901" s="1"/>
    </row>
    <row r="902" spans="14:14" ht="13.2">
      <c r="N902" s="1"/>
    </row>
    <row r="903" spans="14:14" ht="13.2">
      <c r="N903" s="1"/>
    </row>
    <row r="904" spans="14:14" ht="13.2">
      <c r="N904" s="1"/>
    </row>
    <row r="905" spans="14:14" ht="13.2">
      <c r="N905" s="1"/>
    </row>
    <row r="906" spans="14:14" ht="13.2">
      <c r="N906" s="1"/>
    </row>
    <row r="907" spans="14:14" ht="13.2">
      <c r="N907" s="1"/>
    </row>
    <row r="908" spans="14:14" ht="13.2">
      <c r="N908" s="1"/>
    </row>
    <row r="909" spans="14:14" ht="13.2">
      <c r="N909" s="1"/>
    </row>
    <row r="910" spans="14:14" ht="13.2">
      <c r="N910" s="1"/>
    </row>
    <row r="911" spans="14:14" ht="13.2">
      <c r="N911" s="1"/>
    </row>
    <row r="912" spans="14:14" ht="13.2">
      <c r="N912" s="1"/>
    </row>
    <row r="913" spans="14:14" ht="13.2">
      <c r="N913" s="1"/>
    </row>
    <row r="914" spans="14:14" ht="13.2">
      <c r="N914" s="1"/>
    </row>
    <row r="915" spans="14:14" ht="13.2">
      <c r="N915" s="1"/>
    </row>
    <row r="916" spans="14:14" ht="13.2">
      <c r="N916" s="1"/>
    </row>
    <row r="917" spans="14:14" ht="13.2">
      <c r="N917" s="1"/>
    </row>
    <row r="918" spans="14:14" ht="13.2">
      <c r="N918" s="1"/>
    </row>
    <row r="919" spans="14:14" ht="13.2">
      <c r="N919" s="1"/>
    </row>
    <row r="920" spans="14:14" ht="13.2">
      <c r="N920" s="1"/>
    </row>
    <row r="921" spans="14:14" ht="13.2">
      <c r="N921" s="1"/>
    </row>
    <row r="922" spans="14:14" ht="13.2">
      <c r="N922" s="1"/>
    </row>
    <row r="923" spans="14:14" ht="13.2">
      <c r="N923" s="1"/>
    </row>
    <row r="924" spans="14:14" ht="13.2">
      <c r="N924" s="1"/>
    </row>
    <row r="925" spans="14:14" ht="13.2">
      <c r="N925" s="1"/>
    </row>
    <row r="926" spans="14:14" ht="13.2">
      <c r="N926" s="1"/>
    </row>
    <row r="927" spans="14:14" ht="13.2">
      <c r="N927" s="1"/>
    </row>
    <row r="928" spans="14:14" ht="13.2">
      <c r="N928" s="1"/>
    </row>
    <row r="929" spans="14:14" ht="13.2">
      <c r="N929" s="1"/>
    </row>
    <row r="930" spans="14:14" ht="13.2">
      <c r="N930" s="1"/>
    </row>
    <row r="931" spans="14:14" ht="13.2">
      <c r="N931" s="1"/>
    </row>
    <row r="932" spans="14:14" ht="13.2">
      <c r="N932" s="1"/>
    </row>
    <row r="933" spans="14:14" ht="13.2">
      <c r="N933" s="1"/>
    </row>
    <row r="934" spans="14:14" ht="13.2">
      <c r="N934" s="1"/>
    </row>
    <row r="935" spans="14:14" ht="13.2">
      <c r="N935" s="1"/>
    </row>
    <row r="936" spans="14:14" ht="13.2">
      <c r="N9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936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J26" sqref="J26"/>
    </sheetView>
  </sheetViews>
  <sheetFormatPr defaultColWidth="12.6640625" defaultRowHeight="15.75" customHeight="1"/>
  <cols>
    <col min="1" max="1" width="5.21875" customWidth="1"/>
    <col min="2" max="2" width="38.33203125" customWidth="1"/>
    <col min="16" max="16" width="19.77734375" customWidth="1"/>
  </cols>
  <sheetData>
    <row r="1" spans="1:16">
      <c r="O1" s="1"/>
    </row>
    <row r="2" spans="1:16" ht="15.75" customHeight="1">
      <c r="B2" s="2" t="s">
        <v>55</v>
      </c>
      <c r="C2" s="2" t="s">
        <v>145</v>
      </c>
      <c r="D2" s="3" t="s">
        <v>146</v>
      </c>
      <c r="E2" s="3" t="s">
        <v>147</v>
      </c>
      <c r="F2" s="3" t="s">
        <v>148</v>
      </c>
      <c r="G2" s="3" t="s">
        <v>149</v>
      </c>
      <c r="H2" s="3" t="s">
        <v>150</v>
      </c>
      <c r="I2" s="3" t="s">
        <v>151</v>
      </c>
      <c r="J2" s="3" t="s">
        <v>152</v>
      </c>
      <c r="K2" s="3" t="s">
        <v>153</v>
      </c>
      <c r="L2" s="3" t="s">
        <v>154</v>
      </c>
      <c r="M2" s="2" t="s">
        <v>24</v>
      </c>
      <c r="N2" s="2" t="s">
        <v>25</v>
      </c>
      <c r="O2" s="4" t="s">
        <v>26</v>
      </c>
      <c r="P2" s="2" t="s">
        <v>27</v>
      </c>
    </row>
    <row r="3" spans="1:16" ht="15.75" customHeight="1">
      <c r="A3" s="5">
        <v>1</v>
      </c>
      <c r="B3" s="21" t="str">
        <f>'lw1'!B3</f>
        <v>Булыгин Константин</v>
      </c>
      <c r="C3" s="7"/>
      <c r="D3" s="7"/>
      <c r="E3" s="7"/>
      <c r="F3" s="7"/>
      <c r="G3" s="7"/>
      <c r="H3" s="7"/>
      <c r="I3" s="7"/>
      <c r="J3" s="7"/>
      <c r="K3" s="8"/>
      <c r="L3" s="7"/>
      <c r="M3" s="7"/>
      <c r="N3" s="8">
        <f t="shared" ref="N3:N16" si="0">SUM(C3:M3)</f>
        <v>0</v>
      </c>
      <c r="O3" s="9" t="e">
        <f ca="1">NORMALIZE_SCORE($C$25,$D$25,$C$24,$D$24,$C$23,$D$23,N3)</f>
        <v>#NAME?</v>
      </c>
      <c r="P3" s="10" t="e">
        <f ca="1">GET_MARK($D$25,$D$24,$D$23,O3)</f>
        <v>#NAME?</v>
      </c>
    </row>
    <row r="4" spans="1:16" ht="15.75" customHeight="1">
      <c r="A4" s="31">
        <v>2</v>
      </c>
      <c r="B4" s="21" t="str">
        <f>'lw1'!B4</f>
        <v>Никто</v>
      </c>
      <c r="C4" s="7"/>
      <c r="D4" s="7"/>
      <c r="E4" s="7"/>
      <c r="F4" s="7"/>
      <c r="G4" s="7"/>
      <c r="H4" s="7"/>
      <c r="I4" s="7"/>
      <c r="J4" s="7"/>
      <c r="K4" s="8"/>
      <c r="L4" s="7"/>
      <c r="M4" s="7"/>
      <c r="N4" s="8">
        <f t="shared" si="0"/>
        <v>0</v>
      </c>
      <c r="O4" s="9" t="e">
        <f ca="1">NORMALIZE_SCORE($C$25,$D$25,$C$24,$D$24,$C$23,$D$23,N4)</f>
        <v>#NAME?</v>
      </c>
      <c r="P4" s="10" t="e">
        <f ca="1">GET_MARK($D$25,$D$24,$D$23,O4)</f>
        <v>#NAME?</v>
      </c>
    </row>
    <row r="5" spans="1:16" ht="15.75" customHeight="1">
      <c r="A5" s="11">
        <v>3</v>
      </c>
      <c r="B5" s="21" t="str">
        <f>'lw1'!B5</f>
        <v>Константинов Валентин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>
        <f t="shared" si="0"/>
        <v>0</v>
      </c>
      <c r="O5" s="9" t="e">
        <f ca="1">NORMALIZE_SCORE($C$25,$D$25,$C$24,$D$24,$C$23,$D$23,N5)</f>
        <v>#NAME?</v>
      </c>
      <c r="P5" s="10" t="e">
        <f ca="1">GET_MARK($D$25,$D$24,$D$23,O5)</f>
        <v>#NAME?</v>
      </c>
    </row>
    <row r="6" spans="1:16">
      <c r="A6" s="5">
        <v>4</v>
      </c>
      <c r="B6" s="21" t="str">
        <f>'lw1'!B6</f>
        <v>Милочкин Артем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>
        <f t="shared" si="0"/>
        <v>0</v>
      </c>
      <c r="O6" s="9" t="e">
        <f ca="1">NORMALIZE_SCORE($C$25,$D$25,$C$24,$D$24,$C$23,$D$23,N6)</f>
        <v>#NAME?</v>
      </c>
      <c r="P6" s="10" t="e">
        <f ca="1">GET_MARK($D$25,$D$24,$D$23,O6)</f>
        <v>#NAME?</v>
      </c>
    </row>
    <row r="7" spans="1:16">
      <c r="A7" s="5">
        <v>5</v>
      </c>
      <c r="B7" s="21" t="str">
        <f>'lw1'!B7</f>
        <v>Михайлов Дмитрий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>
        <f t="shared" si="0"/>
        <v>0</v>
      </c>
      <c r="O7" s="9" t="e">
        <f ca="1">NORMALIZE_SCORE($C$25,$D$25,$C$24,$D$24,$C$23,$D$23,N7)</f>
        <v>#NAME?</v>
      </c>
      <c r="P7" s="10" t="e">
        <f ca="1">GET_MARK($D$25,$D$24,$D$23,O7)</f>
        <v>#NAME?</v>
      </c>
    </row>
    <row r="8" spans="1:16">
      <c r="A8" s="5">
        <v>6</v>
      </c>
      <c r="B8" s="21" t="str">
        <f>'lw1'!B8</f>
        <v>Мочалов Павел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>
        <f t="shared" si="0"/>
        <v>0</v>
      </c>
      <c r="O8" s="9" t="e">
        <f ca="1">NORMALIZE_SCORE($C$25,$D$25,$C$24,$D$24,$C$23,$D$23,N8)</f>
        <v>#NAME?</v>
      </c>
      <c r="P8" s="10" t="e">
        <f ca="1">GET_MARK($D$25,$D$24,$D$23,O8)</f>
        <v>#NAME?</v>
      </c>
    </row>
    <row r="9" spans="1:16">
      <c r="A9" s="5">
        <v>7</v>
      </c>
      <c r="B9" s="21" t="str">
        <f>'lw1'!B9</f>
        <v>Николаева Дарья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6">
        <f t="shared" si="0"/>
        <v>0</v>
      </c>
      <c r="O9" s="26" t="e">
        <f ca="1">NORMALIZE_SCORE($C$25,$D$25,$C$24,$D$24,$C$23,$D$23,N9)</f>
        <v>#NAME?</v>
      </c>
      <c r="P9" s="29" t="e">
        <f ca="1">GET_MARK($D$25,$D$24,$D$23,O9)</f>
        <v>#NAME?</v>
      </c>
    </row>
    <row r="10" spans="1:16">
      <c r="A10" s="5">
        <v>8</v>
      </c>
      <c r="B10" s="21" t="str">
        <f>'lw1'!B10</f>
        <v>Овинкин Владислав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>
        <f t="shared" si="0"/>
        <v>0</v>
      </c>
      <c r="O10" s="9" t="e">
        <f ca="1">NORMALIZE_SCORE($C$25,$D$25,$C$24,$D$24,$C$23,$D$23,N10)</f>
        <v>#NAME?</v>
      </c>
      <c r="P10" s="10" t="e">
        <f ca="1">GET_MARK($D$25,$D$24,$D$23,O10)</f>
        <v>#NAME?</v>
      </c>
    </row>
    <row r="11" spans="1:16">
      <c r="A11" s="5">
        <v>9</v>
      </c>
      <c r="B11" s="21" t="str">
        <f>'lw1'!B11</f>
        <v>Платов Александр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f t="shared" si="0"/>
        <v>0</v>
      </c>
      <c r="O11" s="9" t="e">
        <f ca="1">NORMALIZE_SCORE($C$25,$D$25,$C$24,$D$24,$C$23,$D$23,N11)</f>
        <v>#NAME?</v>
      </c>
      <c r="P11" s="10" t="e">
        <f ca="1">GET_MARK($D$25,$D$24,$D$23,O11)</f>
        <v>#NAME?</v>
      </c>
    </row>
    <row r="12" spans="1:16">
      <c r="A12" s="5">
        <v>10</v>
      </c>
      <c r="B12" s="21" t="str">
        <f>'lw1'!B12</f>
        <v>Ратченко Андрей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6">
        <f t="shared" si="0"/>
        <v>0</v>
      </c>
      <c r="O12" s="26" t="e">
        <f ca="1">NORMALIZE_SCORE($C$25,$D$25,$C$24,$D$24,$C$23,$D$23,N12)</f>
        <v>#NAME?</v>
      </c>
      <c r="P12" s="29" t="e">
        <f ca="1">GET_MARK($D$25,$D$24,$D$23,O12)</f>
        <v>#NAME?</v>
      </c>
    </row>
    <row r="13" spans="1:16">
      <c r="A13" s="5">
        <v>11</v>
      </c>
      <c r="B13" s="21" t="str">
        <f>'lw1'!B13</f>
        <v>Санников Егор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f t="shared" si="0"/>
        <v>0</v>
      </c>
      <c r="O13" s="9" t="e">
        <f ca="1">NORMALIZE_SCORE($C$25,$D$25,$C$24,$D$24,$C$23,$D$23,N13)</f>
        <v>#NAME?</v>
      </c>
      <c r="P13" s="10" t="e">
        <f ca="1">GET_MARK($D$25,$D$24,$D$23,O13)</f>
        <v>#NAME?</v>
      </c>
    </row>
    <row r="14" spans="1:16">
      <c r="A14" s="5">
        <v>12</v>
      </c>
      <c r="B14" s="21" t="str">
        <f>'lw1'!B14</f>
        <v>Шибаков Владимир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6">
        <f t="shared" si="0"/>
        <v>0</v>
      </c>
      <c r="O14" s="26" t="e">
        <f ca="1">NORMALIZE_SCORE($C$25,$D$25,$C$24,$D$24,$C$23,$D$23,N14)</f>
        <v>#NAME?</v>
      </c>
      <c r="P14" s="29" t="e">
        <f ca="1">GET_MARK($D$25,$D$24,$D$23,O14)</f>
        <v>#NAME?</v>
      </c>
    </row>
    <row r="15" spans="1:16">
      <c r="A15" s="5">
        <v>13</v>
      </c>
      <c r="B15" s="21" t="str">
        <f>'lw1'!B15</f>
        <v>Ямолкин Федор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f t="shared" si="0"/>
        <v>0</v>
      </c>
      <c r="O15" s="9" t="e">
        <f ca="1">NORMALIZE_SCORE($C$25,$D$25,$C$24,$D$24,$C$23,$D$23,N15)</f>
        <v>#NAME?</v>
      </c>
      <c r="P15" s="10" t="e">
        <f ca="1">GET_MARK($D$25,$D$24,$D$23,O15)</f>
        <v>#NAME?</v>
      </c>
    </row>
    <row r="16" spans="1:16">
      <c r="A16" s="5">
        <v>14</v>
      </c>
      <c r="B16" s="21" t="str">
        <f>'lw1'!B16</f>
        <v>Михеев Егор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f t="shared" si="0"/>
        <v>0</v>
      </c>
      <c r="O16" s="9" t="e">
        <f ca="1">NORMALIZE_SCORE($C$25,$D$25,$C$24,$D$24,$C$23,$D$23,N16)</f>
        <v>#NAME?</v>
      </c>
      <c r="P16" s="10" t="e">
        <f ca="1">GET_MARK($D$25,$D$24,$D$23,O16)</f>
        <v>#NAME?</v>
      </c>
    </row>
    <row r="17" spans="1:16" ht="14.4">
      <c r="B17" s="2" t="s">
        <v>42</v>
      </c>
      <c r="C17" s="2" t="s">
        <v>145</v>
      </c>
      <c r="D17" s="3" t="s">
        <v>146</v>
      </c>
      <c r="E17" s="3" t="s">
        <v>147</v>
      </c>
      <c r="F17" s="3" t="s">
        <v>148</v>
      </c>
      <c r="G17" s="3" t="s">
        <v>149</v>
      </c>
      <c r="H17" s="3" t="s">
        <v>150</v>
      </c>
      <c r="I17" s="3" t="s">
        <v>151</v>
      </c>
      <c r="J17" s="3" t="s">
        <v>152</v>
      </c>
      <c r="K17" s="3" t="s">
        <v>153</v>
      </c>
      <c r="L17" s="3" t="s">
        <v>154</v>
      </c>
      <c r="M17" s="2" t="s">
        <v>24</v>
      </c>
      <c r="N17" s="2" t="s">
        <v>25</v>
      </c>
      <c r="O17" s="4" t="s">
        <v>26</v>
      </c>
      <c r="P17" s="2" t="s">
        <v>27</v>
      </c>
    </row>
    <row r="18" spans="1:16" ht="13.8">
      <c r="A18" s="5">
        <v>1</v>
      </c>
      <c r="B18" s="21" t="str">
        <f>'lw1'!B18</f>
        <v>Калинин Константин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6">
        <f t="shared" ref="N18:N19" si="1">SUM(C18:M18)</f>
        <v>0</v>
      </c>
      <c r="O18" s="26" t="e">
        <f ca="1">NORMALIZE_SCORE($C$25,$D$25,$C$24,$D$24,$C$23,$D$23,N18)</f>
        <v>#NAME?</v>
      </c>
      <c r="P18" s="29" t="e">
        <f ca="1">GET_MARK($D$25,$D$24,$D$23,O18)</f>
        <v>#NAME?</v>
      </c>
    </row>
    <row r="19" spans="1:16" ht="13.8">
      <c r="A19" s="5">
        <v>2</v>
      </c>
      <c r="B19" s="21" t="str">
        <f>'lw1'!B19</f>
        <v>Шелеметев Михаил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6">
        <f t="shared" si="1"/>
        <v>0</v>
      </c>
      <c r="O19" s="26" t="e">
        <f ca="1">NORMALIZE_SCORE($C$25,$D$25,$C$24,$D$24,$C$23,$D$23,N19)</f>
        <v>#NAME?</v>
      </c>
      <c r="P19" s="29" t="e">
        <f ca="1">GET_MARK($D$25,$D$24,$D$23,O19)</f>
        <v>#NAME?</v>
      </c>
    </row>
    <row r="20" spans="1:16" ht="13.2">
      <c r="B20" s="20" t="s">
        <v>25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8"/>
      <c r="N20" s="8"/>
      <c r="O20" s="9"/>
    </row>
    <row r="21" spans="1:16" ht="14.4">
      <c r="B21" s="23" t="s">
        <v>46</v>
      </c>
      <c r="C21" s="12">
        <v>10</v>
      </c>
      <c r="D21" s="12">
        <v>20</v>
      </c>
      <c r="E21" s="12">
        <v>30</v>
      </c>
      <c r="F21" s="12">
        <v>20</v>
      </c>
      <c r="G21" s="12">
        <v>150</v>
      </c>
      <c r="H21" s="12">
        <v>20</v>
      </c>
      <c r="I21" s="12">
        <v>80</v>
      </c>
      <c r="J21" s="12">
        <v>150</v>
      </c>
      <c r="K21" s="12">
        <v>100</v>
      </c>
      <c r="L21" s="12">
        <v>120</v>
      </c>
      <c r="M21" s="12"/>
      <c r="O21" s="1"/>
    </row>
    <row r="22" spans="1:16" ht="14.4">
      <c r="B22" s="2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O22" s="1"/>
    </row>
    <row r="23" spans="1:16" ht="14.4">
      <c r="B23" s="24" t="s">
        <v>47</v>
      </c>
      <c r="C23" s="12">
        <v>300</v>
      </c>
      <c r="D23" s="12">
        <v>8</v>
      </c>
      <c r="F23" s="12"/>
      <c r="G23" s="12"/>
      <c r="H23" s="12"/>
      <c r="I23" s="12"/>
      <c r="J23" s="12"/>
      <c r="K23" s="12"/>
      <c r="L23" s="12"/>
      <c r="O23" s="1"/>
    </row>
    <row r="24" spans="1:16" ht="14.4">
      <c r="B24" s="24" t="s">
        <v>48</v>
      </c>
      <c r="C24" s="12">
        <v>150</v>
      </c>
      <c r="D24" s="12">
        <v>7</v>
      </c>
      <c r="F24" s="12"/>
      <c r="G24" s="12"/>
      <c r="H24" s="12"/>
      <c r="I24" s="12"/>
      <c r="J24" s="12"/>
      <c r="K24" s="12"/>
      <c r="L24" s="12"/>
      <c r="O24" s="1"/>
    </row>
    <row r="25" spans="1:16" ht="14.4">
      <c r="B25" s="24" t="s">
        <v>49</v>
      </c>
      <c r="C25" s="12">
        <v>80</v>
      </c>
      <c r="D25" s="12">
        <v>6</v>
      </c>
      <c r="F25" s="12"/>
      <c r="G25" s="12"/>
      <c r="H25" s="12"/>
      <c r="I25" s="12"/>
      <c r="J25" s="12"/>
      <c r="K25" s="12"/>
      <c r="L25" s="12"/>
      <c r="O25" s="1"/>
    </row>
    <row r="26" spans="1:16" ht="13.2">
      <c r="O26" s="1"/>
    </row>
    <row r="27" spans="1:16" ht="13.2">
      <c r="O27" s="1"/>
    </row>
    <row r="28" spans="1:16" ht="13.8">
      <c r="B28" s="30" t="s">
        <v>138</v>
      </c>
      <c r="O28" s="1"/>
    </row>
    <row r="29" spans="1:16" ht="13.2">
      <c r="B29" s="5" t="s">
        <v>155</v>
      </c>
      <c r="O29" s="1"/>
    </row>
    <row r="30" spans="1:16" ht="13.2">
      <c r="B30" s="5" t="s">
        <v>156</v>
      </c>
      <c r="O30" s="1"/>
    </row>
    <row r="31" spans="1:16" ht="13.2">
      <c r="B31" s="5" t="s">
        <v>157</v>
      </c>
      <c r="O31" s="1"/>
    </row>
    <row r="32" spans="1:16" ht="13.2">
      <c r="B32" s="5" t="s">
        <v>158</v>
      </c>
      <c r="O32" s="1"/>
    </row>
    <row r="33" spans="2:15" ht="13.2">
      <c r="B33" s="5" t="s">
        <v>159</v>
      </c>
      <c r="O33" s="1"/>
    </row>
    <row r="34" spans="2:15" ht="13.2">
      <c r="B34" s="5" t="s">
        <v>160</v>
      </c>
      <c r="O34" s="1"/>
    </row>
    <row r="35" spans="2:15" ht="13.2">
      <c r="O35" s="1"/>
    </row>
    <row r="36" spans="2:15" ht="13.2">
      <c r="O36" s="1"/>
    </row>
    <row r="37" spans="2:15" ht="13.2">
      <c r="O37" s="1"/>
    </row>
    <row r="38" spans="2:15" ht="13.2">
      <c r="O38" s="1"/>
    </row>
    <row r="39" spans="2:15" ht="13.2">
      <c r="O39" s="1"/>
    </row>
    <row r="40" spans="2:15" ht="13.2">
      <c r="O40" s="1"/>
    </row>
    <row r="41" spans="2:15" ht="13.2">
      <c r="O41" s="1"/>
    </row>
    <row r="42" spans="2:15" ht="13.2">
      <c r="O42" s="1"/>
    </row>
    <row r="43" spans="2:15" ht="13.2">
      <c r="O43" s="1"/>
    </row>
    <row r="44" spans="2:15" ht="13.2">
      <c r="O44" s="1"/>
    </row>
    <row r="45" spans="2:15" ht="13.2">
      <c r="O45" s="1"/>
    </row>
    <row r="46" spans="2:15" ht="13.2">
      <c r="O46" s="1"/>
    </row>
    <row r="47" spans="2:15" ht="13.2">
      <c r="O47" s="1"/>
    </row>
    <row r="48" spans="2:15" ht="13.2">
      <c r="O48" s="1"/>
    </row>
    <row r="49" spans="15:15" ht="13.2">
      <c r="O49" s="1"/>
    </row>
    <row r="50" spans="15:15" ht="13.2">
      <c r="O50" s="1"/>
    </row>
    <row r="51" spans="15:15" ht="13.2">
      <c r="O51" s="1"/>
    </row>
    <row r="52" spans="15:15" ht="13.2">
      <c r="O52" s="1"/>
    </row>
    <row r="53" spans="15:15" ht="13.2">
      <c r="O53" s="1"/>
    </row>
    <row r="54" spans="15:15" ht="13.2">
      <c r="O54" s="1"/>
    </row>
    <row r="55" spans="15:15" ht="13.2">
      <c r="O55" s="1"/>
    </row>
    <row r="56" spans="15:15" ht="13.2">
      <c r="O56" s="1"/>
    </row>
    <row r="57" spans="15:15" ht="13.2">
      <c r="O57" s="1"/>
    </row>
    <row r="58" spans="15:15" ht="13.2">
      <c r="O58" s="1"/>
    </row>
    <row r="59" spans="15:15" ht="13.2">
      <c r="O59" s="1"/>
    </row>
    <row r="60" spans="15:15" ht="13.2">
      <c r="O60" s="1"/>
    </row>
    <row r="61" spans="15:15" ht="13.2">
      <c r="O61" s="1"/>
    </row>
    <row r="62" spans="15:15" ht="13.2">
      <c r="O62" s="1"/>
    </row>
    <row r="63" spans="15:15" ht="13.2">
      <c r="O63" s="1"/>
    </row>
    <row r="64" spans="15:15" ht="13.2">
      <c r="O64" s="1"/>
    </row>
    <row r="65" spans="15:15" ht="13.2">
      <c r="O65" s="1"/>
    </row>
    <row r="66" spans="15:15" ht="13.2">
      <c r="O66" s="1"/>
    </row>
    <row r="67" spans="15:15" ht="13.2">
      <c r="O67" s="1"/>
    </row>
    <row r="68" spans="15:15" ht="13.2">
      <c r="O68" s="1"/>
    </row>
    <row r="69" spans="15:15" ht="13.2">
      <c r="O69" s="1"/>
    </row>
    <row r="70" spans="15:15" ht="13.2">
      <c r="O70" s="1"/>
    </row>
    <row r="71" spans="15:15" ht="13.2">
      <c r="O71" s="1"/>
    </row>
    <row r="72" spans="15:15" ht="13.2">
      <c r="O72" s="1"/>
    </row>
    <row r="73" spans="15:15" ht="13.2">
      <c r="O73" s="1"/>
    </row>
    <row r="74" spans="15:15" ht="13.2">
      <c r="O74" s="1"/>
    </row>
    <row r="75" spans="15:15" ht="13.2">
      <c r="O75" s="1"/>
    </row>
    <row r="76" spans="15:15" ht="13.2">
      <c r="O76" s="1"/>
    </row>
    <row r="77" spans="15:15" ht="13.2">
      <c r="O77" s="1"/>
    </row>
    <row r="78" spans="15:15" ht="13.2">
      <c r="O78" s="1"/>
    </row>
    <row r="79" spans="15:15" ht="13.2">
      <c r="O79" s="1"/>
    </row>
    <row r="80" spans="15:15" ht="13.2">
      <c r="O80" s="1"/>
    </row>
    <row r="81" spans="15:15" ht="13.2">
      <c r="O81" s="1"/>
    </row>
    <row r="82" spans="15:15" ht="13.2">
      <c r="O82" s="1"/>
    </row>
    <row r="83" spans="15:15" ht="13.2">
      <c r="O83" s="1"/>
    </row>
    <row r="84" spans="15:15" ht="13.2">
      <c r="O84" s="1"/>
    </row>
    <row r="85" spans="15:15" ht="13.2">
      <c r="O85" s="1"/>
    </row>
    <row r="86" spans="15:15" ht="13.2">
      <c r="O86" s="1"/>
    </row>
    <row r="87" spans="15:15" ht="13.2">
      <c r="O87" s="1"/>
    </row>
    <row r="88" spans="15:15" ht="13.2">
      <c r="O88" s="1"/>
    </row>
    <row r="89" spans="15:15" ht="13.2">
      <c r="O89" s="1"/>
    </row>
    <row r="90" spans="15:15" ht="13.2">
      <c r="O90" s="1"/>
    </row>
    <row r="91" spans="15:15" ht="13.2">
      <c r="O91" s="1"/>
    </row>
    <row r="92" spans="15:15" ht="13.2">
      <c r="O92" s="1"/>
    </row>
    <row r="93" spans="15:15" ht="13.2">
      <c r="O93" s="1"/>
    </row>
    <row r="94" spans="15:15" ht="13.2">
      <c r="O94" s="1"/>
    </row>
    <row r="95" spans="15:15" ht="13.2">
      <c r="O95" s="1"/>
    </row>
    <row r="96" spans="15:15" ht="13.2">
      <c r="O96" s="1"/>
    </row>
    <row r="97" spans="15:15" ht="13.2">
      <c r="O97" s="1"/>
    </row>
    <row r="98" spans="15:15" ht="13.2">
      <c r="O98" s="1"/>
    </row>
    <row r="99" spans="15:15" ht="13.2">
      <c r="O99" s="1"/>
    </row>
    <row r="100" spans="15:15" ht="13.2">
      <c r="O100" s="1"/>
    </row>
    <row r="101" spans="15:15" ht="13.2">
      <c r="O101" s="1"/>
    </row>
    <row r="102" spans="15:15" ht="13.2">
      <c r="O102" s="1"/>
    </row>
    <row r="103" spans="15:15" ht="13.2">
      <c r="O103" s="1"/>
    </row>
    <row r="104" spans="15:15" ht="13.2">
      <c r="O104" s="1"/>
    </row>
    <row r="105" spans="15:15" ht="13.2">
      <c r="O105" s="1"/>
    </row>
    <row r="106" spans="15:15" ht="13.2">
      <c r="O106" s="1"/>
    </row>
    <row r="107" spans="15:15" ht="13.2">
      <c r="O107" s="1"/>
    </row>
    <row r="108" spans="15:15" ht="13.2">
      <c r="O108" s="1"/>
    </row>
    <row r="109" spans="15:15" ht="13.2">
      <c r="O109" s="1"/>
    </row>
    <row r="110" spans="15:15" ht="13.2">
      <c r="O110" s="1"/>
    </row>
    <row r="111" spans="15:15" ht="13.2">
      <c r="O111" s="1"/>
    </row>
    <row r="112" spans="15:15" ht="13.2">
      <c r="O112" s="1"/>
    </row>
    <row r="113" spans="15:15" ht="13.2">
      <c r="O113" s="1"/>
    </row>
    <row r="114" spans="15:15" ht="13.2">
      <c r="O114" s="1"/>
    </row>
    <row r="115" spans="15:15" ht="13.2">
      <c r="O115" s="1"/>
    </row>
    <row r="116" spans="15:15" ht="13.2">
      <c r="O116" s="1"/>
    </row>
    <row r="117" spans="15:15" ht="13.2">
      <c r="O117" s="1"/>
    </row>
    <row r="118" spans="15:15" ht="13.2">
      <c r="O118" s="1"/>
    </row>
    <row r="119" spans="15:15" ht="13.2">
      <c r="O119" s="1"/>
    </row>
    <row r="120" spans="15:15" ht="13.2">
      <c r="O120" s="1"/>
    </row>
    <row r="121" spans="15:15" ht="13.2">
      <c r="O121" s="1"/>
    </row>
    <row r="122" spans="15:15" ht="13.2">
      <c r="O122" s="1"/>
    </row>
    <row r="123" spans="15:15" ht="13.2">
      <c r="O123" s="1"/>
    </row>
    <row r="124" spans="15:15" ht="13.2">
      <c r="O124" s="1"/>
    </row>
    <row r="125" spans="15:15" ht="13.2">
      <c r="O125" s="1"/>
    </row>
    <row r="126" spans="15:15" ht="13.2">
      <c r="O126" s="1"/>
    </row>
    <row r="127" spans="15:15" ht="13.2">
      <c r="O127" s="1"/>
    </row>
    <row r="128" spans="15:15" ht="13.2">
      <c r="O128" s="1"/>
    </row>
    <row r="129" spans="15:15" ht="13.2">
      <c r="O129" s="1"/>
    </row>
    <row r="130" spans="15:15" ht="13.2">
      <c r="O130" s="1"/>
    </row>
    <row r="131" spans="15:15" ht="13.2">
      <c r="O131" s="1"/>
    </row>
    <row r="132" spans="15:15" ht="13.2">
      <c r="O132" s="1"/>
    </row>
    <row r="133" spans="15:15" ht="13.2">
      <c r="O133" s="1"/>
    </row>
    <row r="134" spans="15:15" ht="13.2">
      <c r="O134" s="1"/>
    </row>
    <row r="135" spans="15:15" ht="13.2">
      <c r="O135" s="1"/>
    </row>
    <row r="136" spans="15:15" ht="13.2">
      <c r="O136" s="1"/>
    </row>
    <row r="137" spans="15:15" ht="13.2">
      <c r="O137" s="1"/>
    </row>
    <row r="138" spans="15:15" ht="13.2">
      <c r="O138" s="1"/>
    </row>
    <row r="139" spans="15:15" ht="13.2">
      <c r="O139" s="1"/>
    </row>
    <row r="140" spans="15:15" ht="13.2">
      <c r="O140" s="1"/>
    </row>
    <row r="141" spans="15:15" ht="13.2">
      <c r="O141" s="1"/>
    </row>
    <row r="142" spans="15:15" ht="13.2">
      <c r="O142" s="1"/>
    </row>
    <row r="143" spans="15:15" ht="13.2">
      <c r="O143" s="1"/>
    </row>
    <row r="144" spans="15:15" ht="13.2">
      <c r="O144" s="1"/>
    </row>
    <row r="145" spans="15:15" ht="13.2">
      <c r="O145" s="1"/>
    </row>
    <row r="146" spans="15:15" ht="13.2">
      <c r="O146" s="1"/>
    </row>
    <row r="147" spans="15:15" ht="13.2">
      <c r="O147" s="1"/>
    </row>
    <row r="148" spans="15:15" ht="13.2">
      <c r="O148" s="1"/>
    </row>
    <row r="149" spans="15:15" ht="13.2">
      <c r="O149" s="1"/>
    </row>
    <row r="150" spans="15:15" ht="13.2">
      <c r="O150" s="1"/>
    </row>
    <row r="151" spans="15:15" ht="13.2">
      <c r="O151" s="1"/>
    </row>
    <row r="152" spans="15:15" ht="13.2">
      <c r="O152" s="1"/>
    </row>
    <row r="153" spans="15:15" ht="13.2">
      <c r="O153" s="1"/>
    </row>
    <row r="154" spans="15:15" ht="13.2">
      <c r="O154" s="1"/>
    </row>
    <row r="155" spans="15:15" ht="13.2">
      <c r="O155" s="1"/>
    </row>
    <row r="156" spans="15:15" ht="13.2">
      <c r="O156" s="1"/>
    </row>
    <row r="157" spans="15:15" ht="13.2">
      <c r="O157" s="1"/>
    </row>
    <row r="158" spans="15:15" ht="13.2">
      <c r="O158" s="1"/>
    </row>
    <row r="159" spans="15:15" ht="13.2">
      <c r="O159" s="1"/>
    </row>
    <row r="160" spans="15:15" ht="13.2">
      <c r="O160" s="1"/>
    </row>
    <row r="161" spans="15:15" ht="13.2">
      <c r="O161" s="1"/>
    </row>
    <row r="162" spans="15:15" ht="13.2">
      <c r="O162" s="1"/>
    </row>
    <row r="163" spans="15:15" ht="13.2">
      <c r="O163" s="1"/>
    </row>
    <row r="164" spans="15:15" ht="13.2">
      <c r="O164" s="1"/>
    </row>
    <row r="165" spans="15:15" ht="13.2">
      <c r="O165" s="1"/>
    </row>
    <row r="166" spans="15:15" ht="13.2">
      <c r="O166" s="1"/>
    </row>
    <row r="167" spans="15:15" ht="13.2">
      <c r="O167" s="1"/>
    </row>
    <row r="168" spans="15:15" ht="13.2">
      <c r="O168" s="1"/>
    </row>
    <row r="169" spans="15:15" ht="13.2">
      <c r="O169" s="1"/>
    </row>
    <row r="170" spans="15:15" ht="13.2">
      <c r="O170" s="1"/>
    </row>
    <row r="171" spans="15:15" ht="13.2">
      <c r="O171" s="1"/>
    </row>
    <row r="172" spans="15:15" ht="13.2">
      <c r="O172" s="1"/>
    </row>
    <row r="173" spans="15:15" ht="13.2">
      <c r="O173" s="1"/>
    </row>
    <row r="174" spans="15:15" ht="13.2">
      <c r="O174" s="1"/>
    </row>
    <row r="175" spans="15:15" ht="13.2">
      <c r="O175" s="1"/>
    </row>
    <row r="176" spans="15:15" ht="13.2">
      <c r="O176" s="1"/>
    </row>
    <row r="177" spans="15:15" ht="13.2">
      <c r="O177" s="1"/>
    </row>
    <row r="178" spans="15:15" ht="13.2">
      <c r="O178" s="1"/>
    </row>
    <row r="179" spans="15:15" ht="13.2">
      <c r="O179" s="1"/>
    </row>
    <row r="180" spans="15:15" ht="13.2">
      <c r="O180" s="1"/>
    </row>
    <row r="181" spans="15:15" ht="13.2">
      <c r="O181" s="1"/>
    </row>
    <row r="182" spans="15:15" ht="13.2">
      <c r="O182" s="1"/>
    </row>
    <row r="183" spans="15:15" ht="13.2">
      <c r="O183" s="1"/>
    </row>
    <row r="184" spans="15:15" ht="13.2">
      <c r="O184" s="1"/>
    </row>
    <row r="185" spans="15:15" ht="13.2">
      <c r="O185" s="1"/>
    </row>
    <row r="186" spans="15:15" ht="13.2">
      <c r="O186" s="1"/>
    </row>
    <row r="187" spans="15:15" ht="13.2">
      <c r="O187" s="1"/>
    </row>
    <row r="188" spans="15:15" ht="13.2">
      <c r="O188" s="1"/>
    </row>
    <row r="189" spans="15:15" ht="13.2">
      <c r="O189" s="1"/>
    </row>
    <row r="190" spans="15:15" ht="13.2">
      <c r="O190" s="1"/>
    </row>
    <row r="191" spans="15:15" ht="13.2">
      <c r="O191" s="1"/>
    </row>
    <row r="192" spans="15:15" ht="13.2">
      <c r="O192" s="1"/>
    </row>
    <row r="193" spans="15:15" ht="13.2">
      <c r="O193" s="1"/>
    </row>
    <row r="194" spans="15:15" ht="13.2">
      <c r="O194" s="1"/>
    </row>
    <row r="195" spans="15:15" ht="13.2">
      <c r="O195" s="1"/>
    </row>
    <row r="196" spans="15:15" ht="13.2">
      <c r="O196" s="1"/>
    </row>
    <row r="197" spans="15:15" ht="13.2">
      <c r="O197" s="1"/>
    </row>
    <row r="198" spans="15:15" ht="13.2">
      <c r="O198" s="1"/>
    </row>
    <row r="199" spans="15:15" ht="13.2">
      <c r="O199" s="1"/>
    </row>
    <row r="200" spans="15:15" ht="13.2">
      <c r="O200" s="1"/>
    </row>
    <row r="201" spans="15:15" ht="13.2">
      <c r="O201" s="1"/>
    </row>
    <row r="202" spans="15:15" ht="13.2">
      <c r="O202" s="1"/>
    </row>
    <row r="203" spans="15:15" ht="13.2">
      <c r="O203" s="1"/>
    </row>
    <row r="204" spans="15:15" ht="13.2">
      <c r="O204" s="1"/>
    </row>
    <row r="205" spans="15:15" ht="13.2">
      <c r="O205" s="1"/>
    </row>
    <row r="206" spans="15:15" ht="13.2">
      <c r="O206" s="1"/>
    </row>
    <row r="207" spans="15:15" ht="13.2">
      <c r="O207" s="1"/>
    </row>
    <row r="208" spans="15:15" ht="13.2">
      <c r="O208" s="1"/>
    </row>
    <row r="209" spans="15:15" ht="13.2">
      <c r="O209" s="1"/>
    </row>
    <row r="210" spans="15:15" ht="13.2">
      <c r="O210" s="1"/>
    </row>
    <row r="211" spans="15:15" ht="13.2">
      <c r="O211" s="1"/>
    </row>
    <row r="212" spans="15:15" ht="13.2">
      <c r="O212" s="1"/>
    </row>
    <row r="213" spans="15:15" ht="13.2">
      <c r="O213" s="1"/>
    </row>
    <row r="214" spans="15:15" ht="13.2">
      <c r="O214" s="1"/>
    </row>
    <row r="215" spans="15:15" ht="13.2">
      <c r="O215" s="1"/>
    </row>
    <row r="216" spans="15:15" ht="13.2">
      <c r="O216" s="1"/>
    </row>
    <row r="217" spans="15:15" ht="13.2">
      <c r="O217" s="1"/>
    </row>
    <row r="218" spans="15:15" ht="13.2">
      <c r="O218" s="1"/>
    </row>
    <row r="219" spans="15:15" ht="13.2">
      <c r="O219" s="1"/>
    </row>
    <row r="220" spans="15:15" ht="13.2">
      <c r="O220" s="1"/>
    </row>
    <row r="221" spans="15:15" ht="13.2">
      <c r="O221" s="1"/>
    </row>
    <row r="222" spans="15:15" ht="13.2">
      <c r="O222" s="1"/>
    </row>
    <row r="223" spans="15:15" ht="13.2">
      <c r="O223" s="1"/>
    </row>
    <row r="224" spans="15:15" ht="13.2">
      <c r="O224" s="1"/>
    </row>
    <row r="225" spans="15:15" ht="13.2">
      <c r="O225" s="1"/>
    </row>
    <row r="226" spans="15:15" ht="13.2">
      <c r="O226" s="1"/>
    </row>
    <row r="227" spans="15:15" ht="13.2">
      <c r="O227" s="1"/>
    </row>
    <row r="228" spans="15:15" ht="13.2">
      <c r="O228" s="1"/>
    </row>
    <row r="229" spans="15:15" ht="13.2">
      <c r="O229" s="1"/>
    </row>
    <row r="230" spans="15:15" ht="13.2">
      <c r="O230" s="1"/>
    </row>
    <row r="231" spans="15:15" ht="13.2">
      <c r="O231" s="1"/>
    </row>
    <row r="232" spans="15:15" ht="13.2">
      <c r="O232" s="1"/>
    </row>
    <row r="233" spans="15:15" ht="13.2">
      <c r="O233" s="1"/>
    </row>
    <row r="234" spans="15:15" ht="13.2">
      <c r="O234" s="1"/>
    </row>
    <row r="235" spans="15:15" ht="13.2">
      <c r="O235" s="1"/>
    </row>
    <row r="236" spans="15:15" ht="13.2">
      <c r="O236" s="1"/>
    </row>
    <row r="237" spans="15:15" ht="13.2">
      <c r="O237" s="1"/>
    </row>
    <row r="238" spans="15:15" ht="13.2">
      <c r="O238" s="1"/>
    </row>
    <row r="239" spans="15:15" ht="13.2">
      <c r="O239" s="1"/>
    </row>
    <row r="240" spans="15:15" ht="13.2">
      <c r="O240" s="1"/>
    </row>
    <row r="241" spans="15:15" ht="13.2">
      <c r="O241" s="1"/>
    </row>
    <row r="242" spans="15:15" ht="13.2">
      <c r="O242" s="1"/>
    </row>
    <row r="243" spans="15:15" ht="13.2">
      <c r="O243" s="1"/>
    </row>
    <row r="244" spans="15:15" ht="13.2">
      <c r="O244" s="1"/>
    </row>
    <row r="245" spans="15:15" ht="13.2">
      <c r="O245" s="1"/>
    </row>
    <row r="246" spans="15:15" ht="13.2">
      <c r="O246" s="1"/>
    </row>
    <row r="247" spans="15:15" ht="13.2">
      <c r="O247" s="1"/>
    </row>
    <row r="248" spans="15:15" ht="13.2">
      <c r="O248" s="1"/>
    </row>
    <row r="249" spans="15:15" ht="13.2">
      <c r="O249" s="1"/>
    </row>
    <row r="250" spans="15:15" ht="13.2">
      <c r="O250" s="1"/>
    </row>
    <row r="251" spans="15:15" ht="13.2">
      <c r="O251" s="1"/>
    </row>
    <row r="252" spans="15:15" ht="13.2">
      <c r="O252" s="1"/>
    </row>
    <row r="253" spans="15:15" ht="13.2">
      <c r="O253" s="1"/>
    </row>
    <row r="254" spans="15:15" ht="13.2">
      <c r="O254" s="1"/>
    </row>
    <row r="255" spans="15:15" ht="13.2">
      <c r="O255" s="1"/>
    </row>
    <row r="256" spans="15:15" ht="13.2">
      <c r="O256" s="1"/>
    </row>
    <row r="257" spans="15:15" ht="13.2">
      <c r="O257" s="1"/>
    </row>
    <row r="258" spans="15:15" ht="13.2">
      <c r="O258" s="1"/>
    </row>
    <row r="259" spans="15:15" ht="13.2">
      <c r="O259" s="1"/>
    </row>
    <row r="260" spans="15:15" ht="13.2">
      <c r="O260" s="1"/>
    </row>
    <row r="261" spans="15:15" ht="13.2">
      <c r="O261" s="1"/>
    </row>
    <row r="262" spans="15:15" ht="13.2">
      <c r="O262" s="1"/>
    </row>
    <row r="263" spans="15:15" ht="13.2">
      <c r="O263" s="1"/>
    </row>
    <row r="264" spans="15:15" ht="13.2">
      <c r="O264" s="1"/>
    </row>
    <row r="265" spans="15:15" ht="13.2">
      <c r="O265" s="1"/>
    </row>
    <row r="266" spans="15:15" ht="13.2">
      <c r="O266" s="1"/>
    </row>
    <row r="267" spans="15:15" ht="13.2">
      <c r="O267" s="1"/>
    </row>
    <row r="268" spans="15:15" ht="13.2">
      <c r="O268" s="1"/>
    </row>
    <row r="269" spans="15:15" ht="13.2">
      <c r="O269" s="1"/>
    </row>
    <row r="270" spans="15:15" ht="13.2">
      <c r="O270" s="1"/>
    </row>
    <row r="271" spans="15:15" ht="13.2">
      <c r="O271" s="1"/>
    </row>
    <row r="272" spans="15:15" ht="13.2">
      <c r="O272" s="1"/>
    </row>
    <row r="273" spans="15:15" ht="13.2">
      <c r="O273" s="1"/>
    </row>
    <row r="274" spans="15:15" ht="13.2">
      <c r="O274" s="1"/>
    </row>
    <row r="275" spans="15:15" ht="13.2">
      <c r="O275" s="1"/>
    </row>
    <row r="276" spans="15:15" ht="13.2">
      <c r="O276" s="1"/>
    </row>
    <row r="277" spans="15:15" ht="13.2">
      <c r="O277" s="1"/>
    </row>
    <row r="278" spans="15:15" ht="13.2">
      <c r="O278" s="1"/>
    </row>
    <row r="279" spans="15:15" ht="13.2">
      <c r="O279" s="1"/>
    </row>
    <row r="280" spans="15:15" ht="13.2">
      <c r="O280" s="1"/>
    </row>
    <row r="281" spans="15:15" ht="13.2">
      <c r="O281" s="1"/>
    </row>
    <row r="282" spans="15:15" ht="13.2">
      <c r="O282" s="1"/>
    </row>
    <row r="283" spans="15:15" ht="13.2">
      <c r="O283" s="1"/>
    </row>
    <row r="284" spans="15:15" ht="13.2">
      <c r="O284" s="1"/>
    </row>
    <row r="285" spans="15:15" ht="13.2">
      <c r="O285" s="1"/>
    </row>
    <row r="286" spans="15:15" ht="13.2">
      <c r="O286" s="1"/>
    </row>
    <row r="287" spans="15:15" ht="13.2">
      <c r="O287" s="1"/>
    </row>
    <row r="288" spans="15:15" ht="13.2">
      <c r="O288" s="1"/>
    </row>
    <row r="289" spans="15:15" ht="13.2">
      <c r="O289" s="1"/>
    </row>
    <row r="290" spans="15:15" ht="13.2">
      <c r="O290" s="1"/>
    </row>
    <row r="291" spans="15:15" ht="13.2">
      <c r="O291" s="1"/>
    </row>
    <row r="292" spans="15:15" ht="13.2">
      <c r="O292" s="1"/>
    </row>
    <row r="293" spans="15:15" ht="13.2">
      <c r="O293" s="1"/>
    </row>
    <row r="294" spans="15:15" ht="13.2">
      <c r="O294" s="1"/>
    </row>
    <row r="295" spans="15:15" ht="13.2">
      <c r="O295" s="1"/>
    </row>
    <row r="296" spans="15:15" ht="13.2">
      <c r="O296" s="1"/>
    </row>
    <row r="297" spans="15:15" ht="13.2">
      <c r="O297" s="1"/>
    </row>
    <row r="298" spans="15:15" ht="13.2">
      <c r="O298" s="1"/>
    </row>
    <row r="299" spans="15:15" ht="13.2">
      <c r="O299" s="1"/>
    </row>
    <row r="300" spans="15:15" ht="13.2">
      <c r="O300" s="1"/>
    </row>
    <row r="301" spans="15:15" ht="13.2">
      <c r="O301" s="1"/>
    </row>
    <row r="302" spans="15:15" ht="13.2">
      <c r="O302" s="1"/>
    </row>
    <row r="303" spans="15:15" ht="13.2">
      <c r="O303" s="1"/>
    </row>
    <row r="304" spans="15:15" ht="13.2">
      <c r="O304" s="1"/>
    </row>
    <row r="305" spans="15:15" ht="13.2">
      <c r="O305" s="1"/>
    </row>
    <row r="306" spans="15:15" ht="13.2">
      <c r="O306" s="1"/>
    </row>
    <row r="307" spans="15:15" ht="13.2">
      <c r="O307" s="1"/>
    </row>
    <row r="308" spans="15:15" ht="13.2">
      <c r="O308" s="1"/>
    </row>
    <row r="309" spans="15:15" ht="13.2">
      <c r="O309" s="1"/>
    </row>
    <row r="310" spans="15:15" ht="13.2">
      <c r="O310" s="1"/>
    </row>
    <row r="311" spans="15:15" ht="13.2">
      <c r="O311" s="1"/>
    </row>
    <row r="312" spans="15:15" ht="13.2">
      <c r="O312" s="1"/>
    </row>
    <row r="313" spans="15:15" ht="13.2">
      <c r="O313" s="1"/>
    </row>
    <row r="314" spans="15:15" ht="13.2">
      <c r="O314" s="1"/>
    </row>
    <row r="315" spans="15:15" ht="13.2">
      <c r="O315" s="1"/>
    </row>
    <row r="316" spans="15:15" ht="13.2">
      <c r="O316" s="1"/>
    </row>
    <row r="317" spans="15:15" ht="13.2">
      <c r="O317" s="1"/>
    </row>
    <row r="318" spans="15:15" ht="13.2">
      <c r="O318" s="1"/>
    </row>
    <row r="319" spans="15:15" ht="13.2">
      <c r="O319" s="1"/>
    </row>
    <row r="320" spans="15:15" ht="13.2">
      <c r="O320" s="1"/>
    </row>
    <row r="321" spans="15:15" ht="13.2">
      <c r="O321" s="1"/>
    </row>
    <row r="322" spans="15:15" ht="13.2">
      <c r="O322" s="1"/>
    </row>
    <row r="323" spans="15:15" ht="13.2">
      <c r="O323" s="1"/>
    </row>
    <row r="324" spans="15:15" ht="13.2">
      <c r="O324" s="1"/>
    </row>
    <row r="325" spans="15:15" ht="13.2">
      <c r="O325" s="1"/>
    </row>
    <row r="326" spans="15:15" ht="13.2">
      <c r="O326" s="1"/>
    </row>
    <row r="327" spans="15:15" ht="13.2">
      <c r="O327" s="1"/>
    </row>
    <row r="328" spans="15:15" ht="13.2">
      <c r="O328" s="1"/>
    </row>
    <row r="329" spans="15:15" ht="13.2">
      <c r="O329" s="1"/>
    </row>
    <row r="330" spans="15:15" ht="13.2">
      <c r="O330" s="1"/>
    </row>
    <row r="331" spans="15:15" ht="13.2">
      <c r="O331" s="1"/>
    </row>
    <row r="332" spans="15:15" ht="13.2">
      <c r="O332" s="1"/>
    </row>
    <row r="333" spans="15:15" ht="13.2">
      <c r="O333" s="1"/>
    </row>
    <row r="334" spans="15:15" ht="13.2">
      <c r="O334" s="1"/>
    </row>
    <row r="335" spans="15:15" ht="13.2">
      <c r="O335" s="1"/>
    </row>
    <row r="336" spans="15:15" ht="13.2">
      <c r="O336" s="1"/>
    </row>
    <row r="337" spans="15:15" ht="13.2">
      <c r="O337" s="1"/>
    </row>
    <row r="338" spans="15:15" ht="13.2">
      <c r="O338" s="1"/>
    </row>
    <row r="339" spans="15:15" ht="13.2">
      <c r="O339" s="1"/>
    </row>
    <row r="340" spans="15:15" ht="13.2">
      <c r="O340" s="1"/>
    </row>
    <row r="341" spans="15:15" ht="13.2">
      <c r="O341" s="1"/>
    </row>
    <row r="342" spans="15:15" ht="13.2">
      <c r="O342" s="1"/>
    </row>
    <row r="343" spans="15:15" ht="13.2">
      <c r="O343" s="1"/>
    </row>
    <row r="344" spans="15:15" ht="13.2">
      <c r="O344" s="1"/>
    </row>
    <row r="345" spans="15:15" ht="13.2">
      <c r="O345" s="1"/>
    </row>
    <row r="346" spans="15:15" ht="13.2">
      <c r="O346" s="1"/>
    </row>
    <row r="347" spans="15:15" ht="13.2">
      <c r="O347" s="1"/>
    </row>
    <row r="348" spans="15:15" ht="13.2">
      <c r="O348" s="1"/>
    </row>
    <row r="349" spans="15:15" ht="13.2">
      <c r="O349" s="1"/>
    </row>
    <row r="350" spans="15:15" ht="13.2">
      <c r="O350" s="1"/>
    </row>
    <row r="351" spans="15:15" ht="13.2">
      <c r="O351" s="1"/>
    </row>
    <row r="352" spans="15:15" ht="13.2">
      <c r="O352" s="1"/>
    </row>
    <row r="353" spans="15:15" ht="13.2">
      <c r="O353" s="1"/>
    </row>
    <row r="354" spans="15:15" ht="13.2">
      <c r="O354" s="1"/>
    </row>
    <row r="355" spans="15:15" ht="13.2">
      <c r="O355" s="1"/>
    </row>
    <row r="356" spans="15:15" ht="13.2">
      <c r="O356" s="1"/>
    </row>
    <row r="357" spans="15:15" ht="13.2">
      <c r="O357" s="1"/>
    </row>
    <row r="358" spans="15:15" ht="13.2">
      <c r="O358" s="1"/>
    </row>
    <row r="359" spans="15:15" ht="13.2">
      <c r="O359" s="1"/>
    </row>
    <row r="360" spans="15:15" ht="13.2">
      <c r="O360" s="1"/>
    </row>
    <row r="361" spans="15:15" ht="13.2">
      <c r="O361" s="1"/>
    </row>
    <row r="362" spans="15:15" ht="13.2">
      <c r="O362" s="1"/>
    </row>
    <row r="363" spans="15:15" ht="13.2">
      <c r="O363" s="1"/>
    </row>
    <row r="364" spans="15:15" ht="13.2">
      <c r="O364" s="1"/>
    </row>
    <row r="365" spans="15:15" ht="13.2">
      <c r="O365" s="1"/>
    </row>
    <row r="366" spans="15:15" ht="13.2">
      <c r="O366" s="1"/>
    </row>
    <row r="367" spans="15:15" ht="13.2">
      <c r="O367" s="1"/>
    </row>
    <row r="368" spans="15:15" ht="13.2">
      <c r="O368" s="1"/>
    </row>
    <row r="369" spans="15:15" ht="13.2">
      <c r="O369" s="1"/>
    </row>
    <row r="370" spans="15:15" ht="13.2">
      <c r="O370" s="1"/>
    </row>
    <row r="371" spans="15:15" ht="13.2">
      <c r="O371" s="1"/>
    </row>
    <row r="372" spans="15:15" ht="13.2">
      <c r="O372" s="1"/>
    </row>
    <row r="373" spans="15:15" ht="13.2">
      <c r="O373" s="1"/>
    </row>
    <row r="374" spans="15:15" ht="13.2">
      <c r="O374" s="1"/>
    </row>
    <row r="375" spans="15:15" ht="13.2">
      <c r="O375" s="1"/>
    </row>
    <row r="376" spans="15:15" ht="13.2">
      <c r="O376" s="1"/>
    </row>
    <row r="377" spans="15:15" ht="13.2">
      <c r="O377" s="1"/>
    </row>
    <row r="378" spans="15:15" ht="13.2">
      <c r="O378" s="1"/>
    </row>
    <row r="379" spans="15:15" ht="13.2">
      <c r="O379" s="1"/>
    </row>
    <row r="380" spans="15:15" ht="13.2">
      <c r="O380" s="1"/>
    </row>
    <row r="381" spans="15:15" ht="13.2">
      <c r="O381" s="1"/>
    </row>
    <row r="382" spans="15:15" ht="13.2">
      <c r="O382" s="1"/>
    </row>
    <row r="383" spans="15:15" ht="13.2">
      <c r="O383" s="1"/>
    </row>
    <row r="384" spans="15:15" ht="13.2">
      <c r="O384" s="1"/>
    </row>
    <row r="385" spans="15:15" ht="13.2">
      <c r="O385" s="1"/>
    </row>
    <row r="386" spans="15:15" ht="13.2">
      <c r="O386" s="1"/>
    </row>
    <row r="387" spans="15:15" ht="13.2">
      <c r="O387" s="1"/>
    </row>
    <row r="388" spans="15:15" ht="13.2">
      <c r="O388" s="1"/>
    </row>
    <row r="389" spans="15:15" ht="13.2">
      <c r="O389" s="1"/>
    </row>
    <row r="390" spans="15:15" ht="13.2">
      <c r="O390" s="1"/>
    </row>
    <row r="391" spans="15:15" ht="13.2">
      <c r="O391" s="1"/>
    </row>
    <row r="392" spans="15:15" ht="13.2">
      <c r="O392" s="1"/>
    </row>
    <row r="393" spans="15:15" ht="13.2">
      <c r="O393" s="1"/>
    </row>
    <row r="394" spans="15:15" ht="13.2">
      <c r="O394" s="1"/>
    </row>
    <row r="395" spans="15:15" ht="13.2">
      <c r="O395" s="1"/>
    </row>
    <row r="396" spans="15:15" ht="13.2">
      <c r="O396" s="1"/>
    </row>
    <row r="397" spans="15:15" ht="13.2">
      <c r="O397" s="1"/>
    </row>
    <row r="398" spans="15:15" ht="13.2">
      <c r="O398" s="1"/>
    </row>
    <row r="399" spans="15:15" ht="13.2">
      <c r="O399" s="1"/>
    </row>
    <row r="400" spans="15:15" ht="13.2">
      <c r="O400" s="1"/>
    </row>
    <row r="401" spans="15:15" ht="13.2">
      <c r="O401" s="1"/>
    </row>
    <row r="402" spans="15:15" ht="13.2">
      <c r="O402" s="1"/>
    </row>
    <row r="403" spans="15:15" ht="13.2">
      <c r="O403" s="1"/>
    </row>
    <row r="404" spans="15:15" ht="13.2">
      <c r="O404" s="1"/>
    </row>
    <row r="405" spans="15:15" ht="13.2">
      <c r="O405" s="1"/>
    </row>
    <row r="406" spans="15:15" ht="13.2">
      <c r="O406" s="1"/>
    </row>
    <row r="407" spans="15:15" ht="13.2">
      <c r="O407" s="1"/>
    </row>
    <row r="408" spans="15:15" ht="13.2">
      <c r="O408" s="1"/>
    </row>
    <row r="409" spans="15:15" ht="13.2">
      <c r="O409" s="1"/>
    </row>
    <row r="410" spans="15:15" ht="13.2">
      <c r="O410" s="1"/>
    </row>
    <row r="411" spans="15:15" ht="13.2">
      <c r="O411" s="1"/>
    </row>
    <row r="412" spans="15:15" ht="13.2">
      <c r="O412" s="1"/>
    </row>
    <row r="413" spans="15:15" ht="13.2">
      <c r="O413" s="1"/>
    </row>
    <row r="414" spans="15:15" ht="13.2">
      <c r="O414" s="1"/>
    </row>
    <row r="415" spans="15:15" ht="13.2">
      <c r="O415" s="1"/>
    </row>
    <row r="416" spans="15:15" ht="13.2">
      <c r="O416" s="1"/>
    </row>
    <row r="417" spans="15:15" ht="13.2">
      <c r="O417" s="1"/>
    </row>
    <row r="418" spans="15:15" ht="13.2">
      <c r="O418" s="1"/>
    </row>
    <row r="419" spans="15:15" ht="13.2">
      <c r="O419" s="1"/>
    </row>
    <row r="420" spans="15:15" ht="13.2">
      <c r="O420" s="1"/>
    </row>
    <row r="421" spans="15:15" ht="13.2">
      <c r="O421" s="1"/>
    </row>
    <row r="422" spans="15:15" ht="13.2">
      <c r="O422" s="1"/>
    </row>
    <row r="423" spans="15:15" ht="13.2">
      <c r="O423" s="1"/>
    </row>
    <row r="424" spans="15:15" ht="13.2">
      <c r="O424" s="1"/>
    </row>
    <row r="425" spans="15:15" ht="13.2">
      <c r="O425" s="1"/>
    </row>
    <row r="426" spans="15:15" ht="13.2">
      <c r="O426" s="1"/>
    </row>
    <row r="427" spans="15:15" ht="13.2">
      <c r="O427" s="1"/>
    </row>
    <row r="428" spans="15:15" ht="13.2">
      <c r="O428" s="1"/>
    </row>
    <row r="429" spans="15:15" ht="13.2">
      <c r="O429" s="1"/>
    </row>
    <row r="430" spans="15:15" ht="13.2">
      <c r="O430" s="1"/>
    </row>
    <row r="431" spans="15:15" ht="13.2">
      <c r="O431" s="1"/>
    </row>
    <row r="432" spans="15:15" ht="13.2">
      <c r="O432" s="1"/>
    </row>
    <row r="433" spans="15:15" ht="13.2">
      <c r="O433" s="1"/>
    </row>
    <row r="434" spans="15:15" ht="13.2">
      <c r="O434" s="1"/>
    </row>
    <row r="435" spans="15:15" ht="13.2">
      <c r="O435" s="1"/>
    </row>
    <row r="436" spans="15:15" ht="13.2">
      <c r="O436" s="1"/>
    </row>
    <row r="437" spans="15:15" ht="13.2">
      <c r="O437" s="1"/>
    </row>
    <row r="438" spans="15:15" ht="13.2">
      <c r="O438" s="1"/>
    </row>
    <row r="439" spans="15:15" ht="13.2">
      <c r="O439" s="1"/>
    </row>
    <row r="440" spans="15:15" ht="13.2">
      <c r="O440" s="1"/>
    </row>
    <row r="441" spans="15:15" ht="13.2">
      <c r="O441" s="1"/>
    </row>
    <row r="442" spans="15:15" ht="13.2">
      <c r="O442" s="1"/>
    </row>
    <row r="443" spans="15:15" ht="13.2">
      <c r="O443" s="1"/>
    </row>
    <row r="444" spans="15:15" ht="13.2">
      <c r="O444" s="1"/>
    </row>
    <row r="445" spans="15:15" ht="13.2">
      <c r="O445" s="1"/>
    </row>
    <row r="446" spans="15:15" ht="13.2">
      <c r="O446" s="1"/>
    </row>
    <row r="447" spans="15:15" ht="13.2">
      <c r="O447" s="1"/>
    </row>
    <row r="448" spans="15:15" ht="13.2">
      <c r="O448" s="1"/>
    </row>
    <row r="449" spans="15:15" ht="13.2">
      <c r="O449" s="1"/>
    </row>
    <row r="450" spans="15:15" ht="13.2">
      <c r="O450" s="1"/>
    </row>
    <row r="451" spans="15:15" ht="13.2">
      <c r="O451" s="1"/>
    </row>
    <row r="452" spans="15:15" ht="13.2">
      <c r="O452" s="1"/>
    </row>
    <row r="453" spans="15:15" ht="13.2">
      <c r="O453" s="1"/>
    </row>
    <row r="454" spans="15:15" ht="13.2">
      <c r="O454" s="1"/>
    </row>
    <row r="455" spans="15:15" ht="13.2">
      <c r="O455" s="1"/>
    </row>
    <row r="456" spans="15:15" ht="13.2">
      <c r="O456" s="1"/>
    </row>
    <row r="457" spans="15:15" ht="13.2">
      <c r="O457" s="1"/>
    </row>
    <row r="458" spans="15:15" ht="13.2">
      <c r="O458" s="1"/>
    </row>
    <row r="459" spans="15:15" ht="13.2">
      <c r="O459" s="1"/>
    </row>
    <row r="460" spans="15:15" ht="13.2">
      <c r="O460" s="1"/>
    </row>
    <row r="461" spans="15:15" ht="13.2">
      <c r="O461" s="1"/>
    </row>
    <row r="462" spans="15:15" ht="13.2">
      <c r="O462" s="1"/>
    </row>
    <row r="463" spans="15:15" ht="13.2">
      <c r="O463" s="1"/>
    </row>
    <row r="464" spans="15:15" ht="13.2">
      <c r="O464" s="1"/>
    </row>
    <row r="465" spans="15:15" ht="13.2">
      <c r="O465" s="1"/>
    </row>
    <row r="466" spans="15:15" ht="13.2">
      <c r="O466" s="1"/>
    </row>
    <row r="467" spans="15:15" ht="13.2">
      <c r="O467" s="1"/>
    </row>
    <row r="468" spans="15:15" ht="13.2">
      <c r="O468" s="1"/>
    </row>
    <row r="469" spans="15:15" ht="13.2">
      <c r="O469" s="1"/>
    </row>
    <row r="470" spans="15:15" ht="13.2">
      <c r="O470" s="1"/>
    </row>
    <row r="471" spans="15:15" ht="13.2">
      <c r="O471" s="1"/>
    </row>
    <row r="472" spans="15:15" ht="13.2">
      <c r="O472" s="1"/>
    </row>
    <row r="473" spans="15:15" ht="13.2">
      <c r="O473" s="1"/>
    </row>
    <row r="474" spans="15:15" ht="13.2">
      <c r="O474" s="1"/>
    </row>
    <row r="475" spans="15:15" ht="13.2">
      <c r="O475" s="1"/>
    </row>
    <row r="476" spans="15:15" ht="13.2">
      <c r="O476" s="1"/>
    </row>
    <row r="477" spans="15:15" ht="13.2">
      <c r="O477" s="1"/>
    </row>
    <row r="478" spans="15:15" ht="13.2">
      <c r="O478" s="1"/>
    </row>
    <row r="479" spans="15:15" ht="13.2">
      <c r="O479" s="1"/>
    </row>
    <row r="480" spans="15:15" ht="13.2">
      <c r="O480" s="1"/>
    </row>
    <row r="481" spans="15:15" ht="13.2">
      <c r="O481" s="1"/>
    </row>
    <row r="482" spans="15:15" ht="13.2">
      <c r="O482" s="1"/>
    </row>
    <row r="483" spans="15:15" ht="13.2">
      <c r="O483" s="1"/>
    </row>
    <row r="484" spans="15:15" ht="13.2">
      <c r="O484" s="1"/>
    </row>
    <row r="485" spans="15:15" ht="13.2">
      <c r="O485" s="1"/>
    </row>
    <row r="486" spans="15:15" ht="13.2">
      <c r="O486" s="1"/>
    </row>
    <row r="487" spans="15:15" ht="13.2">
      <c r="O487" s="1"/>
    </row>
    <row r="488" spans="15:15" ht="13.2">
      <c r="O488" s="1"/>
    </row>
    <row r="489" spans="15:15" ht="13.2">
      <c r="O489" s="1"/>
    </row>
    <row r="490" spans="15:15" ht="13.2">
      <c r="O490" s="1"/>
    </row>
    <row r="491" spans="15:15" ht="13.2">
      <c r="O491" s="1"/>
    </row>
    <row r="492" spans="15:15" ht="13.2">
      <c r="O492" s="1"/>
    </row>
    <row r="493" spans="15:15" ht="13.2">
      <c r="O493" s="1"/>
    </row>
    <row r="494" spans="15:15" ht="13.2">
      <c r="O494" s="1"/>
    </row>
    <row r="495" spans="15:15" ht="13.2">
      <c r="O495" s="1"/>
    </row>
    <row r="496" spans="15:15" ht="13.2">
      <c r="O496" s="1"/>
    </row>
    <row r="497" spans="15:15" ht="13.2">
      <c r="O497" s="1"/>
    </row>
    <row r="498" spans="15:15" ht="13.2">
      <c r="O498" s="1"/>
    </row>
    <row r="499" spans="15:15" ht="13.2">
      <c r="O499" s="1"/>
    </row>
    <row r="500" spans="15:15" ht="13.2">
      <c r="O500" s="1"/>
    </row>
    <row r="501" spans="15:15" ht="13.2">
      <c r="O501" s="1"/>
    </row>
    <row r="502" spans="15:15" ht="13.2">
      <c r="O502" s="1"/>
    </row>
    <row r="503" spans="15:15" ht="13.2">
      <c r="O503" s="1"/>
    </row>
    <row r="504" spans="15:15" ht="13.2">
      <c r="O504" s="1"/>
    </row>
    <row r="505" spans="15:15" ht="13.2">
      <c r="O505" s="1"/>
    </row>
    <row r="506" spans="15:15" ht="13.2">
      <c r="O506" s="1"/>
    </row>
    <row r="507" spans="15:15" ht="13.2">
      <c r="O507" s="1"/>
    </row>
    <row r="508" spans="15:15" ht="13.2">
      <c r="O508" s="1"/>
    </row>
    <row r="509" spans="15:15" ht="13.2">
      <c r="O509" s="1"/>
    </row>
    <row r="510" spans="15:15" ht="13.2">
      <c r="O510" s="1"/>
    </row>
    <row r="511" spans="15:15" ht="13.2">
      <c r="O511" s="1"/>
    </row>
    <row r="512" spans="15:15" ht="13.2">
      <c r="O512" s="1"/>
    </row>
    <row r="513" spans="15:15" ht="13.2">
      <c r="O513" s="1"/>
    </row>
    <row r="514" spans="15:15" ht="13.2">
      <c r="O514" s="1"/>
    </row>
    <row r="515" spans="15:15" ht="13.2">
      <c r="O515" s="1"/>
    </row>
    <row r="516" spans="15:15" ht="13.2">
      <c r="O516" s="1"/>
    </row>
    <row r="517" spans="15:15" ht="13.2">
      <c r="O517" s="1"/>
    </row>
    <row r="518" spans="15:15" ht="13.2">
      <c r="O518" s="1"/>
    </row>
    <row r="519" spans="15:15" ht="13.2">
      <c r="O519" s="1"/>
    </row>
    <row r="520" spans="15:15" ht="13.2">
      <c r="O520" s="1"/>
    </row>
    <row r="521" spans="15:15" ht="13.2">
      <c r="O521" s="1"/>
    </row>
    <row r="522" spans="15:15" ht="13.2">
      <c r="O522" s="1"/>
    </row>
    <row r="523" spans="15:15" ht="13.2">
      <c r="O523" s="1"/>
    </row>
    <row r="524" spans="15:15" ht="13.2">
      <c r="O524" s="1"/>
    </row>
    <row r="525" spans="15:15" ht="13.2">
      <c r="O525" s="1"/>
    </row>
    <row r="526" spans="15:15" ht="13.2">
      <c r="O526" s="1"/>
    </row>
    <row r="527" spans="15:15" ht="13.2">
      <c r="O527" s="1"/>
    </row>
    <row r="528" spans="15:15" ht="13.2">
      <c r="O528" s="1"/>
    </row>
    <row r="529" spans="15:15" ht="13.2">
      <c r="O529" s="1"/>
    </row>
    <row r="530" spans="15:15" ht="13.2">
      <c r="O530" s="1"/>
    </row>
    <row r="531" spans="15:15" ht="13.2">
      <c r="O531" s="1"/>
    </row>
    <row r="532" spans="15:15" ht="13.2">
      <c r="O532" s="1"/>
    </row>
    <row r="533" spans="15:15" ht="13.2">
      <c r="O533" s="1"/>
    </row>
    <row r="534" spans="15:15" ht="13.2">
      <c r="O534" s="1"/>
    </row>
    <row r="535" spans="15:15" ht="13.2">
      <c r="O535" s="1"/>
    </row>
    <row r="536" spans="15:15" ht="13.2">
      <c r="O536" s="1"/>
    </row>
    <row r="537" spans="15:15" ht="13.2">
      <c r="O537" s="1"/>
    </row>
    <row r="538" spans="15:15" ht="13.2">
      <c r="O538" s="1"/>
    </row>
    <row r="539" spans="15:15" ht="13.2">
      <c r="O539" s="1"/>
    </row>
    <row r="540" spans="15:15" ht="13.2">
      <c r="O540" s="1"/>
    </row>
    <row r="541" spans="15:15" ht="13.2">
      <c r="O541" s="1"/>
    </row>
    <row r="542" spans="15:15" ht="13.2">
      <c r="O542" s="1"/>
    </row>
    <row r="543" spans="15:15" ht="13.2">
      <c r="O543" s="1"/>
    </row>
    <row r="544" spans="15:15" ht="13.2">
      <c r="O544" s="1"/>
    </row>
    <row r="545" spans="15:15" ht="13.2">
      <c r="O545" s="1"/>
    </row>
    <row r="546" spans="15:15" ht="13.2">
      <c r="O546" s="1"/>
    </row>
    <row r="547" spans="15:15" ht="13.2">
      <c r="O547" s="1"/>
    </row>
    <row r="548" spans="15:15" ht="13.2">
      <c r="O548" s="1"/>
    </row>
    <row r="549" spans="15:15" ht="13.2">
      <c r="O549" s="1"/>
    </row>
    <row r="550" spans="15:15" ht="13.2">
      <c r="O550" s="1"/>
    </row>
    <row r="551" spans="15:15" ht="13.2">
      <c r="O551" s="1"/>
    </row>
    <row r="552" spans="15:15" ht="13.2">
      <c r="O552" s="1"/>
    </row>
    <row r="553" spans="15:15" ht="13.2">
      <c r="O553" s="1"/>
    </row>
    <row r="554" spans="15:15" ht="13.2">
      <c r="O554" s="1"/>
    </row>
    <row r="555" spans="15:15" ht="13.2">
      <c r="O555" s="1"/>
    </row>
    <row r="556" spans="15:15" ht="13.2">
      <c r="O556" s="1"/>
    </row>
    <row r="557" spans="15:15" ht="13.2">
      <c r="O557" s="1"/>
    </row>
    <row r="558" spans="15:15" ht="13.2">
      <c r="O558" s="1"/>
    </row>
    <row r="559" spans="15:15" ht="13.2">
      <c r="O559" s="1"/>
    </row>
    <row r="560" spans="15:15" ht="13.2">
      <c r="O560" s="1"/>
    </row>
    <row r="561" spans="15:15" ht="13.2">
      <c r="O561" s="1"/>
    </row>
    <row r="562" spans="15:15" ht="13.2">
      <c r="O562" s="1"/>
    </row>
    <row r="563" spans="15:15" ht="13.2">
      <c r="O563" s="1"/>
    </row>
    <row r="564" spans="15:15" ht="13.2">
      <c r="O564" s="1"/>
    </row>
    <row r="565" spans="15:15" ht="13.2">
      <c r="O565" s="1"/>
    </row>
    <row r="566" spans="15:15" ht="13.2">
      <c r="O566" s="1"/>
    </row>
    <row r="567" spans="15:15" ht="13.2">
      <c r="O567" s="1"/>
    </row>
    <row r="568" spans="15:15" ht="13.2">
      <c r="O568" s="1"/>
    </row>
    <row r="569" spans="15:15" ht="13.2">
      <c r="O569" s="1"/>
    </row>
    <row r="570" spans="15:15" ht="13.2">
      <c r="O570" s="1"/>
    </row>
    <row r="571" spans="15:15" ht="13.2">
      <c r="O571" s="1"/>
    </row>
    <row r="572" spans="15:15" ht="13.2">
      <c r="O572" s="1"/>
    </row>
    <row r="573" spans="15:15" ht="13.2">
      <c r="O573" s="1"/>
    </row>
    <row r="574" spans="15:15" ht="13.2">
      <c r="O574" s="1"/>
    </row>
    <row r="575" spans="15:15" ht="13.2">
      <c r="O575" s="1"/>
    </row>
    <row r="576" spans="15:15" ht="13.2">
      <c r="O576" s="1"/>
    </row>
    <row r="577" spans="15:15" ht="13.2">
      <c r="O577" s="1"/>
    </row>
    <row r="578" spans="15:15" ht="13.2">
      <c r="O578" s="1"/>
    </row>
    <row r="579" spans="15:15" ht="13.2">
      <c r="O579" s="1"/>
    </row>
    <row r="580" spans="15:15" ht="13.2">
      <c r="O580" s="1"/>
    </row>
    <row r="581" spans="15:15" ht="13.2">
      <c r="O581" s="1"/>
    </row>
    <row r="582" spans="15:15" ht="13.2">
      <c r="O582" s="1"/>
    </row>
    <row r="583" spans="15:15" ht="13.2">
      <c r="O583" s="1"/>
    </row>
    <row r="584" spans="15:15" ht="13.2">
      <c r="O584" s="1"/>
    </row>
    <row r="585" spans="15:15" ht="13.2">
      <c r="O585" s="1"/>
    </row>
    <row r="586" spans="15:15" ht="13.2">
      <c r="O586" s="1"/>
    </row>
    <row r="587" spans="15:15" ht="13.2">
      <c r="O587" s="1"/>
    </row>
    <row r="588" spans="15:15" ht="13.2">
      <c r="O588" s="1"/>
    </row>
    <row r="589" spans="15:15" ht="13.2">
      <c r="O589" s="1"/>
    </row>
    <row r="590" spans="15:15" ht="13.2">
      <c r="O590" s="1"/>
    </row>
    <row r="591" spans="15:15" ht="13.2">
      <c r="O591" s="1"/>
    </row>
    <row r="592" spans="15:15" ht="13.2">
      <c r="O592" s="1"/>
    </row>
    <row r="593" spans="15:15" ht="13.2">
      <c r="O593" s="1"/>
    </row>
    <row r="594" spans="15:15" ht="13.2">
      <c r="O594" s="1"/>
    </row>
    <row r="595" spans="15:15" ht="13.2">
      <c r="O595" s="1"/>
    </row>
    <row r="596" spans="15:15" ht="13.2">
      <c r="O596" s="1"/>
    </row>
    <row r="597" spans="15:15" ht="13.2">
      <c r="O597" s="1"/>
    </row>
    <row r="598" spans="15:15" ht="13.2">
      <c r="O598" s="1"/>
    </row>
    <row r="599" spans="15:15" ht="13.2">
      <c r="O599" s="1"/>
    </row>
    <row r="600" spans="15:15" ht="13.2">
      <c r="O600" s="1"/>
    </row>
    <row r="601" spans="15:15" ht="13.2">
      <c r="O601" s="1"/>
    </row>
    <row r="602" spans="15:15" ht="13.2">
      <c r="O602" s="1"/>
    </row>
    <row r="603" spans="15:15" ht="13.2">
      <c r="O603" s="1"/>
    </row>
    <row r="604" spans="15:15" ht="13.2">
      <c r="O604" s="1"/>
    </row>
    <row r="605" spans="15:15" ht="13.2">
      <c r="O605" s="1"/>
    </row>
    <row r="606" spans="15:15" ht="13.2">
      <c r="O606" s="1"/>
    </row>
    <row r="607" spans="15:15" ht="13.2">
      <c r="O607" s="1"/>
    </row>
    <row r="608" spans="15:15" ht="13.2">
      <c r="O608" s="1"/>
    </row>
    <row r="609" spans="15:15" ht="13.2">
      <c r="O609" s="1"/>
    </row>
    <row r="610" spans="15:15" ht="13.2">
      <c r="O610" s="1"/>
    </row>
    <row r="611" spans="15:15" ht="13.2">
      <c r="O611" s="1"/>
    </row>
    <row r="612" spans="15:15" ht="13.2">
      <c r="O612" s="1"/>
    </row>
    <row r="613" spans="15:15" ht="13.2">
      <c r="O613" s="1"/>
    </row>
    <row r="614" spans="15:15" ht="13.2">
      <c r="O614" s="1"/>
    </row>
    <row r="615" spans="15:15" ht="13.2">
      <c r="O615" s="1"/>
    </row>
    <row r="616" spans="15:15" ht="13.2">
      <c r="O616" s="1"/>
    </row>
    <row r="617" spans="15:15" ht="13.2">
      <c r="O617" s="1"/>
    </row>
    <row r="618" spans="15:15" ht="13.2">
      <c r="O618" s="1"/>
    </row>
    <row r="619" spans="15:15" ht="13.2">
      <c r="O619" s="1"/>
    </row>
    <row r="620" spans="15:15" ht="13.2">
      <c r="O620" s="1"/>
    </row>
    <row r="621" spans="15:15" ht="13.2">
      <c r="O621" s="1"/>
    </row>
    <row r="622" spans="15:15" ht="13.2">
      <c r="O622" s="1"/>
    </row>
    <row r="623" spans="15:15" ht="13.2">
      <c r="O623" s="1"/>
    </row>
    <row r="624" spans="15:15" ht="13.2">
      <c r="O624" s="1"/>
    </row>
    <row r="625" spans="15:15" ht="13.2">
      <c r="O625" s="1"/>
    </row>
    <row r="626" spans="15:15" ht="13.2">
      <c r="O626" s="1"/>
    </row>
    <row r="627" spans="15:15" ht="13.2">
      <c r="O627" s="1"/>
    </row>
    <row r="628" spans="15:15" ht="13.2">
      <c r="O628" s="1"/>
    </row>
    <row r="629" spans="15:15" ht="13.2">
      <c r="O629" s="1"/>
    </row>
    <row r="630" spans="15:15" ht="13.2">
      <c r="O630" s="1"/>
    </row>
    <row r="631" spans="15:15" ht="13.2">
      <c r="O631" s="1"/>
    </row>
    <row r="632" spans="15:15" ht="13.2">
      <c r="O632" s="1"/>
    </row>
    <row r="633" spans="15:15" ht="13.2">
      <c r="O633" s="1"/>
    </row>
    <row r="634" spans="15:15" ht="13.2">
      <c r="O634" s="1"/>
    </row>
    <row r="635" spans="15:15" ht="13.2">
      <c r="O635" s="1"/>
    </row>
    <row r="636" spans="15:15" ht="13.2">
      <c r="O636" s="1"/>
    </row>
    <row r="637" spans="15:15" ht="13.2">
      <c r="O637" s="1"/>
    </row>
    <row r="638" spans="15:15" ht="13.2">
      <c r="O638" s="1"/>
    </row>
    <row r="639" spans="15:15" ht="13.2">
      <c r="O639" s="1"/>
    </row>
    <row r="640" spans="15:15" ht="13.2">
      <c r="O640" s="1"/>
    </row>
    <row r="641" spans="15:15" ht="13.2">
      <c r="O641" s="1"/>
    </row>
    <row r="642" spans="15:15" ht="13.2">
      <c r="O642" s="1"/>
    </row>
    <row r="643" spans="15:15" ht="13.2">
      <c r="O643" s="1"/>
    </row>
    <row r="644" spans="15:15" ht="13.2">
      <c r="O644" s="1"/>
    </row>
    <row r="645" spans="15:15" ht="13.2">
      <c r="O645" s="1"/>
    </row>
    <row r="646" spans="15:15" ht="13.2">
      <c r="O646" s="1"/>
    </row>
    <row r="647" spans="15:15" ht="13.2">
      <c r="O647" s="1"/>
    </row>
    <row r="648" spans="15:15" ht="13.2">
      <c r="O648" s="1"/>
    </row>
    <row r="649" spans="15:15" ht="13.2">
      <c r="O649" s="1"/>
    </row>
    <row r="650" spans="15:15" ht="13.2">
      <c r="O650" s="1"/>
    </row>
    <row r="651" spans="15:15" ht="13.2">
      <c r="O651" s="1"/>
    </row>
    <row r="652" spans="15:15" ht="13.2">
      <c r="O652" s="1"/>
    </row>
    <row r="653" spans="15:15" ht="13.2">
      <c r="O653" s="1"/>
    </row>
    <row r="654" spans="15:15" ht="13.2">
      <c r="O654" s="1"/>
    </row>
    <row r="655" spans="15:15" ht="13.2">
      <c r="O655" s="1"/>
    </row>
    <row r="656" spans="15:15" ht="13.2">
      <c r="O656" s="1"/>
    </row>
    <row r="657" spans="15:15" ht="13.2">
      <c r="O657" s="1"/>
    </row>
    <row r="658" spans="15:15" ht="13.2">
      <c r="O658" s="1"/>
    </row>
    <row r="659" spans="15:15" ht="13.2">
      <c r="O659" s="1"/>
    </row>
    <row r="660" spans="15:15" ht="13.2">
      <c r="O660" s="1"/>
    </row>
    <row r="661" spans="15:15" ht="13.2">
      <c r="O661" s="1"/>
    </row>
    <row r="662" spans="15:15" ht="13.2">
      <c r="O662" s="1"/>
    </row>
    <row r="663" spans="15:15" ht="13.2">
      <c r="O663" s="1"/>
    </row>
    <row r="664" spans="15:15" ht="13.2">
      <c r="O664" s="1"/>
    </row>
    <row r="665" spans="15:15" ht="13.2">
      <c r="O665" s="1"/>
    </row>
    <row r="666" spans="15:15" ht="13.2">
      <c r="O666" s="1"/>
    </row>
    <row r="667" spans="15:15" ht="13.2">
      <c r="O667" s="1"/>
    </row>
    <row r="668" spans="15:15" ht="13.2">
      <c r="O668" s="1"/>
    </row>
    <row r="669" spans="15:15" ht="13.2">
      <c r="O669" s="1"/>
    </row>
    <row r="670" spans="15:15" ht="13.2">
      <c r="O670" s="1"/>
    </row>
    <row r="671" spans="15:15" ht="13.2">
      <c r="O671" s="1"/>
    </row>
    <row r="672" spans="15:15" ht="13.2">
      <c r="O672" s="1"/>
    </row>
    <row r="673" spans="15:15" ht="13.2">
      <c r="O673" s="1"/>
    </row>
    <row r="674" spans="15:15" ht="13.2">
      <c r="O674" s="1"/>
    </row>
    <row r="675" spans="15:15" ht="13.2">
      <c r="O675" s="1"/>
    </row>
    <row r="676" spans="15:15" ht="13.2">
      <c r="O676" s="1"/>
    </row>
    <row r="677" spans="15:15" ht="13.2">
      <c r="O677" s="1"/>
    </row>
    <row r="678" spans="15:15" ht="13.2">
      <c r="O678" s="1"/>
    </row>
    <row r="679" spans="15:15" ht="13.2">
      <c r="O679" s="1"/>
    </row>
    <row r="680" spans="15:15" ht="13.2">
      <c r="O680" s="1"/>
    </row>
    <row r="681" spans="15:15" ht="13.2">
      <c r="O681" s="1"/>
    </row>
    <row r="682" spans="15:15" ht="13.2">
      <c r="O682" s="1"/>
    </row>
    <row r="683" spans="15:15" ht="13.2">
      <c r="O683" s="1"/>
    </row>
    <row r="684" spans="15:15" ht="13.2">
      <c r="O684" s="1"/>
    </row>
    <row r="685" spans="15:15" ht="13.2">
      <c r="O685" s="1"/>
    </row>
    <row r="686" spans="15:15" ht="13.2">
      <c r="O686" s="1"/>
    </row>
    <row r="687" spans="15:15" ht="13.2">
      <c r="O687" s="1"/>
    </row>
    <row r="688" spans="15:15" ht="13.2">
      <c r="O688" s="1"/>
    </row>
    <row r="689" spans="15:15" ht="13.2">
      <c r="O689" s="1"/>
    </row>
    <row r="690" spans="15:15" ht="13.2">
      <c r="O690" s="1"/>
    </row>
    <row r="691" spans="15:15" ht="13.2">
      <c r="O691" s="1"/>
    </row>
    <row r="692" spans="15:15" ht="13.2">
      <c r="O692" s="1"/>
    </row>
    <row r="693" spans="15:15" ht="13.2">
      <c r="O693" s="1"/>
    </row>
    <row r="694" spans="15:15" ht="13.2">
      <c r="O694" s="1"/>
    </row>
    <row r="695" spans="15:15" ht="13.2">
      <c r="O695" s="1"/>
    </row>
    <row r="696" spans="15:15" ht="13.2">
      <c r="O696" s="1"/>
    </row>
    <row r="697" spans="15:15" ht="13.2">
      <c r="O697" s="1"/>
    </row>
    <row r="698" spans="15:15" ht="13.2">
      <c r="O698" s="1"/>
    </row>
    <row r="699" spans="15:15" ht="13.2">
      <c r="O699" s="1"/>
    </row>
    <row r="700" spans="15:15" ht="13.2">
      <c r="O700" s="1"/>
    </row>
    <row r="701" spans="15:15" ht="13.2">
      <c r="O701" s="1"/>
    </row>
    <row r="702" spans="15:15" ht="13.2">
      <c r="O702" s="1"/>
    </row>
    <row r="703" spans="15:15" ht="13.2">
      <c r="O703" s="1"/>
    </row>
    <row r="704" spans="15:15" ht="13.2">
      <c r="O704" s="1"/>
    </row>
    <row r="705" spans="15:15" ht="13.2">
      <c r="O705" s="1"/>
    </row>
    <row r="706" spans="15:15" ht="13.2">
      <c r="O706" s="1"/>
    </row>
    <row r="707" spans="15:15" ht="13.2">
      <c r="O707" s="1"/>
    </row>
    <row r="708" spans="15:15" ht="13.2">
      <c r="O708" s="1"/>
    </row>
    <row r="709" spans="15:15" ht="13.2">
      <c r="O709" s="1"/>
    </row>
    <row r="710" spans="15:15" ht="13.2">
      <c r="O710" s="1"/>
    </row>
    <row r="711" spans="15:15" ht="13.2">
      <c r="O711" s="1"/>
    </row>
    <row r="712" spans="15:15" ht="13.2">
      <c r="O712" s="1"/>
    </row>
    <row r="713" spans="15:15" ht="13.2">
      <c r="O713" s="1"/>
    </row>
    <row r="714" spans="15:15" ht="13.2">
      <c r="O714" s="1"/>
    </row>
    <row r="715" spans="15:15" ht="13.2">
      <c r="O715" s="1"/>
    </row>
    <row r="716" spans="15:15" ht="13.2">
      <c r="O716" s="1"/>
    </row>
    <row r="717" spans="15:15" ht="13.2">
      <c r="O717" s="1"/>
    </row>
    <row r="718" spans="15:15" ht="13.2">
      <c r="O718" s="1"/>
    </row>
    <row r="719" spans="15:15" ht="13.2">
      <c r="O719" s="1"/>
    </row>
    <row r="720" spans="15:15" ht="13.2">
      <c r="O720" s="1"/>
    </row>
    <row r="721" spans="15:15" ht="13.2">
      <c r="O721" s="1"/>
    </row>
    <row r="722" spans="15:15" ht="13.2">
      <c r="O722" s="1"/>
    </row>
    <row r="723" spans="15:15" ht="13.2">
      <c r="O723" s="1"/>
    </row>
    <row r="724" spans="15:15" ht="13.2">
      <c r="O724" s="1"/>
    </row>
    <row r="725" spans="15:15" ht="13.2">
      <c r="O725" s="1"/>
    </row>
    <row r="726" spans="15:15" ht="13.2">
      <c r="O726" s="1"/>
    </row>
    <row r="727" spans="15:15" ht="13.2">
      <c r="O727" s="1"/>
    </row>
    <row r="728" spans="15:15" ht="13.2">
      <c r="O728" s="1"/>
    </row>
    <row r="729" spans="15:15" ht="13.2">
      <c r="O729" s="1"/>
    </row>
    <row r="730" spans="15:15" ht="13.2">
      <c r="O730" s="1"/>
    </row>
    <row r="731" spans="15:15" ht="13.2">
      <c r="O731" s="1"/>
    </row>
    <row r="732" spans="15:15" ht="13.2">
      <c r="O732" s="1"/>
    </row>
    <row r="733" spans="15:15" ht="13.2">
      <c r="O733" s="1"/>
    </row>
    <row r="734" spans="15:15" ht="13.2">
      <c r="O734" s="1"/>
    </row>
    <row r="735" spans="15:15" ht="13.2">
      <c r="O735" s="1"/>
    </row>
    <row r="736" spans="15:15" ht="13.2">
      <c r="O736" s="1"/>
    </row>
    <row r="737" spans="15:15" ht="13.2">
      <c r="O737" s="1"/>
    </row>
    <row r="738" spans="15:15" ht="13.2">
      <c r="O738" s="1"/>
    </row>
    <row r="739" spans="15:15" ht="13.2">
      <c r="O739" s="1"/>
    </row>
    <row r="740" spans="15:15" ht="13.2">
      <c r="O740" s="1"/>
    </row>
    <row r="741" spans="15:15" ht="13.2">
      <c r="O741" s="1"/>
    </row>
    <row r="742" spans="15:15" ht="13.2">
      <c r="O742" s="1"/>
    </row>
    <row r="743" spans="15:15" ht="13.2">
      <c r="O743" s="1"/>
    </row>
    <row r="744" spans="15:15" ht="13.2">
      <c r="O744" s="1"/>
    </row>
    <row r="745" spans="15:15" ht="13.2">
      <c r="O745" s="1"/>
    </row>
    <row r="746" spans="15:15" ht="13.2">
      <c r="O746" s="1"/>
    </row>
    <row r="747" spans="15:15" ht="13.2">
      <c r="O747" s="1"/>
    </row>
    <row r="748" spans="15:15" ht="13.2">
      <c r="O748" s="1"/>
    </row>
    <row r="749" spans="15:15" ht="13.2">
      <c r="O749" s="1"/>
    </row>
    <row r="750" spans="15:15" ht="13.2">
      <c r="O750" s="1"/>
    </row>
    <row r="751" spans="15:15" ht="13.2">
      <c r="O751" s="1"/>
    </row>
    <row r="752" spans="15:15" ht="13.2">
      <c r="O752" s="1"/>
    </row>
    <row r="753" spans="15:15" ht="13.2">
      <c r="O753" s="1"/>
    </row>
    <row r="754" spans="15:15" ht="13.2">
      <c r="O754" s="1"/>
    </row>
    <row r="755" spans="15:15" ht="13.2">
      <c r="O755" s="1"/>
    </row>
    <row r="756" spans="15:15" ht="13.2">
      <c r="O756" s="1"/>
    </row>
    <row r="757" spans="15:15" ht="13.2">
      <c r="O757" s="1"/>
    </row>
    <row r="758" spans="15:15" ht="13.2">
      <c r="O758" s="1"/>
    </row>
    <row r="759" spans="15:15" ht="13.2">
      <c r="O759" s="1"/>
    </row>
    <row r="760" spans="15:15" ht="13.2">
      <c r="O760" s="1"/>
    </row>
    <row r="761" spans="15:15" ht="13.2">
      <c r="O761" s="1"/>
    </row>
    <row r="762" spans="15:15" ht="13.2">
      <c r="O762" s="1"/>
    </row>
    <row r="763" spans="15:15" ht="13.2">
      <c r="O763" s="1"/>
    </row>
    <row r="764" spans="15:15" ht="13.2">
      <c r="O764" s="1"/>
    </row>
    <row r="765" spans="15:15" ht="13.2">
      <c r="O765" s="1"/>
    </row>
    <row r="766" spans="15:15" ht="13.2">
      <c r="O766" s="1"/>
    </row>
    <row r="767" spans="15:15" ht="13.2">
      <c r="O767" s="1"/>
    </row>
    <row r="768" spans="15:15" ht="13.2">
      <c r="O768" s="1"/>
    </row>
    <row r="769" spans="15:15" ht="13.2">
      <c r="O769" s="1"/>
    </row>
    <row r="770" spans="15:15" ht="13.2">
      <c r="O770" s="1"/>
    </row>
    <row r="771" spans="15:15" ht="13.2">
      <c r="O771" s="1"/>
    </row>
    <row r="772" spans="15:15" ht="13.2">
      <c r="O772" s="1"/>
    </row>
    <row r="773" spans="15:15" ht="13.2">
      <c r="O773" s="1"/>
    </row>
    <row r="774" spans="15:15" ht="13.2">
      <c r="O774" s="1"/>
    </row>
    <row r="775" spans="15:15" ht="13.2">
      <c r="O775" s="1"/>
    </row>
    <row r="776" spans="15:15" ht="13.2">
      <c r="O776" s="1"/>
    </row>
    <row r="777" spans="15:15" ht="13.2">
      <c r="O777" s="1"/>
    </row>
    <row r="778" spans="15:15" ht="13.2">
      <c r="O778" s="1"/>
    </row>
    <row r="779" spans="15:15" ht="13.2">
      <c r="O779" s="1"/>
    </row>
    <row r="780" spans="15:15" ht="13.2">
      <c r="O780" s="1"/>
    </row>
    <row r="781" spans="15:15" ht="13.2">
      <c r="O781" s="1"/>
    </row>
    <row r="782" spans="15:15" ht="13.2">
      <c r="O782" s="1"/>
    </row>
    <row r="783" spans="15:15" ht="13.2">
      <c r="O783" s="1"/>
    </row>
    <row r="784" spans="15:15" ht="13.2">
      <c r="O784" s="1"/>
    </row>
    <row r="785" spans="15:15" ht="13.2">
      <c r="O785" s="1"/>
    </row>
    <row r="786" spans="15:15" ht="13.2">
      <c r="O786" s="1"/>
    </row>
    <row r="787" spans="15:15" ht="13.2">
      <c r="O787" s="1"/>
    </row>
    <row r="788" spans="15:15" ht="13.2">
      <c r="O788" s="1"/>
    </row>
    <row r="789" spans="15:15" ht="13.2">
      <c r="O789" s="1"/>
    </row>
    <row r="790" spans="15:15" ht="13.2">
      <c r="O790" s="1"/>
    </row>
    <row r="791" spans="15:15" ht="13.2">
      <c r="O791" s="1"/>
    </row>
    <row r="792" spans="15:15" ht="13.2">
      <c r="O792" s="1"/>
    </row>
    <row r="793" spans="15:15" ht="13.2">
      <c r="O793" s="1"/>
    </row>
    <row r="794" spans="15:15" ht="13.2">
      <c r="O794" s="1"/>
    </row>
    <row r="795" spans="15:15" ht="13.2">
      <c r="O795" s="1"/>
    </row>
    <row r="796" spans="15:15" ht="13.2">
      <c r="O796" s="1"/>
    </row>
    <row r="797" spans="15:15" ht="13.2">
      <c r="O797" s="1"/>
    </row>
    <row r="798" spans="15:15" ht="13.2">
      <c r="O798" s="1"/>
    </row>
    <row r="799" spans="15:15" ht="13.2">
      <c r="O799" s="1"/>
    </row>
    <row r="800" spans="15:15" ht="13.2">
      <c r="O800" s="1"/>
    </row>
    <row r="801" spans="15:15" ht="13.2">
      <c r="O801" s="1"/>
    </row>
    <row r="802" spans="15:15" ht="13.2">
      <c r="O802" s="1"/>
    </row>
    <row r="803" spans="15:15" ht="13.2">
      <c r="O803" s="1"/>
    </row>
    <row r="804" spans="15:15" ht="13.2">
      <c r="O804" s="1"/>
    </row>
    <row r="805" spans="15:15" ht="13.2">
      <c r="O805" s="1"/>
    </row>
    <row r="806" spans="15:15" ht="13.2">
      <c r="O806" s="1"/>
    </row>
    <row r="807" spans="15:15" ht="13.2">
      <c r="O807" s="1"/>
    </row>
    <row r="808" spans="15:15" ht="13.2">
      <c r="O808" s="1"/>
    </row>
    <row r="809" spans="15:15" ht="13.2">
      <c r="O809" s="1"/>
    </row>
    <row r="810" spans="15:15" ht="13.2">
      <c r="O810" s="1"/>
    </row>
    <row r="811" spans="15:15" ht="13.2">
      <c r="O811" s="1"/>
    </row>
    <row r="812" spans="15:15" ht="13.2">
      <c r="O812" s="1"/>
    </row>
    <row r="813" spans="15:15" ht="13.2">
      <c r="O813" s="1"/>
    </row>
    <row r="814" spans="15:15" ht="13.2">
      <c r="O814" s="1"/>
    </row>
    <row r="815" spans="15:15" ht="13.2">
      <c r="O815" s="1"/>
    </row>
    <row r="816" spans="15:15" ht="13.2">
      <c r="O816" s="1"/>
    </row>
    <row r="817" spans="15:15" ht="13.2">
      <c r="O817" s="1"/>
    </row>
    <row r="818" spans="15:15" ht="13.2">
      <c r="O818" s="1"/>
    </row>
    <row r="819" spans="15:15" ht="13.2">
      <c r="O819" s="1"/>
    </row>
    <row r="820" spans="15:15" ht="13.2">
      <c r="O820" s="1"/>
    </row>
    <row r="821" spans="15:15" ht="13.2">
      <c r="O821" s="1"/>
    </row>
    <row r="822" spans="15:15" ht="13.2">
      <c r="O822" s="1"/>
    </row>
    <row r="823" spans="15:15" ht="13.2">
      <c r="O823" s="1"/>
    </row>
    <row r="824" spans="15:15" ht="13.2">
      <c r="O824" s="1"/>
    </row>
    <row r="825" spans="15:15" ht="13.2">
      <c r="O825" s="1"/>
    </row>
    <row r="826" spans="15:15" ht="13.2">
      <c r="O826" s="1"/>
    </row>
    <row r="827" spans="15:15" ht="13.2">
      <c r="O827" s="1"/>
    </row>
    <row r="828" spans="15:15" ht="13.2">
      <c r="O828" s="1"/>
    </row>
    <row r="829" spans="15:15" ht="13.2">
      <c r="O829" s="1"/>
    </row>
    <row r="830" spans="15:15" ht="13.2">
      <c r="O830" s="1"/>
    </row>
    <row r="831" spans="15:15" ht="13.2">
      <c r="O831" s="1"/>
    </row>
    <row r="832" spans="15:15" ht="13.2">
      <c r="O832" s="1"/>
    </row>
    <row r="833" spans="15:15" ht="13.2">
      <c r="O833" s="1"/>
    </row>
    <row r="834" spans="15:15" ht="13.2">
      <c r="O834" s="1"/>
    </row>
    <row r="835" spans="15:15" ht="13.2">
      <c r="O835" s="1"/>
    </row>
    <row r="836" spans="15:15" ht="13.2">
      <c r="O836" s="1"/>
    </row>
    <row r="837" spans="15:15" ht="13.2">
      <c r="O837" s="1"/>
    </row>
    <row r="838" spans="15:15" ht="13.2">
      <c r="O838" s="1"/>
    </row>
    <row r="839" spans="15:15" ht="13.2">
      <c r="O839" s="1"/>
    </row>
    <row r="840" spans="15:15" ht="13.2">
      <c r="O840" s="1"/>
    </row>
    <row r="841" spans="15:15" ht="13.2">
      <c r="O841" s="1"/>
    </row>
    <row r="842" spans="15:15" ht="13.2">
      <c r="O842" s="1"/>
    </row>
    <row r="843" spans="15:15" ht="13.2">
      <c r="O843" s="1"/>
    </row>
    <row r="844" spans="15:15" ht="13.2">
      <c r="O844" s="1"/>
    </row>
    <row r="845" spans="15:15" ht="13.2">
      <c r="O845" s="1"/>
    </row>
    <row r="846" spans="15:15" ht="13.2">
      <c r="O846" s="1"/>
    </row>
    <row r="847" spans="15:15" ht="13.2">
      <c r="O847" s="1"/>
    </row>
    <row r="848" spans="15:15" ht="13.2">
      <c r="O848" s="1"/>
    </row>
    <row r="849" spans="15:15" ht="13.2">
      <c r="O849" s="1"/>
    </row>
    <row r="850" spans="15:15" ht="13.2">
      <c r="O850" s="1"/>
    </row>
    <row r="851" spans="15:15" ht="13.2">
      <c r="O851" s="1"/>
    </row>
    <row r="852" spans="15:15" ht="13.2">
      <c r="O852" s="1"/>
    </row>
    <row r="853" spans="15:15" ht="13.2">
      <c r="O853" s="1"/>
    </row>
    <row r="854" spans="15:15" ht="13.2">
      <c r="O854" s="1"/>
    </row>
    <row r="855" spans="15:15" ht="13.2">
      <c r="O855" s="1"/>
    </row>
    <row r="856" spans="15:15" ht="13.2">
      <c r="O856" s="1"/>
    </row>
    <row r="857" spans="15:15" ht="13.2">
      <c r="O857" s="1"/>
    </row>
    <row r="858" spans="15:15" ht="13.2">
      <c r="O858" s="1"/>
    </row>
    <row r="859" spans="15:15" ht="13.2">
      <c r="O859" s="1"/>
    </row>
    <row r="860" spans="15:15" ht="13.2">
      <c r="O860" s="1"/>
    </row>
    <row r="861" spans="15:15" ht="13.2">
      <c r="O861" s="1"/>
    </row>
    <row r="862" spans="15:15" ht="13.2">
      <c r="O862" s="1"/>
    </row>
    <row r="863" spans="15:15" ht="13.2">
      <c r="O863" s="1"/>
    </row>
    <row r="864" spans="15:15" ht="13.2">
      <c r="O864" s="1"/>
    </row>
    <row r="865" spans="15:15" ht="13.2">
      <c r="O865" s="1"/>
    </row>
    <row r="866" spans="15:15" ht="13.2">
      <c r="O866" s="1"/>
    </row>
    <row r="867" spans="15:15" ht="13.2">
      <c r="O867" s="1"/>
    </row>
    <row r="868" spans="15:15" ht="13.2">
      <c r="O868" s="1"/>
    </row>
    <row r="869" spans="15:15" ht="13.2">
      <c r="O869" s="1"/>
    </row>
    <row r="870" spans="15:15" ht="13.2">
      <c r="O870" s="1"/>
    </row>
    <row r="871" spans="15:15" ht="13.2">
      <c r="O871" s="1"/>
    </row>
    <row r="872" spans="15:15" ht="13.2">
      <c r="O872" s="1"/>
    </row>
    <row r="873" spans="15:15" ht="13.2">
      <c r="O873" s="1"/>
    </row>
    <row r="874" spans="15:15" ht="13.2">
      <c r="O874" s="1"/>
    </row>
    <row r="875" spans="15:15" ht="13.2">
      <c r="O875" s="1"/>
    </row>
    <row r="876" spans="15:15" ht="13.2">
      <c r="O876" s="1"/>
    </row>
    <row r="877" spans="15:15" ht="13.2">
      <c r="O877" s="1"/>
    </row>
    <row r="878" spans="15:15" ht="13.2">
      <c r="O878" s="1"/>
    </row>
    <row r="879" spans="15:15" ht="13.2">
      <c r="O879" s="1"/>
    </row>
    <row r="880" spans="15:15" ht="13.2">
      <c r="O880" s="1"/>
    </row>
    <row r="881" spans="15:15" ht="13.2">
      <c r="O881" s="1"/>
    </row>
    <row r="882" spans="15:15" ht="13.2">
      <c r="O882" s="1"/>
    </row>
    <row r="883" spans="15:15" ht="13.2">
      <c r="O883" s="1"/>
    </row>
    <row r="884" spans="15:15" ht="13.2">
      <c r="O884" s="1"/>
    </row>
    <row r="885" spans="15:15" ht="13.2">
      <c r="O885" s="1"/>
    </row>
    <row r="886" spans="15:15" ht="13.2">
      <c r="O886" s="1"/>
    </row>
    <row r="887" spans="15:15" ht="13.2">
      <c r="O887" s="1"/>
    </row>
    <row r="888" spans="15:15" ht="13.2">
      <c r="O888" s="1"/>
    </row>
    <row r="889" spans="15:15" ht="13.2">
      <c r="O889" s="1"/>
    </row>
    <row r="890" spans="15:15" ht="13.2">
      <c r="O890" s="1"/>
    </row>
    <row r="891" spans="15:15" ht="13.2">
      <c r="O891" s="1"/>
    </row>
    <row r="892" spans="15:15" ht="13.2">
      <c r="O892" s="1"/>
    </row>
    <row r="893" spans="15:15" ht="13.2">
      <c r="O893" s="1"/>
    </row>
    <row r="894" spans="15:15" ht="13.2">
      <c r="O894" s="1"/>
    </row>
    <row r="895" spans="15:15" ht="13.2">
      <c r="O895" s="1"/>
    </row>
    <row r="896" spans="15:15" ht="13.2">
      <c r="O896" s="1"/>
    </row>
    <row r="897" spans="15:15" ht="13.2">
      <c r="O897" s="1"/>
    </row>
    <row r="898" spans="15:15" ht="13.2">
      <c r="O898" s="1"/>
    </row>
    <row r="899" spans="15:15" ht="13.2">
      <c r="O899" s="1"/>
    </row>
    <row r="900" spans="15:15" ht="13.2">
      <c r="O900" s="1"/>
    </row>
    <row r="901" spans="15:15" ht="13.2">
      <c r="O901" s="1"/>
    </row>
    <row r="902" spans="15:15" ht="13.2">
      <c r="O902" s="1"/>
    </row>
    <row r="903" spans="15:15" ht="13.2">
      <c r="O903" s="1"/>
    </row>
    <row r="904" spans="15:15" ht="13.2">
      <c r="O904" s="1"/>
    </row>
    <row r="905" spans="15:15" ht="13.2">
      <c r="O905" s="1"/>
    </row>
    <row r="906" spans="15:15" ht="13.2">
      <c r="O906" s="1"/>
    </row>
    <row r="907" spans="15:15" ht="13.2">
      <c r="O907" s="1"/>
    </row>
    <row r="908" spans="15:15" ht="13.2">
      <c r="O908" s="1"/>
    </row>
    <row r="909" spans="15:15" ht="13.2">
      <c r="O909" s="1"/>
    </row>
    <row r="910" spans="15:15" ht="13.2">
      <c r="O910" s="1"/>
    </row>
    <row r="911" spans="15:15" ht="13.2">
      <c r="O911" s="1"/>
    </row>
    <row r="912" spans="15:15" ht="13.2">
      <c r="O912" s="1"/>
    </row>
    <row r="913" spans="15:15" ht="13.2">
      <c r="O913" s="1"/>
    </row>
    <row r="914" spans="15:15" ht="13.2">
      <c r="O914" s="1"/>
    </row>
    <row r="915" spans="15:15" ht="13.2">
      <c r="O915" s="1"/>
    </row>
    <row r="916" spans="15:15" ht="13.2">
      <c r="O916" s="1"/>
    </row>
    <row r="917" spans="15:15" ht="13.2">
      <c r="O917" s="1"/>
    </row>
    <row r="918" spans="15:15" ht="13.2">
      <c r="O918" s="1"/>
    </row>
    <row r="919" spans="15:15" ht="13.2">
      <c r="O919" s="1"/>
    </row>
    <row r="920" spans="15:15" ht="13.2">
      <c r="O920" s="1"/>
    </row>
    <row r="921" spans="15:15" ht="13.2">
      <c r="O921" s="1"/>
    </row>
    <row r="922" spans="15:15" ht="13.2">
      <c r="O922" s="1"/>
    </row>
    <row r="923" spans="15:15" ht="13.2">
      <c r="O923" s="1"/>
    </row>
    <row r="924" spans="15:15" ht="13.2">
      <c r="O924" s="1"/>
    </row>
    <row r="925" spans="15:15" ht="13.2">
      <c r="O925" s="1"/>
    </row>
    <row r="926" spans="15:15" ht="13.2">
      <c r="O926" s="1"/>
    </row>
    <row r="927" spans="15:15" ht="13.2">
      <c r="O927" s="1"/>
    </row>
    <row r="928" spans="15:15" ht="13.2">
      <c r="O928" s="1"/>
    </row>
    <row r="929" spans="15:15" ht="13.2">
      <c r="O929" s="1"/>
    </row>
    <row r="930" spans="15:15" ht="13.2">
      <c r="O930" s="1"/>
    </row>
    <row r="931" spans="15:15" ht="13.2">
      <c r="O931" s="1"/>
    </row>
    <row r="932" spans="15:15" ht="13.2">
      <c r="O932" s="1"/>
    </row>
    <row r="933" spans="15:15" ht="13.2">
      <c r="O933" s="1"/>
    </row>
    <row r="934" spans="15:15" ht="13.2">
      <c r="O934" s="1"/>
    </row>
    <row r="935" spans="15:15" ht="13.2">
      <c r="O935" s="1"/>
    </row>
    <row r="936" spans="15:15" ht="13.2">
      <c r="O9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AE100"/>
  <sheetViews>
    <sheetView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5.21875" customWidth="1"/>
    <col min="2" max="2" width="29.44140625" customWidth="1"/>
    <col min="3" max="3" width="12.44140625" customWidth="1"/>
    <col min="15" max="15" width="19.77734375" customWidth="1"/>
  </cols>
  <sheetData>
    <row r="2" spans="1:31" ht="15.75" customHeight="1">
      <c r="B2" s="2" t="s">
        <v>55</v>
      </c>
      <c r="C2" s="2" t="s">
        <v>161</v>
      </c>
      <c r="D2" s="2" t="s">
        <v>162</v>
      </c>
      <c r="E2" s="2" t="s">
        <v>163</v>
      </c>
      <c r="F2" s="2" t="s">
        <v>164</v>
      </c>
      <c r="G2" s="2" t="s">
        <v>165</v>
      </c>
      <c r="H2" s="2" t="s">
        <v>166</v>
      </c>
      <c r="I2" s="2" t="s">
        <v>167</v>
      </c>
      <c r="J2" s="2" t="s">
        <v>168</v>
      </c>
      <c r="K2" s="2" t="s">
        <v>169</v>
      </c>
      <c r="L2" s="2" t="s">
        <v>170</v>
      </c>
      <c r="M2" s="2" t="s">
        <v>171</v>
      </c>
      <c r="N2" s="2" t="s">
        <v>172</v>
      </c>
      <c r="O2" s="2" t="s">
        <v>173</v>
      </c>
    </row>
    <row r="3" spans="1:31">
      <c r="A3" s="5">
        <v>1</v>
      </c>
      <c r="B3" s="21" t="str">
        <f>'lw1'!B3</f>
        <v>Булыгин Константин</v>
      </c>
      <c r="C3" s="9" t="e">
        <f ca="1">'lw1'!AB3</f>
        <v>#NAME?</v>
      </c>
      <c r="D3" s="9" t="e">
        <f ca="1">'lw2'!AB3</f>
        <v>#NAME?</v>
      </c>
      <c r="E3" s="9" t="e">
        <f ca="1">'lw3'!N3</f>
        <v>#NAME?</v>
      </c>
      <c r="F3" s="9" t="e">
        <f ca="1">'lw4'!H3</f>
        <v>#NAME?</v>
      </c>
      <c r="G3" s="9" t="e">
        <f ca="1">'lw5'!Q3</f>
        <v>#NAME?</v>
      </c>
      <c r="H3" s="9" t="e">
        <f ca="1">'lw6'!N3</f>
        <v>#NAME?</v>
      </c>
      <c r="I3" s="9" t="e">
        <f ca="1">'lw7'!O3</f>
        <v>#NAME?</v>
      </c>
      <c r="J3" s="9" t="e">
        <f t="shared" ref="J3:J33" ca="1" si="0">SUM(C3:I3)</f>
        <v>#NAME?</v>
      </c>
      <c r="K3" s="33" t="e">
        <f t="shared" ref="K3:K33" ca="1" si="1">IF(J3&gt;=$J$93,"Да", "")</f>
        <v>#NAME?</v>
      </c>
      <c r="L3" s="34"/>
      <c r="M3" s="33" t="e">
        <f t="shared" ref="M3:M33" ca="1" si="2">J3+L3</f>
        <v>#NAME?</v>
      </c>
      <c r="N3" s="35" t="e">
        <f t="shared" ref="N3:N33" ca="1" si="3">J3/J$93</f>
        <v>#NAME?</v>
      </c>
      <c r="O3" s="10" t="e">
        <f t="shared" ref="O3:O33" ca="1" si="4">GET_MARK($M$93,$M$92,$M$91,M3)</f>
        <v>#NAME?</v>
      </c>
    </row>
    <row r="4" spans="1:31">
      <c r="A4" s="5">
        <v>2</v>
      </c>
      <c r="B4" s="21" t="str">
        <f>'lw1'!B4</f>
        <v>Никто</v>
      </c>
      <c r="C4" s="9" t="e">
        <f ca="1">'lw1'!AB4</f>
        <v>#NAME?</v>
      </c>
      <c r="D4" s="9" t="e">
        <f ca="1">'lw2'!AB4</f>
        <v>#NAME?</v>
      </c>
      <c r="E4" s="9" t="e">
        <f ca="1">'lw3'!N4</f>
        <v>#NAME?</v>
      </c>
      <c r="F4" s="9" t="e">
        <f ca="1">'lw4'!H4</f>
        <v>#NAME?</v>
      </c>
      <c r="G4" s="9" t="e">
        <f ca="1">'lw5'!Q4</f>
        <v>#NAME?</v>
      </c>
      <c r="H4" s="9" t="e">
        <f ca="1">'lw6'!N4</f>
        <v>#NAME?</v>
      </c>
      <c r="I4" s="9" t="e">
        <f ca="1">'lw7'!O4</f>
        <v>#NAME?</v>
      </c>
      <c r="J4" s="9" t="e">
        <f t="shared" ca="1" si="0"/>
        <v>#NAME?</v>
      </c>
      <c r="K4" s="33" t="e">
        <f t="shared" ca="1" si="1"/>
        <v>#NAME?</v>
      </c>
      <c r="L4" s="34"/>
      <c r="M4" s="33" t="e">
        <f t="shared" ca="1" si="2"/>
        <v>#NAME?</v>
      </c>
      <c r="N4" s="35" t="e">
        <f t="shared" ca="1" si="3"/>
        <v>#NAME?</v>
      </c>
      <c r="O4" s="10" t="e">
        <f t="shared" ca="1" si="4"/>
        <v>#NAME?</v>
      </c>
    </row>
    <row r="5" spans="1:31">
      <c r="A5" s="36">
        <v>3</v>
      </c>
      <c r="B5" s="37" t="str">
        <f>'lw1'!B5</f>
        <v>Константинов Валентин</v>
      </c>
      <c r="C5" s="38" t="e">
        <f ca="1">'lw1'!AB5</f>
        <v>#NAME?</v>
      </c>
      <c r="D5" s="38" t="e">
        <f ca="1">'lw2'!AB5</f>
        <v>#NAME?</v>
      </c>
      <c r="E5" s="38" t="e">
        <f ca="1">'lw3'!N5</f>
        <v>#NAME?</v>
      </c>
      <c r="F5" s="38" t="e">
        <f ca="1">'lw4'!H5</f>
        <v>#NAME?</v>
      </c>
      <c r="G5" s="38" t="e">
        <f ca="1">'lw5'!Q5</f>
        <v>#NAME?</v>
      </c>
      <c r="H5" s="38" t="e">
        <f ca="1">'lw6'!N5</f>
        <v>#NAME?</v>
      </c>
      <c r="I5" s="38" t="e">
        <f ca="1">'lw7'!O5</f>
        <v>#NAME?</v>
      </c>
      <c r="J5" s="38" t="e">
        <f t="shared" ca="1" si="0"/>
        <v>#NAME?</v>
      </c>
      <c r="K5" s="39" t="e">
        <f t="shared" ca="1" si="1"/>
        <v>#NAME?</v>
      </c>
      <c r="L5" s="34"/>
      <c r="M5" s="39" t="e">
        <f t="shared" ca="1" si="2"/>
        <v>#NAME?</v>
      </c>
      <c r="N5" s="40" t="e">
        <f t="shared" ca="1" si="3"/>
        <v>#NAME?</v>
      </c>
      <c r="O5" s="41" t="e">
        <f t="shared" ca="1" si="4"/>
        <v>#NAME?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31">
      <c r="A6" s="5">
        <v>4</v>
      </c>
      <c r="B6" s="21" t="str">
        <f>'lw1'!B6</f>
        <v>Милочкин Артем</v>
      </c>
      <c r="C6" s="9" t="e">
        <f ca="1">'lw1'!AB6</f>
        <v>#NAME?</v>
      </c>
      <c r="D6" s="9" t="e">
        <f ca="1">'lw2'!AB6</f>
        <v>#NAME?</v>
      </c>
      <c r="E6" s="9" t="e">
        <f ca="1">'lw3'!N6</f>
        <v>#NAME?</v>
      </c>
      <c r="F6" s="9" t="e">
        <f ca="1">'lw4'!H6</f>
        <v>#NAME?</v>
      </c>
      <c r="G6" s="9" t="e">
        <f ca="1">'lw5'!Q6</f>
        <v>#NAME?</v>
      </c>
      <c r="H6" s="9" t="e">
        <f ca="1">'lw6'!N6</f>
        <v>#NAME?</v>
      </c>
      <c r="I6" s="9" t="e">
        <f ca="1">'lw7'!O6</f>
        <v>#NAME?</v>
      </c>
      <c r="J6" s="9" t="e">
        <f t="shared" ca="1" si="0"/>
        <v>#NAME?</v>
      </c>
      <c r="K6" s="33" t="e">
        <f t="shared" ca="1" si="1"/>
        <v>#NAME?</v>
      </c>
      <c r="L6" s="34"/>
      <c r="M6" s="33" t="e">
        <f t="shared" ca="1" si="2"/>
        <v>#NAME?</v>
      </c>
      <c r="N6" s="35" t="e">
        <f t="shared" ca="1" si="3"/>
        <v>#NAME?</v>
      </c>
      <c r="O6" s="10" t="e">
        <f t="shared" ca="1" si="4"/>
        <v>#NAME?</v>
      </c>
    </row>
    <row r="7" spans="1:31">
      <c r="A7" s="5">
        <v>5</v>
      </c>
      <c r="B7" s="21" t="str">
        <f>'lw1'!B7</f>
        <v>Михайлов Дмитрий</v>
      </c>
      <c r="C7" s="9" t="e">
        <f ca="1">'lw1'!AB7</f>
        <v>#NAME?</v>
      </c>
      <c r="D7" s="9" t="e">
        <f ca="1">'lw2'!AB7</f>
        <v>#NAME?</v>
      </c>
      <c r="E7" s="9" t="e">
        <f ca="1">'lw3'!N7</f>
        <v>#NAME?</v>
      </c>
      <c r="F7" s="9" t="e">
        <f ca="1">'lw4'!H7</f>
        <v>#NAME?</v>
      </c>
      <c r="G7" s="9" t="e">
        <f ca="1">'lw5'!Q7</f>
        <v>#NAME?</v>
      </c>
      <c r="H7" s="9" t="e">
        <f ca="1">'lw6'!N7</f>
        <v>#NAME?</v>
      </c>
      <c r="I7" s="9" t="e">
        <f ca="1">'lw7'!O7</f>
        <v>#NAME?</v>
      </c>
      <c r="J7" s="9" t="e">
        <f t="shared" ca="1" si="0"/>
        <v>#NAME?</v>
      </c>
      <c r="K7" s="33" t="e">
        <f t="shared" ca="1" si="1"/>
        <v>#NAME?</v>
      </c>
      <c r="L7" s="34"/>
      <c r="M7" s="33" t="e">
        <f t="shared" ca="1" si="2"/>
        <v>#NAME?</v>
      </c>
      <c r="N7" s="35" t="e">
        <f t="shared" ca="1" si="3"/>
        <v>#NAME?</v>
      </c>
      <c r="O7" s="10" t="e">
        <f t="shared" ca="1" si="4"/>
        <v>#NAME?</v>
      </c>
    </row>
    <row r="8" spans="1:31">
      <c r="A8" s="5">
        <v>6</v>
      </c>
      <c r="B8" s="21" t="str">
        <f>'lw1'!B8</f>
        <v>Мочалов Павел</v>
      </c>
      <c r="C8" s="9" t="e">
        <f ca="1">'lw1'!AB8</f>
        <v>#NAME?</v>
      </c>
      <c r="D8" s="9" t="e">
        <f ca="1">'lw2'!AB8</f>
        <v>#NAME?</v>
      </c>
      <c r="E8" s="9" t="e">
        <f ca="1">'lw3'!N8</f>
        <v>#NAME?</v>
      </c>
      <c r="F8" s="9" t="e">
        <f ca="1">'lw4'!H8</f>
        <v>#NAME?</v>
      </c>
      <c r="G8" s="9" t="e">
        <f ca="1">'lw5'!Q8</f>
        <v>#NAME?</v>
      </c>
      <c r="H8" s="9" t="e">
        <f ca="1">'lw6'!N8</f>
        <v>#NAME?</v>
      </c>
      <c r="I8" s="9" t="e">
        <f ca="1">'lw7'!O8</f>
        <v>#NAME?</v>
      </c>
      <c r="J8" s="9" t="e">
        <f t="shared" ca="1" si="0"/>
        <v>#NAME?</v>
      </c>
      <c r="K8" s="33" t="e">
        <f t="shared" ca="1" si="1"/>
        <v>#NAME?</v>
      </c>
      <c r="L8" s="34"/>
      <c r="M8" s="33" t="e">
        <f t="shared" ca="1" si="2"/>
        <v>#NAME?</v>
      </c>
      <c r="N8" s="35" t="e">
        <f t="shared" ca="1" si="3"/>
        <v>#NAME?</v>
      </c>
      <c r="O8" s="10" t="e">
        <f t="shared" ca="1" si="4"/>
        <v>#NAME?</v>
      </c>
    </row>
    <row r="9" spans="1:31">
      <c r="A9" s="5">
        <v>7</v>
      </c>
      <c r="B9" s="21" t="str">
        <f>'lw1'!B9</f>
        <v>Николаева Дарья</v>
      </c>
      <c r="C9" s="9" t="e">
        <f ca="1">'lw1'!AB9</f>
        <v>#NAME?</v>
      </c>
      <c r="D9" s="9" t="e">
        <f ca="1">'lw2'!AB9</f>
        <v>#NAME?</v>
      </c>
      <c r="E9" s="9" t="e">
        <f ca="1">'lw3'!N9</f>
        <v>#NAME?</v>
      </c>
      <c r="F9" s="9" t="e">
        <f ca="1">'lw4'!H9</f>
        <v>#NAME?</v>
      </c>
      <c r="G9" s="9" t="e">
        <f ca="1">'lw5'!Q9</f>
        <v>#NAME?</v>
      </c>
      <c r="H9" s="9" t="e">
        <f ca="1">'lw6'!N9</f>
        <v>#NAME?</v>
      </c>
      <c r="I9" s="9" t="e">
        <f ca="1">'lw7'!O9</f>
        <v>#NAME?</v>
      </c>
      <c r="J9" s="42" t="e">
        <f t="shared" ca="1" si="0"/>
        <v>#NAME?</v>
      </c>
      <c r="K9" s="33" t="e">
        <f t="shared" ca="1" si="1"/>
        <v>#NAME?</v>
      </c>
      <c r="L9" s="34"/>
      <c r="M9" s="33" t="e">
        <f t="shared" ca="1" si="2"/>
        <v>#NAME?</v>
      </c>
      <c r="N9" s="35" t="e">
        <f t="shared" ca="1" si="3"/>
        <v>#NAME?</v>
      </c>
      <c r="O9" s="10" t="e">
        <f t="shared" ca="1" si="4"/>
        <v>#NAME?</v>
      </c>
    </row>
    <row r="10" spans="1:31">
      <c r="A10" s="5">
        <v>8</v>
      </c>
      <c r="B10" s="21" t="str">
        <f>'lw1'!B10</f>
        <v>Овинкин Владислав</v>
      </c>
      <c r="C10" s="9" t="e">
        <f ca="1">'lw1'!AB10</f>
        <v>#NAME?</v>
      </c>
      <c r="D10" s="9" t="e">
        <f ca="1">'lw2'!AB10</f>
        <v>#NAME?</v>
      </c>
      <c r="E10" s="9" t="e">
        <f ca="1">'lw3'!N10</f>
        <v>#NAME?</v>
      </c>
      <c r="F10" s="9" t="e">
        <f ca="1">'lw4'!H10</f>
        <v>#NAME?</v>
      </c>
      <c r="G10" s="9" t="e">
        <f ca="1">'lw5'!Q10</f>
        <v>#NAME?</v>
      </c>
      <c r="H10" s="9" t="e">
        <f ca="1">'lw6'!N10</f>
        <v>#NAME?</v>
      </c>
      <c r="I10" s="9" t="e">
        <f ca="1">'lw7'!O10</f>
        <v>#NAME?</v>
      </c>
      <c r="J10" s="9" t="e">
        <f t="shared" ca="1" si="0"/>
        <v>#NAME?</v>
      </c>
      <c r="K10" s="33" t="e">
        <f t="shared" ca="1" si="1"/>
        <v>#NAME?</v>
      </c>
      <c r="L10" s="34"/>
      <c r="M10" s="33" t="e">
        <f t="shared" ca="1" si="2"/>
        <v>#NAME?</v>
      </c>
      <c r="N10" s="35" t="e">
        <f t="shared" ca="1" si="3"/>
        <v>#NAME?</v>
      </c>
      <c r="O10" s="10" t="e">
        <f t="shared" ca="1" si="4"/>
        <v>#NAME?</v>
      </c>
    </row>
    <row r="11" spans="1:31">
      <c r="A11" s="5">
        <v>9</v>
      </c>
      <c r="B11" s="21" t="str">
        <f>'lw1'!B11</f>
        <v>Платов Александр</v>
      </c>
      <c r="C11" s="9" t="e">
        <f ca="1">'lw1'!AB11</f>
        <v>#NAME?</v>
      </c>
      <c r="D11" s="9" t="e">
        <f ca="1">'lw2'!AB11</f>
        <v>#NAME?</v>
      </c>
      <c r="E11" s="9" t="e">
        <f ca="1">'lw3'!N11</f>
        <v>#NAME?</v>
      </c>
      <c r="F11" s="9" t="e">
        <f ca="1">'lw4'!H11</f>
        <v>#NAME?</v>
      </c>
      <c r="G11" s="9" t="e">
        <f ca="1">'lw5'!Q11</f>
        <v>#NAME?</v>
      </c>
      <c r="H11" s="9" t="e">
        <f ca="1">'lw6'!N11</f>
        <v>#NAME?</v>
      </c>
      <c r="I11" s="9" t="e">
        <f ca="1">'lw7'!O11</f>
        <v>#NAME?</v>
      </c>
      <c r="J11" s="9" t="e">
        <f t="shared" ca="1" si="0"/>
        <v>#NAME?</v>
      </c>
      <c r="K11" s="33" t="e">
        <f t="shared" ca="1" si="1"/>
        <v>#NAME?</v>
      </c>
      <c r="L11" s="34"/>
      <c r="M11" s="33" t="e">
        <f t="shared" ca="1" si="2"/>
        <v>#NAME?</v>
      </c>
      <c r="N11" s="35" t="e">
        <f t="shared" ca="1" si="3"/>
        <v>#NAME?</v>
      </c>
      <c r="O11" s="10" t="e">
        <f t="shared" ca="1" si="4"/>
        <v>#NAME?</v>
      </c>
    </row>
    <row r="12" spans="1:31">
      <c r="A12" s="5">
        <v>10</v>
      </c>
      <c r="B12" s="21" t="str">
        <f>'lw1'!B12</f>
        <v>Ратченко Андрей</v>
      </c>
      <c r="C12" s="9" t="e">
        <f ca="1">'lw1'!AB12</f>
        <v>#NAME?</v>
      </c>
      <c r="D12" s="9" t="e">
        <f ca="1">'lw2'!AB12</f>
        <v>#NAME?</v>
      </c>
      <c r="E12" s="9" t="e">
        <f ca="1">'lw3'!N12</f>
        <v>#NAME?</v>
      </c>
      <c r="F12" s="9" t="e">
        <f ca="1">'lw4'!H12</f>
        <v>#NAME?</v>
      </c>
      <c r="G12" s="9" t="e">
        <f ca="1">'lw5'!Q12</f>
        <v>#NAME?</v>
      </c>
      <c r="H12" s="9" t="e">
        <f ca="1">'lw6'!N12</f>
        <v>#NAME?</v>
      </c>
      <c r="I12" s="9" t="e">
        <f ca="1">'lw7'!O12</f>
        <v>#NAME?</v>
      </c>
      <c r="J12" s="9" t="e">
        <f t="shared" ca="1" si="0"/>
        <v>#NAME?</v>
      </c>
      <c r="K12" s="33" t="e">
        <f t="shared" ca="1" si="1"/>
        <v>#NAME?</v>
      </c>
      <c r="L12" s="34"/>
      <c r="M12" s="33" t="e">
        <f t="shared" ca="1" si="2"/>
        <v>#NAME?</v>
      </c>
      <c r="N12" s="35" t="e">
        <f t="shared" ca="1" si="3"/>
        <v>#NAME?</v>
      </c>
      <c r="O12" s="10" t="e">
        <f t="shared" ca="1" si="4"/>
        <v>#NAME?</v>
      </c>
    </row>
    <row r="13" spans="1:31">
      <c r="A13" s="5">
        <v>11</v>
      </c>
      <c r="B13" s="21" t="str">
        <f>'lw1'!B13</f>
        <v>Санников Егор</v>
      </c>
      <c r="C13" s="9" t="e">
        <f ca="1">'lw1'!AB13</f>
        <v>#NAME?</v>
      </c>
      <c r="D13" s="9" t="e">
        <f ca="1">'lw2'!AB13</f>
        <v>#NAME?</v>
      </c>
      <c r="E13" s="9" t="e">
        <f ca="1">'lw3'!N13</f>
        <v>#NAME?</v>
      </c>
      <c r="F13" s="9" t="e">
        <f ca="1">'lw4'!H13</f>
        <v>#NAME?</v>
      </c>
      <c r="G13" s="9" t="e">
        <f ca="1">'lw5'!Q13</f>
        <v>#NAME?</v>
      </c>
      <c r="H13" s="9" t="e">
        <f ca="1">'lw6'!N13</f>
        <v>#NAME?</v>
      </c>
      <c r="I13" s="9" t="e">
        <f ca="1">'lw7'!O13</f>
        <v>#NAME?</v>
      </c>
      <c r="J13" s="9" t="e">
        <f t="shared" ca="1" si="0"/>
        <v>#NAME?</v>
      </c>
      <c r="K13" s="33" t="e">
        <f t="shared" ca="1" si="1"/>
        <v>#NAME?</v>
      </c>
      <c r="L13" s="34"/>
      <c r="M13" s="33" t="e">
        <f t="shared" ca="1" si="2"/>
        <v>#NAME?</v>
      </c>
      <c r="N13" s="35" t="e">
        <f t="shared" ca="1" si="3"/>
        <v>#NAME?</v>
      </c>
      <c r="O13" s="10" t="e">
        <f t="shared" ca="1" si="4"/>
        <v>#NAME?</v>
      </c>
    </row>
    <row r="14" spans="1:31">
      <c r="A14" s="5">
        <v>12</v>
      </c>
      <c r="B14" s="21" t="str">
        <f>'lw1'!B14</f>
        <v>Шибаков Владимир</v>
      </c>
      <c r="C14" s="9" t="e">
        <f ca="1">'lw1'!AB14</f>
        <v>#NAME?</v>
      </c>
      <c r="D14" s="9" t="e">
        <f ca="1">'lw2'!AB14</f>
        <v>#NAME?</v>
      </c>
      <c r="E14" s="9" t="e">
        <f ca="1">'lw3'!N14</f>
        <v>#NAME?</v>
      </c>
      <c r="F14" s="9" t="e">
        <f ca="1">'lw4'!H14</f>
        <v>#NAME?</v>
      </c>
      <c r="G14" s="9" t="e">
        <f ca="1">'lw5'!Q14</f>
        <v>#NAME?</v>
      </c>
      <c r="H14" s="9" t="e">
        <f ca="1">'lw6'!N14</f>
        <v>#NAME?</v>
      </c>
      <c r="I14" s="9" t="e">
        <f ca="1">'lw7'!O14</f>
        <v>#NAME?</v>
      </c>
      <c r="J14" s="9" t="e">
        <f t="shared" ca="1" si="0"/>
        <v>#NAME?</v>
      </c>
      <c r="K14" s="33" t="e">
        <f t="shared" ca="1" si="1"/>
        <v>#NAME?</v>
      </c>
      <c r="L14" s="34"/>
      <c r="M14" s="33" t="e">
        <f t="shared" ca="1" si="2"/>
        <v>#NAME?</v>
      </c>
      <c r="N14" s="35" t="e">
        <f t="shared" ca="1" si="3"/>
        <v>#NAME?</v>
      </c>
      <c r="O14" s="10" t="e">
        <f t="shared" ca="1" si="4"/>
        <v>#NAME?</v>
      </c>
    </row>
    <row r="15" spans="1:31">
      <c r="A15" s="5">
        <v>13</v>
      </c>
      <c r="B15" s="21" t="str">
        <f>'lw1'!B15</f>
        <v>Ямолкин Федор</v>
      </c>
      <c r="C15" s="9" t="e">
        <f ca="1">'lw1'!AB15</f>
        <v>#NAME?</v>
      </c>
      <c r="D15" s="9" t="e">
        <f ca="1">'lw2'!AB15</f>
        <v>#NAME?</v>
      </c>
      <c r="E15" s="9" t="e">
        <f ca="1">'lw3'!N15</f>
        <v>#NAME?</v>
      </c>
      <c r="F15" s="9" t="e">
        <f ca="1">'lw4'!H15</f>
        <v>#NAME?</v>
      </c>
      <c r="G15" s="9" t="e">
        <f ca="1">'lw5'!Q15</f>
        <v>#NAME?</v>
      </c>
      <c r="H15" s="9" t="e">
        <f ca="1">'lw6'!N15</f>
        <v>#NAME?</v>
      </c>
      <c r="I15" s="9" t="e">
        <f ca="1">'lw7'!O15</f>
        <v>#NAME?</v>
      </c>
      <c r="J15" s="9" t="e">
        <f t="shared" ca="1" si="0"/>
        <v>#NAME?</v>
      </c>
      <c r="K15" s="33" t="e">
        <f t="shared" ca="1" si="1"/>
        <v>#NAME?</v>
      </c>
      <c r="L15" s="34"/>
      <c r="M15" s="33" t="e">
        <f t="shared" ca="1" si="2"/>
        <v>#NAME?</v>
      </c>
      <c r="N15" s="35" t="e">
        <f t="shared" ca="1" si="3"/>
        <v>#NAME?</v>
      </c>
      <c r="O15" s="10" t="e">
        <f t="shared" ca="1" si="4"/>
        <v>#NAME?</v>
      </c>
    </row>
    <row r="16" spans="1:31">
      <c r="A16" s="5">
        <v>14</v>
      </c>
      <c r="B16" s="21" t="str">
        <f>'lw1'!B16</f>
        <v>Михеев Егор</v>
      </c>
      <c r="C16" s="9" t="e">
        <f ca="1">'lw1'!AB16</f>
        <v>#NAME?</v>
      </c>
      <c r="D16" s="9" t="e">
        <f ca="1">'lw2'!AB16</f>
        <v>#NAME?</v>
      </c>
      <c r="E16" s="9" t="e">
        <f ca="1">'lw3'!N16</f>
        <v>#NAME?</v>
      </c>
      <c r="F16" s="9" t="e">
        <f ca="1">'lw4'!H16</f>
        <v>#NAME?</v>
      </c>
      <c r="G16" s="9" t="e">
        <f ca="1">'lw5'!Q16</f>
        <v>#NAME?</v>
      </c>
      <c r="H16" s="9" t="e">
        <f ca="1">'lw6'!N16</f>
        <v>#NAME?</v>
      </c>
      <c r="I16" s="9" t="e">
        <f ca="1">'lw7'!O16</f>
        <v>#NAME?</v>
      </c>
      <c r="J16" s="9" t="e">
        <f t="shared" ca="1" si="0"/>
        <v>#NAME?</v>
      </c>
      <c r="K16" s="33" t="e">
        <f t="shared" ca="1" si="1"/>
        <v>#NAME?</v>
      </c>
      <c r="L16" s="34"/>
      <c r="M16" s="33" t="e">
        <f t="shared" ca="1" si="2"/>
        <v>#NAME?</v>
      </c>
      <c r="N16" s="35" t="e">
        <f t="shared" ca="1" si="3"/>
        <v>#NAME?</v>
      </c>
      <c r="O16" s="10" t="e">
        <f t="shared" ca="1" si="4"/>
        <v>#NAME?</v>
      </c>
    </row>
    <row r="17" spans="1:15">
      <c r="A17" s="5">
        <v>15</v>
      </c>
      <c r="B17" s="21" t="e">
        <f>'lw1'!#REF!</f>
        <v>#REF!</v>
      </c>
      <c r="C17" s="9" t="e">
        <f>'lw1'!#REF!</f>
        <v>#REF!</v>
      </c>
      <c r="D17" s="9" t="e">
        <f>'lw2'!#REF!</f>
        <v>#REF!</v>
      </c>
      <c r="E17" s="9" t="e">
        <f>'lw3'!#REF!</f>
        <v>#REF!</v>
      </c>
      <c r="F17" s="9" t="e">
        <f>'lw4'!#REF!</f>
        <v>#REF!</v>
      </c>
      <c r="G17" s="9" t="e">
        <f>'lw5'!#REF!</f>
        <v>#REF!</v>
      </c>
      <c r="H17" s="9" t="e">
        <f>'lw6'!#REF!</f>
        <v>#REF!</v>
      </c>
      <c r="I17" s="9" t="e">
        <f>'lw7'!#REF!</f>
        <v>#REF!</v>
      </c>
      <c r="J17" s="9" t="e">
        <f t="shared" si="0"/>
        <v>#REF!</v>
      </c>
      <c r="K17" s="33" t="e">
        <f t="shared" si="1"/>
        <v>#REF!</v>
      </c>
      <c r="L17" s="34"/>
      <c r="M17" s="33" t="e">
        <f t="shared" si="2"/>
        <v>#REF!</v>
      </c>
      <c r="N17" s="35" t="e">
        <f t="shared" si="3"/>
        <v>#REF!</v>
      </c>
      <c r="O17" s="10" t="e">
        <f t="shared" ca="1" si="4"/>
        <v>#NAME?</v>
      </c>
    </row>
    <row r="18" spans="1:15">
      <c r="A18" s="5">
        <v>16</v>
      </c>
      <c r="B18" s="21" t="e">
        <f>'lw1'!#REF!</f>
        <v>#REF!</v>
      </c>
      <c r="C18" s="9" t="e">
        <f>'lw1'!#REF!</f>
        <v>#REF!</v>
      </c>
      <c r="D18" s="9" t="e">
        <f>'lw2'!#REF!</f>
        <v>#REF!</v>
      </c>
      <c r="E18" s="9" t="e">
        <f>'lw3'!#REF!</f>
        <v>#REF!</v>
      </c>
      <c r="F18" s="9" t="e">
        <f>'lw4'!#REF!</f>
        <v>#REF!</v>
      </c>
      <c r="G18" s="9" t="e">
        <f>'lw5'!#REF!</f>
        <v>#REF!</v>
      </c>
      <c r="H18" s="9" t="e">
        <f>'lw6'!#REF!</f>
        <v>#REF!</v>
      </c>
      <c r="I18" s="9" t="e">
        <f>'lw7'!#REF!</f>
        <v>#REF!</v>
      </c>
      <c r="J18" s="9" t="e">
        <f t="shared" si="0"/>
        <v>#REF!</v>
      </c>
      <c r="K18" s="33" t="e">
        <f t="shared" si="1"/>
        <v>#REF!</v>
      </c>
      <c r="L18" s="34"/>
      <c r="M18" s="33" t="e">
        <f t="shared" si="2"/>
        <v>#REF!</v>
      </c>
      <c r="N18" s="35" t="e">
        <f t="shared" si="3"/>
        <v>#REF!</v>
      </c>
      <c r="O18" s="10" t="e">
        <f t="shared" ca="1" si="4"/>
        <v>#NAME?</v>
      </c>
    </row>
    <row r="19" spans="1:15">
      <c r="A19" s="5">
        <v>17</v>
      </c>
      <c r="B19" s="21" t="e">
        <f>'lw1'!#REF!</f>
        <v>#REF!</v>
      </c>
      <c r="C19" s="9" t="e">
        <f>'lw1'!#REF!</f>
        <v>#REF!</v>
      </c>
      <c r="D19" s="9" t="e">
        <f>'lw2'!#REF!</f>
        <v>#REF!</v>
      </c>
      <c r="E19" s="9" t="e">
        <f>'lw3'!#REF!</f>
        <v>#REF!</v>
      </c>
      <c r="F19" s="9" t="e">
        <f>'lw4'!#REF!</f>
        <v>#REF!</v>
      </c>
      <c r="G19" s="9" t="e">
        <f>'lw5'!#REF!</f>
        <v>#REF!</v>
      </c>
      <c r="H19" s="9" t="e">
        <f>'lw6'!#REF!</f>
        <v>#REF!</v>
      </c>
      <c r="I19" s="9" t="e">
        <f>'lw7'!#REF!</f>
        <v>#REF!</v>
      </c>
      <c r="J19" s="9" t="e">
        <f t="shared" si="0"/>
        <v>#REF!</v>
      </c>
      <c r="K19" s="33" t="e">
        <f t="shared" si="1"/>
        <v>#REF!</v>
      </c>
      <c r="L19" s="34"/>
      <c r="M19" s="33" t="e">
        <f t="shared" si="2"/>
        <v>#REF!</v>
      </c>
      <c r="N19" s="35" t="e">
        <f t="shared" si="3"/>
        <v>#REF!</v>
      </c>
      <c r="O19" s="10" t="e">
        <f t="shared" ca="1" si="4"/>
        <v>#NAME?</v>
      </c>
    </row>
    <row r="20" spans="1:15">
      <c r="A20" s="5">
        <v>18</v>
      </c>
      <c r="B20" s="21" t="e">
        <f>'lw1'!#REF!</f>
        <v>#REF!</v>
      </c>
      <c r="C20" s="9" t="e">
        <f>'lw1'!#REF!</f>
        <v>#REF!</v>
      </c>
      <c r="D20" s="9" t="e">
        <f>'lw2'!#REF!</f>
        <v>#REF!</v>
      </c>
      <c r="E20" s="9" t="e">
        <f>'lw3'!#REF!</f>
        <v>#REF!</v>
      </c>
      <c r="F20" s="9" t="e">
        <f>'lw4'!#REF!</f>
        <v>#REF!</v>
      </c>
      <c r="G20" s="9" t="e">
        <f>'lw5'!#REF!</f>
        <v>#REF!</v>
      </c>
      <c r="H20" s="9" t="e">
        <f>'lw6'!#REF!</f>
        <v>#REF!</v>
      </c>
      <c r="I20" s="9" t="e">
        <f>'lw7'!#REF!</f>
        <v>#REF!</v>
      </c>
      <c r="J20" s="9" t="e">
        <f t="shared" si="0"/>
        <v>#REF!</v>
      </c>
      <c r="K20" s="33" t="e">
        <f t="shared" si="1"/>
        <v>#REF!</v>
      </c>
      <c r="L20" s="34"/>
      <c r="M20" s="33" t="e">
        <f t="shared" si="2"/>
        <v>#REF!</v>
      </c>
      <c r="N20" s="35" t="e">
        <f t="shared" si="3"/>
        <v>#REF!</v>
      </c>
      <c r="O20" s="10" t="e">
        <f t="shared" ca="1" si="4"/>
        <v>#NAME?</v>
      </c>
    </row>
    <row r="21" spans="1:15">
      <c r="A21" s="5">
        <v>19</v>
      </c>
      <c r="B21" s="21" t="e">
        <f>'lw1'!#REF!</f>
        <v>#REF!</v>
      </c>
      <c r="C21" s="9" t="e">
        <f>'lw1'!#REF!</f>
        <v>#REF!</v>
      </c>
      <c r="D21" s="9" t="e">
        <f>'lw2'!#REF!</f>
        <v>#REF!</v>
      </c>
      <c r="E21" s="9" t="e">
        <f>'lw3'!#REF!</f>
        <v>#REF!</v>
      </c>
      <c r="F21" s="9" t="e">
        <f>'lw4'!#REF!</f>
        <v>#REF!</v>
      </c>
      <c r="G21" s="9" t="e">
        <f>'lw5'!#REF!</f>
        <v>#REF!</v>
      </c>
      <c r="H21" s="9" t="e">
        <f>'lw6'!#REF!</f>
        <v>#REF!</v>
      </c>
      <c r="I21" s="9" t="e">
        <f>'lw7'!#REF!</f>
        <v>#REF!</v>
      </c>
      <c r="J21" s="9" t="e">
        <f t="shared" si="0"/>
        <v>#REF!</v>
      </c>
      <c r="K21" s="33" t="e">
        <f t="shared" si="1"/>
        <v>#REF!</v>
      </c>
      <c r="L21" s="34"/>
      <c r="M21" s="33" t="e">
        <f t="shared" si="2"/>
        <v>#REF!</v>
      </c>
      <c r="N21" s="35" t="e">
        <f t="shared" si="3"/>
        <v>#REF!</v>
      </c>
      <c r="O21" s="10" t="e">
        <f t="shared" ca="1" si="4"/>
        <v>#NAME?</v>
      </c>
    </row>
    <row r="22" spans="1:15">
      <c r="A22" s="5">
        <v>20</v>
      </c>
      <c r="B22" s="21" t="e">
        <f>'lw1'!#REF!</f>
        <v>#REF!</v>
      </c>
      <c r="C22" s="9" t="e">
        <f>'lw1'!#REF!</f>
        <v>#REF!</v>
      </c>
      <c r="D22" s="9" t="e">
        <f>'lw2'!#REF!</f>
        <v>#REF!</v>
      </c>
      <c r="E22" s="9" t="e">
        <f>'lw3'!#REF!</f>
        <v>#REF!</v>
      </c>
      <c r="F22" s="9" t="e">
        <f>'lw4'!#REF!</f>
        <v>#REF!</v>
      </c>
      <c r="G22" s="9" t="e">
        <f>'lw5'!#REF!</f>
        <v>#REF!</v>
      </c>
      <c r="H22" s="9" t="e">
        <f>'lw6'!#REF!</f>
        <v>#REF!</v>
      </c>
      <c r="I22" s="9" t="e">
        <f>'lw7'!#REF!</f>
        <v>#REF!</v>
      </c>
      <c r="J22" s="9" t="e">
        <f t="shared" si="0"/>
        <v>#REF!</v>
      </c>
      <c r="K22" s="33" t="e">
        <f t="shared" si="1"/>
        <v>#REF!</v>
      </c>
      <c r="L22" s="34"/>
      <c r="M22" s="33" t="e">
        <f t="shared" si="2"/>
        <v>#REF!</v>
      </c>
      <c r="N22" s="35" t="e">
        <f t="shared" si="3"/>
        <v>#REF!</v>
      </c>
      <c r="O22" s="10" t="e">
        <f t="shared" ca="1" si="4"/>
        <v>#NAME?</v>
      </c>
    </row>
    <row r="23" spans="1:15">
      <c r="A23" s="5">
        <v>21</v>
      </c>
      <c r="B23" s="21" t="e">
        <f>'lw1'!#REF!</f>
        <v>#REF!</v>
      </c>
      <c r="C23" s="9" t="e">
        <f>'lw1'!#REF!</f>
        <v>#REF!</v>
      </c>
      <c r="D23" s="9" t="e">
        <f>'lw2'!#REF!</f>
        <v>#REF!</v>
      </c>
      <c r="E23" s="9" t="e">
        <f>'lw3'!#REF!</f>
        <v>#REF!</v>
      </c>
      <c r="F23" s="9" t="e">
        <f>'lw4'!#REF!</f>
        <v>#REF!</v>
      </c>
      <c r="G23" s="9" t="e">
        <f>'lw5'!#REF!</f>
        <v>#REF!</v>
      </c>
      <c r="H23" s="9" t="e">
        <f>'lw6'!#REF!</f>
        <v>#REF!</v>
      </c>
      <c r="I23" s="9" t="e">
        <f>'lw7'!#REF!</f>
        <v>#REF!</v>
      </c>
      <c r="J23" s="9" t="e">
        <f t="shared" si="0"/>
        <v>#REF!</v>
      </c>
      <c r="K23" s="33" t="e">
        <f t="shared" si="1"/>
        <v>#REF!</v>
      </c>
      <c r="L23" s="34"/>
      <c r="M23" s="33" t="e">
        <f t="shared" si="2"/>
        <v>#REF!</v>
      </c>
      <c r="N23" s="35" t="e">
        <f t="shared" si="3"/>
        <v>#REF!</v>
      </c>
      <c r="O23" s="10" t="e">
        <f t="shared" ca="1" si="4"/>
        <v>#NAME?</v>
      </c>
    </row>
    <row r="24" spans="1:15">
      <c r="A24" s="5">
        <v>22</v>
      </c>
      <c r="B24" s="21" t="e">
        <f>'lw1'!#REF!</f>
        <v>#REF!</v>
      </c>
      <c r="C24" s="9" t="e">
        <f>'lw1'!#REF!</f>
        <v>#REF!</v>
      </c>
      <c r="D24" s="9" t="e">
        <f>'lw2'!#REF!</f>
        <v>#REF!</v>
      </c>
      <c r="E24" s="9" t="e">
        <f>'lw3'!#REF!</f>
        <v>#REF!</v>
      </c>
      <c r="F24" s="9" t="e">
        <f>'lw4'!#REF!</f>
        <v>#REF!</v>
      </c>
      <c r="G24" s="9" t="e">
        <f>'lw5'!#REF!</f>
        <v>#REF!</v>
      </c>
      <c r="H24" s="9" t="e">
        <f>'lw6'!#REF!</f>
        <v>#REF!</v>
      </c>
      <c r="I24" s="9" t="e">
        <f>'lw7'!#REF!</f>
        <v>#REF!</v>
      </c>
      <c r="J24" s="9" t="e">
        <f t="shared" si="0"/>
        <v>#REF!</v>
      </c>
      <c r="K24" s="33" t="e">
        <f t="shared" si="1"/>
        <v>#REF!</v>
      </c>
      <c r="L24" s="34"/>
      <c r="M24" s="33" t="e">
        <f t="shared" si="2"/>
        <v>#REF!</v>
      </c>
      <c r="N24" s="35" t="e">
        <f t="shared" si="3"/>
        <v>#REF!</v>
      </c>
      <c r="O24" s="10" t="e">
        <f t="shared" ca="1" si="4"/>
        <v>#NAME?</v>
      </c>
    </row>
    <row r="25" spans="1:15">
      <c r="A25" s="5">
        <v>23</v>
      </c>
      <c r="B25" s="21" t="e">
        <f>'lw1'!#REF!</f>
        <v>#REF!</v>
      </c>
      <c r="C25" s="9" t="e">
        <f>'lw1'!#REF!</f>
        <v>#REF!</v>
      </c>
      <c r="D25" s="9" t="e">
        <f>'lw2'!#REF!</f>
        <v>#REF!</v>
      </c>
      <c r="E25" s="9" t="e">
        <f>'lw3'!#REF!</f>
        <v>#REF!</v>
      </c>
      <c r="F25" s="9" t="e">
        <f>'lw4'!#REF!</f>
        <v>#REF!</v>
      </c>
      <c r="G25" s="9" t="e">
        <f>'lw5'!#REF!</f>
        <v>#REF!</v>
      </c>
      <c r="H25" s="9" t="e">
        <f>'lw6'!#REF!</f>
        <v>#REF!</v>
      </c>
      <c r="I25" s="9" t="e">
        <f>'lw7'!#REF!</f>
        <v>#REF!</v>
      </c>
      <c r="J25" s="9" t="e">
        <f t="shared" si="0"/>
        <v>#REF!</v>
      </c>
      <c r="K25" s="33" t="e">
        <f t="shared" si="1"/>
        <v>#REF!</v>
      </c>
      <c r="L25" s="34"/>
      <c r="M25" s="33" t="e">
        <f t="shared" si="2"/>
        <v>#REF!</v>
      </c>
      <c r="N25" s="35" t="e">
        <f t="shared" si="3"/>
        <v>#REF!</v>
      </c>
      <c r="O25" s="10" t="e">
        <f t="shared" ca="1" si="4"/>
        <v>#NAME?</v>
      </c>
    </row>
    <row r="26" spans="1:15">
      <c r="A26" s="5">
        <v>24</v>
      </c>
      <c r="B26" s="21" t="e">
        <f>'lw1'!#REF!</f>
        <v>#REF!</v>
      </c>
      <c r="C26" s="9" t="e">
        <f>'lw1'!#REF!</f>
        <v>#REF!</v>
      </c>
      <c r="D26" s="9" t="e">
        <f>'lw2'!#REF!</f>
        <v>#REF!</v>
      </c>
      <c r="E26" s="9" t="e">
        <f>'lw3'!#REF!</f>
        <v>#REF!</v>
      </c>
      <c r="F26" s="9" t="e">
        <f>'lw4'!#REF!</f>
        <v>#REF!</v>
      </c>
      <c r="G26" s="9" t="e">
        <f>'lw5'!#REF!</f>
        <v>#REF!</v>
      </c>
      <c r="H26" s="9" t="e">
        <f>'lw6'!#REF!</f>
        <v>#REF!</v>
      </c>
      <c r="I26" s="9" t="e">
        <f>'lw7'!#REF!</f>
        <v>#REF!</v>
      </c>
      <c r="J26" s="9" t="e">
        <f t="shared" si="0"/>
        <v>#REF!</v>
      </c>
      <c r="K26" s="33" t="e">
        <f t="shared" si="1"/>
        <v>#REF!</v>
      </c>
      <c r="L26" s="34"/>
      <c r="M26" s="33" t="e">
        <f t="shared" si="2"/>
        <v>#REF!</v>
      </c>
      <c r="N26" s="35" t="e">
        <f t="shared" si="3"/>
        <v>#REF!</v>
      </c>
      <c r="O26" s="10" t="e">
        <f t="shared" ca="1" si="4"/>
        <v>#NAME?</v>
      </c>
    </row>
    <row r="27" spans="1:15">
      <c r="A27" s="5">
        <v>25</v>
      </c>
      <c r="B27" s="21" t="e">
        <f>'lw1'!#REF!</f>
        <v>#REF!</v>
      </c>
      <c r="C27" s="9" t="e">
        <f>'lw1'!#REF!</f>
        <v>#REF!</v>
      </c>
      <c r="D27" s="9" t="e">
        <f>'lw2'!#REF!</f>
        <v>#REF!</v>
      </c>
      <c r="E27" s="9" t="e">
        <f>'lw3'!#REF!</f>
        <v>#REF!</v>
      </c>
      <c r="F27" s="9" t="e">
        <f>'lw4'!#REF!</f>
        <v>#REF!</v>
      </c>
      <c r="G27" s="9" t="e">
        <f>'lw5'!#REF!</f>
        <v>#REF!</v>
      </c>
      <c r="H27" s="9" t="e">
        <f>'lw6'!#REF!</f>
        <v>#REF!</v>
      </c>
      <c r="I27" s="9" t="e">
        <f>'lw7'!#REF!</f>
        <v>#REF!</v>
      </c>
      <c r="J27" s="9" t="e">
        <f t="shared" si="0"/>
        <v>#REF!</v>
      </c>
      <c r="K27" s="33" t="e">
        <f t="shared" si="1"/>
        <v>#REF!</v>
      </c>
      <c r="L27" s="34"/>
      <c r="M27" s="33" t="e">
        <f t="shared" si="2"/>
        <v>#REF!</v>
      </c>
      <c r="N27" s="35" t="e">
        <f t="shared" si="3"/>
        <v>#REF!</v>
      </c>
      <c r="O27" s="10" t="e">
        <f t="shared" ca="1" si="4"/>
        <v>#NAME?</v>
      </c>
    </row>
    <row r="28" spans="1:15">
      <c r="A28" s="5">
        <v>26</v>
      </c>
      <c r="B28" s="21" t="e">
        <f>'lw1'!#REF!</f>
        <v>#REF!</v>
      </c>
      <c r="C28" s="9" t="e">
        <f>'lw1'!#REF!</f>
        <v>#REF!</v>
      </c>
      <c r="D28" s="9" t="e">
        <f>'lw2'!#REF!</f>
        <v>#REF!</v>
      </c>
      <c r="E28" s="9" t="e">
        <f>'lw3'!#REF!</f>
        <v>#REF!</v>
      </c>
      <c r="F28" s="9" t="e">
        <f>'lw4'!#REF!</f>
        <v>#REF!</v>
      </c>
      <c r="G28" s="9" t="e">
        <f>'lw5'!#REF!</f>
        <v>#REF!</v>
      </c>
      <c r="H28" s="9" t="e">
        <f>'lw6'!#REF!</f>
        <v>#REF!</v>
      </c>
      <c r="I28" s="9" t="e">
        <f>'lw7'!#REF!</f>
        <v>#REF!</v>
      </c>
      <c r="J28" s="9" t="e">
        <f t="shared" si="0"/>
        <v>#REF!</v>
      </c>
      <c r="K28" s="33" t="e">
        <f t="shared" si="1"/>
        <v>#REF!</v>
      </c>
      <c r="L28" s="33"/>
      <c r="M28" s="33" t="e">
        <f t="shared" si="2"/>
        <v>#REF!</v>
      </c>
      <c r="N28" s="35" t="e">
        <f t="shared" si="3"/>
        <v>#REF!</v>
      </c>
      <c r="O28" s="10" t="e">
        <f t="shared" ca="1" si="4"/>
        <v>#NAME?</v>
      </c>
    </row>
    <row r="29" spans="1:15">
      <c r="A29" s="5">
        <v>27</v>
      </c>
      <c r="B29" s="21" t="e">
        <f>'lw1'!#REF!</f>
        <v>#REF!</v>
      </c>
      <c r="C29" s="9" t="e">
        <f>'lw1'!#REF!</f>
        <v>#REF!</v>
      </c>
      <c r="D29" s="9" t="e">
        <f>'lw2'!#REF!</f>
        <v>#REF!</v>
      </c>
      <c r="E29" s="9" t="e">
        <f>'lw3'!#REF!</f>
        <v>#REF!</v>
      </c>
      <c r="F29" s="9" t="e">
        <f>'lw4'!#REF!</f>
        <v>#REF!</v>
      </c>
      <c r="G29" s="9" t="e">
        <f>'lw5'!#REF!</f>
        <v>#REF!</v>
      </c>
      <c r="H29" s="9" t="e">
        <f>'lw6'!#REF!</f>
        <v>#REF!</v>
      </c>
      <c r="I29" s="9" t="e">
        <f>'lw7'!#REF!</f>
        <v>#REF!</v>
      </c>
      <c r="J29" s="9" t="e">
        <f t="shared" si="0"/>
        <v>#REF!</v>
      </c>
      <c r="K29" s="33" t="e">
        <f t="shared" si="1"/>
        <v>#REF!</v>
      </c>
      <c r="L29" s="34"/>
      <c r="M29" s="33" t="e">
        <f t="shared" si="2"/>
        <v>#REF!</v>
      </c>
      <c r="N29" s="35" t="e">
        <f t="shared" si="3"/>
        <v>#REF!</v>
      </c>
      <c r="O29" s="10" t="e">
        <f t="shared" ca="1" si="4"/>
        <v>#NAME?</v>
      </c>
    </row>
    <row r="30" spans="1:15">
      <c r="A30" s="5">
        <v>28</v>
      </c>
      <c r="B30" s="21" t="e">
        <f>'lw1'!#REF!</f>
        <v>#REF!</v>
      </c>
      <c r="C30" s="9" t="e">
        <f>'lw1'!#REF!</f>
        <v>#REF!</v>
      </c>
      <c r="D30" s="9" t="e">
        <f>'lw2'!#REF!</f>
        <v>#REF!</v>
      </c>
      <c r="E30" s="9" t="e">
        <f>'lw3'!#REF!</f>
        <v>#REF!</v>
      </c>
      <c r="F30" s="9" t="e">
        <f>'lw4'!#REF!</f>
        <v>#REF!</v>
      </c>
      <c r="G30" s="9" t="e">
        <f>'lw5'!#REF!</f>
        <v>#REF!</v>
      </c>
      <c r="H30" s="9" t="e">
        <f>'lw6'!#REF!</f>
        <v>#REF!</v>
      </c>
      <c r="I30" s="9" t="e">
        <f>'lw7'!#REF!</f>
        <v>#REF!</v>
      </c>
      <c r="J30" s="9" t="e">
        <f t="shared" si="0"/>
        <v>#REF!</v>
      </c>
      <c r="K30" s="33" t="e">
        <f t="shared" si="1"/>
        <v>#REF!</v>
      </c>
      <c r="L30" s="33"/>
      <c r="M30" s="33" t="e">
        <f t="shared" si="2"/>
        <v>#REF!</v>
      </c>
      <c r="N30" s="35" t="e">
        <f t="shared" si="3"/>
        <v>#REF!</v>
      </c>
      <c r="O30" s="10" t="e">
        <f t="shared" ca="1" si="4"/>
        <v>#NAME?</v>
      </c>
    </row>
    <row r="31" spans="1:15">
      <c r="A31" s="5">
        <v>29</v>
      </c>
      <c r="B31" s="21" t="e">
        <f>'lw1'!#REF!</f>
        <v>#REF!</v>
      </c>
      <c r="C31" s="9" t="e">
        <f>'lw1'!#REF!</f>
        <v>#REF!</v>
      </c>
      <c r="D31" s="9" t="e">
        <f>'lw2'!#REF!</f>
        <v>#REF!</v>
      </c>
      <c r="E31" s="9" t="e">
        <f>'lw3'!#REF!</f>
        <v>#REF!</v>
      </c>
      <c r="F31" s="9" t="e">
        <f>'lw4'!#REF!</f>
        <v>#REF!</v>
      </c>
      <c r="G31" s="9" t="e">
        <f>'lw5'!#REF!</f>
        <v>#REF!</v>
      </c>
      <c r="H31" s="9" t="e">
        <f>'lw6'!#REF!</f>
        <v>#REF!</v>
      </c>
      <c r="I31" s="9" t="e">
        <f>'lw7'!#REF!</f>
        <v>#REF!</v>
      </c>
      <c r="J31" s="9" t="e">
        <f t="shared" si="0"/>
        <v>#REF!</v>
      </c>
      <c r="K31" s="33" t="e">
        <f t="shared" si="1"/>
        <v>#REF!</v>
      </c>
      <c r="L31" s="33"/>
      <c r="M31" s="33" t="e">
        <f t="shared" si="2"/>
        <v>#REF!</v>
      </c>
      <c r="N31" s="35" t="e">
        <f t="shared" si="3"/>
        <v>#REF!</v>
      </c>
      <c r="O31" s="10" t="e">
        <f t="shared" ca="1" si="4"/>
        <v>#NAME?</v>
      </c>
    </row>
    <row r="32" spans="1:15">
      <c r="A32" s="5">
        <v>30</v>
      </c>
      <c r="B32" s="21" t="e">
        <f>'lw1'!#REF!</f>
        <v>#REF!</v>
      </c>
      <c r="C32" s="9" t="e">
        <f>'lw1'!#REF!</f>
        <v>#REF!</v>
      </c>
      <c r="D32" s="9" t="e">
        <f>'lw2'!#REF!</f>
        <v>#REF!</v>
      </c>
      <c r="E32" s="9" t="e">
        <f>'lw3'!#REF!</f>
        <v>#REF!</v>
      </c>
      <c r="F32" s="9" t="e">
        <f>'lw4'!#REF!</f>
        <v>#REF!</v>
      </c>
      <c r="G32" s="9" t="e">
        <f>'lw5'!#REF!</f>
        <v>#REF!</v>
      </c>
      <c r="H32" s="9" t="e">
        <f>'lw6'!#REF!</f>
        <v>#REF!</v>
      </c>
      <c r="I32" s="9" t="e">
        <f>'lw7'!#REF!</f>
        <v>#REF!</v>
      </c>
      <c r="J32" s="9" t="e">
        <f t="shared" si="0"/>
        <v>#REF!</v>
      </c>
      <c r="K32" s="33" t="e">
        <f t="shared" si="1"/>
        <v>#REF!</v>
      </c>
      <c r="L32" s="33"/>
      <c r="M32" s="33" t="e">
        <f t="shared" si="2"/>
        <v>#REF!</v>
      </c>
      <c r="N32" s="35" t="e">
        <f t="shared" si="3"/>
        <v>#REF!</v>
      </c>
      <c r="O32" s="10" t="e">
        <f t="shared" ca="1" si="4"/>
        <v>#NAME?</v>
      </c>
    </row>
    <row r="33" spans="1:31" ht="13.8">
      <c r="A33" s="5">
        <v>31</v>
      </c>
      <c r="B33" s="21" t="e">
        <f>'lw1'!#REF!</f>
        <v>#REF!</v>
      </c>
      <c r="C33" s="9" t="e">
        <f>'lw1'!#REF!</f>
        <v>#REF!</v>
      </c>
      <c r="D33" s="9" t="e">
        <f>'lw2'!#REF!</f>
        <v>#REF!</v>
      </c>
      <c r="E33" s="9" t="e">
        <f>'lw3'!#REF!</f>
        <v>#REF!</v>
      </c>
      <c r="F33" s="9" t="e">
        <f>'lw4'!#REF!</f>
        <v>#REF!</v>
      </c>
      <c r="G33" s="9" t="e">
        <f>'lw5'!#REF!</f>
        <v>#REF!</v>
      </c>
      <c r="H33" s="9" t="e">
        <f>'lw6'!#REF!</f>
        <v>#REF!</v>
      </c>
      <c r="I33" s="9" t="e">
        <f>'lw7'!#REF!</f>
        <v>#REF!</v>
      </c>
      <c r="J33" s="9" t="e">
        <f t="shared" si="0"/>
        <v>#REF!</v>
      </c>
      <c r="K33" s="33" t="e">
        <f t="shared" si="1"/>
        <v>#REF!</v>
      </c>
      <c r="L33" s="33"/>
      <c r="M33" s="33" t="e">
        <f t="shared" si="2"/>
        <v>#REF!</v>
      </c>
      <c r="N33" s="35" t="e">
        <f t="shared" si="3"/>
        <v>#REF!</v>
      </c>
      <c r="O33" s="10" t="e">
        <f t="shared" ca="1" si="4"/>
        <v>#NAME?</v>
      </c>
    </row>
    <row r="34" spans="1:31" ht="14.4">
      <c r="B34" s="2" t="s">
        <v>42</v>
      </c>
      <c r="C34" s="2" t="s">
        <v>161</v>
      </c>
      <c r="D34" s="2" t="s">
        <v>162</v>
      </c>
      <c r="E34" s="2" t="s">
        <v>163</v>
      </c>
      <c r="F34" s="2" t="s">
        <v>164</v>
      </c>
      <c r="G34" s="2" t="s">
        <v>165</v>
      </c>
      <c r="H34" s="2" t="s">
        <v>166</v>
      </c>
      <c r="I34" s="2" t="s">
        <v>167</v>
      </c>
      <c r="J34" s="2" t="s">
        <v>168</v>
      </c>
      <c r="K34" s="2"/>
      <c r="L34" s="2" t="s">
        <v>170</v>
      </c>
      <c r="M34" s="2" t="s">
        <v>171</v>
      </c>
      <c r="N34" s="2" t="s">
        <v>172</v>
      </c>
      <c r="O34" s="2" t="s">
        <v>27</v>
      </c>
    </row>
    <row r="35" spans="1:31" ht="13.8">
      <c r="A35" s="5">
        <v>1</v>
      </c>
      <c r="B35" s="21" t="str">
        <f>'lw1'!B18</f>
        <v>Калинин Константин</v>
      </c>
      <c r="C35" s="9" t="e">
        <f ca="1">'lw1'!AB18</f>
        <v>#NAME?</v>
      </c>
      <c r="D35" s="9" t="e">
        <f ca="1">'lw2'!AB18</f>
        <v>#NAME?</v>
      </c>
      <c r="E35" s="9" t="e">
        <f ca="1">'lw3'!N18</f>
        <v>#NAME?</v>
      </c>
      <c r="F35" s="9" t="e">
        <f ca="1">'lw4'!H18</f>
        <v>#NAME?</v>
      </c>
      <c r="G35" s="9" t="e">
        <f ca="1">'lw5'!Q18</f>
        <v>#NAME?</v>
      </c>
      <c r="H35" s="9" t="e">
        <f ca="1">'lw6'!N18</f>
        <v>#NAME?</v>
      </c>
      <c r="I35" s="9" t="e">
        <f ca="1">'lw7'!O18</f>
        <v>#NAME?</v>
      </c>
      <c r="J35" s="9" t="e">
        <f t="shared" ref="J35:J60" ca="1" si="5">SUM(C35:I35)</f>
        <v>#NAME?</v>
      </c>
      <c r="K35" s="33" t="e">
        <f t="shared" ref="K35:K60" ca="1" si="6">IF(J35&gt;=$J$93,"Да", "")</f>
        <v>#NAME?</v>
      </c>
      <c r="L35" s="33"/>
      <c r="M35" s="33" t="e">
        <f t="shared" ref="M35:M60" ca="1" si="7">J35+L35</f>
        <v>#NAME?</v>
      </c>
      <c r="N35" s="35" t="e">
        <f t="shared" ref="N35:N60" ca="1" si="8">J35/J$93</f>
        <v>#NAME?</v>
      </c>
      <c r="O35" s="10" t="e">
        <f t="shared" ref="O35:O60" ca="1" si="9">GET_MARK($M$93,$M$92,$M$91,M35)</f>
        <v>#NAME?</v>
      </c>
    </row>
    <row r="36" spans="1:31" ht="13.8">
      <c r="A36" s="5">
        <v>2</v>
      </c>
      <c r="B36" s="21" t="str">
        <f>'lw1'!B19</f>
        <v>Шелеметев Михаил</v>
      </c>
      <c r="C36" s="9" t="e">
        <f ca="1">'lw1'!AB19</f>
        <v>#NAME?</v>
      </c>
      <c r="D36" s="9" t="e">
        <f ca="1">'lw2'!AB19</f>
        <v>#NAME?</v>
      </c>
      <c r="E36" s="9" t="e">
        <f ca="1">'lw3'!N19</f>
        <v>#NAME?</v>
      </c>
      <c r="F36" s="9" t="e">
        <f ca="1">'lw4'!H19</f>
        <v>#NAME?</v>
      </c>
      <c r="G36" s="9" t="e">
        <f ca="1">'lw5'!Q19</f>
        <v>#NAME?</v>
      </c>
      <c r="H36" s="9" t="e">
        <f ca="1">'lw6'!N19</f>
        <v>#NAME?</v>
      </c>
      <c r="I36" s="9" t="e">
        <f ca="1">'lw7'!O19</f>
        <v>#NAME?</v>
      </c>
      <c r="J36" s="9" t="e">
        <f t="shared" ca="1" si="5"/>
        <v>#NAME?</v>
      </c>
      <c r="K36" s="33" t="e">
        <f t="shared" ca="1" si="6"/>
        <v>#NAME?</v>
      </c>
      <c r="L36" s="33"/>
      <c r="M36" s="33" t="e">
        <f t="shared" ca="1" si="7"/>
        <v>#NAME?</v>
      </c>
      <c r="N36" s="35" t="e">
        <f t="shared" ca="1" si="8"/>
        <v>#NAME?</v>
      </c>
      <c r="O36" s="10" t="e">
        <f t="shared" ca="1" si="9"/>
        <v>#NAME?</v>
      </c>
    </row>
    <row r="37" spans="1:31" ht="13.8">
      <c r="A37" s="5">
        <v>3</v>
      </c>
      <c r="B37" s="21" t="e">
        <f>'lw1'!#REF!</f>
        <v>#REF!</v>
      </c>
      <c r="C37" s="9" t="e">
        <f>'lw1'!#REF!</f>
        <v>#REF!</v>
      </c>
      <c r="D37" s="9" t="e">
        <f>'lw2'!#REF!</f>
        <v>#REF!</v>
      </c>
      <c r="E37" s="9" t="e">
        <f>'lw3'!#REF!</f>
        <v>#REF!</v>
      </c>
      <c r="F37" s="9" t="e">
        <f>'lw4'!#REF!</f>
        <v>#REF!</v>
      </c>
      <c r="G37" s="9" t="e">
        <f>'lw5'!#REF!</f>
        <v>#REF!</v>
      </c>
      <c r="H37" s="9" t="e">
        <f>'lw6'!#REF!</f>
        <v>#REF!</v>
      </c>
      <c r="I37" s="9" t="e">
        <f>'lw7'!#REF!</f>
        <v>#REF!</v>
      </c>
      <c r="J37" s="9" t="e">
        <f t="shared" si="5"/>
        <v>#REF!</v>
      </c>
      <c r="K37" s="33" t="e">
        <f t="shared" si="6"/>
        <v>#REF!</v>
      </c>
      <c r="L37" s="33"/>
      <c r="M37" s="33" t="e">
        <f t="shared" si="7"/>
        <v>#REF!</v>
      </c>
      <c r="N37" s="35" t="e">
        <f t="shared" si="8"/>
        <v>#REF!</v>
      </c>
      <c r="O37" s="10" t="e">
        <f t="shared" ca="1" si="9"/>
        <v>#NAME?</v>
      </c>
    </row>
    <row r="38" spans="1:31" ht="13.8">
      <c r="A38" s="36">
        <v>4</v>
      </c>
      <c r="B38" s="37" t="e">
        <f>'lw1'!#REF!</f>
        <v>#REF!</v>
      </c>
      <c r="C38" s="38" t="e">
        <f>'lw1'!#REF!</f>
        <v>#REF!</v>
      </c>
      <c r="D38" s="38" t="e">
        <f>'lw2'!#REF!</f>
        <v>#REF!</v>
      </c>
      <c r="E38" s="38" t="e">
        <f>'lw3'!#REF!</f>
        <v>#REF!</v>
      </c>
      <c r="F38" s="38" t="e">
        <f>'lw4'!#REF!</f>
        <v>#REF!</v>
      </c>
      <c r="G38" s="38" t="e">
        <f>'lw5'!#REF!</f>
        <v>#REF!</v>
      </c>
      <c r="H38" s="38" t="e">
        <f>'lw6'!#REF!</f>
        <v>#REF!</v>
      </c>
      <c r="I38" s="38" t="e">
        <f>'lw7'!#REF!</f>
        <v>#REF!</v>
      </c>
      <c r="J38" s="38" t="e">
        <f t="shared" si="5"/>
        <v>#REF!</v>
      </c>
      <c r="K38" s="39" t="e">
        <f t="shared" si="6"/>
        <v>#REF!</v>
      </c>
      <c r="L38" s="33"/>
      <c r="M38" s="39" t="e">
        <f t="shared" si="7"/>
        <v>#REF!</v>
      </c>
      <c r="N38" s="40" t="e">
        <f t="shared" si="8"/>
        <v>#REF!</v>
      </c>
      <c r="O38" s="41" t="e">
        <f t="shared" ca="1" si="9"/>
        <v>#NAME?</v>
      </c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</row>
    <row r="39" spans="1:31" ht="13.8">
      <c r="A39" s="5">
        <v>5</v>
      </c>
      <c r="B39" s="21" t="e">
        <f>'lw1'!#REF!</f>
        <v>#REF!</v>
      </c>
      <c r="C39" s="9" t="e">
        <f>'lw1'!#REF!</f>
        <v>#REF!</v>
      </c>
      <c r="D39" s="9" t="e">
        <f>'lw2'!#REF!</f>
        <v>#REF!</v>
      </c>
      <c r="E39" s="9" t="e">
        <f>'lw3'!#REF!</f>
        <v>#REF!</v>
      </c>
      <c r="F39" s="9" t="e">
        <f>'lw4'!#REF!</f>
        <v>#REF!</v>
      </c>
      <c r="G39" s="9" t="e">
        <f>'lw5'!#REF!</f>
        <v>#REF!</v>
      </c>
      <c r="H39" s="9" t="e">
        <f>'lw6'!#REF!</f>
        <v>#REF!</v>
      </c>
      <c r="I39" s="9" t="e">
        <f>'lw7'!#REF!</f>
        <v>#REF!</v>
      </c>
      <c r="J39" s="9" t="e">
        <f t="shared" si="5"/>
        <v>#REF!</v>
      </c>
      <c r="K39" s="33" t="e">
        <f t="shared" si="6"/>
        <v>#REF!</v>
      </c>
      <c r="L39" s="33"/>
      <c r="M39" s="33" t="e">
        <f t="shared" si="7"/>
        <v>#REF!</v>
      </c>
      <c r="N39" s="35" t="e">
        <f t="shared" si="8"/>
        <v>#REF!</v>
      </c>
      <c r="O39" s="10" t="e">
        <f t="shared" ca="1" si="9"/>
        <v>#NAME?</v>
      </c>
    </row>
    <row r="40" spans="1:31" ht="13.8">
      <c r="A40" s="36">
        <v>6</v>
      </c>
      <c r="B40" s="37" t="e">
        <f>'lw1'!#REF!</f>
        <v>#REF!</v>
      </c>
      <c r="C40" s="38" t="e">
        <f>'lw1'!#REF!</f>
        <v>#REF!</v>
      </c>
      <c r="D40" s="38" t="e">
        <f>'lw2'!#REF!</f>
        <v>#REF!</v>
      </c>
      <c r="E40" s="38" t="e">
        <f>'lw3'!#REF!</f>
        <v>#REF!</v>
      </c>
      <c r="F40" s="38" t="e">
        <f>'lw4'!#REF!</f>
        <v>#REF!</v>
      </c>
      <c r="G40" s="38" t="e">
        <f>'lw5'!#REF!</f>
        <v>#REF!</v>
      </c>
      <c r="H40" s="38" t="e">
        <f>'lw6'!#REF!</f>
        <v>#REF!</v>
      </c>
      <c r="I40" s="38" t="e">
        <f>'lw7'!#REF!</f>
        <v>#REF!</v>
      </c>
      <c r="J40" s="38" t="e">
        <f t="shared" si="5"/>
        <v>#REF!</v>
      </c>
      <c r="K40" s="39" t="e">
        <f t="shared" si="6"/>
        <v>#REF!</v>
      </c>
      <c r="L40" s="33"/>
      <c r="M40" s="39" t="e">
        <f t="shared" si="7"/>
        <v>#REF!</v>
      </c>
      <c r="N40" s="40" t="e">
        <f t="shared" si="8"/>
        <v>#REF!</v>
      </c>
      <c r="O40" s="41" t="e">
        <f t="shared" ca="1" si="9"/>
        <v>#NAME?</v>
      </c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</row>
    <row r="41" spans="1:31" ht="13.8">
      <c r="A41" s="5">
        <v>7</v>
      </c>
      <c r="B41" s="21" t="e">
        <f>'lw1'!#REF!</f>
        <v>#REF!</v>
      </c>
      <c r="C41" s="9" t="e">
        <f>'lw1'!#REF!</f>
        <v>#REF!</v>
      </c>
      <c r="D41" s="9" t="e">
        <f>'lw2'!#REF!</f>
        <v>#REF!</v>
      </c>
      <c r="E41" s="9" t="e">
        <f>'lw3'!#REF!</f>
        <v>#REF!</v>
      </c>
      <c r="F41" s="9" t="e">
        <f>'lw4'!#REF!</f>
        <v>#REF!</v>
      </c>
      <c r="G41" s="9" t="e">
        <f>'lw5'!#REF!</f>
        <v>#REF!</v>
      </c>
      <c r="H41" s="9" t="e">
        <f>'lw6'!#REF!</f>
        <v>#REF!</v>
      </c>
      <c r="I41" s="9" t="e">
        <f>'lw7'!#REF!</f>
        <v>#REF!</v>
      </c>
      <c r="J41" s="9" t="e">
        <f t="shared" si="5"/>
        <v>#REF!</v>
      </c>
      <c r="K41" s="33" t="e">
        <f t="shared" si="6"/>
        <v>#REF!</v>
      </c>
      <c r="L41" s="33"/>
      <c r="M41" s="33" t="e">
        <f t="shared" si="7"/>
        <v>#REF!</v>
      </c>
      <c r="N41" s="35" t="e">
        <f t="shared" si="8"/>
        <v>#REF!</v>
      </c>
      <c r="O41" s="10" t="e">
        <f t="shared" ca="1" si="9"/>
        <v>#NAME?</v>
      </c>
    </row>
    <row r="42" spans="1:31" ht="13.8">
      <c r="A42" s="5">
        <v>8</v>
      </c>
      <c r="B42" s="21" t="e">
        <f>'lw1'!#REF!</f>
        <v>#REF!</v>
      </c>
      <c r="C42" s="9" t="e">
        <f>'lw1'!#REF!</f>
        <v>#REF!</v>
      </c>
      <c r="D42" s="9" t="e">
        <f>'lw2'!#REF!</f>
        <v>#REF!</v>
      </c>
      <c r="E42" s="9" t="e">
        <f>'lw3'!#REF!</f>
        <v>#REF!</v>
      </c>
      <c r="F42" s="9" t="e">
        <f>'lw4'!#REF!</f>
        <v>#REF!</v>
      </c>
      <c r="G42" s="9" t="e">
        <f>'lw5'!#REF!</f>
        <v>#REF!</v>
      </c>
      <c r="H42" s="9" t="e">
        <f>'lw6'!#REF!</f>
        <v>#REF!</v>
      </c>
      <c r="I42" s="9" t="e">
        <f>'lw7'!#REF!</f>
        <v>#REF!</v>
      </c>
      <c r="J42" s="9" t="e">
        <f t="shared" si="5"/>
        <v>#REF!</v>
      </c>
      <c r="K42" s="33" t="e">
        <f t="shared" si="6"/>
        <v>#REF!</v>
      </c>
      <c r="L42" s="33"/>
      <c r="M42" s="33" t="e">
        <f t="shared" si="7"/>
        <v>#REF!</v>
      </c>
      <c r="N42" s="35" t="e">
        <f t="shared" si="8"/>
        <v>#REF!</v>
      </c>
      <c r="O42" s="10" t="e">
        <f t="shared" ca="1" si="9"/>
        <v>#NAME?</v>
      </c>
    </row>
    <row r="43" spans="1:31" ht="13.8">
      <c r="A43" s="5">
        <v>9</v>
      </c>
      <c r="B43" s="21" t="e">
        <f>'lw1'!#REF!</f>
        <v>#REF!</v>
      </c>
      <c r="C43" s="9" t="e">
        <f>'lw1'!#REF!</f>
        <v>#REF!</v>
      </c>
      <c r="D43" s="9" t="e">
        <f>'lw2'!#REF!</f>
        <v>#REF!</v>
      </c>
      <c r="E43" s="9" t="e">
        <f>'lw3'!#REF!</f>
        <v>#REF!</v>
      </c>
      <c r="F43" s="9" t="e">
        <f>'lw4'!#REF!</f>
        <v>#REF!</v>
      </c>
      <c r="G43" s="9" t="e">
        <f>'lw5'!#REF!</f>
        <v>#REF!</v>
      </c>
      <c r="H43" s="9" t="e">
        <f>'lw6'!#REF!</f>
        <v>#REF!</v>
      </c>
      <c r="I43" s="9" t="e">
        <f>'lw7'!#REF!</f>
        <v>#REF!</v>
      </c>
      <c r="J43" s="9" t="e">
        <f t="shared" si="5"/>
        <v>#REF!</v>
      </c>
      <c r="K43" s="33" t="e">
        <f t="shared" si="6"/>
        <v>#REF!</v>
      </c>
      <c r="L43" s="33"/>
      <c r="M43" s="33" t="e">
        <f t="shared" si="7"/>
        <v>#REF!</v>
      </c>
      <c r="N43" s="35" t="e">
        <f t="shared" si="8"/>
        <v>#REF!</v>
      </c>
      <c r="O43" s="10" t="e">
        <f t="shared" ca="1" si="9"/>
        <v>#NAME?</v>
      </c>
    </row>
    <row r="44" spans="1:31" ht="13.8">
      <c r="A44" s="5">
        <v>10</v>
      </c>
      <c r="B44" s="21" t="e">
        <f>'lw1'!#REF!</f>
        <v>#REF!</v>
      </c>
      <c r="C44" s="9" t="e">
        <f>'lw1'!#REF!</f>
        <v>#REF!</v>
      </c>
      <c r="D44" s="9" t="e">
        <f>'lw2'!#REF!</f>
        <v>#REF!</v>
      </c>
      <c r="E44" s="9" t="e">
        <f>'lw3'!#REF!</f>
        <v>#REF!</v>
      </c>
      <c r="F44" s="9" t="e">
        <f>'lw4'!#REF!</f>
        <v>#REF!</v>
      </c>
      <c r="G44" s="9" t="e">
        <f>'lw5'!#REF!</f>
        <v>#REF!</v>
      </c>
      <c r="H44" s="9" t="e">
        <f>'lw6'!#REF!</f>
        <v>#REF!</v>
      </c>
      <c r="I44" s="9" t="e">
        <f>'lw7'!#REF!</f>
        <v>#REF!</v>
      </c>
      <c r="J44" s="9" t="e">
        <f t="shared" si="5"/>
        <v>#REF!</v>
      </c>
      <c r="K44" s="33" t="e">
        <f t="shared" si="6"/>
        <v>#REF!</v>
      </c>
      <c r="L44" s="33"/>
      <c r="M44" s="33" t="e">
        <f t="shared" si="7"/>
        <v>#REF!</v>
      </c>
      <c r="N44" s="35" t="e">
        <f t="shared" si="8"/>
        <v>#REF!</v>
      </c>
      <c r="O44" s="10" t="e">
        <f t="shared" ca="1" si="9"/>
        <v>#NAME?</v>
      </c>
    </row>
    <row r="45" spans="1:31" ht="13.8">
      <c r="A45" s="5">
        <v>11</v>
      </c>
      <c r="B45" s="21" t="e">
        <f>'lw1'!#REF!</f>
        <v>#REF!</v>
      </c>
      <c r="C45" s="9" t="e">
        <f>'lw1'!#REF!</f>
        <v>#REF!</v>
      </c>
      <c r="D45" s="9" t="e">
        <f>'lw2'!#REF!</f>
        <v>#REF!</v>
      </c>
      <c r="E45" s="9" t="e">
        <f>'lw3'!#REF!</f>
        <v>#REF!</v>
      </c>
      <c r="F45" s="9" t="e">
        <f>'lw4'!#REF!</f>
        <v>#REF!</v>
      </c>
      <c r="G45" s="9" t="e">
        <f>'lw5'!#REF!</f>
        <v>#REF!</v>
      </c>
      <c r="H45" s="9" t="e">
        <f>'lw6'!#REF!</f>
        <v>#REF!</v>
      </c>
      <c r="I45" s="9" t="e">
        <f>'lw7'!#REF!</f>
        <v>#REF!</v>
      </c>
      <c r="J45" s="9" t="e">
        <f t="shared" si="5"/>
        <v>#REF!</v>
      </c>
      <c r="K45" s="33" t="e">
        <f t="shared" si="6"/>
        <v>#REF!</v>
      </c>
      <c r="L45" s="33"/>
      <c r="M45" s="33" t="e">
        <f t="shared" si="7"/>
        <v>#REF!</v>
      </c>
      <c r="N45" s="35" t="e">
        <f t="shared" si="8"/>
        <v>#REF!</v>
      </c>
      <c r="O45" s="10" t="e">
        <f t="shared" ca="1" si="9"/>
        <v>#NAME?</v>
      </c>
    </row>
    <row r="46" spans="1:31" ht="13.8">
      <c r="A46" s="36">
        <v>12</v>
      </c>
      <c r="B46" s="37" t="e">
        <f>'lw1'!#REF!</f>
        <v>#REF!</v>
      </c>
      <c r="C46" s="38" t="e">
        <f>'lw1'!#REF!</f>
        <v>#REF!</v>
      </c>
      <c r="D46" s="38" t="e">
        <f>'lw2'!#REF!</f>
        <v>#REF!</v>
      </c>
      <c r="E46" s="38" t="e">
        <f>'lw3'!#REF!</f>
        <v>#REF!</v>
      </c>
      <c r="F46" s="38" t="e">
        <f>'lw4'!#REF!</f>
        <v>#REF!</v>
      </c>
      <c r="G46" s="38" t="e">
        <f>'lw5'!#REF!</f>
        <v>#REF!</v>
      </c>
      <c r="H46" s="38" t="e">
        <f>'lw6'!#REF!</f>
        <v>#REF!</v>
      </c>
      <c r="I46" s="38" t="e">
        <f>'lw7'!#REF!</f>
        <v>#REF!</v>
      </c>
      <c r="J46" s="38" t="e">
        <f t="shared" si="5"/>
        <v>#REF!</v>
      </c>
      <c r="K46" s="39" t="e">
        <f t="shared" si="6"/>
        <v>#REF!</v>
      </c>
      <c r="L46" s="33"/>
      <c r="M46" s="39" t="e">
        <f t="shared" si="7"/>
        <v>#REF!</v>
      </c>
      <c r="N46" s="40" t="e">
        <f t="shared" si="8"/>
        <v>#REF!</v>
      </c>
      <c r="O46" s="41" t="e">
        <f t="shared" ca="1" si="9"/>
        <v>#NAME?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</row>
    <row r="47" spans="1:31" ht="13.8">
      <c r="A47" s="5">
        <v>13</v>
      </c>
      <c r="B47" s="21" t="e">
        <f>'lw1'!#REF!</f>
        <v>#REF!</v>
      </c>
      <c r="C47" s="9" t="e">
        <f>'lw1'!#REF!</f>
        <v>#REF!</v>
      </c>
      <c r="D47" s="9" t="e">
        <f>'lw2'!#REF!</f>
        <v>#REF!</v>
      </c>
      <c r="E47" s="9" t="e">
        <f>'lw3'!#REF!</f>
        <v>#REF!</v>
      </c>
      <c r="F47" s="9" t="e">
        <f>'lw4'!#REF!</f>
        <v>#REF!</v>
      </c>
      <c r="G47" s="9" t="e">
        <f>'lw5'!#REF!</f>
        <v>#REF!</v>
      </c>
      <c r="H47" s="9" t="e">
        <f>'lw6'!#REF!</f>
        <v>#REF!</v>
      </c>
      <c r="I47" s="9" t="e">
        <f>'lw7'!#REF!</f>
        <v>#REF!</v>
      </c>
      <c r="J47" s="9" t="e">
        <f t="shared" si="5"/>
        <v>#REF!</v>
      </c>
      <c r="K47" s="33" t="e">
        <f t="shared" si="6"/>
        <v>#REF!</v>
      </c>
      <c r="L47" s="33"/>
      <c r="M47" s="33" t="e">
        <f t="shared" si="7"/>
        <v>#REF!</v>
      </c>
      <c r="N47" s="35" t="e">
        <f t="shared" si="8"/>
        <v>#REF!</v>
      </c>
      <c r="O47" s="10" t="e">
        <f t="shared" ca="1" si="9"/>
        <v>#NAME?</v>
      </c>
    </row>
    <row r="48" spans="1:31" ht="13.8">
      <c r="A48" s="5">
        <v>14</v>
      </c>
      <c r="B48" s="21" t="e">
        <f>'lw1'!#REF!</f>
        <v>#REF!</v>
      </c>
      <c r="C48" s="9" t="e">
        <f>'lw1'!#REF!</f>
        <v>#REF!</v>
      </c>
      <c r="D48" s="9" t="e">
        <f>'lw2'!#REF!</f>
        <v>#REF!</v>
      </c>
      <c r="E48" s="9" t="e">
        <f>'lw3'!#REF!</f>
        <v>#REF!</v>
      </c>
      <c r="F48" s="9" t="e">
        <f>'lw4'!#REF!</f>
        <v>#REF!</v>
      </c>
      <c r="G48" s="9" t="e">
        <f>'lw5'!#REF!</f>
        <v>#REF!</v>
      </c>
      <c r="H48" s="9" t="e">
        <f>'lw6'!#REF!</f>
        <v>#REF!</v>
      </c>
      <c r="I48" s="9" t="e">
        <f>'lw7'!#REF!</f>
        <v>#REF!</v>
      </c>
      <c r="J48" s="9" t="e">
        <f t="shared" si="5"/>
        <v>#REF!</v>
      </c>
      <c r="K48" s="33" t="e">
        <f t="shared" si="6"/>
        <v>#REF!</v>
      </c>
      <c r="L48" s="33"/>
      <c r="M48" s="33" t="e">
        <f t="shared" si="7"/>
        <v>#REF!</v>
      </c>
      <c r="N48" s="35" t="e">
        <f t="shared" si="8"/>
        <v>#REF!</v>
      </c>
      <c r="O48" s="10" t="e">
        <f t="shared" ca="1" si="9"/>
        <v>#NAME?</v>
      </c>
    </row>
    <row r="49" spans="1:31" ht="13.8">
      <c r="A49" s="36">
        <v>15</v>
      </c>
      <c r="B49" s="37" t="e">
        <f>'lw1'!#REF!</f>
        <v>#REF!</v>
      </c>
      <c r="C49" s="38" t="e">
        <f>'lw1'!#REF!</f>
        <v>#REF!</v>
      </c>
      <c r="D49" s="38" t="e">
        <f>'lw2'!#REF!</f>
        <v>#REF!</v>
      </c>
      <c r="E49" s="38" t="e">
        <f>'lw3'!#REF!</f>
        <v>#REF!</v>
      </c>
      <c r="F49" s="38" t="e">
        <f>'lw4'!#REF!</f>
        <v>#REF!</v>
      </c>
      <c r="G49" s="38" t="e">
        <f>'lw5'!#REF!</f>
        <v>#REF!</v>
      </c>
      <c r="H49" s="38" t="e">
        <f>'lw6'!#REF!</f>
        <v>#REF!</v>
      </c>
      <c r="I49" s="38" t="e">
        <f>'lw7'!#REF!</f>
        <v>#REF!</v>
      </c>
      <c r="J49" s="38" t="e">
        <f t="shared" si="5"/>
        <v>#REF!</v>
      </c>
      <c r="K49" s="39" t="e">
        <f t="shared" si="6"/>
        <v>#REF!</v>
      </c>
      <c r="L49" s="33"/>
      <c r="M49" s="39" t="e">
        <f t="shared" si="7"/>
        <v>#REF!</v>
      </c>
      <c r="N49" s="40" t="e">
        <f t="shared" si="8"/>
        <v>#REF!</v>
      </c>
      <c r="O49" s="41" t="e">
        <f t="shared" ca="1" si="9"/>
        <v>#NAME?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</row>
    <row r="50" spans="1:31" ht="13.8">
      <c r="A50" s="36">
        <v>16</v>
      </c>
      <c r="B50" s="37" t="e">
        <f>'lw1'!#REF!</f>
        <v>#REF!</v>
      </c>
      <c r="C50" s="38" t="e">
        <f>'lw1'!#REF!</f>
        <v>#REF!</v>
      </c>
      <c r="D50" s="38" t="e">
        <f>'lw2'!#REF!</f>
        <v>#REF!</v>
      </c>
      <c r="E50" s="38" t="e">
        <f>'lw3'!#REF!</f>
        <v>#REF!</v>
      </c>
      <c r="F50" s="38" t="e">
        <f>'lw4'!#REF!</f>
        <v>#REF!</v>
      </c>
      <c r="G50" s="38" t="e">
        <f>'lw5'!#REF!</f>
        <v>#REF!</v>
      </c>
      <c r="H50" s="38" t="e">
        <f>'lw6'!#REF!</f>
        <v>#REF!</v>
      </c>
      <c r="I50" s="38" t="e">
        <f>'lw7'!#REF!</f>
        <v>#REF!</v>
      </c>
      <c r="J50" s="38" t="e">
        <f t="shared" si="5"/>
        <v>#REF!</v>
      </c>
      <c r="K50" s="39" t="e">
        <f t="shared" si="6"/>
        <v>#REF!</v>
      </c>
      <c r="L50" s="33"/>
      <c r="M50" s="39" t="e">
        <f t="shared" si="7"/>
        <v>#REF!</v>
      </c>
      <c r="N50" s="40" t="e">
        <f t="shared" si="8"/>
        <v>#REF!</v>
      </c>
      <c r="O50" s="41" t="e">
        <f t="shared" ca="1" si="9"/>
        <v>#NAME?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</row>
    <row r="51" spans="1:31" ht="13.8">
      <c r="A51" s="5">
        <v>17</v>
      </c>
      <c r="B51" s="21" t="e">
        <f>'lw1'!#REF!</f>
        <v>#REF!</v>
      </c>
      <c r="C51" s="9" t="e">
        <f>'lw1'!#REF!</f>
        <v>#REF!</v>
      </c>
      <c r="D51" s="9" t="e">
        <f>'lw2'!#REF!</f>
        <v>#REF!</v>
      </c>
      <c r="E51" s="9" t="e">
        <f>'lw3'!#REF!</f>
        <v>#REF!</v>
      </c>
      <c r="F51" s="9" t="e">
        <f>'lw4'!#REF!</f>
        <v>#REF!</v>
      </c>
      <c r="G51" s="9" t="e">
        <f>'lw5'!#REF!</f>
        <v>#REF!</v>
      </c>
      <c r="H51" s="9" t="e">
        <f>'lw6'!#REF!</f>
        <v>#REF!</v>
      </c>
      <c r="I51" s="9" t="e">
        <f>'lw7'!#REF!</f>
        <v>#REF!</v>
      </c>
      <c r="J51" s="9" t="e">
        <f t="shared" si="5"/>
        <v>#REF!</v>
      </c>
      <c r="K51" s="33" t="e">
        <f t="shared" si="6"/>
        <v>#REF!</v>
      </c>
      <c r="L51" s="33"/>
      <c r="M51" s="33" t="e">
        <f t="shared" si="7"/>
        <v>#REF!</v>
      </c>
      <c r="N51" s="35" t="e">
        <f t="shared" si="8"/>
        <v>#REF!</v>
      </c>
      <c r="O51" s="10" t="e">
        <f t="shared" ca="1" si="9"/>
        <v>#NAME?</v>
      </c>
    </row>
    <row r="52" spans="1:31" ht="13.8">
      <c r="A52" s="36">
        <v>18</v>
      </c>
      <c r="B52" s="37" t="e">
        <f>'lw1'!#REF!</f>
        <v>#REF!</v>
      </c>
      <c r="C52" s="38" t="e">
        <f>'lw1'!#REF!</f>
        <v>#REF!</v>
      </c>
      <c r="D52" s="38" t="e">
        <f>'lw2'!#REF!</f>
        <v>#REF!</v>
      </c>
      <c r="E52" s="38" t="e">
        <f>'lw3'!#REF!</f>
        <v>#REF!</v>
      </c>
      <c r="F52" s="38" t="e">
        <f>'lw4'!#REF!</f>
        <v>#REF!</v>
      </c>
      <c r="G52" s="38" t="e">
        <f>'lw5'!#REF!</f>
        <v>#REF!</v>
      </c>
      <c r="H52" s="38" t="e">
        <f>'lw6'!#REF!</f>
        <v>#REF!</v>
      </c>
      <c r="I52" s="38" t="e">
        <f>'lw7'!#REF!</f>
        <v>#REF!</v>
      </c>
      <c r="J52" s="38" t="e">
        <f t="shared" si="5"/>
        <v>#REF!</v>
      </c>
      <c r="K52" s="39" t="e">
        <f t="shared" si="6"/>
        <v>#REF!</v>
      </c>
      <c r="L52" s="33"/>
      <c r="M52" s="39" t="e">
        <f t="shared" si="7"/>
        <v>#REF!</v>
      </c>
      <c r="N52" s="40" t="e">
        <f t="shared" si="8"/>
        <v>#REF!</v>
      </c>
      <c r="O52" s="41" t="e">
        <f t="shared" ca="1" si="9"/>
        <v>#NAME?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</row>
    <row r="53" spans="1:31" ht="13.8">
      <c r="A53" s="36">
        <v>19</v>
      </c>
      <c r="B53" s="37" t="e">
        <f>'lw1'!#REF!</f>
        <v>#REF!</v>
      </c>
      <c r="C53" s="38" t="e">
        <f>'lw1'!#REF!</f>
        <v>#REF!</v>
      </c>
      <c r="D53" s="38" t="e">
        <f>'lw2'!#REF!</f>
        <v>#REF!</v>
      </c>
      <c r="E53" s="38" t="e">
        <f>'lw3'!#REF!</f>
        <v>#REF!</v>
      </c>
      <c r="F53" s="38" t="e">
        <f>'lw4'!#REF!</f>
        <v>#REF!</v>
      </c>
      <c r="G53" s="38" t="e">
        <f>'lw5'!#REF!</f>
        <v>#REF!</v>
      </c>
      <c r="H53" s="38" t="e">
        <f>'lw6'!#REF!</f>
        <v>#REF!</v>
      </c>
      <c r="I53" s="38" t="e">
        <f>'lw7'!#REF!</f>
        <v>#REF!</v>
      </c>
      <c r="J53" s="38" t="e">
        <f t="shared" si="5"/>
        <v>#REF!</v>
      </c>
      <c r="K53" s="39" t="e">
        <f t="shared" si="6"/>
        <v>#REF!</v>
      </c>
      <c r="L53" s="33"/>
      <c r="M53" s="39" t="e">
        <f t="shared" si="7"/>
        <v>#REF!</v>
      </c>
      <c r="N53" s="40" t="e">
        <f t="shared" si="8"/>
        <v>#REF!</v>
      </c>
      <c r="O53" s="41" t="e">
        <f t="shared" ca="1" si="9"/>
        <v>#NAME?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</row>
    <row r="54" spans="1:31" ht="13.8">
      <c r="A54" s="5">
        <v>20</v>
      </c>
      <c r="B54" s="21" t="e">
        <f>'lw1'!#REF!</f>
        <v>#REF!</v>
      </c>
      <c r="C54" s="9" t="e">
        <f>'lw1'!#REF!</f>
        <v>#REF!</v>
      </c>
      <c r="D54" s="9" t="e">
        <f>'lw2'!#REF!</f>
        <v>#REF!</v>
      </c>
      <c r="E54" s="9" t="e">
        <f>'lw3'!#REF!</f>
        <v>#REF!</v>
      </c>
      <c r="F54" s="9" t="e">
        <f>'lw4'!#REF!</f>
        <v>#REF!</v>
      </c>
      <c r="G54" s="9" t="e">
        <f>'lw5'!#REF!</f>
        <v>#REF!</v>
      </c>
      <c r="H54" s="9" t="e">
        <f>'lw6'!#REF!</f>
        <v>#REF!</v>
      </c>
      <c r="I54" s="9" t="e">
        <f>'lw7'!#REF!</f>
        <v>#REF!</v>
      </c>
      <c r="J54" s="9" t="e">
        <f t="shared" si="5"/>
        <v>#REF!</v>
      </c>
      <c r="K54" s="33" t="e">
        <f t="shared" si="6"/>
        <v>#REF!</v>
      </c>
      <c r="L54" s="33"/>
      <c r="M54" s="33" t="e">
        <f t="shared" si="7"/>
        <v>#REF!</v>
      </c>
      <c r="N54" s="35" t="e">
        <f t="shared" si="8"/>
        <v>#REF!</v>
      </c>
      <c r="O54" s="10" t="e">
        <f t="shared" ca="1" si="9"/>
        <v>#NAME?</v>
      </c>
    </row>
    <row r="55" spans="1:31" ht="13.8">
      <c r="A55" s="5">
        <v>21</v>
      </c>
      <c r="B55" s="21" t="e">
        <f>'lw1'!#REF!</f>
        <v>#REF!</v>
      </c>
      <c r="C55" s="9" t="e">
        <f>'lw1'!#REF!</f>
        <v>#REF!</v>
      </c>
      <c r="D55" s="9" t="e">
        <f>'lw2'!#REF!</f>
        <v>#REF!</v>
      </c>
      <c r="E55" s="9" t="e">
        <f>'lw3'!#REF!</f>
        <v>#REF!</v>
      </c>
      <c r="F55" s="9" t="e">
        <f>'lw4'!#REF!</f>
        <v>#REF!</v>
      </c>
      <c r="G55" s="9" t="e">
        <f>'lw5'!#REF!</f>
        <v>#REF!</v>
      </c>
      <c r="H55" s="9" t="e">
        <f>'lw6'!#REF!</f>
        <v>#REF!</v>
      </c>
      <c r="I55" s="9" t="e">
        <f>'lw7'!#REF!</f>
        <v>#REF!</v>
      </c>
      <c r="J55" s="9" t="e">
        <f t="shared" si="5"/>
        <v>#REF!</v>
      </c>
      <c r="K55" s="33" t="e">
        <f t="shared" si="6"/>
        <v>#REF!</v>
      </c>
      <c r="L55" s="33"/>
      <c r="M55" s="33" t="e">
        <f t="shared" si="7"/>
        <v>#REF!</v>
      </c>
      <c r="N55" s="35" t="e">
        <f t="shared" si="8"/>
        <v>#REF!</v>
      </c>
      <c r="O55" s="10" t="e">
        <f t="shared" ca="1" si="9"/>
        <v>#NAME?</v>
      </c>
    </row>
    <row r="56" spans="1:31" ht="13.8">
      <c r="A56" s="5">
        <v>22</v>
      </c>
      <c r="B56" s="21" t="e">
        <f>'lw1'!#REF!</f>
        <v>#REF!</v>
      </c>
      <c r="C56" s="9" t="e">
        <f>'lw1'!#REF!</f>
        <v>#REF!</v>
      </c>
      <c r="D56" s="9" t="e">
        <f>'lw2'!#REF!</f>
        <v>#REF!</v>
      </c>
      <c r="E56" s="9" t="e">
        <f>'lw3'!#REF!</f>
        <v>#REF!</v>
      </c>
      <c r="F56" s="9" t="e">
        <f>'lw4'!#REF!</f>
        <v>#REF!</v>
      </c>
      <c r="G56" s="9" t="e">
        <f>'lw5'!#REF!</f>
        <v>#REF!</v>
      </c>
      <c r="H56" s="9" t="e">
        <f>'lw6'!#REF!</f>
        <v>#REF!</v>
      </c>
      <c r="I56" s="9" t="e">
        <f>'lw7'!#REF!</f>
        <v>#REF!</v>
      </c>
      <c r="J56" s="9" t="e">
        <f t="shared" si="5"/>
        <v>#REF!</v>
      </c>
      <c r="K56" s="33" t="e">
        <f t="shared" si="6"/>
        <v>#REF!</v>
      </c>
      <c r="L56" s="33"/>
      <c r="M56" s="33" t="e">
        <f t="shared" si="7"/>
        <v>#REF!</v>
      </c>
      <c r="N56" s="35" t="e">
        <f t="shared" si="8"/>
        <v>#REF!</v>
      </c>
      <c r="O56" s="10" t="e">
        <f t="shared" ca="1" si="9"/>
        <v>#NAME?</v>
      </c>
    </row>
    <row r="57" spans="1:31" ht="13.8">
      <c r="A57" s="5">
        <v>23</v>
      </c>
      <c r="B57" s="21" t="e">
        <f>'lw1'!#REF!</f>
        <v>#REF!</v>
      </c>
      <c r="C57" s="9" t="e">
        <f>'lw1'!#REF!</f>
        <v>#REF!</v>
      </c>
      <c r="D57" s="9" t="e">
        <f>'lw2'!#REF!</f>
        <v>#REF!</v>
      </c>
      <c r="E57" s="9" t="e">
        <f>'lw3'!#REF!</f>
        <v>#REF!</v>
      </c>
      <c r="F57" s="9" t="e">
        <f>'lw4'!#REF!</f>
        <v>#REF!</v>
      </c>
      <c r="G57" s="9" t="e">
        <f>'lw5'!#REF!</f>
        <v>#REF!</v>
      </c>
      <c r="H57" s="9" t="e">
        <f>'lw6'!#REF!</f>
        <v>#REF!</v>
      </c>
      <c r="I57" s="9" t="e">
        <f>'lw7'!#REF!</f>
        <v>#REF!</v>
      </c>
      <c r="J57" s="9" t="e">
        <f t="shared" si="5"/>
        <v>#REF!</v>
      </c>
      <c r="K57" s="33" t="e">
        <f t="shared" si="6"/>
        <v>#REF!</v>
      </c>
      <c r="L57" s="33"/>
      <c r="M57" s="33" t="e">
        <f t="shared" si="7"/>
        <v>#REF!</v>
      </c>
      <c r="N57" s="35" t="e">
        <f t="shared" si="8"/>
        <v>#REF!</v>
      </c>
      <c r="O57" s="10" t="e">
        <f t="shared" ca="1" si="9"/>
        <v>#NAME?</v>
      </c>
    </row>
    <row r="58" spans="1:31" ht="13.8">
      <c r="A58" s="5">
        <v>24</v>
      </c>
      <c r="B58" s="21" t="e">
        <f>'lw1'!#REF!</f>
        <v>#REF!</v>
      </c>
      <c r="C58" s="9" t="e">
        <f>'lw1'!#REF!</f>
        <v>#REF!</v>
      </c>
      <c r="D58" s="9" t="e">
        <f>'lw2'!#REF!</f>
        <v>#REF!</v>
      </c>
      <c r="E58" s="9" t="e">
        <f>'lw3'!#REF!</f>
        <v>#REF!</v>
      </c>
      <c r="F58" s="9" t="e">
        <f>'lw4'!#REF!</f>
        <v>#REF!</v>
      </c>
      <c r="G58" s="9" t="e">
        <f>'lw5'!#REF!</f>
        <v>#REF!</v>
      </c>
      <c r="H58" s="9" t="e">
        <f>'lw6'!#REF!</f>
        <v>#REF!</v>
      </c>
      <c r="I58" s="9" t="e">
        <f>'lw7'!#REF!</f>
        <v>#REF!</v>
      </c>
      <c r="J58" s="9" t="e">
        <f t="shared" si="5"/>
        <v>#REF!</v>
      </c>
      <c r="K58" s="33" t="e">
        <f t="shared" si="6"/>
        <v>#REF!</v>
      </c>
      <c r="L58" s="33"/>
      <c r="M58" s="33" t="e">
        <f t="shared" si="7"/>
        <v>#REF!</v>
      </c>
      <c r="N58" s="35" t="e">
        <f t="shared" si="8"/>
        <v>#REF!</v>
      </c>
      <c r="O58" s="10" t="e">
        <f t="shared" ca="1" si="9"/>
        <v>#NAME?</v>
      </c>
    </row>
    <row r="59" spans="1:31" ht="13.8">
      <c r="A59" s="5">
        <v>25</v>
      </c>
      <c r="B59" s="21" t="e">
        <f>'lw1'!#REF!</f>
        <v>#REF!</v>
      </c>
      <c r="C59" s="9" t="e">
        <f>'lw1'!#REF!</f>
        <v>#REF!</v>
      </c>
      <c r="D59" s="9" t="e">
        <f>'lw2'!#REF!</f>
        <v>#REF!</v>
      </c>
      <c r="E59" s="9" t="e">
        <f>'lw3'!#REF!</f>
        <v>#REF!</v>
      </c>
      <c r="F59" s="9" t="e">
        <f>'lw4'!#REF!</f>
        <v>#REF!</v>
      </c>
      <c r="G59" s="9" t="e">
        <f>'lw5'!#REF!</f>
        <v>#REF!</v>
      </c>
      <c r="H59" s="9" t="e">
        <f>'lw6'!#REF!</f>
        <v>#REF!</v>
      </c>
      <c r="I59" s="9" t="e">
        <f>'lw7'!#REF!</f>
        <v>#REF!</v>
      </c>
      <c r="J59" s="9" t="e">
        <f t="shared" si="5"/>
        <v>#REF!</v>
      </c>
      <c r="K59" s="33" t="e">
        <f t="shared" si="6"/>
        <v>#REF!</v>
      </c>
      <c r="L59" s="33"/>
      <c r="M59" s="33" t="e">
        <f t="shared" si="7"/>
        <v>#REF!</v>
      </c>
      <c r="N59" s="35" t="e">
        <f t="shared" si="8"/>
        <v>#REF!</v>
      </c>
      <c r="O59" s="10" t="e">
        <f t="shared" ca="1" si="9"/>
        <v>#NAME?</v>
      </c>
    </row>
    <row r="60" spans="1:31" ht="13.8">
      <c r="A60" s="5">
        <v>26</v>
      </c>
      <c r="B60" s="21" t="e">
        <f>'lw1'!#REF!</f>
        <v>#REF!</v>
      </c>
      <c r="C60" s="9" t="e">
        <f>'lw1'!#REF!</f>
        <v>#REF!</v>
      </c>
      <c r="D60" s="9" t="e">
        <f>'lw2'!#REF!</f>
        <v>#REF!</v>
      </c>
      <c r="E60" s="9" t="e">
        <f>'lw3'!#REF!</f>
        <v>#REF!</v>
      </c>
      <c r="F60" s="9" t="e">
        <f>'lw4'!#REF!</f>
        <v>#REF!</v>
      </c>
      <c r="G60" s="9" t="e">
        <f>'lw5'!#REF!</f>
        <v>#REF!</v>
      </c>
      <c r="H60" s="9" t="e">
        <f>'lw6'!#REF!</f>
        <v>#REF!</v>
      </c>
      <c r="I60" s="9" t="e">
        <f>'lw7'!#REF!</f>
        <v>#REF!</v>
      </c>
      <c r="J60" s="9" t="e">
        <f t="shared" si="5"/>
        <v>#REF!</v>
      </c>
      <c r="K60" s="33" t="e">
        <f t="shared" si="6"/>
        <v>#REF!</v>
      </c>
      <c r="L60" s="33"/>
      <c r="M60" s="33" t="e">
        <f t="shared" si="7"/>
        <v>#REF!</v>
      </c>
      <c r="N60" s="35" t="e">
        <f t="shared" si="8"/>
        <v>#REF!</v>
      </c>
      <c r="O60" s="10" t="e">
        <f t="shared" ca="1" si="9"/>
        <v>#NAME?</v>
      </c>
    </row>
    <row r="61" spans="1:31" ht="14.4">
      <c r="B61" s="2" t="s">
        <v>45</v>
      </c>
      <c r="C61" s="2" t="s">
        <v>161</v>
      </c>
      <c r="D61" s="2" t="s">
        <v>162</v>
      </c>
      <c r="E61" s="2" t="s">
        <v>163</v>
      </c>
      <c r="F61" s="2" t="s">
        <v>164</v>
      </c>
      <c r="G61" s="2" t="s">
        <v>165</v>
      </c>
      <c r="H61" s="2" t="s">
        <v>166</v>
      </c>
      <c r="I61" s="2" t="s">
        <v>167</v>
      </c>
      <c r="J61" s="2" t="s">
        <v>168</v>
      </c>
      <c r="K61" s="2"/>
      <c r="L61" s="2" t="s">
        <v>170</v>
      </c>
      <c r="M61" s="2" t="s">
        <v>171</v>
      </c>
      <c r="N61" s="2" t="s">
        <v>172</v>
      </c>
      <c r="O61" s="2" t="s">
        <v>27</v>
      </c>
    </row>
    <row r="62" spans="1:31" ht="13.8">
      <c r="A62" s="5">
        <v>1</v>
      </c>
      <c r="B62" s="21" t="e">
        <f>'lw1'!#REF!</f>
        <v>#REF!</v>
      </c>
      <c r="C62" s="9" t="e">
        <f>'lw1'!#REF!</f>
        <v>#REF!</v>
      </c>
      <c r="D62" s="9" t="e">
        <f>'lw2'!#REF!</f>
        <v>#REF!</v>
      </c>
      <c r="E62" s="9" t="e">
        <f>'lw3'!#REF!</f>
        <v>#REF!</v>
      </c>
      <c r="F62" s="9" t="e">
        <f>'lw4'!#REF!</f>
        <v>#REF!</v>
      </c>
      <c r="G62" s="9" t="e">
        <f>'lw5'!#REF!</f>
        <v>#REF!</v>
      </c>
      <c r="H62" s="9" t="e">
        <f>'lw6'!#REF!</f>
        <v>#REF!</v>
      </c>
      <c r="I62" s="9" t="e">
        <f>'lw7'!#REF!</f>
        <v>#REF!</v>
      </c>
      <c r="J62" s="9" t="e">
        <f t="shared" ref="J62:J90" si="10">SUM(C62:I62)</f>
        <v>#REF!</v>
      </c>
      <c r="K62" s="33" t="e">
        <f t="shared" ref="K62:K90" si="11">IF(J62&gt;=$J$93,"Да", "")</f>
        <v>#REF!</v>
      </c>
      <c r="L62" s="34"/>
      <c r="M62" s="33" t="e">
        <f t="shared" ref="M62:M90" si="12">J62+L62</f>
        <v>#REF!</v>
      </c>
      <c r="N62" s="35" t="e">
        <f t="shared" ref="N62:N90" si="13">J62/J$93</f>
        <v>#REF!</v>
      </c>
      <c r="O62" s="10" t="e">
        <f t="shared" ref="O62:O90" ca="1" si="14">GET_MARK($M$93,$M$92,$M$91,M62)</f>
        <v>#NAME?</v>
      </c>
    </row>
    <row r="63" spans="1:31" ht="13.8">
      <c r="A63" s="5">
        <v>2</v>
      </c>
      <c r="B63" s="21" t="e">
        <f>'lw1'!#REF!</f>
        <v>#REF!</v>
      </c>
      <c r="C63" s="9" t="e">
        <f>'lw1'!#REF!</f>
        <v>#REF!</v>
      </c>
      <c r="D63" s="9" t="e">
        <f>'lw2'!#REF!</f>
        <v>#REF!</v>
      </c>
      <c r="E63" s="9" t="e">
        <f>'lw3'!#REF!</f>
        <v>#REF!</v>
      </c>
      <c r="F63" s="9" t="e">
        <f>'lw4'!#REF!</f>
        <v>#REF!</v>
      </c>
      <c r="G63" s="9" t="e">
        <f>'lw5'!#REF!</f>
        <v>#REF!</v>
      </c>
      <c r="H63" s="9" t="e">
        <f>'lw6'!#REF!</f>
        <v>#REF!</v>
      </c>
      <c r="I63" s="9" t="e">
        <f>'lw7'!#REF!</f>
        <v>#REF!</v>
      </c>
      <c r="J63" s="9" t="e">
        <f t="shared" si="10"/>
        <v>#REF!</v>
      </c>
      <c r="K63" s="33" t="e">
        <f t="shared" si="11"/>
        <v>#REF!</v>
      </c>
      <c r="L63" s="34"/>
      <c r="M63" s="33" t="e">
        <f t="shared" si="12"/>
        <v>#REF!</v>
      </c>
      <c r="N63" s="35" t="e">
        <f t="shared" si="13"/>
        <v>#REF!</v>
      </c>
      <c r="O63" s="10" t="e">
        <f t="shared" ca="1" si="14"/>
        <v>#NAME?</v>
      </c>
    </row>
    <row r="64" spans="1:31" ht="13.8">
      <c r="A64" s="5">
        <v>3</v>
      </c>
      <c r="B64" s="21" t="e">
        <f>'lw1'!#REF!</f>
        <v>#REF!</v>
      </c>
      <c r="C64" s="9" t="e">
        <f>'lw1'!#REF!</f>
        <v>#REF!</v>
      </c>
      <c r="D64" s="9" t="e">
        <f>'lw2'!#REF!</f>
        <v>#REF!</v>
      </c>
      <c r="E64" s="9" t="e">
        <f>'lw3'!#REF!</f>
        <v>#REF!</v>
      </c>
      <c r="F64" s="9" t="e">
        <f>'lw4'!#REF!</f>
        <v>#REF!</v>
      </c>
      <c r="G64" s="9" t="e">
        <f>'lw5'!#REF!</f>
        <v>#REF!</v>
      </c>
      <c r="H64" s="9" t="e">
        <f>'lw6'!#REF!</f>
        <v>#REF!</v>
      </c>
      <c r="I64" s="9" t="e">
        <f>'lw7'!#REF!</f>
        <v>#REF!</v>
      </c>
      <c r="J64" s="9" t="e">
        <f t="shared" si="10"/>
        <v>#REF!</v>
      </c>
      <c r="K64" s="33" t="e">
        <f t="shared" si="11"/>
        <v>#REF!</v>
      </c>
      <c r="L64" s="34"/>
      <c r="M64" s="33" t="e">
        <f t="shared" si="12"/>
        <v>#REF!</v>
      </c>
      <c r="N64" s="35" t="e">
        <f t="shared" si="13"/>
        <v>#REF!</v>
      </c>
      <c r="O64" s="10" t="e">
        <f t="shared" ca="1" si="14"/>
        <v>#NAME?</v>
      </c>
    </row>
    <row r="65" spans="1:31" ht="13.8">
      <c r="A65" s="36">
        <v>4</v>
      </c>
      <c r="B65" s="37" t="e">
        <f>'lw1'!#REF!</f>
        <v>#REF!</v>
      </c>
      <c r="C65" s="38" t="e">
        <f>'lw1'!#REF!</f>
        <v>#REF!</v>
      </c>
      <c r="D65" s="38" t="e">
        <f>'lw2'!#REF!</f>
        <v>#REF!</v>
      </c>
      <c r="E65" s="38" t="e">
        <f>'lw3'!#REF!</f>
        <v>#REF!</v>
      </c>
      <c r="F65" s="38" t="e">
        <f>'lw4'!#REF!</f>
        <v>#REF!</v>
      </c>
      <c r="G65" s="38" t="e">
        <f>'lw5'!#REF!</f>
        <v>#REF!</v>
      </c>
      <c r="H65" s="38" t="e">
        <f>'lw6'!#REF!</f>
        <v>#REF!</v>
      </c>
      <c r="I65" s="38" t="e">
        <f>'lw7'!#REF!</f>
        <v>#REF!</v>
      </c>
      <c r="J65" s="38" t="e">
        <f t="shared" si="10"/>
        <v>#REF!</v>
      </c>
      <c r="K65" s="39" t="e">
        <f t="shared" si="11"/>
        <v>#REF!</v>
      </c>
      <c r="L65" s="34"/>
      <c r="M65" s="39" t="e">
        <f t="shared" si="12"/>
        <v>#REF!</v>
      </c>
      <c r="N65" s="40" t="e">
        <f t="shared" si="13"/>
        <v>#REF!</v>
      </c>
      <c r="O65" s="41" t="e">
        <f t="shared" ca="1" si="14"/>
        <v>#NAME?</v>
      </c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</row>
    <row r="66" spans="1:31" ht="13.8">
      <c r="A66" s="5">
        <v>5</v>
      </c>
      <c r="B66" s="21" t="e">
        <f>'lw1'!#REF!</f>
        <v>#REF!</v>
      </c>
      <c r="C66" s="9" t="e">
        <f>'lw1'!#REF!</f>
        <v>#REF!</v>
      </c>
      <c r="D66" s="9" t="e">
        <f>'lw2'!#REF!</f>
        <v>#REF!</v>
      </c>
      <c r="E66" s="9" t="e">
        <f>'lw3'!#REF!</f>
        <v>#REF!</v>
      </c>
      <c r="F66" s="9" t="e">
        <f>'lw4'!#REF!</f>
        <v>#REF!</v>
      </c>
      <c r="G66" s="9" t="e">
        <f>'lw5'!#REF!</f>
        <v>#REF!</v>
      </c>
      <c r="H66" s="9" t="e">
        <f>'lw6'!#REF!</f>
        <v>#REF!</v>
      </c>
      <c r="I66" s="9" t="e">
        <f>'lw7'!#REF!</f>
        <v>#REF!</v>
      </c>
      <c r="J66" s="9" t="e">
        <f t="shared" si="10"/>
        <v>#REF!</v>
      </c>
      <c r="K66" s="33" t="e">
        <f t="shared" si="11"/>
        <v>#REF!</v>
      </c>
      <c r="L66" s="34"/>
      <c r="M66" s="33" t="e">
        <f t="shared" si="12"/>
        <v>#REF!</v>
      </c>
      <c r="N66" s="35" t="e">
        <f t="shared" si="13"/>
        <v>#REF!</v>
      </c>
      <c r="O66" s="10" t="e">
        <f t="shared" ca="1" si="14"/>
        <v>#NAME?</v>
      </c>
    </row>
    <row r="67" spans="1:31" ht="13.8">
      <c r="A67" s="5">
        <v>6</v>
      </c>
      <c r="B67" s="21" t="e">
        <f>'lw1'!#REF!</f>
        <v>#REF!</v>
      </c>
      <c r="C67" s="9" t="e">
        <f>'lw1'!#REF!</f>
        <v>#REF!</v>
      </c>
      <c r="D67" s="9" t="e">
        <f>'lw2'!#REF!</f>
        <v>#REF!</v>
      </c>
      <c r="E67" s="9" t="e">
        <f>'lw3'!#REF!</f>
        <v>#REF!</v>
      </c>
      <c r="F67" s="9" t="e">
        <f>'lw4'!#REF!</f>
        <v>#REF!</v>
      </c>
      <c r="G67" s="9" t="e">
        <f>'lw5'!#REF!</f>
        <v>#REF!</v>
      </c>
      <c r="H67" s="9" t="e">
        <f>'lw6'!#REF!</f>
        <v>#REF!</v>
      </c>
      <c r="I67" s="9" t="e">
        <f>'lw7'!#REF!</f>
        <v>#REF!</v>
      </c>
      <c r="J67" s="9" t="e">
        <f t="shared" si="10"/>
        <v>#REF!</v>
      </c>
      <c r="K67" s="33" t="e">
        <f t="shared" si="11"/>
        <v>#REF!</v>
      </c>
      <c r="L67" s="34"/>
      <c r="M67" s="33" t="e">
        <f t="shared" si="12"/>
        <v>#REF!</v>
      </c>
      <c r="N67" s="35" t="e">
        <f t="shared" si="13"/>
        <v>#REF!</v>
      </c>
      <c r="O67" s="10" t="e">
        <f t="shared" ca="1" si="14"/>
        <v>#NAME?</v>
      </c>
    </row>
    <row r="68" spans="1:31" ht="13.8">
      <c r="A68" s="5">
        <v>7</v>
      </c>
      <c r="B68" s="21" t="e">
        <f>'lw1'!#REF!</f>
        <v>#REF!</v>
      </c>
      <c r="C68" s="9" t="e">
        <f>'lw1'!#REF!</f>
        <v>#REF!</v>
      </c>
      <c r="D68" s="9" t="e">
        <f>'lw2'!#REF!</f>
        <v>#REF!</v>
      </c>
      <c r="E68" s="9" t="e">
        <f>'lw3'!#REF!</f>
        <v>#REF!</v>
      </c>
      <c r="F68" s="9" t="e">
        <f>'lw4'!#REF!</f>
        <v>#REF!</v>
      </c>
      <c r="G68" s="9" t="e">
        <f>'lw5'!#REF!</f>
        <v>#REF!</v>
      </c>
      <c r="H68" s="9" t="e">
        <f>'lw6'!#REF!</f>
        <v>#REF!</v>
      </c>
      <c r="I68" s="9" t="e">
        <f>'lw7'!#REF!</f>
        <v>#REF!</v>
      </c>
      <c r="J68" s="9" t="e">
        <f t="shared" si="10"/>
        <v>#REF!</v>
      </c>
      <c r="K68" s="33" t="e">
        <f t="shared" si="11"/>
        <v>#REF!</v>
      </c>
      <c r="L68" s="34"/>
      <c r="M68" s="33" t="e">
        <f t="shared" si="12"/>
        <v>#REF!</v>
      </c>
      <c r="N68" s="35" t="e">
        <f t="shared" si="13"/>
        <v>#REF!</v>
      </c>
      <c r="O68" s="10" t="e">
        <f t="shared" ca="1" si="14"/>
        <v>#NAME?</v>
      </c>
    </row>
    <row r="69" spans="1:31" ht="13.8">
      <c r="A69" s="36">
        <v>8</v>
      </c>
      <c r="B69" s="37" t="e">
        <f>'lw1'!#REF!</f>
        <v>#REF!</v>
      </c>
      <c r="C69" s="38" t="e">
        <f>'lw1'!#REF!</f>
        <v>#REF!</v>
      </c>
      <c r="D69" s="38" t="e">
        <f>'lw2'!#REF!</f>
        <v>#REF!</v>
      </c>
      <c r="E69" s="38" t="e">
        <f>'lw3'!#REF!</f>
        <v>#REF!</v>
      </c>
      <c r="F69" s="38" t="e">
        <f>'lw4'!#REF!</f>
        <v>#REF!</v>
      </c>
      <c r="G69" s="38" t="e">
        <f>'lw5'!#REF!</f>
        <v>#REF!</v>
      </c>
      <c r="H69" s="38" t="e">
        <f>'lw6'!#REF!</f>
        <v>#REF!</v>
      </c>
      <c r="I69" s="38" t="e">
        <f>'lw7'!#REF!</f>
        <v>#REF!</v>
      </c>
      <c r="J69" s="38" t="e">
        <f t="shared" si="10"/>
        <v>#REF!</v>
      </c>
      <c r="K69" s="39" t="e">
        <f t="shared" si="11"/>
        <v>#REF!</v>
      </c>
      <c r="L69" s="34"/>
      <c r="M69" s="39" t="e">
        <f t="shared" si="12"/>
        <v>#REF!</v>
      </c>
      <c r="N69" s="40" t="e">
        <f t="shared" si="13"/>
        <v>#REF!</v>
      </c>
      <c r="O69" s="41" t="e">
        <f t="shared" ca="1" si="14"/>
        <v>#NAME?</v>
      </c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</row>
    <row r="70" spans="1:31" ht="13.8">
      <c r="A70" s="5">
        <v>9</v>
      </c>
      <c r="B70" s="21" t="e">
        <f>'lw1'!#REF!</f>
        <v>#REF!</v>
      </c>
      <c r="C70" s="9" t="e">
        <f>'lw1'!#REF!</f>
        <v>#REF!</v>
      </c>
      <c r="D70" s="9" t="e">
        <f>'lw2'!#REF!</f>
        <v>#REF!</v>
      </c>
      <c r="E70" s="9" t="e">
        <f>'lw3'!#REF!</f>
        <v>#REF!</v>
      </c>
      <c r="F70" s="9" t="e">
        <f>'lw4'!#REF!</f>
        <v>#REF!</v>
      </c>
      <c r="G70" s="9" t="e">
        <f>'lw5'!#REF!</f>
        <v>#REF!</v>
      </c>
      <c r="H70" s="9" t="e">
        <f>'lw6'!#REF!</f>
        <v>#REF!</v>
      </c>
      <c r="I70" s="9" t="e">
        <f>'lw7'!#REF!</f>
        <v>#REF!</v>
      </c>
      <c r="J70" s="9" t="e">
        <f t="shared" si="10"/>
        <v>#REF!</v>
      </c>
      <c r="K70" s="33" t="e">
        <f t="shared" si="11"/>
        <v>#REF!</v>
      </c>
      <c r="L70" s="34"/>
      <c r="M70" s="33" t="e">
        <f t="shared" si="12"/>
        <v>#REF!</v>
      </c>
      <c r="N70" s="35" t="e">
        <f t="shared" si="13"/>
        <v>#REF!</v>
      </c>
      <c r="O70" s="10" t="e">
        <f t="shared" ca="1" si="14"/>
        <v>#NAME?</v>
      </c>
    </row>
    <row r="71" spans="1:31" ht="13.8">
      <c r="A71" s="5">
        <v>10</v>
      </c>
      <c r="B71" s="21" t="e">
        <f>'lw1'!#REF!</f>
        <v>#REF!</v>
      </c>
      <c r="C71" s="9" t="e">
        <f>'lw1'!#REF!</f>
        <v>#REF!</v>
      </c>
      <c r="D71" s="9" t="e">
        <f>'lw2'!#REF!</f>
        <v>#REF!</v>
      </c>
      <c r="E71" s="9" t="e">
        <f>'lw3'!#REF!</f>
        <v>#REF!</v>
      </c>
      <c r="F71" s="9" t="e">
        <f>'lw4'!#REF!</f>
        <v>#REF!</v>
      </c>
      <c r="G71" s="9" t="e">
        <f>'lw5'!#REF!</f>
        <v>#REF!</v>
      </c>
      <c r="H71" s="9" t="e">
        <f>'lw6'!#REF!</f>
        <v>#REF!</v>
      </c>
      <c r="I71" s="9" t="e">
        <f>'lw7'!#REF!</f>
        <v>#REF!</v>
      </c>
      <c r="J71" s="9" t="e">
        <f t="shared" si="10"/>
        <v>#REF!</v>
      </c>
      <c r="K71" s="33" t="e">
        <f t="shared" si="11"/>
        <v>#REF!</v>
      </c>
      <c r="L71" s="34"/>
      <c r="M71" s="33" t="e">
        <f t="shared" si="12"/>
        <v>#REF!</v>
      </c>
      <c r="N71" s="35" t="e">
        <f t="shared" si="13"/>
        <v>#REF!</v>
      </c>
      <c r="O71" s="10" t="e">
        <f t="shared" ca="1" si="14"/>
        <v>#NAME?</v>
      </c>
    </row>
    <row r="72" spans="1:31" ht="13.8">
      <c r="A72" s="5">
        <v>11</v>
      </c>
      <c r="B72" s="21" t="e">
        <f>'lw1'!#REF!</f>
        <v>#REF!</v>
      </c>
      <c r="C72" s="9" t="e">
        <f>'lw1'!#REF!</f>
        <v>#REF!</v>
      </c>
      <c r="D72" s="9" t="e">
        <f>'lw2'!#REF!</f>
        <v>#REF!</v>
      </c>
      <c r="E72" s="9" t="e">
        <f>'lw3'!#REF!</f>
        <v>#REF!</v>
      </c>
      <c r="F72" s="9" t="e">
        <f>'lw4'!#REF!</f>
        <v>#REF!</v>
      </c>
      <c r="G72" s="9" t="e">
        <f>'lw5'!#REF!</f>
        <v>#REF!</v>
      </c>
      <c r="H72" s="9" t="e">
        <f>'lw6'!#REF!</f>
        <v>#REF!</v>
      </c>
      <c r="I72" s="9" t="e">
        <f>'lw7'!#REF!</f>
        <v>#REF!</v>
      </c>
      <c r="J72" s="9" t="e">
        <f t="shared" si="10"/>
        <v>#REF!</v>
      </c>
      <c r="K72" s="33" t="e">
        <f t="shared" si="11"/>
        <v>#REF!</v>
      </c>
      <c r="L72" s="34"/>
      <c r="M72" s="33" t="e">
        <f t="shared" si="12"/>
        <v>#REF!</v>
      </c>
      <c r="N72" s="35" t="e">
        <f t="shared" si="13"/>
        <v>#REF!</v>
      </c>
      <c r="O72" s="10" t="e">
        <f t="shared" ca="1" si="14"/>
        <v>#NAME?</v>
      </c>
    </row>
    <row r="73" spans="1:31" ht="13.8">
      <c r="A73" s="5">
        <v>12</v>
      </c>
      <c r="B73" s="21" t="e">
        <f>'lw1'!#REF!</f>
        <v>#REF!</v>
      </c>
      <c r="C73" s="9" t="e">
        <f>'lw1'!#REF!</f>
        <v>#REF!</v>
      </c>
      <c r="D73" s="9" t="e">
        <f>'lw2'!#REF!</f>
        <v>#REF!</v>
      </c>
      <c r="E73" s="9" t="e">
        <f>'lw3'!#REF!</f>
        <v>#REF!</v>
      </c>
      <c r="F73" s="9" t="e">
        <f>'lw4'!#REF!</f>
        <v>#REF!</v>
      </c>
      <c r="G73" s="9" t="e">
        <f>'lw5'!#REF!</f>
        <v>#REF!</v>
      </c>
      <c r="H73" s="9" t="e">
        <f>'lw6'!#REF!</f>
        <v>#REF!</v>
      </c>
      <c r="I73" s="9" t="e">
        <f>'lw7'!#REF!</f>
        <v>#REF!</v>
      </c>
      <c r="J73" s="9" t="e">
        <f t="shared" si="10"/>
        <v>#REF!</v>
      </c>
      <c r="K73" s="33" t="e">
        <f t="shared" si="11"/>
        <v>#REF!</v>
      </c>
      <c r="L73" s="34"/>
      <c r="M73" s="33" t="e">
        <f t="shared" si="12"/>
        <v>#REF!</v>
      </c>
      <c r="N73" s="35" t="e">
        <f t="shared" si="13"/>
        <v>#REF!</v>
      </c>
      <c r="O73" s="10" t="e">
        <f t="shared" ca="1" si="14"/>
        <v>#NAME?</v>
      </c>
    </row>
    <row r="74" spans="1:31" ht="13.8">
      <c r="A74" s="5">
        <v>13</v>
      </c>
      <c r="B74" s="21" t="e">
        <f>'lw1'!#REF!</f>
        <v>#REF!</v>
      </c>
      <c r="C74" s="9" t="e">
        <f>'lw1'!#REF!</f>
        <v>#REF!</v>
      </c>
      <c r="D74" s="9" t="e">
        <f>'lw2'!#REF!</f>
        <v>#REF!</v>
      </c>
      <c r="E74" s="9" t="e">
        <f>'lw3'!#REF!</f>
        <v>#REF!</v>
      </c>
      <c r="F74" s="9" t="e">
        <f>'lw4'!#REF!</f>
        <v>#REF!</v>
      </c>
      <c r="G74" s="9" t="e">
        <f>'lw5'!#REF!</f>
        <v>#REF!</v>
      </c>
      <c r="H74" s="9" t="e">
        <f>'lw6'!#REF!</f>
        <v>#REF!</v>
      </c>
      <c r="I74" s="9" t="e">
        <f>'lw7'!#REF!</f>
        <v>#REF!</v>
      </c>
      <c r="J74" s="9" t="e">
        <f t="shared" si="10"/>
        <v>#REF!</v>
      </c>
      <c r="K74" s="33" t="e">
        <f t="shared" si="11"/>
        <v>#REF!</v>
      </c>
      <c r="L74" s="34"/>
      <c r="M74" s="33" t="e">
        <f t="shared" si="12"/>
        <v>#REF!</v>
      </c>
      <c r="N74" s="35" t="e">
        <f t="shared" si="13"/>
        <v>#REF!</v>
      </c>
      <c r="O74" s="10" t="e">
        <f t="shared" ca="1" si="14"/>
        <v>#NAME?</v>
      </c>
    </row>
    <row r="75" spans="1:31" ht="13.8">
      <c r="A75" s="5">
        <v>14</v>
      </c>
      <c r="B75" s="21" t="e">
        <f>'lw1'!#REF!</f>
        <v>#REF!</v>
      </c>
      <c r="C75" s="9" t="e">
        <f>'lw1'!#REF!</f>
        <v>#REF!</v>
      </c>
      <c r="D75" s="9" t="e">
        <f>'lw2'!#REF!</f>
        <v>#REF!</v>
      </c>
      <c r="E75" s="9" t="e">
        <f>'lw3'!#REF!</f>
        <v>#REF!</v>
      </c>
      <c r="F75" s="9" t="e">
        <f>'lw4'!#REF!</f>
        <v>#REF!</v>
      </c>
      <c r="G75" s="9" t="e">
        <f>'lw5'!#REF!</f>
        <v>#REF!</v>
      </c>
      <c r="H75" s="9" t="e">
        <f>'lw6'!#REF!</f>
        <v>#REF!</v>
      </c>
      <c r="I75" s="9" t="e">
        <f>'lw7'!#REF!</f>
        <v>#REF!</v>
      </c>
      <c r="J75" s="9" t="e">
        <f t="shared" si="10"/>
        <v>#REF!</v>
      </c>
      <c r="K75" s="33" t="e">
        <f t="shared" si="11"/>
        <v>#REF!</v>
      </c>
      <c r="L75" s="34"/>
      <c r="M75" s="33" t="e">
        <f t="shared" si="12"/>
        <v>#REF!</v>
      </c>
      <c r="N75" s="35" t="e">
        <f t="shared" si="13"/>
        <v>#REF!</v>
      </c>
      <c r="O75" s="10" t="e">
        <f t="shared" ca="1" si="14"/>
        <v>#NAME?</v>
      </c>
    </row>
    <row r="76" spans="1:31" ht="13.8">
      <c r="A76" s="5">
        <v>15</v>
      </c>
      <c r="B76" s="21" t="e">
        <f>'lw1'!#REF!</f>
        <v>#REF!</v>
      </c>
      <c r="C76" s="9" t="e">
        <f>'lw1'!#REF!</f>
        <v>#REF!</v>
      </c>
      <c r="D76" s="9" t="e">
        <f>'lw2'!#REF!</f>
        <v>#REF!</v>
      </c>
      <c r="E76" s="9" t="e">
        <f>'lw3'!#REF!</f>
        <v>#REF!</v>
      </c>
      <c r="F76" s="9" t="e">
        <f>'lw4'!#REF!</f>
        <v>#REF!</v>
      </c>
      <c r="G76" s="9" t="e">
        <f>'lw5'!#REF!</f>
        <v>#REF!</v>
      </c>
      <c r="H76" s="9" t="e">
        <f>'lw6'!#REF!</f>
        <v>#REF!</v>
      </c>
      <c r="I76" s="9" t="e">
        <f>'lw7'!#REF!</f>
        <v>#REF!</v>
      </c>
      <c r="J76" s="9" t="e">
        <f t="shared" si="10"/>
        <v>#REF!</v>
      </c>
      <c r="K76" s="33" t="e">
        <f t="shared" si="11"/>
        <v>#REF!</v>
      </c>
      <c r="L76" s="34"/>
      <c r="M76" s="33" t="e">
        <f t="shared" si="12"/>
        <v>#REF!</v>
      </c>
      <c r="N76" s="35" t="e">
        <f t="shared" si="13"/>
        <v>#REF!</v>
      </c>
      <c r="O76" s="10" t="e">
        <f t="shared" ca="1" si="14"/>
        <v>#NAME?</v>
      </c>
    </row>
    <row r="77" spans="1:31" ht="13.8">
      <c r="A77" s="5">
        <v>16</v>
      </c>
      <c r="B77" s="21" t="e">
        <f>'lw1'!#REF!</f>
        <v>#REF!</v>
      </c>
      <c r="C77" s="9" t="e">
        <f>'lw1'!#REF!</f>
        <v>#REF!</v>
      </c>
      <c r="D77" s="9" t="e">
        <f>'lw2'!#REF!</f>
        <v>#REF!</v>
      </c>
      <c r="E77" s="9" t="e">
        <f>'lw3'!#REF!</f>
        <v>#REF!</v>
      </c>
      <c r="F77" s="9" t="e">
        <f>'lw4'!#REF!</f>
        <v>#REF!</v>
      </c>
      <c r="G77" s="9" t="e">
        <f>'lw5'!#REF!</f>
        <v>#REF!</v>
      </c>
      <c r="H77" s="9" t="e">
        <f>'lw6'!#REF!</f>
        <v>#REF!</v>
      </c>
      <c r="I77" s="9" t="e">
        <f>'lw7'!#REF!</f>
        <v>#REF!</v>
      </c>
      <c r="J77" s="9" t="e">
        <f t="shared" si="10"/>
        <v>#REF!</v>
      </c>
      <c r="K77" s="33" t="e">
        <f t="shared" si="11"/>
        <v>#REF!</v>
      </c>
      <c r="L77" s="34"/>
      <c r="M77" s="33" t="e">
        <f t="shared" si="12"/>
        <v>#REF!</v>
      </c>
      <c r="N77" s="35" t="e">
        <f t="shared" si="13"/>
        <v>#REF!</v>
      </c>
      <c r="O77" s="10" t="e">
        <f t="shared" ca="1" si="14"/>
        <v>#NAME?</v>
      </c>
    </row>
    <row r="78" spans="1:31" ht="13.8">
      <c r="A78" s="36">
        <v>17</v>
      </c>
      <c r="B78" s="37" t="e">
        <f>'lw1'!#REF!</f>
        <v>#REF!</v>
      </c>
      <c r="C78" s="38" t="e">
        <f>'lw1'!#REF!</f>
        <v>#REF!</v>
      </c>
      <c r="D78" s="38" t="e">
        <f>'lw2'!#REF!</f>
        <v>#REF!</v>
      </c>
      <c r="E78" s="38" t="e">
        <f>'lw3'!#REF!</f>
        <v>#REF!</v>
      </c>
      <c r="F78" s="38" t="e">
        <f>'lw4'!#REF!</f>
        <v>#REF!</v>
      </c>
      <c r="G78" s="38" t="e">
        <f>'lw5'!#REF!</f>
        <v>#REF!</v>
      </c>
      <c r="H78" s="38" t="e">
        <f>'lw6'!#REF!</f>
        <v>#REF!</v>
      </c>
      <c r="I78" s="38" t="e">
        <f>'lw7'!#REF!</f>
        <v>#REF!</v>
      </c>
      <c r="J78" s="38" t="e">
        <f t="shared" si="10"/>
        <v>#REF!</v>
      </c>
      <c r="K78" s="33" t="e">
        <f t="shared" si="11"/>
        <v>#REF!</v>
      </c>
      <c r="L78" s="34"/>
      <c r="M78" s="39" t="e">
        <f t="shared" si="12"/>
        <v>#REF!</v>
      </c>
      <c r="N78" s="40" t="e">
        <f t="shared" si="13"/>
        <v>#REF!</v>
      </c>
      <c r="O78" s="41" t="e">
        <f t="shared" ca="1" si="14"/>
        <v>#NAME?</v>
      </c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</row>
    <row r="79" spans="1:31" ht="13.8">
      <c r="A79" s="36">
        <v>18</v>
      </c>
      <c r="B79" s="37" t="e">
        <f>'lw1'!#REF!</f>
        <v>#REF!</v>
      </c>
      <c r="C79" s="38" t="e">
        <f>'lw1'!#REF!</f>
        <v>#REF!</v>
      </c>
      <c r="D79" s="38" t="e">
        <f>'lw2'!#REF!</f>
        <v>#REF!</v>
      </c>
      <c r="E79" s="38" t="e">
        <f>'lw3'!#REF!</f>
        <v>#REF!</v>
      </c>
      <c r="F79" s="38" t="e">
        <f>'lw4'!#REF!</f>
        <v>#REF!</v>
      </c>
      <c r="G79" s="38" t="e">
        <f>'lw5'!#REF!</f>
        <v>#REF!</v>
      </c>
      <c r="H79" s="38" t="e">
        <f>'lw6'!#REF!</f>
        <v>#REF!</v>
      </c>
      <c r="I79" s="38" t="e">
        <f>'lw7'!#REF!</f>
        <v>#REF!</v>
      </c>
      <c r="J79" s="38" t="e">
        <f t="shared" si="10"/>
        <v>#REF!</v>
      </c>
      <c r="K79" s="33" t="e">
        <f t="shared" si="11"/>
        <v>#REF!</v>
      </c>
      <c r="L79" s="34"/>
      <c r="M79" s="39" t="e">
        <f t="shared" si="12"/>
        <v>#REF!</v>
      </c>
      <c r="N79" s="40" t="e">
        <f t="shared" si="13"/>
        <v>#REF!</v>
      </c>
      <c r="O79" s="41" t="e">
        <f t="shared" ca="1" si="14"/>
        <v>#NAME?</v>
      </c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</row>
    <row r="80" spans="1:31" ht="13.8">
      <c r="A80" s="5">
        <v>19</v>
      </c>
      <c r="B80" s="21" t="e">
        <f>'lw1'!#REF!</f>
        <v>#REF!</v>
      </c>
      <c r="C80" s="9" t="e">
        <f>'lw1'!#REF!</f>
        <v>#REF!</v>
      </c>
      <c r="D80" s="9" t="e">
        <f>'lw2'!#REF!</f>
        <v>#REF!</v>
      </c>
      <c r="E80" s="9" t="e">
        <f>'lw3'!#REF!</f>
        <v>#REF!</v>
      </c>
      <c r="F80" s="9" t="e">
        <f>'lw4'!#REF!</f>
        <v>#REF!</v>
      </c>
      <c r="G80" s="9" t="e">
        <f>'lw5'!#REF!</f>
        <v>#REF!</v>
      </c>
      <c r="H80" s="9" t="e">
        <f>'lw6'!#REF!</f>
        <v>#REF!</v>
      </c>
      <c r="I80" s="9" t="e">
        <f>'lw7'!#REF!</f>
        <v>#REF!</v>
      </c>
      <c r="J80" s="9" t="e">
        <f t="shared" si="10"/>
        <v>#REF!</v>
      </c>
      <c r="K80" s="33" t="e">
        <f t="shared" si="11"/>
        <v>#REF!</v>
      </c>
      <c r="L80" s="34"/>
      <c r="M80" s="33" t="e">
        <f t="shared" si="12"/>
        <v>#REF!</v>
      </c>
      <c r="N80" s="35" t="e">
        <f t="shared" si="13"/>
        <v>#REF!</v>
      </c>
      <c r="O80" s="10" t="e">
        <f t="shared" ca="1" si="14"/>
        <v>#NAME?</v>
      </c>
    </row>
    <row r="81" spans="1:15" ht="13.8">
      <c r="A81" s="5">
        <v>20</v>
      </c>
      <c r="B81" s="21" t="e">
        <f>'lw1'!#REF!</f>
        <v>#REF!</v>
      </c>
      <c r="C81" s="9" t="e">
        <f>'lw1'!#REF!</f>
        <v>#REF!</v>
      </c>
      <c r="D81" s="9" t="e">
        <f>'lw2'!#REF!</f>
        <v>#REF!</v>
      </c>
      <c r="E81" s="9" t="e">
        <f>'lw3'!#REF!</f>
        <v>#REF!</v>
      </c>
      <c r="F81" s="9" t="e">
        <f>'lw4'!#REF!</f>
        <v>#REF!</v>
      </c>
      <c r="G81" s="9" t="e">
        <f>'lw5'!#REF!</f>
        <v>#REF!</v>
      </c>
      <c r="H81" s="9" t="e">
        <f>'lw6'!#REF!</f>
        <v>#REF!</v>
      </c>
      <c r="I81" s="9" t="e">
        <f>'lw7'!#REF!</f>
        <v>#REF!</v>
      </c>
      <c r="J81" s="9" t="e">
        <f t="shared" si="10"/>
        <v>#REF!</v>
      </c>
      <c r="K81" s="33" t="e">
        <f t="shared" si="11"/>
        <v>#REF!</v>
      </c>
      <c r="L81" s="34"/>
      <c r="M81" s="33" t="e">
        <f t="shared" si="12"/>
        <v>#REF!</v>
      </c>
      <c r="N81" s="35" t="e">
        <f t="shared" si="13"/>
        <v>#REF!</v>
      </c>
      <c r="O81" s="10" t="e">
        <f t="shared" ca="1" si="14"/>
        <v>#NAME?</v>
      </c>
    </row>
    <row r="82" spans="1:15" ht="13.8">
      <c r="A82" s="5">
        <v>21</v>
      </c>
      <c r="B82" s="21" t="e">
        <f>'lw1'!#REF!</f>
        <v>#REF!</v>
      </c>
      <c r="C82" s="9" t="e">
        <f>'lw1'!#REF!</f>
        <v>#REF!</v>
      </c>
      <c r="D82" s="9" t="e">
        <f>'lw2'!#REF!</f>
        <v>#REF!</v>
      </c>
      <c r="E82" s="9" t="e">
        <f>'lw3'!#REF!</f>
        <v>#REF!</v>
      </c>
      <c r="F82" s="9" t="e">
        <f>'lw4'!#REF!</f>
        <v>#REF!</v>
      </c>
      <c r="G82" s="9" t="e">
        <f>'lw5'!#REF!</f>
        <v>#REF!</v>
      </c>
      <c r="H82" s="9" t="e">
        <f>'lw6'!#REF!</f>
        <v>#REF!</v>
      </c>
      <c r="I82" s="9" t="e">
        <f>'lw7'!#REF!</f>
        <v>#REF!</v>
      </c>
      <c r="J82" s="9" t="e">
        <f t="shared" si="10"/>
        <v>#REF!</v>
      </c>
      <c r="K82" s="33" t="e">
        <f t="shared" si="11"/>
        <v>#REF!</v>
      </c>
      <c r="L82" s="34"/>
      <c r="M82" s="33" t="e">
        <f t="shared" si="12"/>
        <v>#REF!</v>
      </c>
      <c r="N82" s="35" t="e">
        <f t="shared" si="13"/>
        <v>#REF!</v>
      </c>
      <c r="O82" s="10" t="e">
        <f t="shared" ca="1" si="14"/>
        <v>#NAME?</v>
      </c>
    </row>
    <row r="83" spans="1:15" ht="13.8">
      <c r="A83" s="5">
        <v>22</v>
      </c>
      <c r="B83" s="21" t="e">
        <f>'lw1'!#REF!</f>
        <v>#REF!</v>
      </c>
      <c r="C83" s="9" t="e">
        <f>'lw1'!#REF!</f>
        <v>#REF!</v>
      </c>
      <c r="D83" s="9" t="e">
        <f>'lw2'!#REF!</f>
        <v>#REF!</v>
      </c>
      <c r="E83" s="9" t="e">
        <f>'lw3'!#REF!</f>
        <v>#REF!</v>
      </c>
      <c r="F83" s="9" t="e">
        <f>'lw4'!#REF!</f>
        <v>#REF!</v>
      </c>
      <c r="G83" s="9" t="e">
        <f>'lw5'!#REF!</f>
        <v>#REF!</v>
      </c>
      <c r="H83" s="9" t="e">
        <f>'lw6'!#REF!</f>
        <v>#REF!</v>
      </c>
      <c r="I83" s="9" t="e">
        <f>'lw7'!#REF!</f>
        <v>#REF!</v>
      </c>
      <c r="J83" s="9" t="e">
        <f t="shared" si="10"/>
        <v>#REF!</v>
      </c>
      <c r="K83" s="33" t="e">
        <f t="shared" si="11"/>
        <v>#REF!</v>
      </c>
      <c r="L83" s="34"/>
      <c r="M83" s="33" t="e">
        <f t="shared" si="12"/>
        <v>#REF!</v>
      </c>
      <c r="N83" s="35" t="e">
        <f t="shared" si="13"/>
        <v>#REF!</v>
      </c>
      <c r="O83" s="10" t="e">
        <f t="shared" ca="1" si="14"/>
        <v>#NAME?</v>
      </c>
    </row>
    <row r="84" spans="1:15" ht="13.8">
      <c r="A84" s="5">
        <v>23</v>
      </c>
      <c r="B84" s="21" t="e">
        <f>'lw1'!#REF!</f>
        <v>#REF!</v>
      </c>
      <c r="C84" s="9" t="e">
        <f>'lw1'!#REF!</f>
        <v>#REF!</v>
      </c>
      <c r="D84" s="9" t="e">
        <f>'lw2'!#REF!</f>
        <v>#REF!</v>
      </c>
      <c r="E84" s="9" t="e">
        <f>'lw3'!#REF!</f>
        <v>#REF!</v>
      </c>
      <c r="F84" s="9" t="e">
        <f>'lw4'!#REF!</f>
        <v>#REF!</v>
      </c>
      <c r="G84" s="9" t="e">
        <f>'lw5'!#REF!</f>
        <v>#REF!</v>
      </c>
      <c r="H84" s="9" t="e">
        <f>'lw6'!#REF!</f>
        <v>#REF!</v>
      </c>
      <c r="I84" s="9" t="e">
        <f>'lw7'!#REF!</f>
        <v>#REF!</v>
      </c>
      <c r="J84" s="9" t="e">
        <f t="shared" si="10"/>
        <v>#REF!</v>
      </c>
      <c r="K84" s="33" t="e">
        <f t="shared" si="11"/>
        <v>#REF!</v>
      </c>
      <c r="L84" s="33"/>
      <c r="M84" s="33" t="e">
        <f t="shared" si="12"/>
        <v>#REF!</v>
      </c>
      <c r="N84" s="35" t="e">
        <f t="shared" si="13"/>
        <v>#REF!</v>
      </c>
      <c r="O84" s="10" t="e">
        <f t="shared" ca="1" si="14"/>
        <v>#NAME?</v>
      </c>
    </row>
    <row r="85" spans="1:15" ht="13.8">
      <c r="A85" s="5">
        <v>24</v>
      </c>
      <c r="B85" s="21" t="e">
        <f>'lw1'!#REF!</f>
        <v>#REF!</v>
      </c>
      <c r="C85" s="9" t="e">
        <f>'lw1'!#REF!</f>
        <v>#REF!</v>
      </c>
      <c r="D85" s="9" t="e">
        <f>'lw2'!#REF!</f>
        <v>#REF!</v>
      </c>
      <c r="E85" s="9" t="e">
        <f>'lw3'!#REF!</f>
        <v>#REF!</v>
      </c>
      <c r="F85" s="9" t="e">
        <f>'lw4'!#REF!</f>
        <v>#REF!</v>
      </c>
      <c r="G85" s="9" t="e">
        <f>'lw5'!#REF!</f>
        <v>#REF!</v>
      </c>
      <c r="H85" s="9" t="e">
        <f>'lw6'!#REF!</f>
        <v>#REF!</v>
      </c>
      <c r="I85" s="9" t="e">
        <f>'lw7'!#REF!</f>
        <v>#REF!</v>
      </c>
      <c r="J85" s="9" t="e">
        <f t="shared" si="10"/>
        <v>#REF!</v>
      </c>
      <c r="K85" s="33" t="e">
        <f t="shared" si="11"/>
        <v>#REF!</v>
      </c>
      <c r="L85" s="34"/>
      <c r="M85" s="33" t="e">
        <f t="shared" si="12"/>
        <v>#REF!</v>
      </c>
      <c r="N85" s="35" t="e">
        <f t="shared" si="13"/>
        <v>#REF!</v>
      </c>
      <c r="O85" s="10" t="e">
        <f t="shared" ca="1" si="14"/>
        <v>#NAME?</v>
      </c>
    </row>
    <row r="86" spans="1:15" ht="13.8">
      <c r="A86" s="5">
        <v>25</v>
      </c>
      <c r="B86" s="21" t="e">
        <f>'lw1'!#REF!</f>
        <v>#REF!</v>
      </c>
      <c r="C86" s="9" t="e">
        <f>'lw1'!#REF!</f>
        <v>#REF!</v>
      </c>
      <c r="D86" s="9" t="e">
        <f>'lw2'!#REF!</f>
        <v>#REF!</v>
      </c>
      <c r="E86" s="9" t="e">
        <f>'lw3'!#REF!</f>
        <v>#REF!</v>
      </c>
      <c r="F86" s="9" t="e">
        <f>'lw4'!#REF!</f>
        <v>#REF!</v>
      </c>
      <c r="G86" s="9" t="e">
        <f>'lw5'!#REF!</f>
        <v>#REF!</v>
      </c>
      <c r="H86" s="9" t="e">
        <f>'lw6'!#REF!</f>
        <v>#REF!</v>
      </c>
      <c r="I86" s="9" t="e">
        <f>'lw7'!#REF!</f>
        <v>#REF!</v>
      </c>
      <c r="J86" s="9" t="e">
        <f t="shared" si="10"/>
        <v>#REF!</v>
      </c>
      <c r="K86" s="33" t="e">
        <f t="shared" si="11"/>
        <v>#REF!</v>
      </c>
      <c r="L86" s="33"/>
      <c r="M86" s="33" t="e">
        <f t="shared" si="12"/>
        <v>#REF!</v>
      </c>
      <c r="N86" s="35" t="e">
        <f t="shared" si="13"/>
        <v>#REF!</v>
      </c>
      <c r="O86" s="10" t="e">
        <f t="shared" ca="1" si="14"/>
        <v>#NAME?</v>
      </c>
    </row>
    <row r="87" spans="1:15" ht="13.8">
      <c r="A87" s="5">
        <v>26</v>
      </c>
      <c r="B87" s="21" t="e">
        <f>'lw1'!#REF!</f>
        <v>#REF!</v>
      </c>
      <c r="C87" s="9" t="e">
        <f>'lw1'!#REF!</f>
        <v>#REF!</v>
      </c>
      <c r="D87" s="9" t="e">
        <f>'lw2'!#REF!</f>
        <v>#REF!</v>
      </c>
      <c r="E87" s="9" t="e">
        <f>'lw3'!#REF!</f>
        <v>#REF!</v>
      </c>
      <c r="F87" s="9" t="e">
        <f>'lw4'!#REF!</f>
        <v>#REF!</v>
      </c>
      <c r="G87" s="9" t="e">
        <f>'lw5'!#REF!</f>
        <v>#REF!</v>
      </c>
      <c r="H87" s="9" t="e">
        <f>'lw6'!#REF!</f>
        <v>#REF!</v>
      </c>
      <c r="I87" s="9" t="e">
        <f>'lw7'!#REF!</f>
        <v>#REF!</v>
      </c>
      <c r="J87" s="9" t="e">
        <f t="shared" si="10"/>
        <v>#REF!</v>
      </c>
      <c r="K87" s="33" t="e">
        <f t="shared" si="11"/>
        <v>#REF!</v>
      </c>
      <c r="L87" s="34"/>
      <c r="M87" s="33" t="e">
        <f t="shared" si="12"/>
        <v>#REF!</v>
      </c>
      <c r="N87" s="35" t="e">
        <f t="shared" si="13"/>
        <v>#REF!</v>
      </c>
      <c r="O87" s="10" t="e">
        <f t="shared" ca="1" si="14"/>
        <v>#NAME?</v>
      </c>
    </row>
    <row r="88" spans="1:15" ht="13.8">
      <c r="A88" s="5">
        <v>27</v>
      </c>
      <c r="B88" s="21" t="e">
        <f>'lw1'!#REF!</f>
        <v>#REF!</v>
      </c>
      <c r="C88" s="9" t="e">
        <f>'lw1'!#REF!</f>
        <v>#REF!</v>
      </c>
      <c r="D88" s="9" t="e">
        <f>'lw2'!#REF!</f>
        <v>#REF!</v>
      </c>
      <c r="E88" s="9" t="e">
        <f>'lw3'!#REF!</f>
        <v>#REF!</v>
      </c>
      <c r="F88" s="9" t="e">
        <f>'lw4'!#REF!</f>
        <v>#REF!</v>
      </c>
      <c r="G88" s="9" t="e">
        <f>'lw5'!#REF!</f>
        <v>#REF!</v>
      </c>
      <c r="H88" s="9" t="e">
        <f>'lw6'!#REF!</f>
        <v>#REF!</v>
      </c>
      <c r="I88" s="9" t="e">
        <f>'lw7'!#REF!</f>
        <v>#REF!</v>
      </c>
      <c r="J88" s="9" t="e">
        <f t="shared" si="10"/>
        <v>#REF!</v>
      </c>
      <c r="K88" s="33" t="e">
        <f t="shared" si="11"/>
        <v>#REF!</v>
      </c>
      <c r="L88" s="33"/>
      <c r="M88" s="33" t="e">
        <f t="shared" si="12"/>
        <v>#REF!</v>
      </c>
      <c r="N88" s="35" t="e">
        <f t="shared" si="13"/>
        <v>#REF!</v>
      </c>
      <c r="O88" s="10" t="e">
        <f t="shared" ca="1" si="14"/>
        <v>#NAME?</v>
      </c>
    </row>
    <row r="89" spans="1:15" ht="13.8">
      <c r="A89" s="5">
        <v>28</v>
      </c>
      <c r="B89" s="21" t="e">
        <f>'lw1'!#REF!</f>
        <v>#REF!</v>
      </c>
      <c r="C89" s="9" t="e">
        <f>'lw1'!#REF!</f>
        <v>#REF!</v>
      </c>
      <c r="D89" s="9" t="e">
        <f>'lw2'!#REF!</f>
        <v>#REF!</v>
      </c>
      <c r="E89" s="9" t="e">
        <f>'lw3'!#REF!</f>
        <v>#REF!</v>
      </c>
      <c r="F89" s="9" t="e">
        <f>'lw4'!#REF!</f>
        <v>#REF!</v>
      </c>
      <c r="G89" s="9" t="e">
        <f>'lw5'!#REF!</f>
        <v>#REF!</v>
      </c>
      <c r="H89" s="9" t="e">
        <f>'lw6'!#REF!</f>
        <v>#REF!</v>
      </c>
      <c r="I89" s="9" t="e">
        <f>'lw7'!#REF!</f>
        <v>#REF!</v>
      </c>
      <c r="J89" s="9" t="e">
        <f t="shared" si="10"/>
        <v>#REF!</v>
      </c>
      <c r="K89" s="33" t="e">
        <f t="shared" si="11"/>
        <v>#REF!</v>
      </c>
      <c r="L89" s="33"/>
      <c r="M89" s="33" t="e">
        <f t="shared" si="12"/>
        <v>#REF!</v>
      </c>
      <c r="N89" s="35" t="e">
        <f t="shared" si="13"/>
        <v>#REF!</v>
      </c>
      <c r="O89" s="10" t="e">
        <f t="shared" ca="1" si="14"/>
        <v>#NAME?</v>
      </c>
    </row>
    <row r="90" spans="1:15" ht="13.8">
      <c r="A90" s="5">
        <v>29</v>
      </c>
      <c r="B90" s="21" t="e">
        <f>'lw1'!#REF!</f>
        <v>#REF!</v>
      </c>
      <c r="C90" s="9" t="e">
        <f>'lw1'!#REF!</f>
        <v>#REF!</v>
      </c>
      <c r="D90" s="9" t="e">
        <f>'lw2'!#REF!</f>
        <v>#REF!</v>
      </c>
      <c r="E90" s="9" t="e">
        <f>'lw3'!#REF!</f>
        <v>#REF!</v>
      </c>
      <c r="F90" s="9" t="e">
        <f>'lw4'!#REF!</f>
        <v>#REF!</v>
      </c>
      <c r="G90" s="9" t="e">
        <f>'lw5'!#REF!</f>
        <v>#REF!</v>
      </c>
      <c r="H90" s="9" t="e">
        <f>'lw6'!#REF!</f>
        <v>#REF!</v>
      </c>
      <c r="I90" s="9" t="e">
        <f>'lw7'!#REF!</f>
        <v>#REF!</v>
      </c>
      <c r="J90" s="9" t="e">
        <f t="shared" si="10"/>
        <v>#REF!</v>
      </c>
      <c r="K90" s="33" t="e">
        <f t="shared" si="11"/>
        <v>#REF!</v>
      </c>
      <c r="L90" s="33"/>
      <c r="M90" s="33" t="e">
        <f t="shared" si="12"/>
        <v>#REF!</v>
      </c>
      <c r="N90" s="35" t="e">
        <f t="shared" si="13"/>
        <v>#REF!</v>
      </c>
      <c r="O90" s="10" t="e">
        <f t="shared" ca="1" si="14"/>
        <v>#NAME?</v>
      </c>
    </row>
    <row r="91" spans="1:15" ht="13.2">
      <c r="B91" s="43" t="s">
        <v>47</v>
      </c>
      <c r="C91" s="44">
        <f>'lw1'!$D22</f>
        <v>9</v>
      </c>
      <c r="D91" s="45">
        <f>'lw2'!$D23</f>
        <v>9</v>
      </c>
      <c r="E91" s="45">
        <f>'lw3'!$D23</f>
        <v>8</v>
      </c>
      <c r="F91" s="45">
        <f>'lw4'!$D23</f>
        <v>9</v>
      </c>
      <c r="G91" s="45">
        <f>'lw5'!$D23</f>
        <v>8</v>
      </c>
      <c r="H91" s="45">
        <f>'lw6'!$D23</f>
        <v>9</v>
      </c>
      <c r="I91" s="45">
        <f>'lw7'!$D23</f>
        <v>8</v>
      </c>
      <c r="J91" s="46">
        <f t="shared" ref="J91:J93" si="15">SUM(C91:D91)</f>
        <v>18</v>
      </c>
      <c r="K91" s="47"/>
      <c r="L91" s="48"/>
      <c r="M91" s="47">
        <v>90</v>
      </c>
      <c r="N91" s="48"/>
      <c r="O91" s="49"/>
    </row>
    <row r="92" spans="1:15" ht="13.8">
      <c r="B92" s="43" t="s">
        <v>48</v>
      </c>
      <c r="C92" s="44">
        <f>'lw1'!$D23</f>
        <v>7.5</v>
      </c>
      <c r="D92" s="45">
        <f>'lw2'!$D24</f>
        <v>7.5</v>
      </c>
      <c r="E92" s="45">
        <f>'lw3'!$D24</f>
        <v>6.5</v>
      </c>
      <c r="F92" s="45">
        <f>'lw4'!$D24</f>
        <v>7.5</v>
      </c>
      <c r="G92" s="45">
        <f>'lw5'!$D24</f>
        <v>6.5</v>
      </c>
      <c r="H92" s="45">
        <f>'lw6'!$D24</f>
        <v>7.5</v>
      </c>
      <c r="I92" s="45">
        <f>'lw7'!$D24</f>
        <v>7</v>
      </c>
      <c r="J92" s="46">
        <f t="shared" si="15"/>
        <v>15</v>
      </c>
      <c r="K92" s="50"/>
      <c r="L92" s="49"/>
      <c r="M92" s="50">
        <v>75</v>
      </c>
      <c r="N92" s="49"/>
      <c r="O92" s="49"/>
    </row>
    <row r="93" spans="1:15" ht="13.2">
      <c r="B93" s="43" t="s">
        <v>49</v>
      </c>
      <c r="C93" s="44">
        <f>'lw1'!$D24</f>
        <v>6</v>
      </c>
      <c r="D93" s="45">
        <f>'lw2'!$D25</f>
        <v>6</v>
      </c>
      <c r="E93" s="45">
        <f>'lw3'!$D25</f>
        <v>5</v>
      </c>
      <c r="F93" s="45">
        <f>'lw4'!$D25</f>
        <v>6</v>
      </c>
      <c r="G93" s="45">
        <f>'lw5'!$D25</f>
        <v>5</v>
      </c>
      <c r="H93" s="45">
        <f>'lw6'!$D25</f>
        <v>6</v>
      </c>
      <c r="I93" s="45">
        <f>'lw7'!$D25</f>
        <v>6</v>
      </c>
      <c r="J93" s="46">
        <f t="shared" si="15"/>
        <v>12</v>
      </c>
      <c r="K93" s="51"/>
      <c r="L93" s="49"/>
      <c r="M93" s="51">
        <v>60</v>
      </c>
      <c r="N93" s="49"/>
      <c r="O93" s="49"/>
    </row>
    <row r="95" spans="1:15" ht="14.4">
      <c r="B95" s="24"/>
      <c r="C95" s="12"/>
      <c r="D95" s="12"/>
    </row>
    <row r="96" spans="1:15" ht="14.4">
      <c r="B96" s="24"/>
      <c r="C96" s="12"/>
      <c r="D96" s="12"/>
    </row>
    <row r="97" spans="2:4" ht="14.4">
      <c r="B97" s="24"/>
      <c r="C97" s="12"/>
      <c r="D97" s="12"/>
    </row>
    <row r="100" spans="2:4" ht="13.2">
      <c r="B100" s="25"/>
    </row>
  </sheetData>
  <conditionalFormatting sqref="J3:J33 J35:J60 J62:J90">
    <cfRule type="colorScale" priority="1">
      <colorScale>
        <cfvo type="formula" val="0"/>
        <cfvo type="formula" val="$J$93"/>
        <cfvo type="formula" val="$J$91"/>
        <color rgb="FFFF0000"/>
        <color rgb="FFFFFF00"/>
        <color rgb="FF00FF00"/>
      </colorScale>
    </cfRule>
  </conditionalFormatting>
  <conditionalFormatting sqref="C3:C33 C35:C60 C62:C90">
    <cfRule type="colorScale" priority="2">
      <colorScale>
        <cfvo type="formula" val="0"/>
        <cfvo type="formula" val="C$93"/>
        <cfvo type="formula" val="C$91"/>
        <color rgb="FFFF0000"/>
        <color rgb="FFFFFF00"/>
        <color rgb="FF00FF00"/>
      </colorScale>
    </cfRule>
  </conditionalFormatting>
  <conditionalFormatting sqref="D3:D33 D35:D60 D62:D90">
    <cfRule type="colorScale" priority="3">
      <colorScale>
        <cfvo type="formula" val="0"/>
        <cfvo type="formula" val="D$93"/>
        <cfvo type="formula" val="D$91"/>
        <color rgb="FFFF0000"/>
        <color rgb="FFFFFF00"/>
        <color rgb="FF00FF00"/>
      </colorScale>
    </cfRule>
  </conditionalFormatting>
  <conditionalFormatting sqref="E3:E33 E35:E60 E62:E90">
    <cfRule type="colorScale" priority="4">
      <colorScale>
        <cfvo type="formula" val="0"/>
        <cfvo type="formula" val="E$93"/>
        <cfvo type="formula" val="E$91"/>
        <color rgb="FFFF0000"/>
        <color rgb="FFFFFF00"/>
        <color rgb="FF00FF00"/>
      </colorScale>
    </cfRule>
  </conditionalFormatting>
  <conditionalFormatting sqref="F3:F33 F35:F60 F62:F90">
    <cfRule type="colorScale" priority="5">
      <colorScale>
        <cfvo type="formula" val="0"/>
        <cfvo type="formula" val="F$93"/>
        <cfvo type="formula" val="F$91"/>
        <color rgb="FFFF0000"/>
        <color rgb="FFFFFF00"/>
        <color rgb="FF00FF00"/>
      </colorScale>
    </cfRule>
  </conditionalFormatting>
  <conditionalFormatting sqref="G3:G33 G35:G60 G62:G90">
    <cfRule type="colorScale" priority="6">
      <colorScale>
        <cfvo type="formula" val="0"/>
        <cfvo type="formula" val="G$93"/>
        <cfvo type="formula" val="G$91"/>
        <color rgb="FFFF0000"/>
        <color rgb="FFFFFF00"/>
        <color rgb="FF00FF00"/>
      </colorScale>
    </cfRule>
  </conditionalFormatting>
  <conditionalFormatting sqref="H3:H33 H35:H60 H62:H90">
    <cfRule type="colorScale" priority="7">
      <colorScale>
        <cfvo type="formula" val="0"/>
        <cfvo type="formula" val="H$93"/>
        <cfvo type="formula" val="H$91"/>
        <color rgb="FFFF0000"/>
        <color rgb="FFFFFF00"/>
        <color rgb="FF00FF00"/>
      </colorScale>
    </cfRule>
  </conditionalFormatting>
  <conditionalFormatting sqref="I3:I33 I35:I60 I62:I90">
    <cfRule type="colorScale" priority="8">
      <colorScale>
        <cfvo type="formula" val="0"/>
        <cfvo type="formula" val="I$93"/>
        <cfvo type="formula" val="I$91"/>
        <color rgb="FFFF0000"/>
        <color rgb="FFFFFF00"/>
        <color rgb="FF00FF00"/>
      </colorScale>
    </cfRule>
  </conditionalFormatting>
  <conditionalFormatting sqref="M3:M33 M35:M60 M62:M90">
    <cfRule type="colorScale" priority="9">
      <colorScale>
        <cfvo type="formula" val="0"/>
        <cfvo type="formula" val="M$93"/>
        <cfvo type="formula" val="M$91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46"/>
  <sheetViews>
    <sheetView workbookViewId="0"/>
  </sheetViews>
  <sheetFormatPr defaultColWidth="12.6640625" defaultRowHeight="15.75" customHeight="1"/>
  <cols>
    <col min="1" max="1" width="35.33203125" customWidth="1"/>
    <col min="2" max="2" width="41.44140625" customWidth="1"/>
    <col min="4" max="4" width="41.77734375" customWidth="1"/>
    <col min="6" max="6" width="46.109375" customWidth="1"/>
  </cols>
  <sheetData>
    <row r="1" spans="1:7">
      <c r="A1" s="29"/>
      <c r="B1" s="52" t="s">
        <v>174</v>
      </c>
      <c r="C1" s="52" t="s">
        <v>175</v>
      </c>
      <c r="D1" s="52" t="s">
        <v>176</v>
      </c>
      <c r="E1" s="52" t="s">
        <v>177</v>
      </c>
      <c r="F1" s="52" t="s">
        <v>178</v>
      </c>
      <c r="G1" s="29" t="s">
        <v>179</v>
      </c>
    </row>
    <row r="2" spans="1:7">
      <c r="A2" s="53">
        <v>1</v>
      </c>
      <c r="B2" s="54" t="s">
        <v>180</v>
      </c>
      <c r="C2" s="55">
        <f t="shared" ref="C2:C19" ca="1" si="0">RAND()</f>
        <v>0.82575291225957004</v>
      </c>
      <c r="D2" s="56" t="s">
        <v>181</v>
      </c>
      <c r="E2" s="55">
        <f t="shared" ref="E2:E13" ca="1" si="1">RAND()</f>
        <v>0.40367344605335498</v>
      </c>
      <c r="F2" s="56" t="s">
        <v>182</v>
      </c>
      <c r="G2" s="55">
        <f t="shared" ref="G2:G14" ca="1" si="2">RAND()</f>
        <v>0.91016792493107157</v>
      </c>
    </row>
    <row r="3" spans="1:7">
      <c r="A3" s="53">
        <v>2</v>
      </c>
      <c r="B3" s="54" t="s">
        <v>183</v>
      </c>
      <c r="C3" s="55">
        <f t="shared" ca="1" si="0"/>
        <v>0.11760918943271759</v>
      </c>
      <c r="D3" s="56" t="s">
        <v>184</v>
      </c>
      <c r="E3" s="55">
        <f t="shared" ca="1" si="1"/>
        <v>0.58520417822297177</v>
      </c>
      <c r="F3" s="56" t="s">
        <v>185</v>
      </c>
      <c r="G3" s="55">
        <f t="shared" ca="1" si="2"/>
        <v>0.61563576060929459</v>
      </c>
    </row>
    <row r="4" spans="1:7">
      <c r="A4" s="53">
        <v>3</v>
      </c>
      <c r="B4" s="54" t="s">
        <v>186</v>
      </c>
      <c r="C4" s="55">
        <f t="shared" ca="1" si="0"/>
        <v>0.77573920938481944</v>
      </c>
      <c r="D4" s="56" t="s">
        <v>187</v>
      </c>
      <c r="E4" s="55">
        <f t="shared" ca="1" si="1"/>
        <v>0.94805007767353267</v>
      </c>
      <c r="F4" s="56" t="s">
        <v>188</v>
      </c>
      <c r="G4" s="55">
        <f t="shared" ca="1" si="2"/>
        <v>0.99394934480131447</v>
      </c>
    </row>
    <row r="5" spans="1:7">
      <c r="A5" s="53">
        <v>4</v>
      </c>
      <c r="B5" s="54" t="s">
        <v>189</v>
      </c>
      <c r="C5" s="55">
        <f t="shared" ca="1" si="0"/>
        <v>0.18581452639097418</v>
      </c>
      <c r="D5" s="56" t="s">
        <v>190</v>
      </c>
      <c r="E5" s="55">
        <f t="shared" ca="1" si="1"/>
        <v>0.10441893944097336</v>
      </c>
      <c r="F5" s="56" t="s">
        <v>191</v>
      </c>
      <c r="G5" s="55">
        <f t="shared" ca="1" si="2"/>
        <v>0.75570856244355344</v>
      </c>
    </row>
    <row r="6" spans="1:7">
      <c r="A6" s="53">
        <v>5</v>
      </c>
      <c r="B6" s="54" t="s">
        <v>192</v>
      </c>
      <c r="C6" s="55">
        <f t="shared" ca="1" si="0"/>
        <v>0.91336291282664672</v>
      </c>
      <c r="D6" s="56" t="s">
        <v>193</v>
      </c>
      <c r="E6" s="55">
        <f t="shared" ca="1" si="1"/>
        <v>0.34247409679753316</v>
      </c>
      <c r="F6" s="56" t="s">
        <v>194</v>
      </c>
      <c r="G6" s="55">
        <f t="shared" ca="1" si="2"/>
        <v>0.57403856767050243</v>
      </c>
    </row>
    <row r="7" spans="1:7">
      <c r="A7" s="53">
        <v>6</v>
      </c>
      <c r="B7" s="54" t="s">
        <v>195</v>
      </c>
      <c r="C7" s="55">
        <f t="shared" ca="1" si="0"/>
        <v>0.47685162613553123</v>
      </c>
      <c r="D7" s="56" t="s">
        <v>196</v>
      </c>
      <c r="E7" s="55">
        <f t="shared" ca="1" si="1"/>
        <v>0.21299826895627938</v>
      </c>
      <c r="F7" s="56" t="s">
        <v>197</v>
      </c>
      <c r="G7" s="55">
        <f t="shared" ca="1" si="2"/>
        <v>0.89430102095286079</v>
      </c>
    </row>
    <row r="8" spans="1:7">
      <c r="A8" s="53">
        <v>7</v>
      </c>
      <c r="B8" s="54" t="s">
        <v>198</v>
      </c>
      <c r="C8" s="55">
        <f t="shared" ca="1" si="0"/>
        <v>0.36546875991541328</v>
      </c>
      <c r="D8" s="56" t="s">
        <v>199</v>
      </c>
      <c r="E8" s="55">
        <f t="shared" ca="1" si="1"/>
        <v>0.23837191520086809</v>
      </c>
      <c r="F8" s="56" t="s">
        <v>200</v>
      </c>
      <c r="G8" s="55">
        <f t="shared" ca="1" si="2"/>
        <v>0.77806704390382542</v>
      </c>
    </row>
    <row r="9" spans="1:7">
      <c r="A9" s="53">
        <v>8</v>
      </c>
      <c r="B9" s="54" t="s">
        <v>201</v>
      </c>
      <c r="C9" s="55">
        <f t="shared" ca="1" si="0"/>
        <v>0.54555089312358229</v>
      </c>
      <c r="D9" s="56" t="s">
        <v>202</v>
      </c>
      <c r="E9" s="55">
        <f t="shared" ca="1" si="1"/>
        <v>0.93115709768281429</v>
      </c>
      <c r="F9" s="56" t="s">
        <v>203</v>
      </c>
      <c r="G9" s="55">
        <f t="shared" ca="1" si="2"/>
        <v>0.70924477763257587</v>
      </c>
    </row>
    <row r="10" spans="1:7">
      <c r="A10" s="53">
        <v>9</v>
      </c>
      <c r="B10" s="54" t="s">
        <v>204</v>
      </c>
      <c r="C10" s="55">
        <f t="shared" ca="1" si="0"/>
        <v>0.51414699601436264</v>
      </c>
      <c r="D10" s="56" t="s">
        <v>205</v>
      </c>
      <c r="E10" s="55">
        <f t="shared" ca="1" si="1"/>
        <v>0.19818819944983657</v>
      </c>
      <c r="F10" s="56" t="s">
        <v>206</v>
      </c>
      <c r="G10" s="55">
        <f t="shared" ca="1" si="2"/>
        <v>0.79095003791607243</v>
      </c>
    </row>
    <row r="11" spans="1:7">
      <c r="A11" s="53">
        <v>10</v>
      </c>
      <c r="B11" s="54" t="s">
        <v>207</v>
      </c>
      <c r="C11" s="55">
        <f t="shared" ca="1" si="0"/>
        <v>0.22010177314900181</v>
      </c>
      <c r="D11" s="56" t="s">
        <v>208</v>
      </c>
      <c r="E11" s="55">
        <f t="shared" ca="1" si="1"/>
        <v>0.81508513604662702</v>
      </c>
      <c r="F11" s="56" t="s">
        <v>209</v>
      </c>
      <c r="G11" s="55">
        <f t="shared" ca="1" si="2"/>
        <v>0.4137035142722798</v>
      </c>
    </row>
    <row r="12" spans="1:7">
      <c r="A12" s="53">
        <v>11</v>
      </c>
      <c r="B12" s="54" t="s">
        <v>210</v>
      </c>
      <c r="C12" s="55">
        <f t="shared" ca="1" si="0"/>
        <v>0.54183006337197825</v>
      </c>
      <c r="D12" s="56" t="s">
        <v>211</v>
      </c>
      <c r="E12" s="55">
        <f t="shared" ca="1" si="1"/>
        <v>0.71690046448326472</v>
      </c>
      <c r="F12" s="56" t="s">
        <v>212</v>
      </c>
      <c r="G12" s="55">
        <f t="shared" ca="1" si="2"/>
        <v>0.77080812381347052</v>
      </c>
    </row>
    <row r="13" spans="1:7">
      <c r="A13" s="53">
        <v>12</v>
      </c>
      <c r="B13" s="54" t="s">
        <v>213</v>
      </c>
      <c r="C13" s="55">
        <f t="shared" ca="1" si="0"/>
        <v>0.93733520211428034</v>
      </c>
      <c r="D13" s="56" t="s">
        <v>214</v>
      </c>
      <c r="E13" s="55">
        <f t="shared" ca="1" si="1"/>
        <v>0.60811042613083965</v>
      </c>
      <c r="F13" s="56" t="s">
        <v>215</v>
      </c>
      <c r="G13" s="55">
        <f t="shared" ca="1" si="2"/>
        <v>1.906639344520844E-3</v>
      </c>
    </row>
    <row r="14" spans="1:7">
      <c r="A14" s="53">
        <v>13</v>
      </c>
      <c r="B14" s="54" t="s">
        <v>216</v>
      </c>
      <c r="C14" s="55">
        <f t="shared" ca="1" si="0"/>
        <v>0.25446180397469076</v>
      </c>
      <c r="D14" s="29"/>
      <c r="E14" s="55"/>
      <c r="F14" s="56" t="s">
        <v>217</v>
      </c>
      <c r="G14" s="55">
        <f t="shared" ca="1" si="2"/>
        <v>0.32659248521775397</v>
      </c>
    </row>
    <row r="15" spans="1:7">
      <c r="A15" s="53">
        <v>14</v>
      </c>
      <c r="B15" s="54" t="s">
        <v>218</v>
      </c>
      <c r="C15" s="55">
        <f t="shared" ca="1" si="0"/>
        <v>0.81187450737909139</v>
      </c>
      <c r="D15" s="29"/>
      <c r="E15" s="55"/>
      <c r="F15" s="29"/>
      <c r="G15" s="29"/>
    </row>
    <row r="16" spans="1:7">
      <c r="A16" s="53">
        <v>15</v>
      </c>
      <c r="B16" s="54" t="s">
        <v>219</v>
      </c>
      <c r="C16" s="55">
        <f t="shared" ca="1" si="0"/>
        <v>0.3087678441524766</v>
      </c>
      <c r="D16" s="29"/>
      <c r="E16" s="55"/>
      <c r="F16" s="29"/>
      <c r="G16" s="29"/>
    </row>
    <row r="17" spans="1:7">
      <c r="A17" s="53">
        <v>16</v>
      </c>
      <c r="B17" s="54" t="s">
        <v>220</v>
      </c>
      <c r="C17" s="55">
        <f t="shared" ca="1" si="0"/>
        <v>0.59661498676961167</v>
      </c>
      <c r="D17" s="29"/>
      <c r="E17" s="55"/>
      <c r="F17" s="29"/>
      <c r="G17" s="29"/>
    </row>
    <row r="18" spans="1:7">
      <c r="A18" s="53">
        <v>17</v>
      </c>
      <c r="B18" s="54" t="s">
        <v>221</v>
      </c>
      <c r="C18" s="55">
        <f t="shared" ca="1" si="0"/>
        <v>0.13809142759776738</v>
      </c>
      <c r="D18" s="29"/>
      <c r="E18" s="55"/>
      <c r="F18" s="29"/>
      <c r="G18" s="29"/>
    </row>
    <row r="19" spans="1:7">
      <c r="A19" s="57">
        <v>18</v>
      </c>
      <c r="B19" s="54" t="s">
        <v>222</v>
      </c>
      <c r="C19" s="55">
        <f t="shared" ca="1" si="0"/>
        <v>0.51087125946309841</v>
      </c>
      <c r="D19" s="29"/>
      <c r="E19" s="29"/>
      <c r="F19" s="29"/>
      <c r="G19" s="29"/>
    </row>
    <row r="20" spans="1:7">
      <c r="A20" s="29"/>
      <c r="B20" s="29"/>
      <c r="C20" s="58"/>
      <c r="D20" s="29"/>
      <c r="E20" s="58"/>
      <c r="F20" s="29"/>
      <c r="G20" s="58"/>
    </row>
    <row r="21" spans="1:7">
      <c r="A21" s="29"/>
      <c r="B21" s="29"/>
      <c r="C21" s="58"/>
      <c r="D21" s="29"/>
      <c r="E21" s="58"/>
      <c r="F21" s="29"/>
      <c r="G21" s="58"/>
    </row>
    <row r="22" spans="1:7">
      <c r="A22" s="29"/>
      <c r="B22" s="29"/>
      <c r="C22" s="59"/>
      <c r="D22" s="29"/>
      <c r="E22" s="58"/>
      <c r="F22" s="29"/>
      <c r="G22" s="58"/>
    </row>
    <row r="23" spans="1:7">
      <c r="A23" s="57"/>
      <c r="B23" s="60"/>
      <c r="C23" s="59"/>
      <c r="D23" s="29"/>
      <c r="E23" s="58"/>
      <c r="F23" s="29"/>
      <c r="G23" s="58"/>
    </row>
    <row r="24" spans="1:7">
      <c r="A24" s="29"/>
      <c r="B24" s="56"/>
      <c r="C24" s="59"/>
      <c r="D24" s="29"/>
      <c r="E24" s="58"/>
      <c r="F24" s="29"/>
      <c r="G24" s="58"/>
    </row>
    <row r="25" spans="1:7">
      <c r="A25" s="29"/>
      <c r="B25" s="56"/>
      <c r="C25" s="58"/>
      <c r="D25" s="29"/>
      <c r="E25" s="58"/>
      <c r="F25" s="29"/>
      <c r="G25" s="58"/>
    </row>
    <row r="26" spans="1:7">
      <c r="A26" s="29"/>
      <c r="B26" s="57"/>
      <c r="C26" s="59"/>
      <c r="D26" s="29"/>
      <c r="E26" s="58"/>
      <c r="F26" s="29"/>
      <c r="G26" s="58"/>
    </row>
    <row r="27" spans="1:7">
      <c r="A27" s="29"/>
      <c r="B27" s="29"/>
      <c r="C27" s="58"/>
      <c r="D27" s="29"/>
      <c r="E27" s="58"/>
      <c r="F27" s="29"/>
      <c r="G27" s="58"/>
    </row>
    <row r="28" spans="1:7">
      <c r="A28" s="29"/>
      <c r="B28" s="29"/>
      <c r="C28" s="58"/>
      <c r="D28" s="29"/>
      <c r="E28" s="58"/>
      <c r="F28" s="29"/>
      <c r="G28" s="58"/>
    </row>
    <row r="29" spans="1:7">
      <c r="A29" s="29"/>
      <c r="B29" s="29"/>
      <c r="C29" s="58"/>
      <c r="D29" s="29"/>
      <c r="E29" s="58"/>
      <c r="F29" s="29"/>
      <c r="G29" s="58"/>
    </row>
    <row r="30" spans="1:7">
      <c r="B30" s="56"/>
    </row>
    <row r="31" spans="1:7">
      <c r="B31" s="56"/>
    </row>
    <row r="32" spans="1:7">
      <c r="B32" s="56"/>
    </row>
    <row r="35" spans="2:2">
      <c r="B35" s="60"/>
    </row>
    <row r="36" spans="2:2">
      <c r="B36" s="56"/>
    </row>
    <row r="37" spans="2:2">
      <c r="B37" s="56"/>
    </row>
    <row r="40" spans="2:2">
      <c r="B40" s="60"/>
    </row>
    <row r="41" spans="2:2">
      <c r="B41" s="56"/>
    </row>
    <row r="42" spans="2:2">
      <c r="B42" s="56"/>
    </row>
    <row r="44" spans="2:2">
      <c r="B44" s="60"/>
    </row>
    <row r="45" spans="2:2">
      <c r="B45" s="56"/>
    </row>
    <row r="46" spans="2:2">
      <c r="B46" s="56"/>
    </row>
  </sheetData>
  <hyperlinks>
    <hyperlink ref="B2" r:id="rId1" location="%D1%84%D1%83%D0%BD%D0%BA%D1%86%D0%B8%D0%B8" xr:uid="{00000000-0004-0000-0800-000000000000}"/>
    <hyperlink ref="D2" r:id="rId2" location="stdvector" xr:uid="{00000000-0004-0000-0800-000001000000}"/>
    <hyperlink ref="F2" r:id="rId3" location="%D1%81%D0%B5%D0%BC%D0%B0%D0%BD%D1%82%D0%B8%D0%BA%D0%B0-%D0%BF%D0%B5%D1%80%D0%B5%D0%BC%D0%B5%D1%89%D0%B5%D0%BD%D0%B8%D1%8F" xr:uid="{00000000-0004-0000-0800-000002000000}"/>
    <hyperlink ref="B3" r:id="rId4" location="%D1%81%D1%82%D1%80%D0%BE%D0%BA%D0%BE%D0%B2%D1%8B%D0%B5-%D0%BB%D0%B8%D1%82%D0%B5%D1%80%D0%B0%D0%BB%D1%8B" xr:uid="{00000000-0004-0000-0800-000003000000}"/>
    <hyperlink ref="D3" r:id="rId5" location="%D0%BA%D0%BE%D0%BD%D1%82%D0%B5%D0%B9%D0%BD%D0%B5%D1%80%D1%8B-unordered_set-%D0%B8-unordered_multiset" xr:uid="{00000000-0004-0000-0800-000004000000}"/>
    <hyperlink ref="F3" r:id="rId6" location="%D1%88%D0%B0%D0%B1%D0%BB%D0%BE%D0%BD%D1%8B-%D0%BA%D0%BB%D0%B0%D1%81%D1%81%D0%BE%D0%B2" xr:uid="{00000000-0004-0000-0800-000005000000}"/>
    <hyperlink ref="B4" r:id="rId7" location="%D1%83%D0%BF%D1%80%D0%B0%D0%B2%D0%BB%D0%B5%D0%BD%D0%B8%D0%B5-%D1%85%D0%BE%D0%B4%D0%BE%D0%BC-%D0%B2%D1%8B%D0%BF%D0%BE%D0%BB%D0%BD%D0%B5%D0%BD%D0%B8%D1%8F-%D0%BF%D1%80%D0%BE%D0%B3%D1%80%D0%B0%D0%BC%D0%BC%D1%8B" xr:uid="{00000000-0004-0000-0800-000006000000}"/>
    <hyperlink ref="D4" r:id="rId8" location="%D1%81%D1%82%D0%B0%D0%BD%D0%B4%D0%B0%D1%80%D1%82%D0%BD%D1%8B%D0%B5-%D1%83%D0%BC%D0%BD%D1%8B%D0%B5-%D1%83%D0%BA%D0%B0%D0%B7%D0%B0%D1%82%D0%B5%D0%BB%D0%B8" xr:uid="{00000000-0004-0000-0800-000007000000}"/>
    <hyperlink ref="F4" r:id="rId9" location="%D0%BF%D0%BE%D0%BB%D0%B8%D0%BC%D0%BE%D1%80%D1%84%D0%B8%D0%B7%D0%BC" xr:uid="{00000000-0004-0000-0800-000008000000}"/>
    <hyperlink ref="B5" r:id="rId10" location="%D1%81%D1%81%D1%8B%D0%BB%D0%BA%D0%B8" xr:uid="{00000000-0004-0000-0800-000009000000}"/>
    <hyperlink ref="D5" r:id="rId11" location="stdoptional" xr:uid="{00000000-0004-0000-0800-00000A000000}"/>
    <hyperlink ref="F5" r:id="rId12" location="%D1%80%D0%B0%D0%B7%D1%80%D0%B0%D0%B1%D0%BE%D1%82%D0%BA%D0%B0-%D0%BA%D0%BE%D0%B4%D0%B0-%D1%83%D1%81%D1%82%D0%BE%D0%B9%D1%87%D0%B8%D0%B2%D0%BE%D0%B3%D0%BE-%D0%B2-%D0%B2%D0%BE%D0%B7%D0%BD%D0%B8%D0%BA%D0%BD%D0%BE%D0%B2%D0%B5%D0%BD%D0%B8%D1%8E-%D0%B8%D1%81%D0%BA%D0%BB%D1%8E%D1%87%D0%B5%D0%BD%D0%B8%D0%B9" xr:uid="{00000000-0004-0000-0800-00000B000000}"/>
    <hyperlink ref="B6" r:id="rId13" location="%D1%83%D0%BA%D0%B0%D0%B7%D0%B0%D1%82%D0%B5%D0%BB%D0%B8" xr:uid="{00000000-0004-0000-0800-00000C000000}"/>
    <hyperlink ref="D6" r:id="rId14" location="stdstring-%D0%B8-stdstring_view" xr:uid="{00000000-0004-0000-0800-00000D000000}"/>
    <hyperlink ref="F6" r:id="rId15" location="%D0%BE%D1%82%D0%BD%D0%BE%D1%88%D0%B5%D0%BD%D0%B8%D1%8F-%D0%BC%D0%B5%D0%B6%D0%B4%D1%83-%D0%BA%D0%BB%D0%B0%D1%81%D1%81%D0%B0%D0%BC%D0%B8" xr:uid="{00000000-0004-0000-0800-00000E000000}"/>
    <hyperlink ref="B7" r:id="rId16" location="%D1%86%D0%B5%D0%BB%D0%BE%D1%87%D0%B8%D1%81%D0%BB%D0%B5%D0%BD%D0%BD%D1%8B%D0%B5-%D1%82%D0%B8%D0%BF%D1%8B-%D0%B4%D0%B0%D0%BD%D0%BD%D1%8B%D1%85" xr:uid="{00000000-0004-0000-0800-00000F000000}"/>
    <hyperlink ref="D7" r:id="rId17" location="stdlist-%D0%B8-stdforward_list" xr:uid="{00000000-0004-0000-0800-000010000000}"/>
    <hyperlink ref="F7" r:id="rId18" location="%D0%BE%D0%B1%D1%80%D0%B0%D0%B1%D0%BE%D1%82%D0%BA%D0%B0-%D0%B8%D1%81%D0%BA%D0%BB%D1%8E%D1%87%D0%B5%D0%BD%D0%B8%D0%B9" xr:uid="{00000000-0004-0000-0800-000011000000}"/>
    <hyperlink ref="B8" r:id="rId19" location="%D0%BF%D0%B5%D1%80%D0%B5%D0%BC%D0%B5%D0%BD%D0%BD%D1%8B%D0%B5" xr:uid="{00000000-0004-0000-0800-000012000000}"/>
    <hyperlink ref="D8" r:id="rId20" location="stdvariant" xr:uid="{00000000-0004-0000-0800-000013000000}"/>
    <hyperlink ref="F8" r:id="rId21" location="%D0%BD%D0%B0%D1%81%D0%BB%D0%B5%D0%B4%D0%BE%D0%B2%D0%B0%D0%BD%D0%B8%D0%B5" xr:uid="{00000000-0004-0000-0800-000014000000}"/>
    <hyperlink ref="B9" r:id="rId22" location="%D0%BF%D1%80%D0%BE%D1%81%D1%82%D1%80%D0%B0%D0%BD%D1%81%D1%82%D0%B2%D0%B0-%D0%B8%D0%BC%D1%91%D0%BD" xr:uid="{00000000-0004-0000-0800-000015000000}"/>
    <hyperlink ref="D9" r:id="rId23" location="%D1%81%D1%82%D0%B0%D0%BD%D0%B4%D0%B0%D1%80%D1%82%D0%BD%D1%8B%D0%B5-%D0%B0%D0%BB%D0%B3%D0%BE%D1%80%D0%B8%D1%82%D0%BC%D1%8B" xr:uid="{00000000-0004-0000-0800-000016000000}"/>
    <hyperlink ref="F9" r:id="rId24" location="%D0%BF%D0%B5%D1%80%D0%B5%D0%B3%D1%80%D1%83%D0%B7%D0%BA%D0%B0-%D0%B0%D1%80%D0%B8%D1%84%D0%BC%D0%B5%D1%82%D0%B8%D1%87%D0%B5%D1%81%D0%BA%D0%B8%D1%85-%D0%BE%D0%BF%D0%B5%D1%80%D0%B0%D1%86%D0%B8%D0%B9-%D0%B8-%D0%BE%D0%BF%D0%B5%D1%80%D0%B0%D1%86%D0%B8%D0%B9-%D1%81%D1%80%D0%B0%D0%B2%D0%BD%D0%B5%D0%BD%D0%B8%D1%8F" xr:uid="{00000000-0004-0000-0800-000017000000}"/>
    <hyperlink ref="B10" r:id="rId25" location="%D0%BC%D0%B0%D1%81%D1%81%D0%B8%D0%B2%D1%8B" xr:uid="{00000000-0004-0000-0800-000018000000}"/>
    <hyperlink ref="D10" r:id="rId26" location="%D0%BA%D0%BE%D0%BD%D1%82%D0%B5%D0%B9%D0%BD%D0%B5%D1%80%D1%8B-set-%D0%B8-multiset" xr:uid="{00000000-0004-0000-0800-000019000000}"/>
    <hyperlink ref="F10" r:id="rId27" location="%D0%BF%D0%BE%D0%BD%D1%8F%D1%82%D0%B8%D0%B5-%D0%BA%D0%BB%D0%B0%D1%81%D1%81%D0%B0" xr:uid="{00000000-0004-0000-0800-00001A000000}"/>
    <hyperlink ref="B11" r:id="rId28" location="%D1%81%D1%82%D0%B0%D1%82%D0%B8%D1%87%D0%B5%D1%81%D0%BA%D0%BE%D0%B5-%D0%B0%D0%B2%D1%82%D0%BE%D0%BC%D0%B0%D1%82%D0%B8%D1%87%D0%B5%D1%81%D0%BA%D0%BE%D0%B5-%D0%B8-%D0%B4%D0%B8%D0%BD%D0%B0%D0%BC%D0%B8%D1%87%D0%B5%D1%81%D0%BA%D0%BE%D0%B5-%D1%80%D0%B0%D0%B7%D0%BC%D0%B5%D1%89%D0%B5%D0%BD%D0%B8%D0%B5-%D0%BE%D0%B1%D1%8A%D0%B5%D0%BA%D1%82%D0%BE%D0%B2-%D0%B2-%D0%BF%D0%B0%D0%BC%D1%8F%D1%82%D0%B8" xr:uid="{00000000-0004-0000-0800-00001B000000}"/>
    <hyperlink ref="D11" r:id="rId29" location="%D0%BA%D0%BE%D0%BD%D1%82%D0%B5%D0%B9%D0%BD%D0%B5%D1%80%D1%8B-map-%D0%B8-multimap" xr:uid="{00000000-0004-0000-0800-00001C000000}"/>
    <hyperlink ref="F11" r:id="rId30" location="%D0%BC%D0%BD%D0%BE%D0%B6%D0%B5%D1%81%D1%82%D0%B2%D0%B5%D0%BD%D0%BD%D0%BE%D0%B5-%D0%BD%D0%B0%D1%81%D0%BB%D0%B5%D0%B4%D0%BE%D0%B2%D0%B0%D0%BD%D0%B8%D0%B5" xr:uid="{00000000-0004-0000-0800-00001D000000}"/>
    <hyperlink ref="B12" r:id="rId31" location="%D1%81%D1%82%D1%80%D1%83%D0%BA%D1%82%D1%83%D1%80%D1%8B" xr:uid="{00000000-0004-0000-0800-00001E000000}"/>
    <hyperlink ref="D12" r:id="rId32" location="%D0%BA%D0%BE%D0%BD%D1%82%D0%B5%D0%B9%D0%BD%D0%B5%D1%80%D1%8B-unordered_map-%D0%B8-unordered_multimap" xr:uid="{00000000-0004-0000-0800-00001F000000}"/>
    <hyperlink ref="F12" r:id="rId33" location="%D0%BF%D0%B5%D1%80%D0%B5%D0%B3%D1%80%D1%83%D0%B7%D0%BA%D0%B0-%D0%BE%D0%BF%D0%B5%D1%80%D0%B0%D1%86%D0%B8%D0%B9-%D0%B2%D1%8B%D0%B2%D0%BE%D0%B4%D0%B0-%D0%B2-%D0%BF%D0%BE%D1%82%D0%BE%D0%BA" xr:uid="{00000000-0004-0000-0800-000020000000}"/>
    <hyperlink ref="B13" r:id="rId34" location="%D0%BF%D0%B5%D1%80%D0%B5%D1%87%D0%B8%D1%81%D0%BB%D0%B8%D0%BC%D1%8B%D0%B9-%D1%82%D0%B8%D0%BF-%D0%B4%D0%B0%D0%BD%D0%BD%D1%8B%D1%85" xr:uid="{00000000-0004-0000-0800-000021000000}"/>
    <hyperlink ref="D13" r:id="rId35" location="stddeque" xr:uid="{00000000-0004-0000-0800-000022000000}"/>
    <hyperlink ref="F13" r:id="rId36" location="%D0%B6%D0%B8%D0%B7%D0%BD%D0%B5%D0%BD%D0%BD%D1%8B%D0%B9-%D1%86%D0%B8%D0%BA%D0%BB-%D0%BE%D0%B1%D1%8A%D0%B5%D0%BA%D1%82%D0%B0" xr:uid="{00000000-0004-0000-0800-000023000000}"/>
    <hyperlink ref="B14" r:id="rId37" location="%D0%BF%D1%80%D0%B8%D0%B2%D0%B5%D0%B4%D0%B5%D0%BD%D0%B8%D0%B5-%D1%82%D0%B8%D0%BF%D0%B0" xr:uid="{00000000-0004-0000-0800-000024000000}"/>
    <hyperlink ref="F14" r:id="rId38" location="%D1%88%D0%B0%D0%B1%D0%BB%D0%BE%D0%BD%D1%8B-%D1%84%D1%83%D0%BD%D0%BA%D1%86%D0%B8%D0%B9" xr:uid="{00000000-0004-0000-0800-000025000000}"/>
    <hyperlink ref="B15" r:id="rId39" location="%D1%81%D0%B8%D0%BC%D0%B2%D0%BE%D0%BB%D1%8C%D0%BD%D1%8B%D0%B5-%D0%BB%D0%B8%D1%82%D0%B5%D1%80%D0%B0%D0%BB%D1%8B" xr:uid="{00000000-0004-0000-0800-000026000000}"/>
    <hyperlink ref="B16" r:id="rId40" location="%D1%82%D0%B8%D0%BF%D1%8B-%D0%B4%D0%B0%D0%BD%D0%BD%D1%8B%D1%85-%D0%B2%D0%B5%D1%89%D0%B5%D1%81%D1%82%D0%B2%D0%B5%D0%BD%D0%BD%D1%8B%D1%85-%D1%87%D0%B8%D1%81%D0%B5%D0%BB" xr:uid="{00000000-0004-0000-0800-000027000000}"/>
    <hyperlink ref="B17" r:id="rId41" location="%D0%BB%D0%BE%D0%B3%D0%B8%D1%87%D0%B5%D1%81%D0%BA%D0%B8%D0%B9-%D1%82%D0%B8%D0%BF-%D0%B4%D0%B0%D0%BD%D0%BD%D1%8B%D1%85" xr:uid="{00000000-0004-0000-0800-000028000000}"/>
    <hyperlink ref="B18" r:id="rId42" location="%D1%81%D0%B8%D0%BD%D0%BE%D0%BD%D0%B8%D0%BC%D1%8B-%D1%82%D0%B8%D0%BF%D0%BE%D0%B2" xr:uid="{00000000-0004-0000-0800-000029000000}"/>
    <hyperlink ref="B19" r:id="rId43" location="%D0%BC%D0%BE%D0%B4%D0%B5%D0%BB%D1%8C-%D0%BF%D0%B0%D0%BC%D1%8F%D1%82%D0%B8-c" xr:uid="{00000000-0004-0000-0800-00002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lw1</vt:lpstr>
      <vt:lpstr>lw2</vt:lpstr>
      <vt:lpstr>lw3</vt:lpstr>
      <vt:lpstr>lw4</vt:lpstr>
      <vt:lpstr>lw5</vt:lpstr>
      <vt:lpstr>lw6</vt:lpstr>
      <vt:lpstr>lw7</vt:lpstr>
      <vt:lpstr>Итоги</vt:lpstr>
      <vt:lpstr>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Platov</cp:lastModifiedBy>
  <dcterms:modified xsi:type="dcterms:W3CDTF">2024-03-22T19:51:13Z</dcterms:modified>
</cp:coreProperties>
</file>