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Guilds" sheetId="2" r:id="rId5"/>
    <sheet state="visible" name="Aventino" sheetId="3" r:id="rId6"/>
    <sheet state="hidden" name="Substances" sheetId="4" r:id="rId7"/>
    <sheet state="visible" name="Trama" sheetId="5" r:id="rId8"/>
    <sheet state="hidden" name="Rewards DnD" sheetId="6" r:id="rId9"/>
    <sheet state="visible" name="Rewards" sheetId="7" r:id="rId10"/>
    <sheet state="visible" name="Rangos" sheetId="8" r:id="rId11"/>
    <sheet state="visible" name="Acto I" sheetId="9" r:id="rId12"/>
    <sheet state="visible" name="Acto II" sheetId="10" r:id="rId13"/>
    <sheet state="visible" name="Acto III" sheetId="11" r:id="rId14"/>
    <sheet state="visible" name="Acto IV" sheetId="12" r:id="rId15"/>
    <sheet state="visible" name="Full 1" sheetId="13" r:id="rId16"/>
    <sheet state="visible" name="Azorius" sheetId="14" r:id="rId17"/>
    <sheet state="visible" name="Boros" sheetId="15" r:id="rId18"/>
    <sheet state="visible" name="Golgari" sheetId="16" r:id="rId19"/>
    <sheet state="visible" name="Gruul" sheetId="17" r:id="rId20"/>
    <sheet state="visible" name="Izzet" sheetId="18" r:id="rId21"/>
    <sheet state="visible" name="Orzhov" sheetId="19" r:id="rId22"/>
    <sheet state="visible" name="Rakdos" sheetId="20" r:id="rId23"/>
    <sheet state="visible" name="Simic" sheetId="21" r:id="rId24"/>
  </sheets>
  <definedNames>
    <definedName hidden="1" localSheetId="2" name="_xlnm._FilterDatabase">Aventino!$B$4:$I$44</definedName>
    <definedName hidden="1" localSheetId="6" name="_xlnm._FilterDatabase">Rewards!$B$2:$G$27</definedName>
    <definedName hidden="1" localSheetId="7" name="_xlnm._FilterDatabase">Rangos!$B$2:$F$26</definedName>
  </definedNames>
  <calcPr/>
  <extLst>
    <ext uri="GoogleSheetsCustomDataVersion2">
      <go:sheetsCustomData xmlns:go="http://customooxmlschemas.google.com/" r:id="rId25" roundtripDataChecksum="Zpvw7WJISF5tXSP0OxdTmbts39c9mCT3mqCAoSnFaG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2">
      <text>
        <t xml:space="preserve">======
ID#AAABQEgDKck
    (2024-06-20 12:58:47)
Cuerno del Valhalla (hierro)</t>
      </text>
    </comment>
    <comment authorId="0" ref="F10">
      <text>
        <t xml:space="preserve">======
ID#AAABQEgDKcw
    (2024-06-20 12:58:47)
Bloodaxe</t>
      </text>
    </comment>
    <comment authorId="0" ref="D4">
      <text>
        <t xml:space="preserve">======
ID#AAABQEgDKcg
    (2024-06-20 12:58:47)
Cetro Inamovible</t>
      </text>
    </comment>
    <comment authorId="0" ref="E10">
      <text>
        <t xml:space="preserve">======
ID#AAABQEgDKcY
    (2024-06-20 12:58:47)
Hunter's Coat</t>
      </text>
    </comment>
    <comment authorId="0" ref="D10">
      <text>
        <t xml:space="preserve">======
ID#AAABQEgDKcU
    (2024-06-20 12:58:47)
Armadura Enana</t>
      </text>
    </comment>
    <comment authorId="0" ref="H12">
      <text>
        <t xml:space="preserve">======
ID#AAABQEgDKcE
    (2024-06-20 12:58:47)
Esfera de Aniquilación</t>
      </text>
    </comment>
  </commentList>
  <extLst>
    <ext uri="GoogleSheetsCustomDataVersion2">
      <go:sheetsCustomData xmlns:go="http://customooxmlschemas.google.com/" r:id="rId1" roundtripDataSignature="AMtx7mja18Z4Ahv2n8AGqUEibEfwcR6Y5w=="/>
    </ext>
  </extLst>
</comments>
</file>

<file path=xl/sharedStrings.xml><?xml version="1.0" encoding="utf-8"?>
<sst xmlns="http://schemas.openxmlformats.org/spreadsheetml/2006/main" count="1432" uniqueCount="868">
  <si>
    <r>
      <rPr>
        <rFont val="Calibri"/>
        <b/>
        <color theme="1"/>
        <sz val="14.0"/>
      </rPr>
      <t>La guerra de la chispa ha terminado</t>
    </r>
    <r>
      <rPr>
        <rFont val="Calibri"/>
        <color theme="1"/>
        <sz val="14.0"/>
      </rPr>
      <t xml:space="preserve">: un dios dragón ha sido exiliado, sus temibles ejércitos de no-muertos se han desmoronado, y miles de visitantes de remotos y extraños mundos desaparecen tan velozmente como llegaron. El plano perdura, aunque a un alto precio, pues distritos enteros han colapsado bajo la presión de temibles batallas mágicas y combates épicos como nunca ha sido testigo este lugar. Los gremios están desorganizados y superados, sus fuerzas mermadas y sus mandos sumidos en la anarquía. Incontables multitudes de civiles trabajan sin conocer reposo, ya sea reparando edificios, limpiando avenidas o enterrando a sus muertos.
Pero el caos ha traído consigo nuevas oportunidades para aquellos suficientemente astutos, pues el poder aborrece el vacío y en él abundan los agravios. Es una epoca convulsa, donde millones de almas intentan rehacer su vida y luchan para acrecentar su poder personal. En esta ciudad a la sombra de los gremios, todo el mundo persigue sus intereses y busca su propio beneficio. Una sonrisa ocasional puede venir acompañada de un puñal, y si bien la ciudad ha sobrevivido a la guerra, está por ver si vosotros vais a sobrevivir . . . </t>
    </r>
    <r>
      <rPr>
        <rFont val="Calibri"/>
        <b/>
        <color theme="1"/>
        <sz val="14.0"/>
      </rPr>
      <t>a las calles de Ravnica!</t>
    </r>
  </si>
  <si>
    <t>Azorius</t>
  </si>
  <si>
    <t>Boros</t>
  </si>
  <si>
    <t>Dimir</t>
  </si>
  <si>
    <t>Golgari</t>
  </si>
  <si>
    <t>Gruul</t>
  </si>
  <si>
    <t>Izzet</t>
  </si>
  <si>
    <t>Orzhov</t>
  </si>
  <si>
    <t>Rakdos</t>
  </si>
  <si>
    <t>Selesnya</t>
  </si>
  <si>
    <t>Simic</t>
  </si>
  <si>
    <t>Lawful
Neutral</t>
  </si>
  <si>
    <t>Legalism. Arrogance. Hot air. The law in their hands is a bludgeon, and they use it to seize more power than they deserve.</t>
  </si>
  <si>
    <t>They can't be allowed to monopolize the flow of knowledge. Clog their networks with misinformation. To stop someone from discerning the truth, drown them in plausible untruths.</t>
  </si>
  <si>
    <t>Such hubris! As if all their laws could shore up this crumbling society. Their regulations and institutions are just detritus in the making.</t>
  </si>
  <si>
    <t>Civilization is a disease, and the Azorius are its plague bearers. Once they are destroyed, Ravnica will reclaim its primal essence.</t>
  </si>
  <si>
    <t>The Azorius create regulations for everything, including freedom. What dull, shackled lives they lead.</t>
  </si>
  <si>
    <t>Their new laws challenge everything we know Ravnica stands for. If they will not protect the people, then we will do it for them.</t>
  </si>
  <si>
    <t>Insufferable killjoys, and every artist's eternal enemy. Everyone thinks we are the guild of ultimate evil, but we're not the ones who want to monitor, legislate, and control your every move .</t>
  </si>
  <si>
    <t>All their laws are meant to create a semblance of the unity that binds us already. If they would only be still and listen to the voice of Mat'Selesnya.</t>
  </si>
  <si>
    <t>An absurd and inelegant construct, forever trapped in a maze of their own making. They would outlaw evolution if they could. And if any of them truly seek utopia, the rest are far too busy shuffling papers to notice. Avoid their attention at all costs.</t>
  </si>
  <si>
    <t>Their vigilantism is tremendously dangerous without
a hand to control it.</t>
  </si>
  <si>
    <t>Chaotic
Good</t>
  </si>
  <si>
    <t>Not inherently dangerous. The true danger is
that they'll drag down all we've worked for while chasing
some romantic crusade. Continue to direct their
righteous fury toward our strongest enemy-until the
Boros threaten to become the strongest.</t>
  </si>
  <si>
    <t>The Boros speak a language we will never understand.
Their militant dedication to empty concepts
like 'justice' and 'righteousness' is both confusing and
disturbing.</t>
  </si>
  <si>
    <t>Puppets who are all too eager to kneel at the feet
of their angel handlers.</t>
  </si>
  <si>
    <t>All too often when we're on the verge of setting off
a little explosion or a spell that tears a hole in reality, the
Boros show up to spoil the fun.</t>
  </si>
  <si>
    <t>Though their structure is reasonable, they are
naive in their outlook on justice. What glory i s there in
risking one's life when work continues in the afterlife?</t>
  </si>
  <si>
    <t>We love a parade, but their demonstrations always
come across as stiff. They're the deserving straight man
for our every punch line.</t>
  </si>
  <si>
    <t>Sooner or later they will tire of their fighting, and
when they do, the gentle embrace of the Selesnya will be
waiting for them.</t>
  </si>
  <si>
    <t>They style themselves the agents of 'justice'.
But the law is no better excuse for aggression than
any other.</t>
  </si>
  <si>
    <t>A perennial thorn in our side. Though they were
once our greatest foes, not even the masters of espionage
can hide from our watchful eyes.</t>
  </si>
  <si>
    <t>Snakes lurking in the shadows. They should be
rooted out so they can shrivel in the light.</t>
  </si>
  <si>
    <t>Neutral
Evil</t>
  </si>
  <si>
    <t>They collect information like trinkets, so how can
they ever grasp the deeper truths we possess? But the ir
presence in the undercity is an all-too-real threat to our
dominion beneath the streets.</t>
  </si>
  <si>
    <t>Skulkers, whisperers, and back-stabbers! They are
an infestation of roaches. If they remain in the shadows,
they will be crushed beneath the rubble of a city that we
bring down on their heads. If they face us in open battle,
wel l, then we'll have a good laugh.</t>
  </si>
  <si>
    <t>The less we see of the Dimir, the more we know
they are monitoring us.</t>
  </si>
  <si>
    <t>It's hard to begrudge them their love of secrets.
As long as they stay out of our business, we will
leave them be.</t>
  </si>
  <si>
    <t>They crave secrets, but there's nothing they can
get by eavesdropping that we won 't freely scream at the
top of our lungs. They lurk in the shadows trying to look
mysterious, practically inviting our mischief.</t>
  </si>
  <si>
    <t>Just as they hide from the light and cling to the
shadows, they hide from life and cling to secrets. They
see everything as a scheme, everyone a tool, instead of
recognizing the power of unity and mutual growth.</t>
  </si>
  <si>
    <t>We need not compete. Let them be, and they will
let us be-but observe them closely.</t>
  </si>
  <si>
    <t>Their underground structures break numerous
building regulations, but at least they fulfill their duties
as garbage collectors.</t>
  </si>
  <si>
    <t>lf they limited themselves to their intended purpose,
repulsive as it is, they could be allowed to survive.
But they are growing into a dangerous menace, and we
need to flush them out of the sewers while we still can.</t>
  </si>
  <si>
    <t>We once appreciated them for their ability to make a corpse disappear, but we found that too many of our victims rose up to face us again. Now we use the city's fear of the swarm to keep them in their place. The more the Golgari try to rise from the mire of their reputation, the more we make them wallow in it.</t>
  </si>
  <si>
    <t>True
Neutral</t>
  </si>
  <si>
    <t>Hermits and under-dwellers. They see that civilization
must be brought to its knees, but they just want
to replace it with another of their design.</t>
  </si>
  <si>
    <t>They keep to themselves and clean up our
messes. As long as they stay out of sight, it's hard to
view them as a threat.</t>
  </si>
  <si>
    <t>Admirably resourceful and elegant, but tragically
unhygienic. The swarmers may persist, as long as they
don't try to force their aesthetic sensibilities on us.</t>
  </si>
  <si>
    <t>We know they're tired of being the downtrodden, misunderstood misfits. If they're truly ready to anger the powers that be rather than lick boot soles, we invite them to run away and join our circus.</t>
  </si>
  <si>
    <t>They wallow in filth and rot, too preoccupied with
death to appreciate the bliss of life's connections.</t>
  </si>
  <si>
    <t>Less an organization than an infestation. They
are nearly as adaptable as we are, and they seem intent
on competition. More than any other guild, they pressure us to improve.</t>
  </si>
  <si>
    <t>The Gruul are dangerous anarchists with no interest
in furthering the development of civilization. They
serve no useful purpose.</t>
  </si>
  <si>
    <t>They are lost in violence and savagery. Only occasionally
can their energy be channeled in directions that
benefit the greater good.</t>
  </si>
  <si>
    <t>They've always been convenient scapegoats, but
their recent aggressiveness threatens to become a larger
problem . We must thin their numbers-selectively and
without confrontation. Catch them alone in the dark, and
take them out one by one.</t>
  </si>
  <si>
    <t>The clans serve as effective instruments of the
natural cycle, though in their anger, they are blind to the
extent of the role they play.</t>
  </si>
  <si>
    <t>Chaotic
Neutral</t>
  </si>
  <si>
    <t>They're even better at wrecking our laboratories
than we are!</t>
  </si>
  <si>
    <t>They know nothing of order and dignity, and therefore
they serv e little purpose as an organization.</t>
  </si>
  <si>
    <t>Our well-meaning cousins in chaos! We want to
take society down a peg, and they want to raze civilization
to the dirt. That's practically common ground!</t>
  </si>
  <si>
    <t>They are a desperate echo of what they should be,
reaching blindly toward something greater. Such a waste.
And a smelly, unreasonable, destructive one at that.</t>
  </si>
  <si>
    <t>The Gruul conceive of nature only in terms of
savagery and privation. But their ways are no less a
response to civilization than our own. They will survive,
barely, and perhaps one day they will understand.</t>
  </si>
  <si>
    <t>Eccentric and occasionally explosive, but generally
harmless, for now. In their paranoia they have enlarged
their weapon stockpiles, but they lack the clarity of vision
to put them to use.</t>
  </si>
  <si>
    <t>They don't understand the concept of limits. If they
kept their spellcraft under control, they could truly benefit society.</t>
  </si>
  <si>
    <t>Even an overloaded, sizzled clock is still right twice
a day. When lzzet experiments succeed, they can have
unpredictable consequences for active missions. Their
activities must be monitored at all times.</t>
  </si>
  <si>
    <t>Perplexing. They are attracted to whatever flashes
brightest and booms loudest. Their fascination with their
toys will only hasten their own end.</t>
  </si>
  <si>
    <t>Like us, they respect the powerful. But they seek it
in their gadgets and try to contain it in jars.</t>
  </si>
  <si>
    <t>Combative and obnoxious. Their allegiance lies with
no one, and their naivete isn't worth our time.</t>
  </si>
  <si>
    <t>Every performance benefits from prop masters and
pyrotechnicians. They can be useful backstage, but they
lack the charisma for the spotlight.</t>
  </si>
  <si>
    <t>The path to unity doesn't lie in the oppressive
control of a massive ego like the dragon's. The lzzet can
tinker and meddle all they like, but they are doomed
to failure.</t>
  </si>
  <si>
    <t>The lzzet have spent ten thousand years mimicking
the appearance of research, producing more pyrotechnics than progress. Surely that is a performance to rival
the Rakdos.</t>
  </si>
  <si>
    <t>Their brazen exploitation of our laws will be their
downfall. They are an insidious threat that could tear
society apart from the inside.</t>
  </si>
  <si>
    <t>The Orzhov care only about the Orzhov. lf it
were up to them, all of Ravnica would follow an orderly
process designed to funnel wealth into their grasping
hands.</t>
  </si>
  <si>
    <t>We're amused at how well they've used their hierarchy
to mask the corruption of their organization, but
their need for the public's trust gives us an edge. They
can be manipulated by playing on their fear of the people
discovering their ruse.</t>
  </si>
  <si>
    <t>They flout the natural order and use their
knowledge of death to resist its pull. While their bodies
rot, their spirits persist, clinging to the fiction of material
wealth.</t>
  </si>
  <si>
    <t>The schemers of the Orzhov are the festering
wound on a limb that must be hacked away. They amass
their power by preying on the weak, so how powerful
can they be?</t>
  </si>
  <si>
    <t>Progress means taking risks. But when you gamble
with the Orzhov, you always wager more than coin.</t>
  </si>
  <si>
    <t>Lawful
Evil</t>
  </si>
  <si>
    <t>The more the Orzhov try to coerce free people
to act against their desires, the easier it is for Rakdos to
gain recruits.</t>
  </si>
  <si>
    <t>An endless stream of grasping hands, reaching
for more and more, pursuing their individual ambitions
at all costs-even from beyond the grave.</t>
  </si>
  <si>
    <t>They hoard their treasure throughout their pointless
lives and lengthy afterlives. With such riches, we
could swiftly bring about a future in which gold is as
irrelevant as death.</t>
  </si>
  <si>
    <t>An absolute blight on Ravnica. They are clowns
who know nothing of culture and exist only to torment
the functioning members of society.</t>
  </si>
  <si>
    <t>They make destruction into a spectacle, but
they're more than blood and fire. They're termites gnawing
away at the heart and soul of Ravnica.</t>
  </si>
  <si>
    <t>They've turned pointless activity into an art form,
but their performances nevertheless make very useful
distractions. Let them be bright and loud, drawing all
attention, while we slip quietly through the dark.</t>
  </si>
  <si>
    <t>They understand the inevitability of death but
seek to hasten its arrival for their petty ends. What the
demon destroys, we nurse back to life again.</t>
  </si>
  <si>
    <t>The guild of fools. They waste their potential on
acts of mockery while the real work of razing the city
remains undone.</t>
  </si>
  <si>
    <t>Steer clear of these senseless riot-fiends. Their
enthusiasm is best appreciated from a distance.</t>
  </si>
  <si>
    <t>A necessary source of creativity and satire. Wit
is a dangerous weapon, and their critiques speak to the
people more than fear and surveillance ever will.</t>
  </si>
  <si>
    <t>Chaotic
Evil</t>
  </si>
  <si>
    <t>They laugh at tragedy and wallow in pain. Eventually,
they will submit to Mat'Selesnya. Until then, they
must be contained.</t>
  </si>
  <si>
    <t>Camouflage, mimicry, resilience, and versatility.
If the guilds were species, we would count the Rakdos
among the most impressive. But they aren't, and that
makes the Rakdos far more erratic-and dangerous.</t>
  </si>
  <si>
    <t>The Conclave plays by the rules and keeps to
itself. Until its members become too numerous, they are
of little threat to us.</t>
  </si>
  <si>
    <t>I almost envy the naivete that leads them to retreat
into their little communes and pretend they've built
a just society.</t>
  </si>
  <si>
    <t>Strength without guile is perhaps the most
dangerous kind. One can't bluff the player who can't
conceive of bluffing. Currently, the covert war plays to
our strengths; we must ensure that the conclave never
becomes conscious of the advantages they possess.</t>
  </si>
  <si>
    <t>Their reverence for nature is the mark of immaturity and naivete. They fear death, so they can't understand life. They can be dangerous when they fervently cling to their narrow-minded and inadequate view of life.</t>
  </si>
  <si>
    <t>The Selesnya would coddle a wolf, teach it to
fetch sticks, and call it a dog. We prefer to starve the
wolf, let it hunt for its food, and make it a stronger wolf.</t>
  </si>
  <si>
    <t>These zealots run with beasts and worship figments
of the past. They would be wiser to embrace the
wonders of the future.</t>
  </si>
  <si>
    <t>The Selesnya are idealistic fools. Looking
toward nature ignores the problems at hand in the civilized
world.</t>
  </si>
  <si>
    <t>Such crowds! They would scarcely notice if they
were missing a few by night's end. They'd make the per·
feet audience, if only they had a better ap preciation for
bleeding-edge art.</t>
  </si>
  <si>
    <t>Lawful
Good</t>
  </si>
  <si>
    <t>Like us, they seek a synthesis between 'natural'
and 'artificial' systems. Unlike us, they wish to achieve it
by unconditional surrender. They are adequate partners
in stable times, but in the present climate they have little to offer.</t>
  </si>
  <si>
    <t>The Simic experiment with matters that disobey
the laws of nature and the laws of Ravnica. We must not
let them gain influence.</t>
  </si>
  <si>
    <t>They have stepped out of their place, with all
their experiments, their tinkering with the nature of life.
They're a waste, a drain on Ravnica, and a danger to the
public good.</t>
  </si>
  <si>
    <t>They are never short of intriguing surprises, so
we know they are gearing up for something. Keep eyes
inside their organization to see what their efforts are
leading to-but don't be tempted to partake of their
enhancements.</t>
  </si>
  <si>
    <t>They seek patterns in the natural world, which is
commendable enough, but they believe the search will
lead them to find perfection through all of its flaws. They
strive to move forward but fail to see that the path they
tread is cyclical.</t>
  </si>
  <si>
    <t>The Simic enjoy twisting nature, but they will not
enjoy it when nature twists back.</t>
  </si>
  <si>
    <t>The Simic are inventive, but their creations are
bereft of soul and fire. They tinker with life but lack the
inspiration to breathe true spirit into their inventions.</t>
  </si>
  <si>
    <t>Their preoccupation with life disregards the might
that death can provide.</t>
  </si>
  <si>
    <t>Imaginative creators who nevertheless fail to
appreciate the meaning of their living creations-nor
do they appreciate the tragic irony of not knowing how
funny that is.</t>
  </si>
  <si>
    <t>They chart a twisted course of warping and mangling life and nature. Yes, we must grow and adapt, but
nature will take its own time in completing that task.</t>
  </si>
  <si>
    <t>Localización</t>
  </si>
  <si>
    <t>Plaza del Aventino, Decimo Distrito, cuarto precinto, cerca de los yermos rojos</t>
  </si>
  <si>
    <t>Edificios</t>
  </si>
  <si>
    <t>Nivel</t>
  </si>
  <si>
    <t>Gremio</t>
  </si>
  <si>
    <t>Personajes</t>
  </si>
  <si>
    <t>Reglas</t>
  </si>
  <si>
    <t>Conflicto</t>
  </si>
  <si>
    <t>Ideas</t>
  </si>
  <si>
    <t>Precio</t>
  </si>
  <si>
    <t>Oficina Capilla Azorius</t>
  </si>
  <si>
    <t>Lv0</t>
  </si>
  <si>
    <t>Marchena/Vocero</t>
  </si>
  <si>
    <t>Hogar</t>
  </si>
  <si>
    <t>Elecciones a cargos publicos</t>
  </si>
  <si>
    <t>Medico Azorius</t>
  </si>
  <si>
    <t>Lv1</t>
  </si>
  <si>
    <t>Rezana</t>
  </si>
  <si>
    <t>Restauración, Quitar maldición</t>
  </si>
  <si>
    <t>Recaudador de Impuestos Azorius</t>
  </si>
  <si>
    <t>Lv2</t>
  </si>
  <si>
    <t>Reclutas</t>
  </si>
  <si>
    <t>Ayuntamiento Azorius</t>
  </si>
  <si>
    <t>Lv3</t>
  </si>
  <si>
    <t>Aduanas</t>
  </si>
  <si>
    <t>Comisaria Boros</t>
  </si>
  <si>
    <t>Wundyr</t>
  </si>
  <si>
    <t>Resolver crimenes</t>
  </si>
  <si>
    <t>Forja Boros</t>
  </si>
  <si>
    <t>André</t>
  </si>
  <si>
    <t>Armas y armaduras</t>
  </si>
  <si>
    <t>Barracones Boros</t>
  </si>
  <si>
    <t>Escuadrón</t>
  </si>
  <si>
    <t>Sacralizar [Hallow]</t>
  </si>
  <si>
    <t>Calabozos Boros</t>
  </si>
  <si>
    <t>Recompensas</t>
  </si>
  <si>
    <t>Callejuelas</t>
  </si>
  <si>
    <t>Ectelion</t>
  </si>
  <si>
    <t>Crimenes, persecuciones</t>
  </si>
  <si>
    <t>Sastre</t>
  </si>
  <si>
    <t>Alysa</t>
  </si>
  <si>
    <t>Ropa y disfraces</t>
  </si>
  <si>
    <t>Piso Franco</t>
  </si>
  <si>
    <t>Oficina de correo</t>
  </si>
  <si>
    <t>Permite contactar por correo</t>
  </si>
  <si>
    <t>Herbolario</t>
  </si>
  <si>
    <t>Ikram</t>
  </si>
  <si>
    <t>Venenos y suministros</t>
  </si>
  <si>
    <t>Oficina de objetos perdidos Golgari</t>
  </si>
  <si>
    <t>Cloacas Golgari</t>
  </si>
  <si>
    <t>Campamento Gruul</t>
  </si>
  <si>
    <t>Yarog</t>
  </si>
  <si>
    <t>Tienda del shaman Gruul</t>
  </si>
  <si>
    <t>Shazel Bara</t>
  </si>
  <si>
    <t>Pociones y suministros</t>
  </si>
  <si>
    <t>Invocar elementales</t>
  </si>
  <si>
    <t>Arena de duelos Gruul</t>
  </si>
  <si>
    <t>Arkady</t>
  </si>
  <si>
    <t>Reserva salvaje Gruul</t>
  </si>
  <si>
    <t>Ouray</t>
  </si>
  <si>
    <t>Yermos Rojos</t>
  </si>
  <si>
    <t>Guildless</t>
  </si>
  <si>
    <t>Aventuras</t>
  </si>
  <si>
    <t>Migración de sierpes</t>
  </si>
  <si>
    <t>Plaza</t>
  </si>
  <si>
    <t>Manifestación de trabajadores, actos publicos, ferias</t>
  </si>
  <si>
    <t>Fuente</t>
  </si>
  <si>
    <t>Suministro de agua</t>
  </si>
  <si>
    <t>Brecha en laboratorio simic</t>
  </si>
  <si>
    <t>Mercado en la plaza</t>
  </si>
  <si>
    <t>Compras bàsicas</t>
  </si>
  <si>
    <t>Conseguir suministros (trigo Selesnya, por ej)</t>
  </si>
  <si>
    <t>Constructora</t>
  </si>
  <si>
    <t>Morai</t>
  </si>
  <si>
    <t>Reconstruir el barrio</t>
  </si>
  <si>
    <t>Taller Izzet</t>
  </si>
  <si>
    <t>Manjatan</t>
  </si>
  <si>
    <t>Biblioteca Izzet</t>
  </si>
  <si>
    <t>Conjuros adicionales</t>
  </si>
  <si>
    <t>Puerto Aereo Izzet</t>
  </si>
  <si>
    <t>Laboratorio Arcano Izzet</t>
  </si>
  <si>
    <t>Ayudantes</t>
  </si>
  <si>
    <t>Permite encantar objetos</t>
  </si>
  <si>
    <t>Casa del prestamista Ozhov</t>
  </si>
  <si>
    <t>Ezzio/Obez</t>
  </si>
  <si>
    <t>Prestamos</t>
  </si>
  <si>
    <t>Banco del Sindicato Orzhov</t>
  </si>
  <si>
    <t>Albert Camus</t>
  </si>
  <si>
    <t>Guardar tesoros, prestamos</t>
  </si>
  <si>
    <t>Iglesia Orzhov</t>
  </si>
  <si>
    <t>Construcción en multiples arcos</t>
  </si>
  <si>
    <t>Cementerio Orzhov</t>
  </si>
  <si>
    <t>Salon de juego Rakdos</t>
  </si>
  <si>
    <t>Objetos magicos aleatorios</t>
  </si>
  <si>
    <t>Teatro Rakdos</t>
  </si>
  <si>
    <t>Luda Manson</t>
  </si>
  <si>
    <t>Festival rakdos</t>
  </si>
  <si>
    <t>Taberna El Cuerno de Oro</t>
  </si>
  <si>
    <t>Pesha/Ivan/Kasz</t>
  </si>
  <si>
    <t>Bebida y diversión, hogar</t>
  </si>
  <si>
    <t>Gremio de Costureras Rakdos</t>
  </si>
  <si>
    <t>Contactos</t>
  </si>
  <si>
    <t>Mision Selesnya</t>
  </si>
  <si>
    <t>Randall</t>
  </si>
  <si>
    <t>Suministros de comida</t>
  </si>
  <si>
    <t>Estanque reproductor Simic</t>
  </si>
  <si>
    <t>Mascotas</t>
  </si>
  <si>
    <t>Clinica de injertos Simic</t>
  </si>
  <si>
    <t>Dojo Inclusivo Simic</t>
  </si>
  <si>
    <t>Aiker Bose</t>
  </si>
  <si>
    <t>NPC - Pending</t>
  </si>
  <si>
    <t>Raza</t>
  </si>
  <si>
    <t>Estilo de vida</t>
  </si>
  <si>
    <t>Precio/día</t>
  </si>
  <si>
    <t>DC</t>
  </si>
  <si>
    <t>Bonus</t>
  </si>
  <si>
    <t>Num</t>
  </si>
  <si>
    <t>P</t>
  </si>
  <si>
    <t>Total</t>
  </si>
  <si>
    <t>Directe</t>
  </si>
  <si>
    <t>1 Error</t>
  </si>
  <si>
    <t>2 Errors</t>
  </si>
  <si>
    <t>Fallo</t>
  </si>
  <si>
    <t>Lyzaxa la Gitana</t>
  </si>
  <si>
    <t>Goblin</t>
  </si>
  <si>
    <t>Miserable</t>
  </si>
  <si>
    <t>NA</t>
  </si>
  <si>
    <t>Easy</t>
  </si>
  <si>
    <t>el Carpintero</t>
  </si>
  <si>
    <t>Elfo</t>
  </si>
  <si>
    <t>Frugal</t>
  </si>
  <si>
    <t>1 sp</t>
  </si>
  <si>
    <t>Moderate</t>
  </si>
  <si>
    <t>Prostiputo ladyboy cojo</t>
  </si>
  <si>
    <t>Pobre</t>
  </si>
  <si>
    <t>2 sp</t>
  </si>
  <si>
    <t>Hard</t>
  </si>
  <si>
    <t>Simics?</t>
  </si>
  <si>
    <t>Modesto</t>
  </si>
  <si>
    <t>1 gp</t>
  </si>
  <si>
    <t>Confortable</t>
  </si>
  <si>
    <t>2 gp</t>
  </si>
  <si>
    <t>Rico</t>
  </si>
  <si>
    <t>4 gp</t>
  </si>
  <si>
    <t>Aristocratico</t>
  </si>
  <si>
    <t>10 gp</t>
  </si>
  <si>
    <t xml:space="preserve"> </t>
  </si>
  <si>
    <t>Acto</t>
  </si>
  <si>
    <t>Nombre</t>
  </si>
  <si>
    <t>Arco</t>
  </si>
  <si>
    <t>Resumen</t>
  </si>
  <si>
    <t>Notas</t>
  </si>
  <si>
    <t>Lv</t>
  </si>
  <si>
    <t>Renombre</t>
  </si>
  <si>
    <t>I</t>
  </si>
  <si>
    <t>Las cloacas</t>
  </si>
  <si>
    <t>Introducción al barrio, la fuente se seca, llegar hasta la cisterna y las cloacas</t>
  </si>
  <si>
    <t>1</t>
  </si>
  <si>
    <t xml:space="preserve">Abrirse camino entre las cloacas, llegar al laboratorio, derrotar al Krasis en la camara de crecimiento </t>
  </si>
  <si>
    <t>Encuentran restos de Lazotep y zombies, y notas de investigaciones para la nigromancia con Lazotep</t>
  </si>
  <si>
    <t>2</t>
  </si>
  <si>
    <t>II</t>
  </si>
  <si>
    <t>El pan</t>
  </si>
  <si>
    <t>Asalto de los bandidos a la plaza del Aventino, reclutamiento, asegurar los caminos con un convoy trampa, encontrar y derrotar a los bandidos, y liberan a Ikram/Giagia,</t>
  </si>
  <si>
    <t>Ezzio cambia los documentos de la investigación Simic que tiene Marchena, Wundyr es engañado por Ylldiane, y junto con Ezzio investiga la desaparición de Trisz y su hermana. Se infiltran en la comisaria de la calle de hojalata, donde encuentran el cuerpo de Trisz, que entierran en la Comisaria Boros</t>
  </si>
  <si>
    <t>3</t>
  </si>
  <si>
    <t>Falla el suministro de grano, viaje hasta la comuna Selesnya, derrotar al Arbol corrupto, conseguir una nueva semilla y derrotar a la Driada corrompida</t>
  </si>
  <si>
    <t>Detectan mana negro puro corrompido en el arbol</t>
  </si>
  <si>
    <t>4</t>
  </si>
  <si>
    <t>III</t>
  </si>
  <si>
    <t>Los monumentos</t>
  </si>
  <si>
    <t>Se anuncia el inicio de un gran proyecto monumental, donde los gremios piden ayuda para que sea un exito. Secretismo absoluto sobre que sera la obra, los heroes lo investigan.</t>
  </si>
  <si>
    <t>Experimentos sobre la población con lazotep, desapariciones, sujetos de pruebas, NivMizzet desaparecido, Hex sirve para activar el portal planar, elecciones a lo frostpunk?
Gran obra monumental: el super computador de éter (canalizacion de eter), hex (discworld)?
Ral Zarek?</t>
  </si>
  <si>
    <t>5</t>
  </si>
  <si>
    <t>IV</t>
  </si>
  <si>
    <t>La plebe</t>
  </si>
  <si>
    <t>Apaciguar los clanes, revolucion obrera, gruuls tentados por rakdos</t>
  </si>
  <si>
    <t>Borborygmos en coma</t>
  </si>
  <si>
    <t>6</t>
  </si>
  <si>
    <t>7</t>
  </si>
  <si>
    <t>V</t>
  </si>
  <si>
    <t>El circo</t>
  </si>
  <si>
    <t>Sobrevivir al carnaval, demasiada paz tras la guerra</t>
  </si>
  <si>
    <t>Matarlos y resucitarlos cada dia, arena organizada para intentar invocar a Rakdos</t>
  </si>
  <si>
    <t>8</t>
  </si>
  <si>
    <t>9</t>
  </si>
  <si>
    <t>VI</t>
  </si>
  <si>
    <t>Las legiones</t>
  </si>
  <si>
    <t>Estado de sitio, operacion war mind, limpieza etnica</t>
  </si>
  <si>
    <t>11</t>
  </si>
  <si>
    <t>Asedio final al aventino controlado por boros por parte de los orzhov, aparece el Parhelion, Aurelia acaba encadenada</t>
  </si>
  <si>
    <t>12</t>
  </si>
  <si>
    <t>VII</t>
  </si>
  <si>
    <t>La basilica</t>
  </si>
  <si>
    <t>Cartel de Lazotep</t>
  </si>
  <si>
    <t>14-15</t>
  </si>
  <si>
    <t>VIII</t>
  </si>
  <si>
    <t>El senado</t>
  </si>
  <si>
    <t>Logia secreta en el senado, esfinges corruptas buscando la inmortalidad</t>
  </si>
  <si>
    <t>16-17</t>
  </si>
  <si>
    <t>IX</t>
  </si>
  <si>
    <t>El laberinto</t>
  </si>
  <si>
    <t>Descubrir los secretos de la guerra de la chispa, dornir guildmasters por accidente, revivir obzedat</t>
  </si>
  <si>
    <t>Descubrir que para matar a un dragon necesitas su nombre verdadero</t>
  </si>
  <si>
    <t>18-19</t>
  </si>
  <si>
    <t>X</t>
  </si>
  <si>
    <t>La fortaleza</t>
  </si>
  <si>
    <t>Encontrar el portal planar, enfrentarse al espiritu avatar de Bolas, activar la baliza</t>
  </si>
  <si>
    <t>Batalla final a lo portals, encontrar antes el nombre real de Bolas, Bolas corrompe el pacto entre gremios? Guildmasters out, pq? Recursos de los gremios ocupados resistiendo el ataque desde la fortaleza)</t>
  </si>
  <si>
    <t>20</t>
  </si>
  <si>
    <t>Dia</t>
  </si>
  <si>
    <t>Wundyr, Manjattan, Ezzio llegan al Aventino. Wundyr realiza la 1a guardia, conoce a Svikull y visita la taberna</t>
  </si>
  <si>
    <t>Marchena y los Gruul llegan al Aventino, se corta el suminitro de agua, el grupo parte hacia los yermos rojos. Derrotan a Krasis y al elemental de agua, y son emboscados de noche</t>
  </si>
  <si>
    <t>Los heroes se internan en las cloacas y luchan contra los tritones, hasta llegar a la Camara de crecimiento. Ahi encuentran pruebas de experimentos y papeles</t>
  </si>
  <si>
    <t>Investigación de lo que ocurre en el laboratorio, huida y vuelta al Aventino</t>
  </si>
  <si>
    <t>Marchena</t>
  </si>
  <si>
    <t>Ezzio</t>
  </si>
  <si>
    <t>Kasz</t>
  </si>
  <si>
    <t>Aiker Bosset</t>
  </si>
  <si>
    <t>Cota de mallas Adamantina</t>
  </si>
  <si>
    <r>
      <rPr>
        <rFont val="Arial"/>
        <color theme="1"/>
      </rPr>
      <t xml:space="preserve">Escudo Centinela, </t>
    </r>
    <r>
      <rPr>
        <rFont val="Arial"/>
        <b/>
        <color theme="1"/>
      </rPr>
      <t>Espada de la Venganza</t>
    </r>
  </si>
  <si>
    <t>Sombrero de Disfraz (Alter Self)</t>
  </si>
  <si>
    <t>Guantelete de Fuerza de Ogro</t>
  </si>
  <si>
    <t>Perla de Poder</t>
  </si>
  <si>
    <t>Amuleto contra Detección y Localización</t>
  </si>
  <si>
    <t>Baraja de Ilusiones</t>
  </si>
  <si>
    <t>Maza de Alarma</t>
  </si>
  <si>
    <t>Botas Inamovibles</t>
  </si>
  <si>
    <t>Guantes de Robo</t>
  </si>
  <si>
    <t>Jabalina del Relámpago</t>
  </si>
  <si>
    <t>Aparato de Mizzium</t>
  </si>
  <si>
    <t>Hoja Oculta</t>
  </si>
  <si>
    <t>Piedra de la Buena Suerte</t>
  </si>
  <si>
    <t>Sello Azorius</t>
  </si>
  <si>
    <t>Sello Boros (Find steed)</t>
  </si>
  <si>
    <t>Sello Golgari</t>
  </si>
  <si>
    <t>Sello Gruul</t>
  </si>
  <si>
    <t>Sello Izzet</t>
  </si>
  <si>
    <t>Sello Orzhov</t>
  </si>
  <si>
    <t>Sello Rakdos</t>
  </si>
  <si>
    <t>Sello Simic</t>
  </si>
  <si>
    <t>Escudo Atrapaflechas</t>
  </si>
  <si>
    <t>Fortaleza Instantanea de Daern</t>
  </si>
  <si>
    <t>Daga de Veneno</t>
  </si>
  <si>
    <t>Brazaletes de Defensa</t>
  </si>
  <si>
    <t>Bandas de Hierro de Bilarro</t>
  </si>
  <si>
    <t>Cuero Tachonado Encantado</t>
  </si>
  <si>
    <t>Lengua Flamígera</t>
  </si>
  <si>
    <t>Amuleto Azorius</t>
  </si>
  <si>
    <t>Amuleto Boros</t>
  </si>
  <si>
    <t>Amuleto Golgari</t>
  </si>
  <si>
    <t>Amuleto Gruul</t>
  </si>
  <si>
    <t>Amuleto Izzet</t>
  </si>
  <si>
    <t>Amuleto Orzhov</t>
  </si>
  <si>
    <t>Amuleto Rakdos</t>
  </si>
  <si>
    <t>Amuleto Simic</t>
  </si>
  <si>
    <t>Cetro de Gobierno</t>
  </si>
  <si>
    <t>Escudo del Paria</t>
  </si>
  <si>
    <t>Botas Elficas</t>
  </si>
  <si>
    <t>Cuerno Detonante</t>
  </si>
  <si>
    <t>Mortero de Mizzium</t>
  </si>
  <si>
    <t>Rapier Arrebatavidas</t>
  </si>
  <si>
    <t>Collar de Bolas de Fuego</t>
  </si>
  <si>
    <t>Perla de Fuerza</t>
  </si>
  <si>
    <t>Forjasol</t>
  </si>
  <si>
    <t>Matadragones</t>
  </si>
  <si>
    <t>Piedra de Control de Elementales de Tierra</t>
  </si>
  <si>
    <t>Anillo de Almacenar Conjuros</t>
  </si>
  <si>
    <t>Capa del Murcielago</t>
  </si>
  <si>
    <t>Capa del Saltimbanqui</t>
  </si>
  <si>
    <t>Escudo de la Runa Uven</t>
  </si>
  <si>
    <t>Armadura Angelical</t>
  </si>
  <si>
    <t>Armadura del Cazador (Cuero Tachonado)</t>
  </si>
  <si>
    <t>Hacha Sangrienta</t>
  </si>
  <si>
    <t>Manual de Gólems</t>
  </si>
  <si>
    <t>Brazaletes del Ilusionista</t>
  </si>
  <si>
    <t>Bolsa Devoradora</t>
  </si>
  <si>
    <t>Defensor</t>
  </si>
  <si>
    <t>Escudo de Protección contra Conjuros</t>
  </si>
  <si>
    <t>Anillo de Regeneración</t>
  </si>
  <si>
    <t>Cinturón de Fuerza de Gigante de las Tormentas</t>
  </si>
  <si>
    <t>Cetro de Absorción</t>
  </si>
  <si>
    <t>Espejo Atrapavidas</t>
  </si>
  <si>
    <t>Robadora de Nueve Vidas</t>
  </si>
  <si>
    <t>Armadura de Invulnerabilidad (Placas)</t>
  </si>
  <si>
    <t>Vengadora Sagrada</t>
  </si>
  <si>
    <t>Capa de Invisibilidad</t>
  </si>
  <si>
    <t>Cuerno de los Clanes</t>
  </si>
  <si>
    <t>Bastón de los Magos</t>
  </si>
  <si>
    <r>
      <rPr>
        <rFont val="Arial"/>
        <b val="0"/>
        <color theme="1"/>
      </rPr>
      <t xml:space="preserve">La Santa Granada, </t>
    </r>
    <r>
      <rPr>
        <rFont val="Arial"/>
        <b/>
        <color theme="1"/>
      </rPr>
      <t>Cetro del Poder Señorial</t>
    </r>
  </si>
  <si>
    <t>Cuchillo Ritual Rakdos</t>
  </si>
  <si>
    <t>-</t>
  </si>
  <si>
    <t>Rango</t>
  </si>
  <si>
    <t>Fiscal, 1 gp/dia</t>
  </si>
  <si>
    <t>Sargento, 1 gp/dia</t>
  </si>
  <si>
    <t>Agente Independiente</t>
  </si>
  <si>
    <t>Guerrero probado</t>
  </si>
  <si>
    <t>Investigador, 1 gp/dia</t>
  </si>
  <si>
    <t>Acolito</t>
  </si>
  <si>
    <t>Estrella del show</t>
  </si>
  <si>
    <t>Agente</t>
  </si>
  <si>
    <t>4x Reclutas</t>
  </si>
  <si>
    <t>4x Soldados</t>
  </si>
  <si>
    <t>Provisiones</t>
  </si>
  <si>
    <t>4x Anarchs</t>
  </si>
  <si>
    <t>4x Ayudantes de Laboratorio</t>
  </si>
  <si>
    <t>1x Espiritu servicial</t>
  </si>
  <si>
    <t>4x Extras</t>
  </si>
  <si>
    <t>Juez, 2 gp/dia</t>
  </si>
  <si>
    <t>Brigadier, 1 gp/dia</t>
  </si>
  <si>
    <t>Ochran</t>
  </si>
  <si>
    <t>Amigo de las bestias</t>
  </si>
  <si>
    <t>Supervisor, 1 gp/dia</t>
  </si>
  <si>
    <t>Caballero</t>
  </si>
  <si>
    <t>Productor</t>
  </si>
  <si>
    <t>Coleccionista de secretos</t>
  </si>
  <si>
    <t>4x Agentes, 1x Lawmage</t>
  </si>
  <si>
    <t>6x Escuadrones</t>
  </si>
  <si>
    <t>1x Monstruo</t>
  </si>
  <si>
    <t>4x Anarchs, 1x Bestia</t>
  </si>
  <si>
    <t>12x Ayudantes de Laboratorio</t>
  </si>
  <si>
    <t>3x Acolito</t>
  </si>
  <si>
    <t>8x Artistas, 4x Satiricos</t>
  </si>
  <si>
    <t>Red de informantes</t>
  </si>
  <si>
    <t>Senador, 4 gp/dia</t>
  </si>
  <si>
    <t>Capitán, 2 gp/dia</t>
  </si>
  <si>
    <t>Asesor</t>
  </si>
  <si>
    <t>Celebrado por el clan</t>
  </si>
  <si>
    <t>Director, 2 gp/dia</t>
  </si>
  <si>
    <t>Ministro de la Iglesia</t>
  </si>
  <si>
    <t>Traficante de placeres</t>
  </si>
  <si>
    <t>Circulo Interior</t>
  </si>
  <si>
    <t>12x Agentes, 2x Lawmage</t>
  </si>
  <si>
    <t>4x Brigadas, 8x Guardias P.</t>
  </si>
  <si>
    <t>4x Monstruos</t>
  </si>
  <si>
    <t>12x Anarchs, 3x Bersekers</t>
  </si>
  <si>
    <t>Laboratorio de Investigación</t>
  </si>
  <si>
    <t>1x Thrull, 8x Caballero, 12x Acolito</t>
  </si>
  <si>
    <t>20x Artistas, 8x Brujas de Sangre</t>
  </si>
  <si>
    <t>Red de agentes</t>
  </si>
  <si>
    <t>Arbiter Imperator</t>
  </si>
  <si>
    <t>Comandante</t>
  </si>
  <si>
    <t>Alto Canciller</t>
  </si>
  <si>
    <t>Cabecilla del Clan</t>
  </si>
  <si>
    <t>Consejero del Dragón</t>
  </si>
  <si>
    <t>Patriarca Supremo</t>
  </si>
  <si>
    <t>Hedonista Final</t>
  </si>
  <si>
    <t>Confidente de Lazav</t>
  </si>
  <si>
    <t>Columna Sova</t>
  </si>
  <si>
    <t>Casa Solar</t>
  </si>
  <si>
    <t>Enjambre Subterraneo</t>
  </si>
  <si>
    <t>Clan Ghor</t>
  </si>
  <si>
    <t>Izmagnus</t>
  </si>
  <si>
    <t>Orden de la Santa Bula</t>
  </si>
  <si>
    <t>Secta de las pasiones</t>
  </si>
  <si>
    <t>Las sombras..</t>
  </si>
  <si>
    <t>Propietario</t>
  </si>
  <si>
    <t>Tipo</t>
  </si>
  <si>
    <t>Referencia PF2ed</t>
  </si>
  <si>
    <t>Referencia DnD5ed</t>
  </si>
  <si>
    <t>Pandora, Espíritu Servicial</t>
  </si>
  <si>
    <t>Seguidor</t>
  </si>
  <si>
    <t>https://2e.aonprd.com/AnimalCompanions.aspx?ID=38</t>
  </si>
  <si>
    <t>https://5e.tools/bestiary/indentured-spirit-ggr.html</t>
  </si>
  <si>
    <t>Capa  de acolito Dimir</t>
  </si>
  <si>
    <t>Objeto</t>
  </si>
  <si>
    <t>https://2e.aonprd.com/Equipment.aspx?ID=3067</t>
  </si>
  <si>
    <t>Staff amb una sola carrega que es recarrega diariament, no cal ser caster per usarlo i no es te fisicament, es un emblema</t>
  </si>
  <si>
    <t>https://2e.aonprd.com/Equipment.aspx?ID=1285</t>
  </si>
  <si>
    <t>Arma</t>
  </si>
  <si>
    <t>https://2e.aonprd.com/Weapons.aspx?ID=400</t>
  </si>
  <si>
    <t>Custom</t>
  </si>
  <si>
    <t>Capa oficial de la Fiscalia Azorius</t>
  </si>
  <si>
    <t>Armadura</t>
  </si>
  <si>
    <t>Pasa a ser una capa</t>
  </si>
  <si>
    <t>https://2e.aonprd.com/Equipment.aspx?ID=1040</t>
  </si>
  <si>
    <t>Maza Pacificadora</t>
  </si>
  <si>
    <t>Maza normal mes runa</t>
  </si>
  <si>
    <t>https://2e.aonprd.com/Equipment.aspx?ID=1870</t>
  </si>
  <si>
    <t>https://2e.aonprd.com/Equipment.aspx?ID=3039</t>
  </si>
  <si>
    <t>Funcionarios Azorius</t>
  </si>
  <si>
    <t>https://2e.aonprd.com/NPCs.aspx?ID=3522</t>
  </si>
  <si>
    <t>Reclutas Azorius</t>
  </si>
  <si>
    <t>Escuadrón Boros</t>
  </si>
  <si>
    <t>https://2e.aonprd.com/NPCs.aspx?ID=3523</t>
  </si>
  <si>
    <t>Escudo Centinela</t>
  </si>
  <si>
    <t>Escudo</t>
  </si>
  <si>
    <t>Talisman fixat a armadura</t>
  </si>
  <si>
    <t>https://2e.aonprd.com/Equipment.aspx?ID=2973</t>
  </si>
  <si>
    <t>Espada de la Venganza</t>
  </si>
  <si>
    <t>Modificar el dau de mal al de una espasa</t>
  </si>
  <si>
    <t>https://2e.aonprd.com/Equipment.aspx?ID=2374</t>
  </si>
  <si>
    <t>Casco Trofeo del Basilisco</t>
  </si>
  <si>
    <t>Ara es un casc</t>
  </si>
  <si>
    <t>https://2e.aonprd.com/Equipment.aspx?ID=1976</t>
  </si>
  <si>
    <t>Bandera Trofeo del Basilisco</t>
  </si>
  <si>
    <t>Sello Boros</t>
  </si>
  <si>
    <t>https://2e.aonprd.com/Equipment.aspx?ID=2252</t>
  </si>
  <si>
    <t>Runa a la armadura</t>
  </si>
  <si>
    <t>https://2e.aonprd.com/Equipment.aspx?ID=1832</t>
  </si>
  <si>
    <t>Bufanda de disfraz</t>
  </si>
  <si>
    <t>Ara es una bufanda</t>
  </si>
  <si>
    <t>https://2e.aonprd.com/Equipment.aspx?ID=3095</t>
  </si>
  <si>
    <t>Sombrero de disfraz</t>
  </si>
  <si>
    <t>https://2e.aonprd.com/Equipment.aspx?ID=3064</t>
  </si>
  <si>
    <t>https://2e.aonprd.com/Equipment.aspx?ID=838</t>
  </si>
  <si>
    <t>Cinturon del Campeon Gruul</t>
  </si>
  <si>
    <t>https://2e.aonprd.com/Equipment.aspx?ID=3091</t>
  </si>
  <si>
    <t>Garrote aplastador</t>
  </si>
  <si>
    <t>Garrote a dos manos mes runa</t>
  </si>
  <si>
    <t>https://2e.aonprd.com/Equipment.aspx?ID=1298</t>
  </si>
  <si>
    <t>https://2e.aonprd.com/Equipment.aspx?ID=1078</t>
  </si>
  <si>
    <t>Anarquistas Gruul</t>
  </si>
  <si>
    <t>Personaje</t>
  </si>
  <si>
    <t>Titulo</t>
  </si>
  <si>
    <t>Sueldo</t>
  </si>
  <si>
    <t>Seguidores/servicios</t>
  </si>
  <si>
    <t>Agente Dimir</t>
  </si>
  <si>
    <t>Secretos del barrio</t>
  </si>
  <si>
    <t>Secretos del precinto</t>
  </si>
  <si>
    <t>Asesino de Mantocrepuscular</t>
  </si>
  <si>
    <t>Secretos de la ciudad</t>
  </si>
  <si>
    <t>Maestro del laberinto</t>
  </si>
  <si>
    <t>Secretos de Ravnica</t>
  </si>
  <si>
    <t>Acolito del sindicato</t>
  </si>
  <si>
    <t>1x Espíritu Servicial</t>
  </si>
  <si>
    <t>Obispo de la Oligarquia</t>
  </si>
  <si>
    <t>Pontífex del Obzedat</t>
  </si>
  <si>
    <t>Fiscal del distrito</t>
  </si>
  <si>
    <t>4x Funcionarios</t>
  </si>
  <si>
    <t>Juez del Precinto</t>
  </si>
  <si>
    <t>Senador</t>
  </si>
  <si>
    <t>Sargento de escuadron</t>
  </si>
  <si>
    <t>4x Legionarios</t>
  </si>
  <si>
    <t>Brigadier</t>
  </si>
  <si>
    <t>Centurión</t>
  </si>
  <si>
    <t>4x Brigadas, 4x Guardias Personales</t>
  </si>
  <si>
    <t>Comandante de la Legión</t>
  </si>
  <si>
    <t>10x Centurias</t>
  </si>
  <si>
    <t>Campeón del Clan</t>
  </si>
  <si>
    <t>Lider de los fanaticos</t>
  </si>
  <si>
    <t>4x Bersekers</t>
  </si>
  <si>
    <t>Servidor del Circulo</t>
  </si>
  <si>
    <t>4x Druidas</t>
  </si>
  <si>
    <t>4x Bestias</t>
  </si>
  <si>
    <t>Explorador Devkarin</t>
  </si>
  <si>
    <t>Asesino Ochran</t>
  </si>
  <si>
    <t>4x Enjambres de escorpiones</t>
  </si>
  <si>
    <t>Cabalista del circulo interior</t>
  </si>
  <si>
    <t>4x Shamanes</t>
  </si>
  <si>
    <t>Señor del enjambre</t>
  </si>
  <si>
    <t>Cap I</t>
  </si>
  <si>
    <t>LV 1 (300 XP)</t>
  </si>
  <si>
    <t>Encuentro</t>
  </si>
  <si>
    <t>Monstruo</t>
  </si>
  <si>
    <t>Cantidad</t>
  </si>
  <si>
    <t>XP</t>
  </si>
  <si>
    <t>Reto</t>
  </si>
  <si>
    <t>Tesoro</t>
  </si>
  <si>
    <t>Facil - 150
Medio - 300
Dificil - 450
Mortal - 600</t>
  </si>
  <si>
    <t>Plaza en Aventino</t>
  </si>
  <si>
    <t>Plebeyo</t>
  </si>
  <si>
    <t>324 cp (A), 370 cp (O)</t>
  </si>
  <si>
    <t>Skill Challenge (8/+15, 3/+20): Engañar, Intimidación, Persuasión, Perspicacia</t>
  </si>
  <si>
    <t>Jugador</t>
  </si>
  <si>
    <t>Objetivo Principal</t>
  </si>
  <si>
    <t>Objetivo secundario</t>
  </si>
  <si>
    <t>Subtotal</t>
  </si>
  <si>
    <t>Mejorar las condiciones de vida del barrio</t>
  </si>
  <si>
    <t>Hacer notar la presencia del Gremio</t>
  </si>
  <si>
    <t>Canal</t>
  </si>
  <si>
    <t>Cat 1 Krasis</t>
  </si>
  <si>
    <t>12 ep (A), 9 gp (O)</t>
  </si>
  <si>
    <t>Canal estrecho, Krasis con Regeneración y Piernas Saltarinas (Rana - Esponja)</t>
  </si>
  <si>
    <t>Proteger a los pobres</t>
  </si>
  <si>
    <t>Reconocer la zona, pasar desapercibido</t>
  </si>
  <si>
    <t>Cisterna</t>
  </si>
  <si>
    <t>Extraño de Agua</t>
  </si>
  <si>
    <t>3 Estatuillas de hueso (25 gp), Gema de Resplandor (5d10 cargas), 700 cp (A), 1000 cp (O), 240 ep (A), 60 gp (B)</t>
  </si>
  <si>
    <t>Crear vinculos con los locales</t>
  </si>
  <si>
    <t>Obtener tecnologias de otros gremios</t>
  </si>
  <si>
    <t>Emboscada Nocturna</t>
  </si>
  <si>
    <t>Hybrid Spy</t>
  </si>
  <si>
    <t>8 Turquesas (10 gp), Poción de Curación, 800 cp (A), 1100 cp (O), 180 ep (A), 100 gp (B)</t>
  </si>
  <si>
    <t>Emboscada nocturna</t>
  </si>
  <si>
    <t>Conocer a los locales, hacerse notar</t>
  </si>
  <si>
    <t>Total - Equipo</t>
  </si>
  <si>
    <t>Descripción</t>
  </si>
  <si>
    <t>En terminos generales, Ravnica está construida sobre lodo negro, pero sobre todo está construida sobre Ravnica más vieja. Debido a la naturaleza de su ciudadanía y al constante cambio, la opinion general es que és simplemente más fácil construir sobre los edificios existentes cuando las ruinas se apilan demasiado alto en lugar de excavar. Esto ha resultado en dos cosas: primero, mucha gente es dueña de sótanos y no tiene ni idea de que lo son. Segundo, hay una basta "red de cloacas" debajo de Ravnica, compuesta por viejas calles y alcantarillas abandonadas - estos "sótanos desconocidos" permiten a la gente moverse relativamente sin impedimentos. Los forajidos de la ciudad se han extendido por esta compleja red de túneles, aunque algunos gremios los reclamen en propiedad...</t>
  </si>
  <si>
    <t>Total - Jugador</t>
  </si>
  <si>
    <t>LV 2 (900 XP)</t>
  </si>
  <si>
    <t>Facil - 300
Medio - 600
Dificil - 900
Mortal - 1200</t>
  </si>
  <si>
    <t>Cloaca</t>
  </si>
  <si>
    <t>Sirenido</t>
  </si>
  <si>
    <t>275 ep (A)</t>
  </si>
  <si>
    <t>Laberinto, oleadas de x4</t>
  </si>
  <si>
    <t>Entrada del laboratorio</t>
  </si>
  <si>
    <t>Hybrid Shocker</t>
  </si>
  <si>
    <t>46 gp (B)</t>
  </si>
  <si>
    <t>Sala semicircular, con la puerta en el lado recto</t>
  </si>
  <si>
    <t>Sala 2</t>
  </si>
  <si>
    <t>Hybrid Brute</t>
  </si>
  <si>
    <t>9 Circonitas (50 gp), 2x Poción de Curación, 1000 cp (A), 1200 cp (O), 200 ep (A), 60 gp (B), Espada de la Venganza</t>
  </si>
  <si>
    <t>Sala cuadrada pequeña, caja de seguridad y una mesa</t>
  </si>
  <si>
    <t>Sala 3</t>
  </si>
  <si>
    <t>Cat 2 Krasis</t>
  </si>
  <si>
    <t>6 Instrumental de Lab (25 gp), muestras de metales azulados, 1200 cp (A), 2100 cp (O), 180 ep (A), 80 gp (B)</t>
  </si>
  <si>
    <t>Sala circular mediana, gran contenedor central, Krasis con Marcas Bioluminiscentes y Piernas estabilizantes</t>
  </si>
  <si>
    <t>Recompensa Gremial: Cota de mallas Adamantina, Escudo Centinela, Sombrero de Disfraz, Guantelete de Fuerza de Ogro, Perla de Poder, Amuleto contra Detección y Localización, Baraja de Ilusiones</t>
  </si>
  <si>
    <t>Cap II</t>
  </si>
  <si>
    <t>Contratar administradores y organizar la oficina</t>
  </si>
  <si>
    <t>Una ciudad como Ravnica, aún en el mejor de los casos, solo esta a dos comidas del caos. Todos los días muere tal vez un millar de vacas por Ravnica. También rebaños de ovejas y multiples piaras de cerdos y únicamente los dioses saben cuántos patos, pollos y ocas. ¿La harina? Había oído que eran ochenta mil toneladas, y más o menos la misma cantidad de patatas y tal vez unas ciento veinte toneladas de arenque. Todos los días se ponen ciento cuarenta mil huevos para la ciudad. Todos los días se desplazan en la ciudad centenares, miles de carros, barcas y barcazas trayendo pescado y miel y ostras y aceitunas y anguilas y langostas. Por no hablar de los caballos que remolcan los vehículos ni de los molinos de viento… ni de la lana que llega cada día, la tela, el tabaco, las especias, el mineral, la madera, el queso, el carbón, la grasa, el sebo, el heno… TODOS LOS MALDITOS DÍAS…</t>
  </si>
  <si>
    <t>Reclutar guardias y organizar el cuartel</t>
  </si>
  <si>
    <t>Montar una patrulla vecinal</t>
  </si>
  <si>
    <t>Contratar ayudantes y organizar el taller</t>
  </si>
  <si>
    <t>Organizar un espectaculo o competición</t>
  </si>
  <si>
    <t>No llamar la atención</t>
  </si>
  <si>
    <t>Rescatar al rehen de los bandoleros</t>
  </si>
  <si>
    <t xml:space="preserve">Montar el banco </t>
  </si>
  <si>
    <t>Cambiar los documentos de Marchena del Acto I</t>
  </si>
  <si>
    <t>LV 3 (2700 XP)</t>
  </si>
  <si>
    <t>XP Reto</t>
  </si>
  <si>
    <t>XP Acc</t>
  </si>
  <si>
    <t>Facil - 525
Medio - 1050
Dificil - 1575
Mortal - 2800</t>
  </si>
  <si>
    <t>Aventino</t>
  </si>
  <si>
    <t>SC-H (4/+15)</t>
  </si>
  <si>
    <t>Sesión Individual, interactuan con sus gremios y reciben objetivos</t>
  </si>
  <si>
    <t>Sesión experimental: un dia en el barrio</t>
  </si>
  <si>
    <t>Basilisk</t>
  </si>
  <si>
    <t>Asalto de los bandidos a la plaza del Aventino</t>
  </si>
  <si>
    <t>Bandits</t>
  </si>
  <si>
    <t>Taberna</t>
  </si>
  <si>
    <t>SC-H (7/+10)</t>
  </si>
  <si>
    <t>1a semana de reclutamiento, los caminos no son seguros, nadie sabe donde estan los bandidos</t>
  </si>
  <si>
    <t>Bandits (M)</t>
  </si>
  <si>
    <t>Carro bomba, trampa en el convoy</t>
  </si>
  <si>
    <t>200 cp (A), 400 cp (O), 43 ep (A)</t>
  </si>
  <si>
    <t>Emboscada en el camino</t>
  </si>
  <si>
    <t>Asalto a la caravana</t>
  </si>
  <si>
    <t>Recompensa Orzhov, 1 pp (O) de 100 zino para cada jugador</t>
  </si>
  <si>
    <t>Entrada de la Guarida</t>
  </si>
  <si>
    <t>Ogre Chain Brute</t>
  </si>
  <si>
    <t>650 cp (A), 950 cp (O), 90 ep (A), 60 gp (B)</t>
  </si>
  <si>
    <t>Guarida de los Bandoleros</t>
  </si>
  <si>
    <t>Rescatar a Ikram/Giagia (Jefe de los bandidos con objeto magico)</t>
  </si>
  <si>
    <t>Set x2 Ballesta de Mano Cruel, 8000 cp (A), 22000 cp (O), 172 ep (A), 497 gp (B),  objetos de lujo por valor de 25 gp: Cáliz de cobre con filigrana de plata, 2 relicarios de oro con un retrato pintado en su interior, set de dados de hueso grabados, pequeño espejo con marco de madera pintada, Bolsa de Contención, 3x Pocion de Heroismo</t>
  </si>
  <si>
    <t>Bandit Captain</t>
  </si>
  <si>
    <t>LV 4 (6500 XP)</t>
  </si>
  <si>
    <t>Facil - 875
Medio - 1750
Dificil - 2625
Mortal - 3500</t>
  </si>
  <si>
    <t>Necessidad=Trigo, conseguir informacion de donde pueden conseguirlo, Dhalya posee contactos (si no superan SC le deberán un favor)</t>
  </si>
  <si>
    <t>Avenida transgremial</t>
  </si>
  <si>
    <t>Viaje a los limites con el precinto 3</t>
  </si>
  <si>
    <t>Campos Marchitos</t>
  </si>
  <si>
    <t>Broza Movediza</t>
  </si>
  <si>
    <t>Campos de cultivo marchitos, pudriendose, sin nadie que los trabaje</t>
  </si>
  <si>
    <t>Cada enemigo deja caer un corazon cristalino de jade (oscuro al morir, perlado al finalizar el ritual) por valor de 100gp cada uno.</t>
  </si>
  <si>
    <t>Comuna Oculta</t>
  </si>
  <si>
    <t>Encontrar a los comuneros escondidos, el sabio (voda) encarga limpiar el corazón del bosque replantando un nuevo espiritu arboreo</t>
  </si>
  <si>
    <t>Robledo Misterioso</t>
  </si>
  <si>
    <t>Ent</t>
  </si>
  <si>
    <t>Ir a buscar un fruto de roble de fuego a la arboleda del ave elemental, donde se encuentran con guardianes del bosque.</t>
  </si>
  <si>
    <t>Awakened Shrub</t>
  </si>
  <si>
    <t>Arboleda del Ave Elemental</t>
  </si>
  <si>
    <t>Elementals</t>
  </si>
  <si>
    <t>Un elemental de cada tipo guarda la montaña, tras lo cual se debe escalar sigilosamente para evitar al ave elemental y conseguir un fruto del roble de su nido.</t>
  </si>
  <si>
    <t>Bosque de los Lamentos</t>
  </si>
  <si>
    <t>Dryad</t>
  </si>
  <si>
    <t>Encontrar el roble anciano (vernadi) del bosque, guardado por driades corrompidas.</t>
  </si>
  <si>
    <t>Claro Corrupto</t>
  </si>
  <si>
    <t>Will-O-Wisp</t>
  </si>
  <si>
    <t>Proteger el ritual (7x Horncallers), plantar la semilla del roble de fuego bajo ataque</t>
  </si>
  <si>
    <t>Corazón del Bosque</t>
  </si>
  <si>
    <t>Conclave Dryad*</t>
  </si>
  <si>
    <t>Lucha contra el avatar corrompido en el bosque en llamas, *subs Alce a Alce Gigante</t>
  </si>
  <si>
    <t>Los gremios les ascienden y reparten tesoros gremiales</t>
  </si>
  <si>
    <t>Cap III</t>
  </si>
  <si>
    <t>Los Monumentos</t>
  </si>
  <si>
    <t>En Ravnica, la ciudad donde cualquier cosa que pueda hacerse mal, normalmente se hace peor, ha surgido una nueva iniciativa de emprendimiento empresarial. En un extraño acto de colaboración de algunos gremios con los Izzet, juntamente con algunos miembros ligeramente corruptos del tejido empresarial del Aventino, se ha decidido que lo que la ciudad necesitaba, por encima de todo, era una nueva obra monumental de grandes proporciones. Quizás un obelisco, una torre, o incluso un parque temático lleno de figuras que nadie recordaba qué representaban exactamente, pero lo más probable es que acabe siendo una mezcla de todas estas cosas y ninguna a la vez.</t>
  </si>
  <si>
    <t>LV 5</t>
  </si>
  <si>
    <t>Trama</t>
  </si>
  <si>
    <t>NPCs/Monstruos</t>
  </si>
  <si>
    <t>Consecuencias</t>
  </si>
  <si>
    <t>Tesoro/Objetos</t>
  </si>
  <si>
    <t>Cabos sueltos</t>
  </si>
  <si>
    <t>Interrogatorio a Ikram/GiaGia, que queda libre y monta el Herbolario</t>
  </si>
  <si>
    <t>Ikram/GiaGia</t>
  </si>
  <si>
    <t>El nuevo monumento</t>
  </si>
  <si>
    <t>Los distintos gremios informan del inicio de un nuevo proyecto, se desconoce cual. Hay gran trajin de personal y materiales entre la torre Izzet y el taller de Manjattan</t>
  </si>
  <si>
    <t>Convención del gremio de mercaderes del Aventino</t>
  </si>
  <si>
    <t>Ezzio y Svikull participan en la convención de mercaderes. Svikkul asegura un suministro de materiales de construcción para su mansión</t>
  </si>
  <si>
    <t>Cresh, Elon Tusk, Dhalya Macav</t>
  </si>
  <si>
    <t>Fiesta nocturna en la sala de juegos Rakdos</t>
  </si>
  <si>
    <t>Ezzio se apuesta con Maeve que puede infiltrarse en el taller Izzet</t>
  </si>
  <si>
    <t>Maeve, Pesha, Ivan</t>
  </si>
  <si>
    <t>Infiltración al taller Izzet // Espiar a Manjattan en la taberna</t>
  </si>
  <si>
    <t>Ezzio falla en infiltrarse en el taller izzet i los demas no logran recuperar la palabra clave de Rotxar, quien visita a su primo Manjatan en la taberna</t>
  </si>
  <si>
    <t>Rotxar</t>
  </si>
  <si>
    <t>Visita a la sala de tatuajes</t>
  </si>
  <si>
    <t>Wundyr y Ezzio van al taller de Rotxar, Wundyr se toma unos chupitos y se deja tatuar mientras ezzio se infiltra y roba la palabra clave</t>
  </si>
  <si>
    <t>Vuelta a la morada Goblin // Revolución en la calle de hojalata</t>
  </si>
  <si>
    <t>Mientras canta y baila para despistar mientras Marchena revisa la casa de Trisz e interroga a gente, Svikul se le va de las manos la situación y revoluciona todo el barrio</t>
  </si>
  <si>
    <t>Recuperación de la caja de puzzles de Krix</t>
  </si>
  <si>
    <t>Marchena sigue el rastro hasta la comisaria Boros, que ha sufrido ataques. Ezzio recupera mediante Pandora la caja de puzzles entre los restos calcinados de los asaltantes de la comisaria, entre los cuales esta el padre de Trisz</t>
  </si>
  <si>
    <t>Burbuja temporal en el taller Izzet</t>
  </si>
  <si>
    <t>Los heroes se reunen en el Cuerno de Oro para revisar cual es su situacion, cuando Ikram/GiaGia informa a Svikull de que los izzet han comprado estupefacientes para varias semanas. Marchena detecta una fuente magica de mana azul: rsulta que los izzet han montado una burbuja temporal en el taller para un empujon final. Marchena disipa la burbuja, y al entrar se encuentran a todo el mundo cansadisimo y hambriento, pero parece que han acabado sus experimentos. Los heroes reconocen entre el material del taller piezas parecidas a la caja de puzzles de Krix y el metal azulado del laboratorio Simic</t>
  </si>
  <si>
    <t>El Aventino defiende a sus heroes</t>
  </si>
  <si>
    <t>Al dia siguiente, aparecen los gremios para tapar el desastre: la esfinge de asuntos internos amenaza a Marchena de que permita trabajar a los izzet, los boros quieren llevarse a Wundyr, salvado por la multitud, y Ezzio recibe una aviso formal. El tribuno Sila es apartado de la legion pro el momento. Ylldiane busca a Wundyr en la taberna y se muestra como aliada para descubrir el misterio y prteger a los legionarios Boros</t>
  </si>
  <si>
    <t>Khatnas, Ylldiane</t>
  </si>
  <si>
    <t>LV ?</t>
  </si>
  <si>
    <t>Cap IV</t>
  </si>
  <si>
    <t>LV 6</t>
  </si>
  <si>
    <t>El caso olvidado</t>
  </si>
  <si>
    <t>La desaparición de la científica (hermana del fallecido) sigue sin pistas. Los registros Azorius han sido bloqueados, y Wundyr no puede volver a Casa Solar por el momento. El investigador solo tiene fragmentos y rumores sin pruebas sólidas.</t>
  </si>
  <si>
    <t>Anuncio del Proyecto Monumental</t>
  </si>
  <si>
    <t>Los Orzhov anuncian la construcción del Gran Computador de Eter en la plaza del Aventino. El anuncio viene acompañado de un despliegue propagandístico y contratos blindados con empresarios corruptos. La financiación se camufla como “mecenazgo público”, pero está plagada de comisiones infladas.. Se hará en la zona baja de la ciudad, donde viven clanes Gruul y desplazados. El discurso promete orden y modernización.</t>
  </si>
  <si>
    <t>Arkady (excluido del proceso inicial), Morai (contratada para la obra), Obez (como gestor de fondos), Luda Manson (encargada de la imagen pública del proyecto).</t>
  </si>
  <si>
    <t>Contratación de los Gruul</t>
  </si>
  <si>
    <t>Obras Aventino S.A., la empresa de Morai, recibe el encargo. Ella acepta por supervivencia, pero se enfrenta al caos burocrático, la presión de los Orzhov y la ineficiencia de sus propios trabajadores goblins. Su enfoque técnico la mantiene a flote, aunque nota que hay cláusulas ocultas en los planos y un objetivo poco claro. Para comenzar las demoliciones, se contrata mano de obra Gruul. Es un movimiento usual, aparentemente integrador. Entre ellos, el Yarog consigue trabajo en el proyecto.</t>
  </si>
  <si>
    <t>Morai, Obez (aprieta financieramente), goblins obreros.</t>
  </si>
  <si>
    <t>Fiesta y resistencia</t>
  </si>
  <si>
    <t>Los Gruul celebran con rituales y fiestas. Ven la demolición como un retorno simbólico a la naturaleza salvaje. No siguen órdenes con disciplina, lo que enfurece a los capataces Azorius.</t>
  </si>
  <si>
    <t>Maltrato y tensiones</t>
  </si>
  <si>
    <t>Los encargados Orzhov presionan, amenazan y abusan de los trabajadores. Se multiplican los accidentes, algunos mortales. Las tensiones entre clases se intensifican. El inicio de las obras implica la destrucción de ruinas y túneles habitados por bestias mutantes Simic, pues la obra se lleva a cabo en la cisterna de agua y alrededores. La centaura Kotyali intenta protestar, pero es ignorada. Morai ordena seguir trabajando, pero algunos trabajadores desaparecen. Se empieza a hablar de “los sótanos desconocidos”. Una de las plataformas se hunde parcialmente tras un temblor. Morai exige una pausa para revisar los cimientos, pero Obez le obliga a continuar. Un obrero cae y desaparece sin dejar rastro. Los Gruul empiezan a ser alsitados a trabajar, forzadoos por el contrato, los que no quieren trabajar desaparecen.</t>
  </si>
  <si>
    <t>Kotyali, obreros, soldados Boros que observan sin intervenir, Maeve (se cuela a explorar de noche).</t>
  </si>
  <si>
    <t>El fracaso de Arkady</t>
  </si>
  <si>
    <t>Arkady presenta una propuesta alternativa, basada en estructuras sostenibles y participación ciudadana, pero es rechazada. Se da cuenta de que el proyecto ya estaba decidido desde antes. Su frustración crece, y empieza a sospechar de Obez. Arkady participa en debates obreros clandestinos donde se critica el proyecto como una farsa elitista.</t>
  </si>
  <si>
    <t>Arkady, Obez, miembros del comité Orzhov.</t>
  </si>
  <si>
    <t>Escenas del Aventino</t>
  </si>
  <si>
    <t>Mientras avanza la obra, el vecindario se transforma.
Maeve roba planos y monedas de los bolsillos de arquitectos.
Pesha echa a golpes a un Orzhov borracho que intentó colarse en su taberna.
Iván cocina para los trabajadores, mezclando ingredientes que causan “problemas gastrointestinales menores”.
Ikram prepara sustancias para que los obreros no duerman y trabajen más rápido.</t>
  </si>
  <si>
    <t>Maeve, Pesha, Iván, Ikram.</t>
  </si>
  <si>
    <t>Boicot fallido</t>
  </si>
  <si>
    <t>Un grupo de trabajadores sabotea maquinaria para retrasar las obras. Boros y Azorius intervienen brutalmente y entregan a varios al tribunal Azorius. Se instala el miedo. Indignada por la destrucción de su clan, Kotyali lanza un ataque relámpago contra las obras. Logra parar un día los trabajos, pero es repelida con dureza.</t>
  </si>
  <si>
    <t>Una conversación con la Intendente Mayor</t>
  </si>
  <si>
    <t>El investigador encuentra a Ylldiane que cuestiona la legalidad del contrato y sugiere que hay algo oscuro detrás del proyecto. Le advierte que se mantenga alejado.</t>
  </si>
  <si>
    <t>LV 7</t>
  </si>
  <si>
    <t>El capricho se convierte en monstruo</t>
  </si>
  <si>
    <t>Los Izzet modifican los planos y añaden elementos mágicos absurdos: una fuente de luz continua, una cámara que proyecta “el futuro” y una torre que canta himnos. Lo presentan como “ciencia conceptual”, pero algunos temen que altere el equilibrio mágico.</t>
  </si>
  <si>
    <t xml:space="preserve">Obez, clérigos Orzhov, los Izzet, Morai (desesperada por adaptarse y alarmada por las implicaciones).
</t>
  </si>
  <si>
    <t>Arkady consigue el mando</t>
  </si>
  <si>
    <t>Tras varios escándalos internos y la renuncia de un supervisor Orzhov por “motivos de salud” (probablemente apalizado camino a su casa), Arkady es contratado como figura pública del proyecto. Se convierte en la cara progresista.</t>
  </si>
  <si>
    <t>Arkady, Obez, Luda Manson.</t>
  </si>
  <si>
    <t>La calma antes del ritual</t>
  </si>
  <si>
    <t>Los Orzhov anuncian un cambio de estrategia para "acelerar" la demolición: usarán magia mayor. Se comienza a construir un círculo de invocación en secreto, rodeado por vigilancia Boros. El investigador teme lo peor. El homúnculo Vocero comunica la invocación oficialmente, causando desconcierto y miedo en la población. Tajic prohibe explicitamente la intevencion en el ritual.</t>
  </si>
  <si>
    <t>Los Orzhov se enriquecen</t>
  </si>
  <si>
    <t>Se vende “participación simbólica” a pequeños inversores, pero sus pagos desaparecen en una red de sociedades pantalla.
Se hipoteca suelo público para financiar obras que ya están pagadas.
Se venden “tributos espirituales” falsos para purificar el área de construcción.
Obez se frota las manos mientras hace transferencias mediante espectros contables.</t>
  </si>
  <si>
    <t>Boros: escudos contra llamas</t>
  </si>
  <si>
    <t>En medio de los tumultos, los protagonista ven soldados a Boros protegiendo templos Orzhov, pero no civiles, por orden de Tajic
Aparecen fracturas en la Legión Boros: no todos quieren seguir las órdenes ciegamente.</t>
  </si>
  <si>
    <t>El ritual de invocación</t>
  </si>
  <si>
    <t>Los wurms invocados por los Izzet se descontrolan, desequilibrando el mana rojo y causando destrucción. Todo el mundo salvo los Izzet (que desaparecen y se sospecha que rabajan en una instalacion subterranea) huye de los yermos rojos, plagados de wurms descontrolados, y se desata una tormenta magica sobre el aventino</t>
  </si>
  <si>
    <t>Estallido social y represión</t>
  </si>
  <si>
    <t>Las clases bajas, especialmente los clanes Gruul y las periferias, son las primeras afectadas.
Los Gruul liderados por Arkady y los Boros por Wundyr enloquecen y aumentan los conflictos, sufriendo bajas y acusaciones de sabotaje..</t>
  </si>
  <si>
    <t>Enfrentamiento épico: Niv-Mizzet vs Borborygmos</t>
  </si>
  <si>
    <t>Mientras el caos crece, aparecen Niv-Mizzet (representante del conocimiento tecnocrático) y Borborygmos (líder tribal).
Luchan en los yermos rojos de manera epica, y la magia devasta el entorno.
Ambos quedan heridos, inconscientes o desaparecidos en una tormenta de fuego y escombros.</t>
  </si>
  <si>
    <t>La traición de Pesha</t>
  </si>
  <si>
    <t>Tras sobrevivir a todo lo ocurrido, Pesha, que es una agente Rakdos encubierta, droga a los protagonistas mientras descansan en el Cuerno de Oro</t>
  </si>
  <si>
    <t>Timeline</t>
  </si>
  <si>
    <t>Party</t>
  </si>
  <si>
    <t>Disseny</t>
  </si>
  <si>
    <t>Cabos sueltos: interrogatori a Ikram/Giagia</t>
  </si>
  <si>
    <t>Planificacio</t>
  </si>
  <si>
    <t>Prototip</t>
  </si>
  <si>
    <t>Construccio</t>
  </si>
  <si>
    <t>Posada en marxa</t>
  </si>
  <si>
    <t>David</t>
  </si>
  <si>
    <r>
      <rPr>
        <rFont val="Arial"/>
        <b/>
        <color theme="1"/>
      </rPr>
      <t>Humano
Incremento de Puntuación de Característica.</t>
    </r>
    <r>
      <rPr>
        <rFont val="Arial"/>
        <color theme="1"/>
      </rPr>
      <t xml:space="preserve"> Dos puntuaciones de característica diferentes que elijas aumentan en 1.
</t>
    </r>
    <r>
      <rPr>
        <rFont val="Arial"/>
        <b/>
        <color theme="1"/>
      </rPr>
      <t>Habilidades.</t>
    </r>
    <r>
      <rPr>
        <rFont val="Arial"/>
        <color theme="1"/>
      </rPr>
      <t xml:space="preserve"> Ganas competencia en una habilidad de tu elección.
</t>
    </r>
    <r>
      <rPr>
        <rFont val="Arial"/>
        <b/>
        <color theme="1"/>
      </rPr>
      <t>Dote.</t>
    </r>
    <r>
      <rPr>
        <rFont val="Arial"/>
        <color theme="1"/>
      </rPr>
      <t xml:space="preserve"> Ganas una dote de tu elección.
</t>
    </r>
    <r>
      <rPr>
        <rFont val="Arial"/>
        <b/>
        <color theme="1"/>
      </rPr>
      <t xml:space="preserve">Edad. </t>
    </r>
    <r>
      <rPr>
        <rFont val="Arial"/>
        <color theme="1"/>
      </rPr>
      <t xml:space="preserve">Los humanos alcanzan la madurez cerca de la veintena y rara vez llegan a vivir un siglo completo.
</t>
    </r>
    <r>
      <rPr>
        <rFont val="Arial"/>
        <b/>
        <color theme="1"/>
      </rPr>
      <t>Alineamiento.</t>
    </r>
    <r>
      <rPr>
        <rFont val="Arial"/>
        <color theme="1"/>
      </rPr>
      <t xml:space="preserve"> Los humanos tienen a no tener un alineamiento concreto. En ellos se puede encontrar tanto lo mejor como lo peor.
</t>
    </r>
    <r>
      <rPr>
        <rFont val="Arial"/>
        <b/>
        <color theme="1"/>
      </rPr>
      <t>Tamaño.</t>
    </r>
    <r>
      <rPr>
        <rFont val="Arial"/>
        <color theme="1"/>
      </rPr>
      <t xml:space="preserve"> Los humanos varían mucho en cuanto a altura y constitución, desde aproximadamente los 5 a los 6 pies (1,5 m-1,8 m) de alto. Independientemente de tu altura, tu tamaño es Mediano.
</t>
    </r>
    <r>
      <rPr>
        <rFont val="Arial"/>
        <b/>
        <color theme="1"/>
      </rPr>
      <t xml:space="preserve">Velocidad. </t>
    </r>
    <r>
      <rPr>
        <rFont val="Arial"/>
        <color theme="1"/>
      </rPr>
      <t xml:space="preserve">Tu velocidad base a pie es de 30 pies.
</t>
    </r>
    <r>
      <rPr>
        <rFont val="Arial"/>
        <b/>
        <color theme="1"/>
      </rPr>
      <t xml:space="preserve">Idiomas. </t>
    </r>
    <r>
      <rPr>
        <rFont val="Arial"/>
        <color theme="1"/>
      </rPr>
      <t>Puedes hablar, leer y escribir Común y una lengua extra de tu elección. Los humanos normalmente aprenden lenguas de otras personas con las que tienen trato, incluyendo dialectos ocultos. Son aficionados a enriquecer su lenguaje con palabras que toman prestadas de otras lenguas: maldiciones orcas, expresiones musicales élficas, frases militares enanas y ese tipo de cosas.</t>
    </r>
  </si>
  <si>
    <t>Transfondo</t>
  </si>
  <si>
    <t>Criado en una casa humilde pero respetable, Marchena veía como cada día su padre iba a trabajar a la oficina como burócrata Azorio; mientras su madre, una curandera de renombre siempre estaba donde la necesitaba el gremio. Su niñez la pasó en una pequeña escuela militar, entrenando y estudiando leyes, para como su padre poder trabajar para el Senado. Cada noche en casa repasaban las leyes y primeros auxilios, y su madre siempre decía que tenía un don en sus manos para la curación, y que había sacado el coraje y rectitud de su padre. A los 15 años pasó las oposiciones con nota como funcionario en los juzgados. La vida le sonreía y todo iba bien hasta que llegó la guerra. Entonces Marchena recogió el escudo del orden y el martillo de la justicia.
¿Cuánto había pasado? Días? Meses? Un año? Casi ya no se acordaba ni de cuando se despidió por última vez de sus padres. Tantas imágenes grabadas en su mente... los horrores, los ejércitos zombis, los gremios traicionando la ciudad….
Lo vivió en primera persona, ya que como custodio del juzgado tenía que quedarse quieto y esperar órdenes, y el orden y la ley son lo único que le diferencian de esa escoria, pues hasta los animales tienen un Orden. En uno de sus turnos, el Justicar les llamó por un asalto de elfos oscuros en un edificio cercano. Lucharon, vamos si lucharon, y algunos de sus camaradas cayeron. Apresó a unos de esos sucios delincuentes, y el Justicar le ordenó matarlo, pero cómo podía? Sin un juicio? Aún recuerda sus palabras: Somos la ley, estamos en guerra, ¡¿crees que tendrán otro final si lo llevamos a juicio?!
Nunca había matado a nadie y menos saltándose la ley, pero era una orden, él había sido testigo de sus crímenes y tenía claro de que no habría otra pena que la muerte. Así que desenfundó su espada y con un golpe certero los decapitó uno por uno. Nunca estará orgulloso, però así es la ley. 
Ese fue además un día triste, pues Isperia, la Juez Suprema de Azorius fue petrificada por Vraska. Estando él durmiendo en su modesto habitáculo, se le apareció Isperia en una pesadilla y le toco con un dedo en la frente. Al despertar, dentro de él ya no cobijaba duda alguna sobre la muerte de los elfos oscuros. El corazón le latía fuertemente, y en su interior fluían las palabras de La Constitución imbuidas en poderosa magia… Este era su camino, Ser la Ley para que el Orden imperara en Ravnica. Tras ese sueño no tardó en ascender, el final de la guerra se aproximaba y el Senado necesitaba a gente Leal en las calles, castigando los infieles y recuperando el Orden. Isperia fue finalmente resucitada y la guerra ganada, pero el no olvida ni perdona los agravios.
Desde esa noche, cuando sale a trabajar lleva puesta una máscara, pues yo él es solo un instrumento del Orden, y voluntad es Ley. Las enseñanzas de su madre harán que nunca disfrute de la muerte, pero sus deseos no importan. Sin Ley no hay Orden, y su deber es limpiar Ravnica de herejes, asesinos y todos aquellos que no se inclinen al Orden.
Algun dia llevará el Martillo de Justicia de Arconte, trascendiendo la mortalidad y se alzará como el Juez Supremo de Azorius, Imperator Maximus de la ley y el Orden.
Nadie conocerá su persona, pero todos temerán la Ley.</t>
  </si>
  <si>
    <t>Clase</t>
  </si>
  <si>
    <t>Clérigo</t>
  </si>
  <si>
    <t>Aliado</t>
  </si>
  <si>
    <t>Justicar Tai On (Humano Azorius)</t>
  </si>
  <si>
    <t>Subclase</t>
  </si>
  <si>
    <t>Dominio del Orden</t>
  </si>
  <si>
    <t>Rival</t>
  </si>
  <si>
    <t>Juez Khatnas (Esfinge Azorius) / Nebum Gerava, Arbites del Senado</t>
  </si>
  <si>
    <t>Legión
Boros</t>
  </si>
  <si>
    <r>
      <rPr>
        <rFont val="Arial"/>
        <b/>
        <color theme="1"/>
      </rPr>
      <t>Competencia con Habilidad:</t>
    </r>
    <r>
      <rPr>
        <rFont val="Arial"/>
        <color theme="1"/>
      </rPr>
      <t xml:space="preserve"> Perspicacia, Intimidación
</t>
    </r>
    <r>
      <rPr>
        <rFont val="Arial"/>
        <b/>
        <color theme="1"/>
      </rPr>
      <t>Idiomas:</t>
    </r>
    <r>
      <rPr>
        <rFont val="Arial"/>
        <color theme="1"/>
      </rPr>
      <t xml:space="preserve"> Dos de tu elección
</t>
    </r>
    <r>
      <rPr>
        <rFont val="Arial"/>
        <b/>
        <color theme="1"/>
      </rPr>
      <t xml:space="preserve">Equipo: </t>
    </r>
    <r>
      <rPr>
        <rFont val="Arial"/>
        <color theme="1"/>
      </rPr>
      <t xml:space="preserve">Una insignia de Azorius, un pergamino que contiene un texto de una ley importante para ti, un frasco de tinta azul, una pluma, un juego de ropa fina y una bolsa para el cinturón que contiene 10 gp (monedas de 1-zino acuñadas por Azorius)
</t>
    </r>
    <r>
      <rPr>
        <rFont val="Arial"/>
        <b/>
        <color theme="1"/>
      </rPr>
      <t>Dote:</t>
    </r>
    <r>
      <rPr>
        <rFont val="Arial"/>
        <color theme="1"/>
      </rPr>
      <t xml:space="preserve"> Autoridad Legal</t>
    </r>
  </si>
  <si>
    <t>Foraneo</t>
  </si>
  <si>
    <t>Randal (Amigo de la infancia, humano fanatico Selesnya)</t>
  </si>
  <si>
    <t>Sequito</t>
  </si>
  <si>
    <t>Intro</t>
  </si>
  <si>
    <t>Post Act I</t>
  </si>
  <si>
    <t>Txema</t>
  </si>
  <si>
    <t>Wundyr Somo</t>
  </si>
  <si>
    <r>
      <rPr>
        <rFont val="Arial"/>
        <b/>
        <color theme="1"/>
      </rPr>
      <t>Minotauro</t>
    </r>
    <r>
      <rPr>
        <rFont val="Arial"/>
        <color theme="1"/>
      </rPr>
      <t xml:space="preserve">
</t>
    </r>
    <r>
      <rPr>
        <rFont val="Arial"/>
        <b/>
        <color theme="1"/>
      </rPr>
      <t xml:space="preserve">Incremento de Puntuación de Característica. </t>
    </r>
    <r>
      <rPr>
        <rFont val="Arial"/>
        <color theme="1"/>
      </rPr>
      <t xml:space="preserve">Tu puntuación de Fuerza aumenta en 2 y tu puntuación de Constitución aumenta en 1.
</t>
    </r>
    <r>
      <rPr>
        <rFont val="Arial"/>
        <b/>
        <color theme="1"/>
      </rPr>
      <t>Alineamiento.</t>
    </r>
    <r>
      <rPr>
        <rFont val="Arial"/>
        <color theme="1"/>
      </rPr>
      <t xml:space="preserve"> La mayoría de los minotauros que se unen a la legión Boros se inclinan hacia las alineaciones legales, mientras que los asociados con el Culto de Rakdos o los clanes Gruul tienden a alineaciones caóticas.
</t>
    </r>
    <r>
      <rPr>
        <rFont val="Arial"/>
        <b/>
        <color theme="1"/>
      </rPr>
      <t>Tamaño.</t>
    </r>
    <r>
      <rPr>
        <rFont val="Arial"/>
        <color theme="1"/>
      </rPr>
      <t xml:space="preserve"> Los minotauros tienen una altura promedio de más de 6 pies, y tienen una construcción robusta.Su tamaño es mediano.
</t>
    </r>
    <r>
      <rPr>
        <rFont val="Arial"/>
        <b/>
        <color theme="1"/>
      </rPr>
      <t xml:space="preserve">Velocidad. </t>
    </r>
    <r>
      <rPr>
        <rFont val="Arial"/>
        <color theme="1"/>
      </rPr>
      <t xml:space="preserve">Tu velocidad base a pie es de 30 pies.
</t>
    </r>
    <r>
      <rPr>
        <rFont val="Arial"/>
        <b/>
        <color theme="1"/>
      </rPr>
      <t>Cuernos.</t>
    </r>
    <r>
      <rPr>
        <rFont val="Arial"/>
        <color theme="1"/>
      </rPr>
      <t xml:space="preserve"> Tus cuernos son armas naturales, que son que puedes usar para hacer ataques desarmados. Si golpeas con ellos, se reparte el daño de la perforación igual a 1d6 + tu modificador de Fuerza. en lugar del daño contundente normal para un ataque desarmado.
</t>
    </r>
    <r>
      <rPr>
        <rFont val="Arial"/>
        <b/>
        <color theme="1"/>
      </rPr>
      <t>Embestida.</t>
    </r>
    <r>
      <rPr>
        <rFont val="Arial"/>
        <color theme="1"/>
      </rPr>
      <t xml:space="preserve"> Inmediatamente después de usar la acción de Carrera en tu turno y moverte al menos 20 pies, puedes hacer un ataque cuerpo a cuerpo con tus cuernos como acción extra.
</t>
    </r>
    <r>
      <rPr>
        <rFont val="Arial"/>
        <b/>
        <color theme="1"/>
      </rPr>
      <t>Cuernos Martilleantes.</t>
    </r>
    <r>
      <rPr>
        <rFont val="Arial"/>
        <color theme="1"/>
      </rPr>
      <t xml:space="preserve"> Inmediatamente después de golpear a una criatura con un ataque cuerpo a cuerpo como parte de la acción de ataque en tu turno, puedes usar una acción extra para intentar empujar a ese objetivo con tus cuernos. El objetivo no debe ser más de un tamaño más grande que tú y estar a menos de 5 pies de ti. A menos que tenga éxito en una tirada de salvación de Fuerza contra un DC igual a 8 + tu bono de competencia + tu modificador de Fuerza, lo empujas hasta 10 pies lejos de ti.
</t>
    </r>
    <r>
      <rPr>
        <rFont val="Arial"/>
        <b/>
        <color theme="1"/>
      </rPr>
      <t>Imponer la presencia</t>
    </r>
    <r>
      <rPr>
        <rFont val="Arial"/>
        <color theme="1"/>
      </rPr>
      <t xml:space="preserve">. Tienes competencia en uno de las siguientes habilidades de tu elección: Intimidación o Persuasión.
</t>
    </r>
    <r>
      <rPr>
        <rFont val="Arial"/>
        <b/>
        <color theme="1"/>
      </rPr>
      <t>Idiomas.</t>
    </r>
    <r>
      <rPr>
        <rFont val="Arial"/>
        <color theme="1"/>
      </rPr>
      <t xml:space="preserve"> Puedes hablar, leer y escribir en Común y Minotauro.</t>
    </r>
  </si>
  <si>
    <t>Con cada nacimiento del linaje de Ordruun, nuestra señora Aurelia asiste a cada uno de ellos para bendecirlo. Mis ascendientes solicitaron una plegaria especifica. Ella les otorgó dicha plegaria. Mi nombre. Wundyr Somo. 
Como cada Hijo de Ordruun , nos preparan, nos forman y nos adiestran. Cada uno sabe que el compañero que tiene a su lado, es su hermano y lo respetamos. El comandante Yaszem hace que lo recordemos. Muchos de nosotros, por los acontecimientos ocurridos hemos tenido que licenciarnos antes de lo debido. Somos inexpertos, lo sabemos, pero que mejor que la experiencia del dia a dia para formarte, y mas ahora, que el caos asola la ciudad. Patrullamos y siempre vemos lo mismo: Jueces que se creen que un papel les da la razon;  acólitos corruptos que el único afán es el tintineo de monedas como el caballo que se alimenta con su morral, elefantes pacifistas adoradores de plantas que evitan cualquier confrontación. En conjunto imparten alguna que otra justicia para la estabilidad ... pero la verdadera chusma que hay en la ciudad son los tugurios de los rakdos. Estamos hartos de recibir mi compañero trasgo y yo avisos de reyertas por la depravación y anarquia que producen la gentuza. Llegamos y una advertencia damos. Solo una. Acabamos impartiendo nuestra justicia, nuestras reglas, nuestra ley. La ley que solo entienden, y en cuanto yace el primer infeliz en el suelo sin moverse el problema esta resuelto. No nos felicitan los otros clanes por nuestros metodos… pero solucionamos el problema. 
Ordenes del dia. Un momento. Esto es nuevo. Una orden del mismisimo comandante Grozdan. Cualquier minotauro sabe quien es. Tiene mi admiración . No ha tenido que lamer culos para estar donde está, y no como Tajic y su vergüenza .Por que claro, a raiz de su acto y sus palabras, La legion de boros esta dividida. Tenemos que ser uno de nuevo. 
Es raro que reciba algo de Grozdan. Algo ocurre para que esté escrito por su propia pezuña. Sus ordenes son claras: asistir a una reunión.  Me expecifica claramente que sea cauteloso y discreto. Quemo y exparzo la ceniza en diferentes puntos . Me dirijo a la armeria y me aseguro de estar preparado para sorpresas. A pesar que sea solo una reunión, puede que la cosa se tuerza. Si se ponen feas, Solo les daré una advertencia. Solo una.</t>
  </si>
  <si>
    <t>Paladín</t>
  </si>
  <si>
    <t>Sargento Instructor Gough (Gigante Boros)</t>
  </si>
  <si>
    <t>Estilo de Combate - Defensa // Juramento de Venganza</t>
  </si>
  <si>
    <t>Tajic, Espada de la Legión</t>
  </si>
  <si>
    <r>
      <rPr>
        <rFont val="Arial"/>
        <b/>
        <color theme="1"/>
      </rPr>
      <t>Competencia con Habilidad:</t>
    </r>
    <r>
      <rPr>
        <rFont val="Arial"/>
        <color theme="1"/>
      </rPr>
      <t xml:space="preserve"> Atletismo, Intimidación
</t>
    </r>
    <r>
      <rPr>
        <rFont val="Arial"/>
        <b/>
        <color theme="1"/>
      </rPr>
      <t>Competencia con Herramientas:</t>
    </r>
    <r>
      <rPr>
        <rFont val="Arial"/>
        <color theme="1"/>
      </rPr>
      <t xml:space="preserve"> un set de juego
</t>
    </r>
    <r>
      <rPr>
        <rFont val="Arial"/>
        <b/>
        <color theme="1"/>
      </rPr>
      <t>Idiomas:</t>
    </r>
    <r>
      <rPr>
        <rFont val="Arial"/>
        <color theme="1"/>
      </rPr>
      <t xml:space="preserve"> Elige uno entre Celestial, Draconico, Goblin o Minotauro
</t>
    </r>
    <r>
      <rPr>
        <rFont val="Arial"/>
        <b/>
        <color theme="1"/>
      </rPr>
      <t xml:space="preserve">Equipo: </t>
    </r>
    <r>
      <rPr>
        <rFont val="Arial"/>
        <color theme="1"/>
      </rPr>
      <t xml:space="preserve">Una insignia de Boros, una pluma de un ala de ángel, un trozo de un estandarte de Boros hecho jirones (un recuerdo de una famosa batalla), un conjunto de ropa común, y una bolsa para el cinturón que contiene 2 gp (monedas de 1-cino acuñadas por Boros)
</t>
    </r>
    <r>
      <rPr>
        <rFont val="Arial"/>
        <b/>
        <color theme="1"/>
      </rPr>
      <t xml:space="preserve">Dote: </t>
    </r>
    <r>
      <rPr>
        <rFont val="Arial"/>
        <color theme="1"/>
      </rPr>
      <t>Mando en la Legión</t>
    </r>
  </si>
  <si>
    <t>Informante Dimir</t>
  </si>
  <si>
    <t>Wundyr se encuentra a su amigo Gough de camino a ver al prefecto, parece que tiene un nuevo destino. Tajic se encuentra discutiendo sobre el prefecto sobre el futuro de Wundyr, el prefecto le asigna patrullar el aventino.</t>
  </si>
  <si>
    <t xml:space="preserve">Wundyr se va a dormir y no ve el mensaje oculto que tiene en la puerta. Se despierta a la mañana siguiente y recibe a un mensajero, que le entrega un mensaje del gremio (citandole al dia siguiente) y una carta en blanco. Luego inspecciona el barrio: conoce a Gruruk (visita su fabrica, le promete que intentara arreglar su deuda), Cresh y Kotyali. Tras esto se va a patrullar por el campamento Gruul, donde se encuentra con Arkady, quien le provoca para empezar una pelea que no ocurre. Ouray aparece y tranquiliza a todo el mundo, y le acompaña fuera del campamento mientras discuten de filosofia. Al día siguiente va a Casa Solar y se reune con el prefecto, quien de nuevo esta recibiendo las criticas de Tajic. Tras un breve enfrentamiento verbal con Tajic, el prefecto le manda  a la herreria, donde un angel de la forja le revela que la espada esta atada a la venganza, y le recomienda que se separe de ella. Wundyr se niega, y el angel le da un paquete. Wundyr rinde informe, el prefectop escucha preocupado, y asciende a Wundyr a Cabo. El paquete resulta contener un escudo centinela, y Wundyr tiene la misión de reclutar a unos cuantos legionarios para poder convertirse en sargento. Wundyr busca a Gough pero parece que esta fuera de practicas militares.
Me dirijo a intendencia… para formalizar el papeleo del equipo.  Ylldiana , la intendente, me ignora con el papeleo  mientras le comento mis necesidades y la manera de ganar algo más de influencia en el hostil barrio del Aventino . Ganarme la confianza ayudando a los mercaderes de la zona, concediendo contratos de la legión a estos. Me falta al respeto diciendo que quiero aprovecharme de la situación. por quien me toma la pisapapeles… a saber que tipo de sables ha empuñado.
Accede a replanteárselo, pero que me ponga en contacto con un recluta problemático con una deuda y que cobre ésta … un goblin que se ha metido en líos a raíz de los juegos. Accedo con tal de llevar a cabo mi propósito de mejorar las condiciones del Aventino. 
Me dirijo hacia la taberna y empiezo a recordar cuando bebia aquí. Me parece una eternidad ya que no veo caras conocidas. No me distraigo mucho y a una de las mesoneras le pido información discretamente. Me indica que siga el jolgorio de los que están jugando, seguro que lo encuentro allí. Se lo agradezco y no me es muy difícil encontrar al susodicho. Observo el juego , no hay nada de malo un poco de diversión … siempre y cuando no haya trampas. Veo que el recluta tiene una buena racha . Interrumpo la partida, solicitando al recluta para hablar con el a solas. No soy grato de buenas miradas por ninguno de los presentes. Accede el goblin mientras le invito a una cerveza y le comento la situación de la manera mas diplomática. El intenta disimular sus palabras con alguna que otra mentira… le pido algo rudo que sea sincero conmigo de porque tiene deudas. Nunca falla , aunque no me gusta recurrir a estos métodos. Me comenta su difícil pasado y que gracias a la legión esta mejorando sus condiciones, pero un goblin de la calle de hojalata junto con su banda le ha ido extorsionando. accedo a ayudar a un” hermano juramentado”. asumo la mitad de su deuda y le digo que me ocuparé de ese tal Gasz… pero que guarde dicho oro . 
Me dirijo de nuevo a la intendente, y se sorprende que haya cobrado dicha deuda. Me pregunta cómo. Accedo y de nuevo otra burla hacia mi raza. Definitivamente, me toma por estúpido y me cuenta la verdad. Veo como se guarda el oro y que no era ella la receptora de dicha deuda… poniendo en peligro y habiendo dado mi palabra al recluta. Intento enmendar mi acción y solo escucho amenazas por su parte… sigue hablando pero ya no escucho su voz , solo escucho la espada para que actue…. Y actuo . Casi reventando la puerta, marcho de ese lugar. Mi total ignorancia y confianza hacia un superior  ha puesto en peligro a un recluta, y a su familia. De nuevo solo imagino la corrupción del gremio - élla no representa la legión ….- miro el regalo de mi nacimiento – esto si es la legión. He de encontrar a ese Gasz y solucionar todo esto lo antes posible. 
</t>
  </si>
  <si>
    <t>Me gustaría mejorar relaciones con los grul... y a la vez tenerlos controlados o encarcelados si aún siguen  haciendk pratullas encarcelar a uno . O a todos ...  Preguntar a gentuza rumores y del goblin puto. Ir a casa solar a ver si hay gentuza para capturar y hacer de cazador de recompensas ... El espía a ver si me ayuda de una vez o me lo cargaré en cuanto lo vea... Preguntar el porque de la ausencia del goblin en el aventino... ligarme a pesha y decirle que Hugo o Víctor es un parguela...</t>
  </si>
  <si>
    <t>Xavi</t>
  </si>
  <si>
    <t>Ecthelion Dalverjar</t>
  </si>
  <si>
    <r>
      <rPr>
        <rFont val="Arial"/>
        <b/>
        <color theme="1"/>
      </rPr>
      <t>Semielfo</t>
    </r>
    <r>
      <rPr>
        <rFont val="Arial"/>
        <color theme="1"/>
      </rPr>
      <t xml:space="preserve">
</t>
    </r>
    <r>
      <rPr>
        <rFont val="Arial"/>
        <b/>
        <color theme="1"/>
      </rPr>
      <t xml:space="preserve">Incremento de Puntuación de Característica. </t>
    </r>
    <r>
      <rPr>
        <rFont val="Arial"/>
        <color theme="1"/>
      </rPr>
      <t xml:space="preserve">Tu puntuación de Carisma aumenta en 2 y otras dos puntuaciones a tu elección aumentan en 1.
</t>
    </r>
    <r>
      <rPr>
        <rFont val="Arial"/>
        <b/>
        <color theme="1"/>
      </rPr>
      <t xml:space="preserve">Edad. </t>
    </r>
    <r>
      <rPr>
        <rFont val="Arial"/>
        <color theme="1"/>
      </rPr>
      <t xml:space="preserve">Los semielfos maduran a la misma velocidad que los humanos y alcanzan la adultez alrededor de los 20 años. Viven, sin embargo, mucho más que los humanos, excediendo a menudo los 180 años.
</t>
    </r>
    <r>
      <rPr>
        <rFont val="Arial"/>
        <b/>
        <color theme="1"/>
      </rPr>
      <t>Alineamiento.</t>
    </r>
    <r>
      <rPr>
        <rFont val="Arial"/>
        <color theme="1"/>
      </rPr>
      <t xml:space="preserve"> Los semielfos comparten la inclinación caótica de su herencia élfica. Valoran tanto la libertad personal como la expresión creativa, no demostrando amor por los líderes ni deseo de seguidores. Les fastidian las reglas, molestándose con las demandas de los demás, y en ocasiones se muestran poco fiables o por lo menos impredecibles.
</t>
    </r>
    <r>
      <rPr>
        <rFont val="Arial"/>
        <b/>
        <color theme="1"/>
      </rPr>
      <t>Tamaño.</t>
    </r>
    <r>
      <rPr>
        <rFont val="Arial"/>
        <color theme="1"/>
      </rPr>
      <t xml:space="preserve"> Los semielfos son casi del mismo tamaño que los humanos, midiendo entre 5 y 6 pies (1.5m-1.8m). Tu tamaño es Mediano.
</t>
    </r>
    <r>
      <rPr>
        <rFont val="Arial"/>
        <b/>
        <color theme="1"/>
      </rPr>
      <t>Velocidad.</t>
    </r>
    <r>
      <rPr>
        <rFont val="Arial"/>
        <color theme="1"/>
      </rPr>
      <t xml:space="preserve"> Tu velocidad base a pie es de 30 pies.
</t>
    </r>
    <r>
      <rPr>
        <rFont val="Arial"/>
        <b/>
        <color theme="1"/>
      </rPr>
      <t>Visión en la Oscuridad.</t>
    </r>
    <r>
      <rPr>
        <rFont val="Arial"/>
        <color theme="1"/>
      </rPr>
      <t xml:space="preserve"> Gracias a tu sangre élfica, tienes una visión superior en la oscuridad y la luz tenue. Puedes ver en luz tenue hasta los 60 (18 m) pies como si fuera a plena luz, y en la oscuridad como si fuera en luz tenue.  No puedes distinguir colores en la oscuridad, sólo tonos de gris.
</t>
    </r>
    <r>
      <rPr>
        <rFont val="Arial"/>
        <b/>
        <color theme="1"/>
      </rPr>
      <t>Ascendencia Feérica.</t>
    </r>
    <r>
      <rPr>
        <rFont val="Arial"/>
        <color theme="1"/>
      </rPr>
      <t xml:space="preserve"> Tienes ventaja en las tiradas de salvación contra Encantamiento, y no puedes ser dormido mediante la magia.
</t>
    </r>
    <r>
      <rPr>
        <rFont val="Arial"/>
        <b/>
        <color theme="1"/>
      </rPr>
      <t>Versatilidad con Habilidades.</t>
    </r>
    <r>
      <rPr>
        <rFont val="Arial"/>
        <color theme="1"/>
      </rPr>
      <t xml:space="preserve"> Ganas competencia en dos habilidades a tu elección.
</t>
    </r>
    <r>
      <rPr>
        <rFont val="Arial"/>
        <b/>
        <color theme="1"/>
      </rPr>
      <t>Idiomas.</t>
    </r>
    <r>
      <rPr>
        <rFont val="Arial"/>
        <color theme="1"/>
      </rPr>
      <t xml:space="preserve"> Puedes hablar, leer y escribir Común, Élfico y otro idioma de tu elección.</t>
    </r>
  </si>
  <si>
    <t>Ecthelion nace pocos años antes de la Guerra de la Chispa en el seno de la familia Dalverjar, de la corte del sur, elfos oscuros que llevaba generaciones sirviendo en el clan Golgari como infiltradores, envenenadores y ladrones de información. Tantos años de servicio llevaron a la familia a tener un lugar permanente en la Cilia (parlamento asesor del líder del gremio Golgari) por invitación del líder Jarad vod Savo, donde le sirvieron de manera leal. Dicha lealtad se puso a prueba con el estallido de la Guerra de la Chispa cuando la Cilia optó por aislar a Jarad en una zona abandonada de la subciudad, facilitar el ascenso al poder dentro del gremio de Vraska y poner a su alcance todos los conocimientos y recursos para que esta pudiera encontrar el artefacto Sol Inmortal para entregárselo a Nicol Bolas. Toda la familia acordó tratar de avisar a Jarad y a los gremios Boros y Orzov para que pudieran intervenir y evitar la entrega del Sol Inmortal a Bolas, pero no sirvió de nada: los Boros y Orzov ignoraron la información que se les entregó, y ejecutaron a cuantos miembros de la familia de Ecthelion se les acercaron para darles el aviso. El resto de familiares de Ecthelion que partieron a la subciudad para avisar a Jarad y ayudarlo a escapar de ahí, fueron asesinados por otros elfos devkarin de la subfacción Ochran (leales y dirigidos por Vraska) antes de poder alcanzar la posición del líder de Gremio. Tras saberse de esta traición la Cilia expulsó a lo que quedaba de la familia de Echtelion del organismo y facilitó cualquier información que los Ochran pudieran necesitar para localizarlos y asesinarlos.
Toda su familia fue aniquilada, salvo Ecthelion, quien al ser muy joven (12 años) y no tener un registro profesional registrado dentro del Gremio pudo pasar indetectado por las redes de informadores del clan, por lo que para ello decidió aplicar la teoría de “si quieres esconder un árbol, el mejor lugar es en medio del bosque”. Y como en Ravnica abunda la basura y los deshechos decidió que lo mejor para pasar desapercibido pero dentro del submundo que le era conocido, decidió por trabajar en lo más bajo de la sub-facción Streetswarm como trabajador de las granjas de reciclaje y recolector de materiales/desechos/cadáveres. Ecthelion había podido recibir una básica aún qué buena formación de su familia en lo que era considerado el “negocio familiar”, y la dura vida callejera del submundo le sirvieron para aprender también sobre cómo pasar desapercibido, mentir, engañar y tener olfato para detectar las mentiras y estafas. 
A pesar del gran sacrificio que hizo su familia, tras el fin de la Guerra de la Chispa el gremio Golgari y la Cilia siguió etiquetando a la familia de Ecthelion como “traidora” y en un enorme acto de hipocresía no quiso redimirla. Por ello el odio y desprecio que Ecthelion siente por el gremio Golgari solamente puede compararse con el que siente por cualquier Boros u Orzov, a los que además de asesinos de su familia los considera también como unos inútiles incapaces, responsables también de los desastres de la guerra… por mucho que se las den como salvadores y defensores del orden y la ley en Ravnica.
Al poco de cumplir 25 años  Ecthelion no tenía perspectivas de poder mejorar su vida ni llegar a ninguna parte, estando todavía en los escalafones más bajos del Streetswarm, pero un día se le acercó una desconocida. Se identificó como Rata y habló con él sobre cómo veía en el mucho potencial: potencial en sus habilidades, potencial en su situación vital, y potencial en cómo los Golgari le tenían completamente infravalorado. Todo esto era la combinación perfecta, según Rata, para poder convertirse en un agente infiltrado en el gremio Golgari, y trabajar para un gremio que estaba en competencia directa con ellos en el negocio del tráfico de información, contrabando y asesinatos: el gremio Dimir.
-------------------------------------------------
Ecthelion lo desconoce pero Rata es Aktos Tarr (Araithia Shokta), la joven asesina y ladrona más excelente del Gremio Dimir, quién trabaja bajo órdenes directas del maestro del gremio Dimir Lazav. No duda en ensuciarse las manos en su trabajo de forma directa y contundente (como en el asesinato de Dovin Baan) pero prefiere pasar desapercibida para las tareas menores, por lo que para ello se ha construido con los años una red de colaboradores, informantes y ladrones de gran habilidad que se encargan entre ellos de hacer gran parte de su trabajo más tedioso y monótono. Y parece ser que el joven Ecthelion puede tener un lugar en este gran engranaje de actividades ilícitas.</t>
  </si>
  <si>
    <t>Pícaro</t>
  </si>
  <si>
    <t>Araithia Shokta</t>
  </si>
  <si>
    <t>Ladrón</t>
  </si>
  <si>
    <t>Kakí Skýla (Medusa Golgari, teniente Ochran) y Bookworm (Kraul Consigliere)</t>
  </si>
  <si>
    <r>
      <rPr>
        <rFont val="Arial"/>
        <b/>
        <color theme="1"/>
      </rPr>
      <t>Competencia con Habilidad:</t>
    </r>
    <r>
      <rPr>
        <rFont val="Arial"/>
        <color theme="1"/>
      </rPr>
      <t xml:space="preserve"> Engañar, Sigilo
</t>
    </r>
    <r>
      <rPr>
        <rFont val="Arial"/>
        <b/>
        <color theme="1"/>
      </rPr>
      <t>Competencia con Herramientas:</t>
    </r>
    <r>
      <rPr>
        <rFont val="Arial"/>
        <color theme="1"/>
      </rPr>
      <t xml:space="preserve"> un set de disfraz
</t>
    </r>
    <r>
      <rPr>
        <rFont val="Arial"/>
        <b/>
        <color theme="1"/>
      </rPr>
      <t>Idiomas:</t>
    </r>
    <r>
      <rPr>
        <rFont val="Arial"/>
        <color theme="1"/>
      </rPr>
      <t xml:space="preserve"> Uno de tu elección
</t>
    </r>
    <r>
      <rPr>
        <rFont val="Arial"/>
        <b/>
        <color theme="1"/>
      </rPr>
      <t xml:space="preserve">Equipo: </t>
    </r>
    <r>
      <rPr>
        <rFont val="Arial"/>
        <color theme="1"/>
      </rPr>
      <t xml:space="preserve">Una insignia de Dimir, tres pequeños cuchillos, un conjunto de ropas comunes de color oscuro, una insignia de Orzhov, una cadena de un pie de largo hecha de diez monedas de oro, vestimentas, un juego de ropas finas, y una bolsa de cinturón que contiene 1 pp (monedas de 1-zino acuñadas por Azorius).
</t>
    </r>
    <r>
      <rPr>
        <rFont val="Arial"/>
        <b/>
        <color theme="1"/>
      </rPr>
      <t xml:space="preserve">Dote: </t>
    </r>
    <r>
      <rPr>
        <rFont val="Arial"/>
        <color theme="1"/>
      </rPr>
      <t>Identidad Falsa</t>
    </r>
  </si>
  <si>
    <t>Legionario Boros?</t>
  </si>
  <si>
    <t>Svikull se levanta y desayuna bajo la atenta mirada de Ivan. Tras esto, esconde sus pertrechos en un callejón, y se dirige a una reunión del enjambre. Viajando por las alcantarillas, llega hasta una gran sala abovedada en el subsuelo, junto con gran cantidad de otros miembros del enjambre. Ahi les ha congregado Kaki, quien les menosprecia y amenaza (con un diezmo, nada menos) debido a los pocos tesosros recuperados. Ordena un bloqueo total, y su guardia revisa a todo el mundo antes de dejarles salir de la sala. Svikull es llevado ante ella, donde descubre que vive envuelta de lujos saqueados de su mansión familiar. Explica sus encuentros con los Simic, y escucha como de forma erratica Kaki va cambiando de idea sobre que hacer con el. Al final, Bookworm, el consigliere, lo saca de la sala, le pide que indique donde esta el laboratorio y que no realize ninguna actividad que levante sospechas. Tras salir, y ya de vuelta al Aventino, una figura oscura intercepta a Svikul: parece conocer su identidad, y dice que tiene un regalo para el. Parece ser que unos bandoleros tienen secuestrado a alguien de su vida pasada, y que se encuentran en los yermos rojos, pero no sabe mucho mas. Tras meditar quien puede ser y como liberarle, llega al anochecer a las ya conocidas callejuelas, donde su pertrecho contiene un inesperado regalo.</t>
  </si>
  <si>
    <t>Albert</t>
  </si>
  <si>
    <t>Yarog Domri (Horseluis)</t>
  </si>
  <si>
    <r>
      <rPr>
        <rFont val="Arial"/>
        <b/>
        <color theme="1"/>
      </rPr>
      <t>Centauro</t>
    </r>
    <r>
      <rPr>
        <rFont val="Arial"/>
        <color theme="1"/>
      </rPr>
      <t xml:space="preserve">
</t>
    </r>
    <r>
      <rPr>
        <rFont val="Arial"/>
        <b/>
        <color theme="1"/>
      </rPr>
      <t xml:space="preserve">Incremento de Puntuación de Característica. </t>
    </r>
    <r>
      <rPr>
        <rFont val="Arial"/>
        <color theme="1"/>
      </rPr>
      <t xml:space="preserve">Tu puntuación de Fuerza aumenta en 2 y tu puntuación de Sabiduría aumenta en 1.
</t>
    </r>
    <r>
      <rPr>
        <rFont val="Arial"/>
        <b/>
        <color theme="1"/>
      </rPr>
      <t xml:space="preserve">Edad. </t>
    </r>
    <r>
      <rPr>
        <rFont val="Arial"/>
        <color theme="1"/>
      </rPr>
      <t xml:space="preserve">Los centauros maduran y envejecen aproximadamente al mismo ritmo que los humanos.
</t>
    </r>
    <r>
      <rPr>
        <rFont val="Arial"/>
        <b/>
        <color theme="1"/>
      </rPr>
      <t>Alineamiento.</t>
    </r>
    <r>
      <rPr>
        <rFont val="Arial"/>
        <color theme="1"/>
      </rPr>
      <t xml:space="preserve"> Los centauros se inclinan hacia la neutralidad. Los que se unen a los Selesnya son más a menudo neutrales bueno, mientras que aquellos que se unen a los Gruul son típicamente caóticos.
neutral.
</t>
    </r>
    <r>
      <rPr>
        <rFont val="Arial"/>
        <b/>
        <color theme="1"/>
      </rPr>
      <t>Tamaño.</t>
    </r>
    <r>
      <rPr>
        <rFont val="Arial"/>
        <color theme="1"/>
      </rPr>
      <t xml:space="preserve"> Los centauros miden entre 6 y 7 pies de altura, con sus cuerpos equinos alcanzando cerca de 4 pies a la cruz. Tu tamaño es mediano.
</t>
    </r>
    <r>
      <rPr>
        <rFont val="Arial"/>
        <b/>
        <color theme="1"/>
      </rPr>
      <t xml:space="preserve">Velocidad. </t>
    </r>
    <r>
      <rPr>
        <rFont val="Arial"/>
        <color theme="1"/>
      </rPr>
      <t xml:space="preserve">Tu velocidad base a pie es de 40 pies.
</t>
    </r>
    <r>
      <rPr>
        <rFont val="Arial"/>
        <b/>
        <color theme="1"/>
      </rPr>
      <t>Fey.</t>
    </r>
    <r>
      <rPr>
        <rFont val="Arial"/>
        <color theme="1"/>
      </rPr>
      <t xml:space="preserve"> Tu tipo de criatura es fey, más que humanoide.
</t>
    </r>
    <r>
      <rPr>
        <rFont val="Arial"/>
        <b/>
        <color theme="1"/>
      </rPr>
      <t>Carga.</t>
    </r>
    <r>
      <rPr>
        <rFont val="Arial"/>
        <color theme="1"/>
      </rPr>
      <t xml:space="preserve"> Si te mueves al menos 30 pies en línea recta hacia un y luego golpeas con un arma de ataque cuerpo a cuerpo en el en el mismo turno, puedes inmediatamente seguir ese ataque con un acción extra, realizando un ataque contra el objetivo con tus pezuñas.
</t>
    </r>
    <r>
      <rPr>
        <rFont val="Arial"/>
        <b/>
        <color theme="1"/>
      </rPr>
      <t>Pezuñas.</t>
    </r>
    <r>
      <rPr>
        <rFont val="Arial"/>
        <color theme="1"/>
      </rPr>
      <t xml:space="preserve"> Sus pezuñas son armas naturales de combate cuerpo a cuerpo, que puedes usar para hacer ataques desarmados. Si golpeas con ellos, se reparte un daño equivalente a 1d4 + tu modificador de Fuerza, en lugar del daño por golpe normal en un ataque desarmado.
</t>
    </r>
    <r>
      <rPr>
        <rFont val="Arial"/>
        <b/>
        <color theme="1"/>
      </rPr>
      <t>Construcción equina.</t>
    </r>
    <r>
      <rPr>
        <rFont val="Arial"/>
        <color theme="1"/>
      </rPr>
      <t xml:space="preserve"> Cuenta como una talla más grande cuando se determina su capacidad de carga y el peso que puede empujar o arrastrar. Además, cualquier escalada que requiera manos y pies es especialmente difícil para ti debido a tus piernas equinas. Cuando haces una subida así, cada pie de movimiento te cuesta 4 pies extra, en vez de la norma de 1 pie extra.
</t>
    </r>
    <r>
      <rPr>
        <rFont val="Arial"/>
        <b/>
        <color theme="1"/>
      </rPr>
      <t xml:space="preserve">Superviviente. </t>
    </r>
    <r>
      <rPr>
        <rFont val="Arial"/>
        <color theme="1"/>
      </rPr>
      <t xml:space="preserve">Tienes competencia en uno de las siguientes habilidades de tu elección: Manejo de animales, medicina, naturaleza, o supervivencia.
</t>
    </r>
    <r>
      <rPr>
        <rFont val="Arial"/>
        <b/>
        <color theme="1"/>
      </rPr>
      <t>Idiomas.</t>
    </r>
    <r>
      <rPr>
        <rFont val="Arial"/>
        <color theme="1"/>
      </rPr>
      <t xml:space="preserve"> Puedes hablar, leer y escribir Común y Sylvano. El Sylvano es ampliamente hablado en el Cónclave Selesnya, ya que es rico en vocabulario para describir fenómenos de la naturaleza y fuerzas espirituales.</t>
    </r>
  </si>
  <si>
    <t>Me llamo Yarog. Conocido por mi tribu y amigos como Jorseluis.   
Características Físicas: 
Edad: 32 años.
Tamaño: 2 metros (1,10 patas equinas /0,90 cuerpo humano) 
Complexión atlética.
Pelo castaño, 2 grandes trenzas con el patrón de mi abuela. 
Heterocromía (Un ojo marrón y otro naranja). (Como lo tenía mi abuela).
Familia: 
Nací en una arboleda cercana a Barrioescombros. Mi familia pertenece al clan Ghor des de hace muchas generaciones. (LIDER: Ruric and Thar, ogro de 2 cabezas – LORE: Punta de lanza de los Grul, son los que asaltan más frecuentemente la ciudad de Ravinca y acampan más cerca del peligro si es necesario.) 
Mi padre Drozin (a ampliar el Lore si es convenient donar un gir al personatge…)
Mi madre Dunja descendiente de una larga dinastía de barbarás centauras. Cuyo miembro más famoso es mi abuela Nedja. 
Nedja fue oficial al mando de la compañía de Domri Rade, el Anarca de Bolas, durante la guerra de la Chispa. Cuando este último se unió a Bolas, Nedja se sublevo y lidero a las huestes centauras en el asalto final a la fortaleza de Bolas. 
Nedja murió en esa batalla, pero cuentan las leyendas que extermino ella sola a varios centenares de Zombies presa de una furia nunca antes vistas en un centauro.
De Nedja he heredado la furia que me imbuye en batalla y ese extraño ojo izquierdo naranja…
Vida y actualidad:
A los 26 años deje el hogar familiar y me uní a un pequeño grupo Anarco-sindicalista que actúa en el precinto 4. Donde instigamos a la lucha de clase trabajadora contra el opresor sistema establecido. 
Como hablar nunca ha sido lo mío, suelo realizar tareas de protección, pues los grandes propietarios no dudan en utilizar las numerosas mafias goblins del distrito para acallar nuestros discursos… 
Adoro meterme en las numerosas peleas que suceden en el distrito, sobre todo cuando los gremios Boros y Rakdos están implicados, adoro repartir leña entre esa xusma!!</t>
  </si>
  <si>
    <t>Bárbaro</t>
  </si>
  <si>
    <t>Ouray (Semi-Elfo Shaman)</t>
  </si>
  <si>
    <t>Berseker</t>
  </si>
  <si>
    <t>Arkady (Goblin alborotador Comunista)</t>
  </si>
  <si>
    <r>
      <rPr>
        <rFont val="Arial"/>
        <b/>
        <color theme="1"/>
      </rPr>
      <t>Competencia con Habilidad:</t>
    </r>
    <r>
      <rPr>
        <rFont val="Arial"/>
        <color theme="1"/>
      </rPr>
      <t xml:space="preserve"> Atletismo, Trato con Animales
</t>
    </r>
    <r>
      <rPr>
        <rFont val="Arial"/>
        <b/>
        <color theme="1"/>
      </rPr>
      <t>Competencia con Herramientas:</t>
    </r>
    <r>
      <rPr>
        <rFont val="Arial"/>
        <color theme="1"/>
      </rPr>
      <t xml:space="preserve"> un set de herbalista
</t>
    </r>
    <r>
      <rPr>
        <rFont val="Arial"/>
        <b/>
        <color theme="1"/>
      </rPr>
      <t>Idiomas:</t>
    </r>
    <r>
      <rPr>
        <rFont val="Arial"/>
        <color theme="1"/>
      </rPr>
      <t xml:space="preserve"> Elige uno entre Draconico, Gigante, Goblin o Sylvano
</t>
    </r>
    <r>
      <rPr>
        <rFont val="Arial"/>
        <b/>
        <color theme="1"/>
      </rPr>
      <t xml:space="preserve">Equipo: </t>
    </r>
    <r>
      <rPr>
        <rFont val="Arial"/>
        <color theme="1"/>
      </rPr>
      <t xml:space="preserve">Una insignia de Gruul. una trampa de caza, un set de herbolario, el cráneo de un jabalí, una capa de piel de bestia, un juego de ropa de viajero. y una bolsa de cinturón que contiene 10 gp (monedas de 1-zino acuñadas por Azorius).
</t>
    </r>
    <r>
      <rPr>
        <rFont val="Arial"/>
        <b/>
        <color theme="1"/>
      </rPr>
      <t xml:space="preserve">Dote: </t>
    </r>
    <r>
      <rPr>
        <rFont val="Arial"/>
        <color theme="1"/>
      </rPr>
      <t>Refugio en Barrioescombros</t>
    </r>
  </si>
  <si>
    <t>Ikram (Humana Golgari, narcotraficante)</t>
  </si>
  <si>
    <t>Cuadrilla JorseLuis:
Lucian Bara - Semiorco - Chaman : Lucian es el mejor amigo de Yarog. Su padre un humano un tanto peculiar se junto con la chaman del clan (una extrañamente sensual orca). Sin duda Lucian ha heredado de ella sus dotes para el chamanismo.
Des de bien pequeños siempre han sido uña y carne. Siempre ha estado al lado de Yarog para lo que le ha necesitado y Yarog valora muy positivamente su sabio consejo.
Zizzix - Goblin: Este divertido y normalmente caotico goblin es el alma de la fiesta de la cuadrilla. Es Zizzix quien suele inducir al grupo a emborracharse o ensetarse.Tiene tambien una ferviente enemistad con el lider de la cuadrilla rival. (Nombre goblin lider cuadrilla comunista).
Dornik - Minotauro: Resevado y no demasiado inteligente, pero fuerte y leal. Este callado minotauro aporta junto a Yarok la fuerza bruta a la cuadrilla.
Tomis Rostis - Orco: Este inteligente orco es el único de la cuadrilla que no es amigo de la infancia de Yarog. Se conocieron en el grupo anarco-sindicalista sel sector 6. yarog y el enseguida congeniaron, lo introdujo al clan y allí se ha quedado.</t>
  </si>
  <si>
    <t>A Yarog i els seus colegues  els fa fora Pesha de la taberna, després de pagar 15g per els númerosos desperfectes causats. Quan es lleven de la ressaca Yarog es reuneix amb Ouray a qui explica per sobre les esdeveniments d'aquests últims dies i les relacions establertes amb els diferents clans. Ouray l'emplaça a seguir per aquest camí. A la reunió del clan de la tarda, Arkady proposa fer una mena de "policia"  per controlar la gent, posantsa extranyament a favor de les tésis de Ouray. Ouray en una jugada mestre li dona la volta a la idea de Arkady dient que creara una "patrulla veinal" liderada per Yarog i els seus colegues. El renom de Yarog creix al clan i Arkady esta visiblement molest al respecte....</t>
  </si>
  <si>
    <t>Jordi</t>
  </si>
  <si>
    <r>
      <rPr>
        <rFont val="Arial"/>
        <b/>
        <color theme="1"/>
      </rPr>
      <t>Vedalken</t>
    </r>
    <r>
      <rPr>
        <rFont val="Arial"/>
        <color theme="1"/>
      </rPr>
      <t xml:space="preserve">
</t>
    </r>
    <r>
      <rPr>
        <rFont val="Arial"/>
        <b/>
        <color theme="1"/>
      </rPr>
      <t xml:space="preserve">Incremento de Puntuación de Característica. </t>
    </r>
    <r>
      <rPr>
        <rFont val="Arial"/>
        <color theme="1"/>
      </rPr>
      <t xml:space="preserve">Tu puntuación de Inteligencia aumenta en 2 y tu puntuación de Sabiduría aumenta en 1.
</t>
    </r>
    <r>
      <rPr>
        <rFont val="Arial"/>
        <b/>
        <color theme="1"/>
      </rPr>
      <t xml:space="preserve">Edad. </t>
    </r>
    <r>
      <rPr>
        <rFont val="Arial"/>
        <color theme="1"/>
      </rPr>
      <t xml:space="preserve">Los vedalken maduran más lentamente que los humanos, llegando a la madurez alrededor de los 40 años. Su esperanza de vida es típicamente de 350 años, con algunos viviendo hasta los 500 años.
</t>
    </r>
    <r>
      <rPr>
        <rFont val="Arial"/>
        <b/>
        <color theme="1"/>
      </rPr>
      <t>Alineamiento.</t>
    </r>
    <r>
      <rPr>
        <rFont val="Arial"/>
        <color theme="1"/>
      </rPr>
      <t xml:space="preserve"> Los vedalken suelen ser legales y no malvados.
</t>
    </r>
    <r>
      <rPr>
        <rFont val="Arial"/>
        <b/>
        <color theme="1"/>
      </rPr>
      <t>Tamaño.</t>
    </r>
    <r>
      <rPr>
        <rFont val="Arial"/>
        <color theme="1"/>
      </rPr>
      <t xml:space="preserve"> Altos y esbeltos, los vedalken miden de 6 a 6 y 1/2 pies de altura en promedio y suelen pesar menos de 200 libras. Tu tamaño es Mediano.
</t>
    </r>
    <r>
      <rPr>
        <rFont val="Arial"/>
        <b/>
        <color theme="1"/>
      </rPr>
      <t xml:space="preserve">Velocidad. </t>
    </r>
    <r>
      <rPr>
        <rFont val="Arial"/>
        <color theme="1"/>
      </rPr>
      <t xml:space="preserve">Tu velocidad base a pie es de 30 pies.
</t>
    </r>
    <r>
      <rPr>
        <rFont val="Arial"/>
        <b/>
        <color theme="1"/>
      </rPr>
      <t>Desapasionamiento Vedalken.</t>
    </r>
    <r>
      <rPr>
        <rFont val="Arial"/>
        <color theme="1"/>
      </rPr>
      <t xml:space="preserve"> Tienes ventaja en todas las tiradas de salvación de Inteligencia, Sabiduría y Carisma.
</t>
    </r>
    <r>
      <rPr>
        <rFont val="Arial"/>
        <b/>
        <color theme="1"/>
      </rPr>
      <t>Precisión incansable.</t>
    </r>
    <r>
      <rPr>
        <rFont val="Arial"/>
        <color theme="1"/>
      </rPr>
      <t xml:space="preserve"> Eres competente en una de las siguientes habilidades de tu elección: Arcana, Historia, Investigación, Medicina, Interpretación, o Juego de Manos. También eres competente en una herramienta de tu elección. Cada vez que hagas un chequeo de habilidad con la habilidad o herramienta elegida, saca un d4 y suma el número sacado al total del chequeo.
</t>
    </r>
    <r>
      <rPr>
        <rFont val="Arial"/>
        <b/>
        <color theme="1"/>
      </rPr>
      <t>Parcialmente anfibio.</t>
    </r>
    <r>
      <rPr>
        <rFont val="Arial"/>
        <color theme="1"/>
      </rPr>
      <t xml:space="preserve"> Al absorber el oxígeno a través de tu piel, puedes respirar bajo el agua hasta 1 hora. Una vez que hayas llegado a ese límite, no puedes usar este rasgo de nuevo hasta que termines un largo descanso.
</t>
    </r>
    <r>
      <rPr>
        <rFont val="Arial"/>
        <b/>
        <color theme="1"/>
      </rPr>
      <t>Idiomas.</t>
    </r>
    <r>
      <rPr>
        <rFont val="Arial"/>
        <color theme="1"/>
      </rPr>
      <t xml:space="preserve">  Puedes hablar, leer y escribir Común, Vedalken y una lengua extra de tu elección.</t>
    </r>
  </si>
  <si>
    <t>Manjatan és un mag Vadlaken oportunista, malaltissament curiós, amb una ment molt capaç, però caòtica. Té un sentit de la ironia tant afilat que pot ferir els sentiments de les seves víctimes més orgulloses. Durant el dia treballa com a enginyer als laboratoris de la tempesta i l'electricitat, creant artefactes i provant armes amb els seus guants MK-IV amb eines hidràuliques. De nit, volta la ciutat amb el seu cosí Rotxar, bard del gremi Rakdos, amb qui gaudeixen la nit i descobreixen secrets. És amb ell amb qui va aprendre l'art d'obrir portes tancades que li permetessin descobertes amb les que satisfer la seva curiositat.
El primer dels esdeveniments que han marcat, fins ara, la vida d'en Manjatan, va succeir precisament per culpa o gràcia d'en Rotxar. Una nit, en un dels locals dels Rakdos, van tenir la genial idea d'utilitzar el laboratori de la novia d'en Manjatan, Coldie, per invocar una Aasimar d'un altre pla i seduir-la. L'experiment va ser un fracàs i només van aconseguir conjurar una petita humanoide alada de mig metre que desorientada cridava el misteriós nom de "Mapache". Aquest incident va suposar la fi de la relació amorosa amb la Coldie, l'inici d'una cruenta rivalitat i el guany de la mini-aasimar com a mascota.
El segon esdeveniment clau, dels 90 anys de vida d'en Manjatan, va succeir durant la guerra del Llamp, en la qual va ser destinat al projecte de la balisa interplanar. Durant el punt àlgid del desplegament de l'artefacte que portaria l'exèrcit de caminants dels plans a ajudar Ravnica, la maquinària no funcionava de cap manera. Va ser llavors quan Niv-Mizzet va enviar una ordre telepàtica desesperada a qui l'entengués, en el seu dracòntic matern... I en Manjatan va entendre-ho clar com mai, més lúcid que els cristalls dels propulsors de plasma: "CREA EL CAOS!" i així ho va fer, disparant plasma i raigs a discreció contra tot el que hi havia a la sala, i llavors es va fer fosc.</t>
  </si>
  <si>
    <t>Mago</t>
  </si>
  <si>
    <t>Niv-Mizzet (Degana Sestri)</t>
  </si>
  <si>
    <t>Escuela de Evocación</t>
  </si>
  <si>
    <t>Coldie (goblin salido ex compañero de laboratorio)</t>
  </si>
  <si>
    <r>
      <rPr>
        <rFont val="Arial"/>
        <b/>
        <color theme="1"/>
      </rPr>
      <t>Competencia con Habilidad:</t>
    </r>
    <r>
      <rPr>
        <rFont val="Arial"/>
        <color theme="1"/>
      </rPr>
      <t xml:space="preserve"> Arcana, Investigación
</t>
    </r>
    <r>
      <rPr>
        <rFont val="Arial"/>
        <b/>
        <color theme="1"/>
      </rPr>
      <t>Competencia con Herramientas:</t>
    </r>
    <r>
      <rPr>
        <rFont val="Arial"/>
        <color theme="1"/>
      </rPr>
      <t xml:space="preserve"> un set de herramientas de artesano
</t>
    </r>
    <r>
      <rPr>
        <rFont val="Arial"/>
        <b/>
        <color theme="1"/>
      </rPr>
      <t>Idiomas:</t>
    </r>
    <r>
      <rPr>
        <rFont val="Arial"/>
        <color theme="1"/>
      </rPr>
      <t xml:space="preserve"> Elige uno entre Draconico, Goblin o Vedalken
</t>
    </r>
    <r>
      <rPr>
        <rFont val="Arial"/>
        <b/>
        <color theme="1"/>
      </rPr>
      <t xml:space="preserve">Equipo: </t>
    </r>
    <r>
      <rPr>
        <rFont val="Arial"/>
        <color theme="1"/>
      </rPr>
      <t xml:space="preserve">Una insignia de Izzet, un juego de herramientas de artesano, los restos carbonizados y retorcidos de un experimento fallido, un martillo, un bloque y un aparejo, un juego de ropa común, y una bolsa de cinturón que contiene 5 gp (monedas de 1-zino acuñadas por Azorius).
</t>
    </r>
    <r>
      <rPr>
        <rFont val="Arial"/>
        <b/>
        <color theme="1"/>
      </rPr>
      <t>Dote:</t>
    </r>
    <r>
      <rPr>
        <rFont val="Arial"/>
        <color theme="1"/>
      </rPr>
      <t xml:space="preserve"> Infraestructura Urbana</t>
    </r>
  </si>
  <si>
    <t>Rotxar (primo Rakdos)</t>
  </si>
  <si>
    <t>- Tornant he descobert l'hechizo protector de la comisaria boros, sé quin hechizo és i com funciona.
- al taller he utilitzat comprehend language per a entendre els documents però hi ha runes que no entenc, descobreixo la conexió amb la magia negra del metall blau.
- La decana està contenta amb mi, li porto tot el material i informes i em deixa quedarme la gema i em regala una perla. M'encarrega formar un equip pel taller, aconsegueixo dades d'aspirants d'admissions i algo de diners colaterals. Callejeo pel barri i vaig al taller a preparar el llistat de candidats i organitzar com vull el taller.
- Em poso als guants steampunk les eines, dagues i la gema/perla.</t>
  </si>
  <si>
    <t>Alex</t>
  </si>
  <si>
    <r>
      <rPr>
        <rFont val="Arial"/>
        <b/>
        <color theme="1"/>
      </rPr>
      <t>Semielfo</t>
    </r>
    <r>
      <rPr>
        <rFont val="Arial"/>
        <color theme="1"/>
      </rPr>
      <t xml:space="preserve">
</t>
    </r>
    <r>
      <rPr>
        <rFont val="Arial"/>
        <b/>
        <color theme="1"/>
      </rPr>
      <t xml:space="preserve">Incremento de Puntuación de Característica. </t>
    </r>
    <r>
      <rPr>
        <rFont val="Arial"/>
        <color theme="1"/>
      </rPr>
      <t xml:space="preserve">Tu puntuación de Carisma aumenta en 2 y otras dos puntuaciones a tu elección aumentan en 1.
</t>
    </r>
    <r>
      <rPr>
        <rFont val="Arial"/>
        <b/>
        <color theme="1"/>
      </rPr>
      <t xml:space="preserve">Edad. </t>
    </r>
    <r>
      <rPr>
        <rFont val="Arial"/>
        <color theme="1"/>
      </rPr>
      <t xml:space="preserve">Los semielfos maduran a la misma velocidad que los humanos y alcanzan la adultez alrededor de los 20 años. Viven, sin embargo, mucho más que los humanos, excediendo a menudo los 180 años.
</t>
    </r>
    <r>
      <rPr>
        <rFont val="Arial"/>
        <b/>
        <color theme="1"/>
      </rPr>
      <t>Alineamiento.</t>
    </r>
    <r>
      <rPr>
        <rFont val="Arial"/>
        <color theme="1"/>
      </rPr>
      <t xml:space="preserve"> Los semielfos comparten la inclinación caótica de su herencia élfica. Valoran tanto la libertad personal como la expresión creativa, no demostrando amor por los líderes ni deseo de seguidores. Les fastidian las reglas, molestándose con las demandas de los demás, y en ocasiones se muestran poco fiables o por lo menos impredecibles.
</t>
    </r>
    <r>
      <rPr>
        <rFont val="Arial"/>
        <b/>
        <color theme="1"/>
      </rPr>
      <t>Tamaño.</t>
    </r>
    <r>
      <rPr>
        <rFont val="Arial"/>
        <color theme="1"/>
      </rPr>
      <t xml:space="preserve"> Los semielfos son casi del mismo tamaño que los humanos, midiendo entre 5 y 6 pies (1.5m-1.8m). Tu tamaño es Mediano.
</t>
    </r>
    <r>
      <rPr>
        <rFont val="Arial"/>
        <b/>
        <color theme="1"/>
      </rPr>
      <t>Velocidad.</t>
    </r>
    <r>
      <rPr>
        <rFont val="Arial"/>
        <color theme="1"/>
      </rPr>
      <t xml:space="preserve"> Tu velocidad base a pie es de 30 pies.
</t>
    </r>
    <r>
      <rPr>
        <rFont val="Arial"/>
        <b/>
        <color theme="1"/>
      </rPr>
      <t>Visión en la Oscuridad.</t>
    </r>
    <r>
      <rPr>
        <rFont val="Arial"/>
        <color theme="1"/>
      </rPr>
      <t xml:space="preserve"> Gracias a tu sangre élfica, tienes una visión superior en la oscuridad y la luz tenue. Puedes ver en luz tenue hasta los 60 (18 m) pies como si fuera a plena luz, y en la oscuridad como si fuera en luz tenue.  No puedes distinguir colores en la oscuridad, sólo tonos de gris.
</t>
    </r>
    <r>
      <rPr>
        <rFont val="Arial"/>
        <b/>
        <color theme="1"/>
      </rPr>
      <t>Ascendencia Feérica.</t>
    </r>
    <r>
      <rPr>
        <rFont val="Arial"/>
        <color theme="1"/>
      </rPr>
      <t xml:space="preserve"> Tienes ventaja en las tiradas de salvación contra Encantamiento, y no puedes ser dormido mediante la magia.
</t>
    </r>
    <r>
      <rPr>
        <rFont val="Arial"/>
        <b/>
        <color theme="1"/>
      </rPr>
      <t>Versatilidad con Habilidades.</t>
    </r>
    <r>
      <rPr>
        <rFont val="Arial"/>
        <color theme="1"/>
      </rPr>
      <t xml:space="preserve"> Ganas competencia en dos habilidades a tu elección.
</t>
    </r>
    <r>
      <rPr>
        <rFont val="Arial"/>
        <b/>
        <color theme="1"/>
      </rPr>
      <t>Idiomas.</t>
    </r>
    <r>
      <rPr>
        <rFont val="Arial"/>
        <color theme="1"/>
      </rPr>
      <t xml:space="preserve"> Puedes hablar, leer y escribir Común, Élfico y otro idioma de tu elección.</t>
    </r>
  </si>
  <si>
    <t>Ezzio no conoció a sus padres, el primer recuerdo que tiene es en el orfanato Orzhov. Los clérigos les enseñaban lengua, filosofía y doctrina religiosa, y lo más importante: comida y un techo. Durante las noches algunos clérigos se acercaban a los dormitorios. Algunos sólo a divertirse azotando a seres desprotegidos, otros con intenciones más oscuras, y fue allí fue donde aprendió la importancia del sigilo y el disimulo, gracias a esto pudo sobrevivir con el honor intacto. El párroco director del orfanato, el padre Messiah Marcolín, fue su maestro de teatro y esgrima, y lo más parecido a una figura paterna: era distinto de los demás integrantes del orfanato, les trataba con respeto, les motivaba a aprender y superarse y siempre tenía una sonrisa para ellos,  tan diferente de esos gordos corruptos y edonistas.
El tiempo pasó, Ezzio creció sano y hábil, mientras se planteaba qué hacer con su futuro llegó el caos: La guerra de la Chispa! Hubo grandes desórdenes, luchas y mucha destrucción, fue gracias a la llegada de los planewalkers que se consiguió restablecer la paz y el orden. Fue entonces cuando la vió a ella: Liliana, y se enamoró estúpidamente como sólo un adolescente inverbe sabe hacer. Verla arriesgar su vida y comandar un ejército de zombies por el bien mayor le hizo reflexionar, porqué no usar el poder para hacer grandes cosas? porqué su iglesia, que tanto se llena la boca con la bondad y el deber, utiliza este poder para sus decadentes vicios?
Dado que lo única familia que tenía estaba en la orden decidió entrar al servicio de la Iglesia; nunca le había gustado el hedonismo y la falsa moral de muchos miembros de la orden, sin embargo aún creía en la doctrina: "sólo necesitan un buen guía, cuando yo mande esto no pasará", se decía a si mismo en una deliciosa inocencia pueril. Conseguiría hacer de la iglesia algo mejor, y haría lo que hiciera falta para conseguirlo.
Decidido a hacer del gremio algo mejor se dirigió a su antiguo tutor, padre Marcolín, y le expuso sus ideas. Entonces su querido maestro le miró con ternura y dijo: "Hijo, ahora ya eres un adulto, debes vigilar a quién rebelas tus secretos pues nunca sabes quién puede escucharlos", entrarás en la iglesia pero antes tenemos que hablar de otra cosa, tengo unos amigos que conocen a otros amigos que piensan de forma parecida y encontrarán tu presencia aquí de mucha utilidad. Dime, quieres que te los presente o prefieres que todo siga como siempre? Recuerda tus lecciones de teatro y filosofía: "Nada es verdad, todo está permitido".
Y así fue como Ezzio entró al servicio de la iglesia, dispuesto a ascender dentro de él por un bien mayor, sabía que para ello necesitaría ser disimulado, sabía que para preservar el orden necesitaría hacer desaparecer cosas y personas, pero sobretodo sabía que si quieres sobrevivir en un nido de serpientes, tienes que ser una serpiente.
Sus primeros días fueron difíciles, trabajo duro y disciplinado para los aspirantes al gremio, sobretodo los que no son miembros de las familias de los privilegiados regentes. Dentro de la hermandad su primer capataz fue Glenn Danzing, un antiguo criminal reconvertido. Había subido rápidamente puestos dentro de los Orzov, era un perro de presa, fanático y cruel, que se deleitaba haciendo sufrir a los desvalidos cuando tenía oportunidad, esta es la clase de escoria que no merecía sus galones. Ezzio era un recién llegado a la hermandad y sabía perfectamente que Glenn no le pondría las cosas fáciles. Por otro Ezzio, educado y trabajador, se ganó la simpatía de otros miembros de la hermandad del sol negro, que veían con mucho potencial al joven semielfo. El más destacado entre ellos era Tobías Forge, apodado Emeritus. Era un sacerdote que descendía de una de las principales familias regentes, pero a diferencia de otros, con fuertes principios morales y un gran respeto por sus camaradas. Desde el principio hicieron buenas migas y rápido Ezzio quedó bajo su protección, a cambio Tobías sabía que tendría un sirviente trabajador y discreto.</t>
  </si>
  <si>
    <t>Tobias Forge (Emeritus): Sacerdote (Clérigo): Padrino de Ezzio en el clan y su superior, miembro de la oligarquía.</t>
  </si>
  <si>
    <t>Asesino</t>
  </si>
  <si>
    <t>Glenn Danzing: Matón (Asesino): Miembro del clan, rival, receloso de Ezzio por miedo a tener competencia. No es miembro de la oligarquía.</t>
  </si>
  <si>
    <r>
      <rPr>
        <rFont val="Arial"/>
        <b/>
        <color theme="1"/>
      </rPr>
      <t>Competencia con Habilidad:</t>
    </r>
    <r>
      <rPr>
        <rFont val="Arial"/>
        <color theme="1"/>
      </rPr>
      <t xml:space="preserve"> Engañar, Sigilo
</t>
    </r>
    <r>
      <rPr>
        <rFont val="Arial"/>
        <b/>
        <color theme="1"/>
      </rPr>
      <t>Competencia con Herramientas:</t>
    </r>
    <r>
      <rPr>
        <rFont val="Arial"/>
        <color theme="1"/>
      </rPr>
      <t xml:space="preserve"> un set de disfraz
</t>
    </r>
    <r>
      <rPr>
        <rFont val="Arial"/>
        <b/>
        <color theme="1"/>
      </rPr>
      <t>Idiomas:</t>
    </r>
    <r>
      <rPr>
        <rFont val="Arial"/>
        <color theme="1"/>
      </rPr>
      <t xml:space="preserve"> Uno de tu elección
</t>
    </r>
    <r>
      <rPr>
        <rFont val="Arial"/>
        <b/>
        <color theme="1"/>
      </rPr>
      <t xml:space="preserve">Equipo: </t>
    </r>
    <r>
      <rPr>
        <rFont val="Arial"/>
        <color theme="1"/>
      </rPr>
      <t xml:space="preserve">Una insignia de Dimir, tres pequeños cuchillos, un conjunto de ropas comunes de color oscuro, una insignia de Orzhov, una cadena de un pie de largo hecha de diez monedas de oro, vestimentas, un juego de ropas finas, y una bolsa de cinturón que contiene 1 pp (monedas de 1-zino acuñadas por Azorius).
</t>
    </r>
    <r>
      <rPr>
        <rFont val="Arial"/>
        <b/>
        <color theme="1"/>
      </rPr>
      <t xml:space="preserve">Dote: </t>
    </r>
    <r>
      <rPr>
        <rFont val="Arial"/>
        <color theme="1"/>
      </rPr>
      <t>Identidad Falsa</t>
    </r>
  </si>
  <si>
    <t>Messiah Marcolin: Sacerdote (Monje/Clérigo), antiguo maestro de Ezzio, figura paterna. No es miembro de la oligarquía.</t>
  </si>
  <si>
    <t>El clerigo Tobias Forge convoca a Ezzio a su despacho: ya es mayor de edad y debe empezar a trabajar por el Sindicato. Va a ser enviado al Aventino para aprender del prestamista local, y se le pide que ayude a mejorar la vida del barrio y la de sus habitantes. Tras esto, un niño le avisa de que vaya a confesarse. En confesión, el padre Marcolin le dice que es importante que se entere de los secretos de los demás. A la mañana siguiente, Ezzio marcha al ventino a empezar su nueva vida.</t>
  </si>
  <si>
    <t>Ezzio escudriña las calles en la noche, ve a Wundyr dudar delante de su puerta, pero no encuentra nada. Encuentra el taller Izzet, y pasea hasta llegar al campamento gruul, donde investiga un poco la composición y los aledaños. Al dia siguiente, la discusión entre Obez y Grukurg le despierta (el ogro se siente estafado por sus pagos). Tras esto y charlar con Obez, marcha al Hospicio donde primero visita a Tobias, quien le pide reporte y le encarga la construcción de una pequeña oficina bancaria en el Aventino (le pasa el contacto de Morai), ya que otros gremios van a empezar a reclutar. Tras esto, pasea por el jardin con el padre Marcolin, a quien le explica los secretos de sus compañeros. El padre le encomienda conseguir el informe sobre los siic del juez y sustituirlo, y le da un extraño amuleto. Tras esto, cena con los niños del orfanato y se va dormir, pero antes estudia el amuleto.</t>
  </si>
  <si>
    <t>Intermedio Act 2</t>
  </si>
  <si>
    <t>* Después de los echos acontecidos con los bandidos, Ezzio fue a hablar con el presidente de la asociación
de comerciantes. Éste le expresó su regocijo por la incorporación del banco al barrio y le expresó su
preocupación por la reciente falta de personal disponible para reclutamiento, así que Ezzio le ofreció
que hablaría con el Orfanato Orzov para ofrecer mano de obra junior a precios asequibles. Asimismo Ezzio le
contrató para solucionar el papeleo necesario para crear una sastrería; asimismo el presidente le habló de
un grupo selecto de "empresarios con inquietudes". Después de esta visita Ezzio buscó a la constructora, a
quien contrató para que le buscara un edificio con buena accesibilidad para la creación de un negocio 
relacionado con la moda. 
* Terminados los recados dejó disimuladamente un mensaje misterioso a un misterioso aliado y se dirigió hacia el
claustro Orzov, donde primero visitó al Padre Tobías Forge y le informó del éxito de las operaciones.
Forge expresó su entusiasmo y que hablaría de él a Monsenyor, y que si todo seguía tranquilo podría ser armado.
Seguidamente fue a ver a su sensei, no sin antes jugar con los niños y ganar un punto de inspiración. Messiah 
se alegró de escuchar las noticias y el contacto con los mercaderes, le avanzó que pronto sería iniciado.
También dijo que el nuevo edificio debía ser financiado por los Orzov y además sin ligar a ningún agente, por
la noche Ezzio encontró en su cama una curiosa y desconocida trenza de cuero, de alguna manera estaba relacionado con su iniciación.</t>
  </si>
  <si>
    <t>Eloi</t>
  </si>
  <si>
    <r>
      <rPr>
        <rFont val="Arial"/>
        <b/>
        <color theme="1"/>
      </rPr>
      <t>Goblin</t>
    </r>
    <r>
      <rPr>
        <rFont val="Arial"/>
        <color theme="1"/>
      </rPr>
      <t xml:space="preserve">
</t>
    </r>
    <r>
      <rPr>
        <rFont val="Arial"/>
        <b/>
        <color theme="1"/>
      </rPr>
      <t>Incremento de Puntuación de Característica.</t>
    </r>
    <r>
      <rPr>
        <rFont val="Arial"/>
        <color theme="1"/>
      </rPr>
      <t xml:space="preserve"> Tu puntuación de Destreza aumenta en 2 y tu puntuación de Constitución aumenta en 1.
</t>
    </r>
    <r>
      <rPr>
        <rFont val="Arial"/>
        <b/>
        <color theme="1"/>
      </rPr>
      <t>Edad.</t>
    </r>
    <r>
      <rPr>
        <rFont val="Arial"/>
        <color theme="1"/>
      </rPr>
      <t xml:space="preserve"> Los goblins llegan a la edad adulta alrededor de los 8 años. Envejecen notablemente más rápido que los humanos, y aunque pocos goblin viven hasta la vejez, los más cautelosos rara vez viven más tiempo que 60 años.
</t>
    </r>
    <r>
      <rPr>
        <rFont val="Arial"/>
        <b/>
        <color theme="1"/>
      </rPr>
      <t>Alineación.</t>
    </r>
    <r>
      <rPr>
        <rFont val="Arial"/>
        <color theme="1"/>
      </rPr>
      <t xml:space="preserve"> La mayoría de los goblins de Ravnica son caóticos, sin inclinación hacia el bien o el mal.
</t>
    </r>
    <r>
      <rPr>
        <rFont val="Arial"/>
        <b/>
        <color theme="1"/>
      </rPr>
      <t>Tamaño.</t>
    </r>
    <r>
      <rPr>
        <rFont val="Arial"/>
        <color theme="1"/>
      </rPr>
      <t xml:space="preserve"> Los duendes miden entre 3 y 4 pies de altura y pesan entre 40 y 80 libras. Su tamaño es pequeño.
</t>
    </r>
    <r>
      <rPr>
        <rFont val="Arial"/>
        <b/>
        <color theme="1"/>
      </rPr>
      <t xml:space="preserve">Velocidad. </t>
    </r>
    <r>
      <rPr>
        <rFont val="Arial"/>
        <color theme="1"/>
      </rPr>
      <t xml:space="preserve">Tu velocidad base al caminar es de 30 pies.
</t>
    </r>
    <r>
      <rPr>
        <rFont val="Arial"/>
        <b/>
        <color theme="1"/>
      </rPr>
      <t>Visión en la Oscuridad.</t>
    </r>
    <r>
      <rPr>
        <rFont val="Arial"/>
        <color theme="1"/>
      </rPr>
      <t xml:space="preserve"> Puedes ver en la luz tenue dentro de 60 pies de ti como si fuera luz brillante, y en la oscuridad como si eran de luz tenue. No puedes discernir el color en la oscuridad, sólo tonos de gris.
</t>
    </r>
    <r>
      <rPr>
        <rFont val="Arial"/>
        <b/>
        <color theme="1"/>
      </rPr>
      <t>Furia de lo pequeño.</t>
    </r>
    <r>
      <rPr>
        <rFont val="Arial"/>
        <color theme="1"/>
      </rPr>
      <t xml:space="preserve"> Cuando dañas a una criatura con un ataque o un hechizo y el tamaño de la criatura es mayor que el tuyo, puedes hacer que el ataque o el hechizo reparta extra daño a la criatura. El daño extra es igual a su
nivelado. Una vez que uses este rasgo, no puedes usarlo de nuevo hasta que terminas un corto o largo descanso.
</t>
    </r>
    <r>
      <rPr>
        <rFont val="Arial"/>
        <b/>
        <color theme="1"/>
      </rPr>
      <t xml:space="preserve">Escape ágil. </t>
    </r>
    <r>
      <rPr>
        <rFont val="Arial"/>
        <color theme="1"/>
      </rPr>
      <t xml:space="preserve">Puedes tomar la retirada o esconderte como una acción adicional en cada uno de sus turnos.
</t>
    </r>
    <r>
      <rPr>
        <rFont val="Arial"/>
        <b/>
        <color theme="1"/>
      </rPr>
      <t>Idiomas.</t>
    </r>
    <r>
      <rPr>
        <rFont val="Arial"/>
        <color theme="1"/>
      </rPr>
      <t xml:space="preserve"> Puedes hablar, leer y escribir en común y Goblin. En Ravnica, el goblin es un lenguaje implícito con un vocabulario limitado y reglas gramaticales fluidas, no apto para ninguna conversación sofisticada.</t>
    </r>
  </si>
  <si>
    <t>Kasz, nos es sólo un bardo, es un estafador. 
A diferencia de su padre o hermanos, nunca se le dio bien la lucha, pero si la gente y con el tiempo supo lo que querían o deseaban.
Ya cuando tuvo suficiente autonomía, su padre lo puso a trabajar para el gremio. Vigilaba y alertaba cuando venía la guardia, enviaba mensajes o cuando hacía falta, hacia desaparecer un puñal. Cualquier actividad que pudiera hacer alguien de su tamaño.
Pasaron los años y algunos de sus hermanos ya estaban muerto y su padre...hacia años que no lo veía. 
Había aprendido a leer y escribir, a tocar varios instrumentos de los músicos que se juntaban en las hogueras de noche y que decir de como consiguió su primer laúd, degollado a su propietario mientras dormia. Pero con lo que resaltaba era la falsificación. Aunque había empezado hacia relativamente poco, se le daba bien y sentía placer con solo pensar que asi burlaba la ley y no decir que pagaban mejor que como mensajero o cualquier trabajo físico que el pudiera hacer.
Se puede decir que kasz es un goblin tranquilo con momentos de locura a los que el llama, cosas de familia. Le gusta la musica y el dinero, pero se lo gasta con la misma facilidad con la que lo gana y vive el día a día ya que piensa que puede morir en cualquier momento</t>
  </si>
  <si>
    <t>Bardo</t>
  </si>
  <si>
    <t>Colegio del Conocimiento</t>
  </si>
  <si>
    <t>Gasz, su padre</t>
  </si>
  <si>
    <r>
      <rPr>
        <rFont val="Arial"/>
        <b/>
        <color theme="1"/>
      </rPr>
      <t>Competencia con Habilidad:</t>
    </r>
    <r>
      <rPr>
        <rFont val="Arial"/>
        <color theme="1"/>
      </rPr>
      <t xml:space="preserve"> Acrobacia, Interpretación
</t>
    </r>
    <r>
      <rPr>
        <rFont val="Arial"/>
        <b/>
        <color theme="1"/>
      </rPr>
      <t>Competencia con Herramientas:</t>
    </r>
    <r>
      <rPr>
        <rFont val="Arial"/>
        <color theme="1"/>
      </rPr>
      <t xml:space="preserve"> un instrumento musical a tu elección.
</t>
    </r>
    <r>
      <rPr>
        <rFont val="Arial"/>
        <b/>
        <color theme="1"/>
      </rPr>
      <t>Idiomas:</t>
    </r>
    <r>
      <rPr>
        <rFont val="Arial"/>
        <color theme="1"/>
      </rPr>
      <t xml:space="preserve"> Uno a elegir entre Abisal y Gigante.
</t>
    </r>
    <r>
      <rPr>
        <rFont val="Arial"/>
        <b/>
        <color theme="1"/>
      </rPr>
      <t xml:space="preserve">Equipo: </t>
    </r>
    <r>
      <rPr>
        <rFont val="Arial"/>
        <color theme="1"/>
      </rPr>
      <t xml:space="preserve">Una insignia de Rakdos, un instrumento musical (uno de su elección), un disfraz, una linterna con capucha de hierro forjado, una cadena de 10 pies de largo con eslabones de púas, un yesquero, 10 antorchas, ropa común, una bolsa para el cinturón que contiene 10 gp (una mezcla de monedas Azorius y Boros 1-zino), y una botella de jugo rojo dulce
</t>
    </r>
    <r>
      <rPr>
        <rFont val="Arial"/>
        <b/>
        <color theme="1"/>
      </rPr>
      <t xml:space="preserve">Dote: </t>
    </r>
    <r>
      <rPr>
        <rFont val="Arial"/>
        <color theme="1"/>
      </rPr>
      <t>Reputación Temible</t>
    </r>
  </si>
  <si>
    <t>Coldie, ingeniero Izzet</t>
  </si>
  <si>
    <t>Después de un placido descanso merecido, por su gran hazaña en las alcantarillas, Kasz, el héroe del pueblo, le encomendaron visitar a una caza talentos del gremio.
Antes de visitar a la cazatalentos, fue a ver a uno de sus "primos" de izzet para  conseguir algún articulo, ya sabes, para animar la fiesta.
Una vez en la oficina, conoció a una preciosa secretaria a la que dejo prendida por sus encantos y ya una vez reunido con la caza talentos le encomendo encontrar gente afín a kasz y hacer una sede en los barrios bajos, misión que kasz accepto gustosamente, porque, ¿que hay más divertido que conocer a gente nueva y más si son bichos raros?</t>
  </si>
  <si>
    <t>Imanol</t>
  </si>
  <si>
    <r>
      <rPr>
        <rFont val="Arial"/>
        <b/>
        <color theme="1"/>
      </rPr>
      <t>Hibrido Simic</t>
    </r>
    <r>
      <rPr>
        <rFont val="Arial"/>
        <color theme="1"/>
      </rPr>
      <t xml:space="preserve">
</t>
    </r>
    <r>
      <rPr>
        <rFont val="Arial"/>
        <b/>
        <color theme="1"/>
      </rPr>
      <t>Incremento de Puntuación de Característica.</t>
    </r>
    <r>
      <rPr>
        <rFont val="Arial"/>
        <color theme="1"/>
      </rPr>
      <t xml:space="preserve"> Tu puntuación de Constitución aumenta en 2 y otra puntuación a tu elección aumenta en 1.
</t>
    </r>
    <r>
      <rPr>
        <rFont val="Arial"/>
        <b/>
        <color theme="1"/>
      </rPr>
      <t xml:space="preserve">Edad. </t>
    </r>
    <r>
      <rPr>
        <rFont val="Arial"/>
        <color theme="1"/>
      </rPr>
      <t xml:space="preserve">Los híbridos comienzan su vida como humanos adultos, elfos, o vedalken. Envejecen a un ritmo ligeramente acelerado, por lo que su duración máxima de vida es probablemente algo reducida. El Proyecto Guardián no lleva suficiente tiempo
para observar todo el efecto de este fenómeno.
</t>
    </r>
    <r>
      <rPr>
        <rFont val="Arial"/>
        <b/>
        <color theme="1"/>
      </rPr>
      <t>Alineación.</t>
    </r>
    <r>
      <rPr>
        <rFont val="Arial"/>
        <color theme="1"/>
      </rPr>
      <t xml:space="preserve">La mayoría de los híbridos comparten el punto de vista generalmente neutral del Combinado Simic. Están más interesados en la investigación científica y la posición de su gremio que en las cuestiones morales o éticas. Sin embargo, los que abandonan el Combinado suelen hacerlo porque su visión filosófica filosófica y la alineación están más en línea con un gremio diferente. 
</t>
    </r>
    <r>
      <rPr>
        <rFont val="Arial"/>
        <b/>
        <color theme="1"/>
      </rPr>
      <t>Tamaño.</t>
    </r>
    <r>
      <rPr>
        <rFont val="Arial"/>
        <color theme="1"/>
      </rPr>
      <t xml:space="preserve"> Su tamaño es Medio, dentro del rango normal de tu raza base humanoide.
</t>
    </r>
    <r>
      <rPr>
        <rFont val="Arial"/>
        <b/>
        <color theme="1"/>
      </rPr>
      <t xml:space="preserve">Velocidad. </t>
    </r>
    <r>
      <rPr>
        <rFont val="Arial"/>
        <color theme="1"/>
      </rPr>
      <t xml:space="preserve">Tu velocidad base al caminar es de 30 pies.
</t>
    </r>
    <r>
      <rPr>
        <rFont val="Arial"/>
        <b/>
        <color theme="1"/>
      </rPr>
      <t>Visión en la Oscuridad.</t>
    </r>
    <r>
      <rPr>
        <rFont val="Arial"/>
        <color theme="1"/>
      </rPr>
      <t xml:space="preserve"> Puedes ver en la luz tenue dentro de 60 pies de ti como si fuera luz brillante, y en la oscuridad como si eran de luz tenue. No puedes discernir el color en la oscuridad, sólo tonos de gris.
</t>
    </r>
    <r>
      <rPr>
        <rFont val="Arial"/>
        <b/>
        <color theme="1"/>
      </rPr>
      <t xml:space="preserve">Idiomas. </t>
    </r>
    <r>
      <rPr>
        <rFont val="Arial"/>
        <color theme="1"/>
      </rPr>
      <t>Puedes hablar, leer y escribir en común y a elegir entre Elfo y Vedalken.</t>
    </r>
  </si>
  <si>
    <t>Despues del dolor causado por la guerra, no dejará que esta se vuelva a producir o por lo menos tendrá suficiente poder como para aplacarla. Incansable en la búsqueda de poder, utilizará todos los recursos Simic a su disposición para evolucionar a una forma de vida superior, si la naturaleza no evoluciona lo suficientemente rápido, le dará un empujón. 
Uniros a la lucha o no os interpongáis. Cualquiera que busque la guerra será aniquilado.</t>
  </si>
  <si>
    <t>Monje</t>
  </si>
  <si>
    <t>El Maestro (amigo imaginario, fruto de su psique fragmentada)</t>
  </si>
  <si>
    <t>Camino de la Mano Abierta</t>
  </si>
  <si>
    <t>Antiguo amigo hecho asceta filosofo</t>
  </si>
  <si>
    <t>Combinado Simic</t>
  </si>
  <si>
    <r>
      <rPr>
        <rFont val="Arial"/>
        <b/>
        <color theme="1"/>
      </rPr>
      <t>Competencia con Habilidad:</t>
    </r>
    <r>
      <rPr>
        <rFont val="Arial"/>
        <color theme="1"/>
      </rPr>
      <t xml:space="preserve"> Arcana, Medicina
</t>
    </r>
    <r>
      <rPr>
        <rFont val="Arial"/>
        <b/>
        <color theme="1"/>
      </rPr>
      <t>Idiomas:</t>
    </r>
    <r>
      <rPr>
        <rFont val="Arial"/>
        <color theme="1"/>
      </rPr>
      <t xml:space="preserve"> Dos a elegir.
</t>
    </r>
    <r>
      <rPr>
        <rFont val="Arial"/>
        <b/>
        <color theme="1"/>
      </rPr>
      <t xml:space="preserve">Equipo: </t>
    </r>
    <r>
      <rPr>
        <rFont val="Arial"/>
        <color theme="1"/>
      </rPr>
      <t xml:space="preserve">Una insignia Simic, un conjunto de ropa de plebeyo ropa, un libro de notas de investigación, una pluma de tinta, una botella de tinta de calamar, un frasco de aceite (hecho de grasa), un frasco de ácido (derivado de los jugos digestivos), un frasco de escamas de escamas de pescado, un frasco de algas, un frasco de aguijones de medusa, una botella de vidrio de cal no identificada, y una bolsa de cinturón que contiene 10 gp (monedas de Azorius 1zino)
</t>
    </r>
    <r>
      <rPr>
        <rFont val="Arial"/>
        <b/>
        <color theme="1"/>
      </rPr>
      <t xml:space="preserve">Dote: </t>
    </r>
    <r>
      <rPr>
        <rFont val="Arial"/>
        <color theme="1"/>
      </rPr>
      <t>Investigador</t>
    </r>
  </si>
  <si>
    <t>Trabajo de investigacion de los padres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</si>
</sst>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gp]"/>
    <numFmt numFmtId="165" formatCode="0.0%"/>
    <numFmt numFmtId="166" formatCode="d/m"/>
  </numFmts>
  <fonts count="19">
    <font>
      <sz val="10.0"/>
      <color rgb="FF000000"/>
      <name val="Arial"/>
      <scheme val="minor"/>
    </font>
    <font>
      <sz val="14.0"/>
      <color theme="1"/>
      <name val="Calibri"/>
    </font>
    <font>
      <color rgb="FFFFFFFF"/>
      <name val="Arial"/>
    </font>
    <font>
      <b/>
      <sz val="24.0"/>
      <color theme="1"/>
      <name val="Arial"/>
    </font>
    <font>
      <color theme="1"/>
      <name val="Arial"/>
    </font>
    <font>
      <b/>
      <color rgb="FFFFFFFF"/>
      <name val="Arial"/>
    </font>
    <font/>
    <font>
      <b/>
      <color theme="1"/>
      <name val="Arial"/>
    </font>
    <font>
      <color rgb="FF000000"/>
      <name val="Arial"/>
    </font>
    <font>
      <color theme="1"/>
      <name val="Arial"/>
      <scheme val="minor"/>
    </font>
    <font>
      <b/>
      <color theme="1"/>
      <name val="Arial"/>
      <scheme val="minor"/>
    </font>
    <font>
      <u/>
      <color rgb="FF0000FF"/>
    </font>
    <font>
      <u/>
      <color rgb="FF0000FF"/>
    </font>
    <font>
      <u/>
      <color rgb="FF0000FF"/>
    </font>
    <font>
      <u/>
      <color rgb="FF0000FF"/>
    </font>
    <font>
      <b/>
      <sz val="18.0"/>
      <color theme="1"/>
      <name val="Arial"/>
    </font>
    <font>
      <b/>
      <sz val="14.0"/>
      <color theme="1"/>
      <name val="Arial"/>
    </font>
    <font>
      <b/>
      <color rgb="FF000000"/>
      <name val="Arial"/>
    </font>
    <font>
      <sz val="16.0"/>
      <color theme="1"/>
      <name val="Arial"/>
      <scheme val="minor"/>
    </font>
  </fonts>
  <fills count="16">
    <fill>
      <patternFill patternType="none"/>
    </fill>
    <fill>
      <patternFill patternType="lightGray"/>
    </fill>
    <fill>
      <patternFill patternType="solid">
        <fgColor rgb="FF5B0F00"/>
        <bgColor rgb="FF5B0F00"/>
      </patternFill>
    </fill>
    <fill>
      <patternFill patternType="solid">
        <fgColor rgb="FFCCCCCC"/>
        <bgColor rgb="FFCCCCCC"/>
      </patternFill>
    </fill>
    <fill>
      <patternFill patternType="solid">
        <fgColor rgb="FF4A86E8"/>
        <bgColor rgb="FF4A86E8"/>
      </patternFill>
    </fill>
    <fill>
      <patternFill patternType="solid">
        <fgColor rgb="FFE06666"/>
        <bgColor rgb="FFE06666"/>
      </patternFill>
    </fill>
    <fill>
      <patternFill patternType="solid">
        <fgColor rgb="FF434343"/>
        <bgColor rgb="FF434343"/>
      </patternFill>
    </fill>
    <fill>
      <patternFill patternType="solid">
        <fgColor rgb="FF6AA84F"/>
        <bgColor rgb="FF6AA84F"/>
      </patternFill>
    </fill>
    <fill>
      <patternFill patternType="solid">
        <fgColor rgb="FF999999"/>
        <bgColor rgb="FF999999"/>
      </patternFill>
    </fill>
    <fill>
      <patternFill patternType="solid">
        <fgColor rgb="FFFFFFFF"/>
        <bgColor rgb="FFFFFFFF"/>
      </patternFill>
    </fill>
    <fill>
      <patternFill patternType="solid">
        <fgColor rgb="FF6D9EEB"/>
        <bgColor rgb="FF6D9EEB"/>
      </patternFill>
    </fill>
    <fill>
      <patternFill patternType="solid">
        <fgColor rgb="FF93C47D"/>
        <bgColor rgb="FF93C47D"/>
      </patternFill>
    </fill>
    <fill>
      <patternFill patternType="solid">
        <fgColor rgb="FFF7CB4D"/>
        <bgColor rgb="FFF7CB4D"/>
      </patternFill>
    </fill>
    <fill>
      <patternFill patternType="solid">
        <fgColor rgb="FFFEF8E3"/>
        <bgColor rgb="FFFEF8E3"/>
      </patternFill>
    </fill>
    <fill>
      <patternFill patternType="solid">
        <fgColor rgb="FF26A69A"/>
        <bgColor rgb="FF26A69A"/>
      </patternFill>
    </fill>
    <fill>
      <patternFill patternType="solid">
        <fgColor rgb="FFDDF2F0"/>
        <bgColor rgb="FFDDF2F0"/>
      </patternFill>
    </fill>
  </fills>
  <borders count="81">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ttom style="thick">
        <color rgb="FF000000"/>
      </bottom>
    </border>
    <border>
      <left style="thick">
        <color rgb="FF000000"/>
      </left>
      <right style="medium">
        <color rgb="FF000000"/>
      </right>
      <top style="thick">
        <color rgb="FF000000"/>
      </top>
      <bottom style="medium">
        <color rgb="FF000000"/>
      </bottom>
    </border>
    <border>
      <left style="medium">
        <color rgb="FF000000"/>
      </left>
      <right style="medium">
        <color rgb="FF000000"/>
      </right>
      <top style="thick">
        <color rgb="FF000000"/>
      </top>
      <bottom style="medium">
        <color rgb="FF000000"/>
      </bottom>
    </border>
    <border>
      <left style="medium">
        <color rgb="FF000000"/>
      </left>
      <right style="thick">
        <color rgb="FF000000"/>
      </right>
      <top style="thick">
        <color rgb="FF000000"/>
      </top>
      <bottom style="medium">
        <color rgb="FF000000"/>
      </bottom>
    </border>
    <border>
      <left style="thick">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medium">
        <color rgb="FF000000"/>
      </right>
      <top style="medium">
        <color rgb="FF000000"/>
      </top>
      <bottom style="thick">
        <color rgb="FF000000"/>
      </bottom>
    </border>
    <border>
      <left style="medium">
        <color rgb="FF000000"/>
      </left>
      <right style="medium">
        <color rgb="FF000000"/>
      </right>
      <top style="medium">
        <color rgb="FF000000"/>
      </top>
      <bottom style="thick">
        <color rgb="FF000000"/>
      </bottom>
    </border>
    <border>
      <left style="medium">
        <color rgb="FF000000"/>
      </left>
      <right style="thick">
        <color rgb="FF000000"/>
      </right>
      <top style="medium">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right style="thin">
        <color rgb="FF000000"/>
      </right>
      <top style="medium">
        <color rgb="FF000000"/>
      </top>
      <bottom style="medium">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bottom style="thin">
        <color rgb="FF000000"/>
      </bottom>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medium">
        <color rgb="FF000000"/>
      </left>
      <right style="medium">
        <color rgb="FF000000"/>
      </right>
      <top style="thin">
        <color rgb="FF000000"/>
      </top>
      <bottom style="thin">
        <color rgb="FF000000"/>
      </bottom>
    </border>
    <border>
      <right style="thin">
        <color rgb="FF000000"/>
      </right>
    </border>
    <border>
      <left style="medium">
        <color rgb="FF000000"/>
      </left>
      <right style="medium">
        <color rgb="FF000000"/>
      </right>
      <top style="thin">
        <color rgb="FF000000"/>
      </top>
      <bottom style="medium">
        <color rgb="FF000000"/>
      </bottom>
    </border>
    <border>
      <right style="thin">
        <color rgb="FF000000"/>
      </right>
      <bottom style="medium">
        <color rgb="FF000000"/>
      </bottom>
    </border>
    <border>
      <left style="thin">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top style="medium">
        <color rgb="FF000000"/>
      </top>
      <bottom style="medium">
        <color rgb="FF000000"/>
      </bottom>
    </border>
    <border>
      <left style="thin">
        <color rgb="FF000000"/>
      </left>
      <top style="medium">
        <color rgb="FF000000"/>
      </top>
      <bottom style="medium">
        <color rgb="FF000000"/>
      </bottom>
    </border>
    <border>
      <top style="medium">
        <color rgb="FF000000"/>
      </top>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medium">
        <color rgb="FF000000"/>
      </right>
      <top style="thin">
        <color rgb="FF000000"/>
      </top>
      <bottom style="medium">
        <color rgb="FF000000"/>
      </bottom>
    </border>
    <border>
      <bottom style="medium">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right style="thin">
        <color rgb="FF000000"/>
      </right>
      <bottom style="thin">
        <color rgb="FF000000"/>
      </bottom>
    </border>
    <border>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top style="thin">
        <color rgb="FF000000"/>
      </top>
    </border>
  </borders>
  <cellStyleXfs count="1">
    <xf borderId="0" fillId="0" fontId="0" numFmtId="0" applyAlignment="1" applyFont="1"/>
  </cellStyleXfs>
  <cellXfs count="284">
    <xf borderId="0" fillId="0" fontId="0" numFmtId="0" xfId="0" applyAlignment="1" applyFont="1">
      <alignment readingOrder="0" shrinkToFit="0" vertical="bottom" wrapText="0"/>
    </xf>
    <xf borderId="1" fillId="0" fontId="1" numFmtId="0" xfId="0" applyAlignment="1" applyBorder="1" applyFont="1">
      <alignment shrinkToFit="0" wrapText="1"/>
    </xf>
    <xf borderId="2" fillId="2" fontId="2" numFmtId="0" xfId="0" applyAlignment="1" applyBorder="1" applyFill="1" applyFont="1">
      <alignment vertical="top"/>
    </xf>
    <xf borderId="2" fillId="2" fontId="2" numFmtId="0" xfId="0" applyAlignment="1" applyBorder="1" applyFont="1">
      <alignment horizontal="center" vertical="top"/>
    </xf>
    <xf borderId="2" fillId="2" fontId="2" numFmtId="0" xfId="0" applyAlignment="1" applyBorder="1" applyFont="1">
      <alignment textRotation="90" vertical="center"/>
    </xf>
    <xf borderId="3" fillId="0" fontId="3" numFmtId="0" xfId="0" applyAlignment="1" applyBorder="1" applyFont="1">
      <alignment horizontal="center" shrinkToFit="0" vertical="center" wrapText="1"/>
    </xf>
    <xf borderId="4" fillId="3" fontId="2" numFmtId="0" xfId="0" applyAlignment="1" applyBorder="1" applyFill="1" applyFont="1">
      <alignment shrinkToFit="0" vertical="top" wrapText="1"/>
    </xf>
    <xf borderId="4" fillId="4" fontId="2" numFmtId="0" xfId="0" applyAlignment="1" applyBorder="1" applyFill="1" applyFont="1">
      <alignment shrinkToFit="0" vertical="top" wrapText="1"/>
    </xf>
    <xf borderId="4" fillId="0" fontId="4" numFmtId="0" xfId="0" applyAlignment="1" applyBorder="1" applyFont="1">
      <alignment shrinkToFit="0" vertical="top" wrapText="1"/>
    </xf>
    <xf borderId="5" fillId="4" fontId="2" numFmtId="0" xfId="0" applyAlignment="1" applyBorder="1" applyFont="1">
      <alignment shrinkToFit="0" vertical="top" wrapText="1"/>
    </xf>
    <xf borderId="6" fillId="3" fontId="2" numFmtId="0" xfId="0" applyAlignment="1" applyBorder="1" applyFont="1">
      <alignment shrinkToFit="0" vertical="top"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top" wrapText="1"/>
    </xf>
    <xf borderId="1" fillId="5" fontId="2" numFmtId="0" xfId="0" applyAlignment="1" applyBorder="1" applyFill="1" applyFont="1">
      <alignment shrinkToFit="0" vertical="top" wrapText="1"/>
    </xf>
    <xf borderId="1" fillId="3" fontId="2" numFmtId="0" xfId="0" applyAlignment="1" applyBorder="1" applyFont="1">
      <alignment shrinkToFit="0" vertical="top" wrapText="1"/>
    </xf>
    <xf borderId="7" fillId="0" fontId="4" numFmtId="0" xfId="0" applyAlignment="1" applyBorder="1" applyFont="1">
      <alignment shrinkToFit="0" vertical="top" wrapText="1"/>
    </xf>
    <xf borderId="6" fillId="4" fontId="2" numFmtId="0" xfId="0" applyAlignment="1" applyBorder="1" applyFont="1">
      <alignment shrinkToFit="0" vertical="top" wrapText="1"/>
    </xf>
    <xf borderId="1" fillId="6" fontId="2" numFmtId="0" xfId="0" applyAlignment="1" applyBorder="1" applyFill="1" applyFont="1">
      <alignment shrinkToFit="0" vertical="top" wrapText="1"/>
    </xf>
    <xf borderId="1" fillId="4" fontId="2" numFmtId="0" xfId="0" applyAlignment="1" applyBorder="1" applyFont="1">
      <alignment shrinkToFit="0" vertical="top" wrapText="1"/>
    </xf>
    <xf borderId="7" fillId="4" fontId="2" numFmtId="0" xfId="0" applyAlignment="1" applyBorder="1" applyFont="1">
      <alignment shrinkToFit="0" vertical="top" wrapText="1"/>
    </xf>
    <xf borderId="6" fillId="0" fontId="4" numFmtId="0" xfId="0" applyAlignment="1" applyBorder="1" applyFont="1">
      <alignment shrinkToFit="0" vertical="top" wrapText="1"/>
    </xf>
    <xf borderId="1" fillId="7" fontId="2" numFmtId="0" xfId="0" applyAlignment="1" applyBorder="1" applyFill="1" applyFont="1">
      <alignment shrinkToFit="0" vertical="top" wrapText="1"/>
    </xf>
    <xf borderId="7" fillId="7" fontId="2" numFmtId="0" xfId="0" applyAlignment="1" applyBorder="1" applyFont="1">
      <alignment shrinkToFit="0" vertical="top" wrapText="1"/>
    </xf>
    <xf borderId="8" fillId="4" fontId="2" numFmtId="0" xfId="0" applyAlignment="1" applyBorder="1" applyFont="1">
      <alignment shrinkToFit="0" vertical="top" wrapText="1"/>
    </xf>
    <xf borderId="9" fillId="0" fontId="4" numFmtId="0" xfId="0" applyAlignment="1" applyBorder="1" applyFont="1">
      <alignment shrinkToFit="0" vertical="top" wrapText="1"/>
    </xf>
    <xf borderId="9" fillId="4" fontId="2" numFmtId="0" xfId="0" applyAlignment="1" applyBorder="1" applyFont="1">
      <alignment shrinkToFit="0" vertical="top" wrapText="1"/>
    </xf>
    <xf borderId="9" fillId="7" fontId="2" numFmtId="0" xfId="0" applyAlignment="1" applyBorder="1" applyFont="1">
      <alignment shrinkToFit="0" vertical="top" wrapText="1"/>
    </xf>
    <xf borderId="10" fillId="0" fontId="3" numFmtId="0" xfId="0" applyAlignment="1" applyBorder="1" applyFont="1">
      <alignment horizontal="center" shrinkToFit="0" vertical="center" wrapText="1"/>
    </xf>
    <xf borderId="11" fillId="8" fontId="5" numFmtId="0" xfId="0" applyAlignment="1" applyBorder="1" applyFill="1" applyFont="1">
      <alignment vertical="center"/>
    </xf>
    <xf borderId="12" fillId="0" fontId="4" numFmtId="0" xfId="0" applyAlignment="1" applyBorder="1" applyFont="1">
      <alignment vertical="center"/>
    </xf>
    <xf borderId="13" fillId="0" fontId="6" numFmtId="0" xfId="0" applyBorder="1" applyFont="1"/>
    <xf borderId="14" fillId="0" fontId="6" numFmtId="0" xfId="0" applyBorder="1" applyFont="1"/>
    <xf borderId="0" fillId="0" fontId="4" numFmtId="0" xfId="0" applyAlignment="1" applyFont="1">
      <alignment shrinkToFit="0" wrapText="1"/>
    </xf>
    <xf borderId="11" fillId="8" fontId="5" numFmtId="0" xfId="0" applyBorder="1" applyFont="1"/>
    <xf borderId="11" fillId="3" fontId="7" numFmtId="0" xfId="0" applyBorder="1" applyFont="1"/>
    <xf borderId="11" fillId="0" fontId="4" numFmtId="0" xfId="0" applyBorder="1" applyFont="1"/>
    <xf borderId="11" fillId="9" fontId="8" numFmtId="0" xfId="0" applyAlignment="1" applyBorder="1" applyFill="1" applyFont="1">
      <alignment horizontal="left"/>
    </xf>
    <xf borderId="11" fillId="0" fontId="4" numFmtId="164" xfId="0" applyBorder="1" applyFont="1" applyNumberFormat="1"/>
    <xf borderId="11" fillId="3" fontId="7" numFmtId="0" xfId="0" applyAlignment="1" applyBorder="1" applyFont="1">
      <alignment readingOrder="0"/>
    </xf>
    <xf borderId="11" fillId="0" fontId="9" numFmtId="0" xfId="0" applyBorder="1" applyFont="1"/>
    <xf borderId="0" fillId="0" fontId="4" numFmtId="0" xfId="0" applyFont="1"/>
    <xf borderId="11" fillId="0" fontId="4" numFmtId="0" xfId="0" applyAlignment="1" applyBorder="1" applyFont="1">
      <alignment readingOrder="0"/>
    </xf>
    <xf borderId="11" fillId="0" fontId="4" numFmtId="9" xfId="0" applyBorder="1" applyFont="1" applyNumberFormat="1"/>
    <xf borderId="11" fillId="0" fontId="4" numFmtId="165" xfId="0" applyBorder="1" applyFont="1" applyNumberFormat="1"/>
    <xf borderId="0" fillId="0" fontId="4" numFmtId="9" xfId="0" applyFont="1" applyNumberFormat="1"/>
    <xf borderId="0" fillId="0" fontId="4" numFmtId="10" xfId="0" applyFont="1" applyNumberFormat="1"/>
    <xf borderId="0" fillId="0" fontId="9" numFmtId="0" xfId="0" applyAlignment="1" applyFont="1">
      <alignment horizontal="center" vertical="center"/>
    </xf>
    <xf borderId="15" fillId="8" fontId="5" numFmtId="0" xfId="0" applyBorder="1" applyFont="1"/>
    <xf borderId="16" fillId="8" fontId="5" numFmtId="0" xfId="0" applyBorder="1" applyFont="1"/>
    <xf borderId="16" fillId="8" fontId="5" numFmtId="0" xfId="0" applyAlignment="1" applyBorder="1" applyFont="1">
      <alignment horizontal="center" vertical="center"/>
    </xf>
    <xf borderId="16" fillId="8" fontId="5" numFmtId="0" xfId="0" applyAlignment="1" applyBorder="1" applyFont="1">
      <alignment horizontal="center" readingOrder="0" vertical="center"/>
    </xf>
    <xf borderId="16" fillId="8" fontId="5" numFmtId="0" xfId="0" applyAlignment="1" applyBorder="1" applyFont="1">
      <alignment readingOrder="0"/>
    </xf>
    <xf borderId="17" fillId="8" fontId="5" numFmtId="0" xfId="0" applyBorder="1" applyFont="1"/>
    <xf borderId="18" fillId="0" fontId="4" numFmtId="0" xfId="0" applyAlignment="1" applyBorder="1" applyFont="1">
      <alignment horizontal="center" vertical="center"/>
    </xf>
    <xf borderId="19" fillId="0" fontId="7" numFmtId="0" xfId="0" applyAlignment="1" applyBorder="1" applyFont="1">
      <alignment shrinkToFit="0" vertical="center" wrapText="1"/>
    </xf>
    <xf borderId="19" fillId="0" fontId="4" numFmtId="0" xfId="0" applyAlignment="1" applyBorder="1" applyFont="1">
      <alignment horizontal="center" shrinkToFit="0" vertical="center" wrapText="1"/>
    </xf>
    <xf borderId="19" fillId="0" fontId="4" numFmtId="0" xfId="0" applyAlignment="1" applyBorder="1" applyFont="1">
      <alignment horizontal="center" readingOrder="0" shrinkToFit="0" vertical="center" wrapText="1"/>
    </xf>
    <xf borderId="19" fillId="0" fontId="4" numFmtId="0" xfId="0" applyAlignment="1" applyBorder="1" applyFont="1">
      <alignment readingOrder="0" shrinkToFit="0" vertical="top" wrapText="1"/>
    </xf>
    <xf borderId="19" fillId="0" fontId="4" numFmtId="0" xfId="0" applyAlignment="1" applyBorder="1" applyFont="1">
      <alignment shrinkToFit="0" vertical="top" wrapText="1"/>
    </xf>
    <xf borderId="19" fillId="0" fontId="4" numFmtId="49" xfId="0" applyAlignment="1" applyBorder="1" applyFont="1" applyNumberFormat="1">
      <alignment readingOrder="0" vertical="center"/>
    </xf>
    <xf borderId="20" fillId="0" fontId="4" numFmtId="0" xfId="0" applyAlignment="1" applyBorder="1" applyFont="1">
      <alignment vertical="center"/>
    </xf>
    <xf borderId="21" fillId="0" fontId="6" numFmtId="0" xfId="0" applyBorder="1" applyFont="1"/>
    <xf borderId="22" fillId="0" fontId="6" numFmtId="0" xfId="0" applyBorder="1" applyFont="1"/>
    <xf borderId="22" fillId="0" fontId="4" numFmtId="0" xfId="0" applyAlignment="1" applyBorder="1" applyFont="1">
      <alignment horizontal="center" readingOrder="0" shrinkToFit="0" vertical="center" wrapText="1"/>
    </xf>
    <xf borderId="22" fillId="0" fontId="4" numFmtId="0" xfId="0" applyAlignment="1" applyBorder="1" applyFont="1">
      <alignment readingOrder="0" shrinkToFit="0" vertical="top" wrapText="1"/>
    </xf>
    <xf borderId="22" fillId="0" fontId="4" numFmtId="49" xfId="0" applyAlignment="1" applyBorder="1" applyFont="1" applyNumberFormat="1">
      <alignment readingOrder="0" vertical="center"/>
    </xf>
    <xf borderId="23" fillId="0" fontId="4" numFmtId="0" xfId="0" applyAlignment="1" applyBorder="1" applyFont="1">
      <alignment vertical="center"/>
    </xf>
    <xf borderId="21" fillId="0" fontId="4" numFmtId="0" xfId="0" applyAlignment="1" applyBorder="1" applyFont="1">
      <alignment horizontal="center" vertical="center"/>
    </xf>
    <xf borderId="22" fillId="0" fontId="7" numFmtId="0" xfId="0" applyAlignment="1" applyBorder="1" applyFont="1">
      <alignment shrinkToFit="0" vertical="center" wrapText="1"/>
    </xf>
    <xf borderId="24" fillId="0" fontId="6" numFmtId="0" xfId="0" applyBorder="1" applyFont="1"/>
    <xf borderId="25" fillId="0" fontId="6" numFmtId="0" xfId="0" applyBorder="1" applyFont="1"/>
    <xf borderId="25" fillId="0" fontId="4" numFmtId="0" xfId="0" applyAlignment="1" applyBorder="1" applyFont="1">
      <alignment horizontal="center" readingOrder="0" shrinkToFit="0" vertical="center" wrapText="1"/>
    </xf>
    <xf borderId="25" fillId="0" fontId="4" numFmtId="0" xfId="0" applyAlignment="1" applyBorder="1" applyFont="1">
      <alignment readingOrder="0" shrinkToFit="0" vertical="top" wrapText="1"/>
    </xf>
    <xf borderId="25" fillId="0" fontId="4" numFmtId="49" xfId="0" applyAlignment="1" applyBorder="1" applyFont="1" applyNumberFormat="1">
      <alignment readingOrder="0" vertical="center"/>
    </xf>
    <xf borderId="26" fillId="0" fontId="4" numFmtId="0" xfId="0" applyAlignment="1" applyBorder="1" applyFont="1">
      <alignment vertical="center"/>
    </xf>
    <xf borderId="22" fillId="0" fontId="4" numFmtId="0" xfId="0" applyAlignment="1" applyBorder="1" applyFont="1">
      <alignment shrinkToFit="0" vertical="top" wrapText="1"/>
    </xf>
    <xf borderId="22" fillId="0" fontId="4" numFmtId="0" xfId="0" applyAlignment="1" applyBorder="1" applyFont="1">
      <alignment horizontal="center" shrinkToFit="0" vertical="center" wrapText="1"/>
    </xf>
    <xf borderId="19" fillId="0" fontId="4" numFmtId="49" xfId="0" applyAlignment="1" applyBorder="1" applyFont="1" applyNumberFormat="1">
      <alignment vertical="center"/>
    </xf>
    <xf borderId="24" fillId="0" fontId="4" numFmtId="0" xfId="0" applyAlignment="1" applyBorder="1" applyFont="1">
      <alignment horizontal="center" vertical="center"/>
    </xf>
    <xf borderId="25" fillId="0" fontId="7" numFmtId="0" xfId="0" applyAlignment="1" applyBorder="1" applyFont="1">
      <alignment shrinkToFit="0" vertical="center" wrapText="1"/>
    </xf>
    <xf borderId="25" fillId="0" fontId="4" numFmtId="0" xfId="0" applyAlignment="1" applyBorder="1" applyFont="1">
      <alignment horizontal="center" shrinkToFit="0" vertical="center" wrapText="1"/>
    </xf>
    <xf borderId="25" fillId="0" fontId="4" numFmtId="0" xfId="0" applyAlignment="1" applyBorder="1" applyFont="1">
      <alignment shrinkToFit="0" vertical="top" wrapText="1"/>
    </xf>
    <xf borderId="25" fillId="0" fontId="4" numFmtId="49" xfId="0" applyAlignment="1" applyBorder="1" applyFont="1" applyNumberFormat="1">
      <alignment vertical="center"/>
    </xf>
    <xf borderId="22" fillId="0" fontId="4" numFmtId="49" xfId="0" applyAlignment="1" applyBorder="1" applyFont="1" applyNumberFormat="1">
      <alignment vertical="center"/>
    </xf>
    <xf borderId="19" fillId="10" fontId="4" numFmtId="0" xfId="0" applyAlignment="1" applyBorder="1" applyFill="1" applyFont="1">
      <alignment shrinkToFit="0" vertical="top" wrapText="1"/>
    </xf>
    <xf borderId="19" fillId="0" fontId="7" numFmtId="0" xfId="0" applyAlignment="1" applyBorder="1" applyFont="1">
      <alignment shrinkToFit="0" vertical="top" wrapText="1"/>
    </xf>
    <xf borderId="19" fillId="0" fontId="7" numFmtId="49" xfId="0" applyAlignment="1" applyBorder="1" applyFont="1" applyNumberFormat="1">
      <alignment shrinkToFit="0" vertical="top" wrapText="1"/>
    </xf>
    <xf borderId="20" fillId="0" fontId="4" numFmtId="49" xfId="0" applyAlignment="1" applyBorder="1" applyFont="1" applyNumberFormat="1">
      <alignment shrinkToFit="0" vertical="top" wrapText="1"/>
    </xf>
    <xf borderId="22" fillId="5" fontId="7" numFmtId="0" xfId="0" applyAlignment="1" applyBorder="1" applyFont="1">
      <alignment readingOrder="0" shrinkToFit="0" vertical="top" wrapText="1"/>
    </xf>
    <xf borderId="22" fillId="5" fontId="4" numFmtId="0" xfId="0" applyAlignment="1" applyBorder="1" applyFont="1">
      <alignment shrinkToFit="0" vertical="top" wrapText="1"/>
    </xf>
    <xf borderId="22" fillId="5" fontId="7" numFmtId="0" xfId="0" applyAlignment="1" applyBorder="1" applyFont="1">
      <alignment shrinkToFit="0" vertical="top" wrapText="1"/>
    </xf>
    <xf borderId="22" fillId="5" fontId="4" numFmtId="49" xfId="0" applyAlignment="1" applyBorder="1" applyFont="1" applyNumberFormat="1">
      <alignment shrinkToFit="0" vertical="top" wrapText="1"/>
    </xf>
    <xf borderId="23" fillId="0" fontId="7" numFmtId="49" xfId="0" applyAlignment="1" applyBorder="1" applyFont="1" applyNumberFormat="1">
      <alignment shrinkToFit="0" vertical="top" wrapText="1"/>
    </xf>
    <xf borderId="25" fillId="0" fontId="7" numFmtId="0" xfId="0" applyAlignment="1" applyBorder="1" applyFont="1">
      <alignment shrinkToFit="0" vertical="top" wrapText="1"/>
    </xf>
    <xf borderId="25" fillId="0" fontId="7" numFmtId="49" xfId="0" applyAlignment="1" applyBorder="1" applyFont="1" applyNumberFormat="1">
      <alignment shrinkToFit="0" vertical="top" wrapText="1"/>
    </xf>
    <xf borderId="26" fillId="0" fontId="7" numFmtId="49" xfId="0" applyAlignment="1" applyBorder="1" applyFont="1" applyNumberFormat="1">
      <alignment shrinkToFit="0" vertical="top" wrapText="1"/>
    </xf>
    <xf borderId="22" fillId="11" fontId="7" numFmtId="0" xfId="0" applyAlignment="1" applyBorder="1" applyFill="1" applyFont="1">
      <alignment shrinkToFit="0" vertical="top" wrapText="1"/>
    </xf>
    <xf borderId="22" fillId="10" fontId="7" numFmtId="0" xfId="0" applyAlignment="1" applyBorder="1" applyFont="1">
      <alignment shrinkToFit="0" vertical="top" wrapText="1"/>
    </xf>
    <xf borderId="22" fillId="10" fontId="4" numFmtId="0" xfId="0" applyAlignment="1" applyBorder="1" applyFont="1">
      <alignment shrinkToFit="0" vertical="top" wrapText="1"/>
    </xf>
    <xf borderId="23" fillId="5" fontId="7" numFmtId="0" xfId="0" applyAlignment="1" applyBorder="1" applyFont="1">
      <alignment shrinkToFit="0" vertical="top" wrapText="1"/>
    </xf>
    <xf borderId="23" fillId="0" fontId="4" numFmtId="0" xfId="0" applyAlignment="1" applyBorder="1" applyFont="1">
      <alignment shrinkToFit="0" vertical="top" wrapText="1"/>
    </xf>
    <xf borderId="22" fillId="0" fontId="7" numFmtId="0" xfId="0" applyAlignment="1" applyBorder="1" applyFont="1">
      <alignment shrinkToFit="0" vertical="top" wrapText="1"/>
    </xf>
    <xf borderId="19" fillId="11" fontId="7" numFmtId="0" xfId="0" applyAlignment="1" applyBorder="1" applyFont="1">
      <alignment shrinkToFit="0" vertical="top" wrapText="1"/>
    </xf>
    <xf borderId="19" fillId="10" fontId="7" numFmtId="0" xfId="0" applyAlignment="1" applyBorder="1" applyFont="1">
      <alignment shrinkToFit="0" vertical="top" wrapText="1"/>
    </xf>
    <xf borderId="19" fillId="5" fontId="7" numFmtId="0" xfId="0" applyAlignment="1" applyBorder="1" applyFont="1">
      <alignment shrinkToFit="0" vertical="top" wrapText="1"/>
    </xf>
    <xf borderId="19" fillId="0" fontId="8" numFmtId="49" xfId="0" applyAlignment="1" applyBorder="1" applyFont="1" applyNumberFormat="1">
      <alignment shrinkToFit="0" vertical="top" wrapText="1"/>
    </xf>
    <xf borderId="20" fillId="0" fontId="4" numFmtId="0" xfId="0" applyAlignment="1" applyBorder="1" applyFont="1">
      <alignment shrinkToFit="0" vertical="top" wrapText="1"/>
    </xf>
    <xf borderId="25" fillId="5" fontId="7" numFmtId="0" xfId="0" applyAlignment="1" applyBorder="1" applyFont="1">
      <alignment shrinkToFit="0" vertical="top" wrapText="1"/>
    </xf>
    <xf borderId="25" fillId="11" fontId="7" numFmtId="0" xfId="0" applyAlignment="1" applyBorder="1" applyFont="1">
      <alignment shrinkToFit="0" vertical="top" wrapText="1"/>
    </xf>
    <xf borderId="26" fillId="5" fontId="7" numFmtId="0" xfId="0" applyAlignment="1" applyBorder="1" applyFont="1">
      <alignment shrinkToFit="0" vertical="top" wrapText="1"/>
    </xf>
    <xf borderId="22" fillId="5" fontId="7" numFmtId="49" xfId="0" applyAlignment="1" applyBorder="1" applyFont="1" applyNumberFormat="1">
      <alignment shrinkToFit="0" vertical="top" wrapText="1"/>
    </xf>
    <xf borderId="25" fillId="0" fontId="4" numFmtId="0" xfId="0" applyAlignment="1" applyBorder="1" applyFont="1">
      <alignment horizontal="center" shrinkToFit="0" vertical="top" wrapText="1"/>
    </xf>
    <xf borderId="25" fillId="0" fontId="4" numFmtId="49" xfId="0" applyAlignment="1" applyBorder="1" applyFont="1" applyNumberFormat="1">
      <alignment horizontal="center" shrinkToFit="0" vertical="top" wrapText="1"/>
    </xf>
    <xf borderId="26" fillId="0" fontId="4" numFmtId="0" xfId="0" applyAlignment="1" applyBorder="1" applyFont="1">
      <alignment horizontal="center" shrinkToFit="0" vertical="top" wrapText="1"/>
    </xf>
    <xf borderId="19" fillId="0" fontId="4" numFmtId="0" xfId="0" applyAlignment="1" applyBorder="1" applyFont="1">
      <alignment readingOrder="0"/>
    </xf>
    <xf borderId="19" fillId="0" fontId="4" numFmtId="0" xfId="0" applyBorder="1" applyFont="1"/>
    <xf borderId="20" fillId="0" fontId="4" numFmtId="0" xfId="0" applyBorder="1" applyFont="1"/>
    <xf borderId="20" fillId="0" fontId="4" numFmtId="0" xfId="0" applyAlignment="1" applyBorder="1" applyFont="1">
      <alignment readingOrder="0"/>
    </xf>
    <xf borderId="22" fillId="0" fontId="4" numFmtId="0" xfId="0" applyBorder="1" applyFont="1"/>
    <xf borderId="25" fillId="0" fontId="4" numFmtId="0" xfId="0" applyBorder="1" applyFont="1"/>
    <xf borderId="26" fillId="0" fontId="4" numFmtId="0" xfId="0" applyBorder="1" applyFont="1"/>
    <xf borderId="23" fillId="0" fontId="4" numFmtId="0" xfId="0" applyBorder="1" applyFont="1"/>
    <xf borderId="0" fillId="0" fontId="7" numFmtId="0" xfId="0" applyFont="1"/>
    <xf borderId="0" fillId="12" fontId="10" numFmtId="0" xfId="0" applyAlignment="1" applyFill="1" applyFont="1">
      <alignment readingOrder="0"/>
    </xf>
    <xf borderId="0" fillId="9" fontId="10" numFmtId="0" xfId="0" applyAlignment="1" applyFont="1">
      <alignment readingOrder="0" vertical="center"/>
    </xf>
    <xf borderId="0" fillId="9" fontId="9" numFmtId="0" xfId="0" applyAlignment="1" applyFont="1">
      <alignment readingOrder="0" vertical="center"/>
    </xf>
    <xf borderId="0" fillId="9" fontId="9" numFmtId="0" xfId="0" applyAlignment="1" applyFont="1">
      <alignment readingOrder="0" vertical="center"/>
    </xf>
    <xf borderId="0" fillId="9" fontId="11" numFmtId="0" xfId="0" applyAlignment="1" applyFont="1">
      <alignment readingOrder="0" vertical="center"/>
    </xf>
    <xf borderId="0" fillId="13" fontId="10" numFmtId="0" xfId="0" applyAlignment="1" applyFill="1" applyFont="1">
      <alignment readingOrder="0" vertical="center"/>
    </xf>
    <xf borderId="0" fillId="13" fontId="9" numFmtId="0" xfId="0" applyAlignment="1" applyFont="1">
      <alignment readingOrder="0" vertical="center"/>
    </xf>
    <xf borderId="0" fillId="13" fontId="9" numFmtId="0" xfId="0" applyAlignment="1" applyFont="1">
      <alignment readingOrder="0" vertical="center"/>
    </xf>
    <xf borderId="0" fillId="13" fontId="12" numFmtId="0" xfId="0" applyAlignment="1" applyFont="1">
      <alignment readingOrder="0" vertical="center"/>
    </xf>
    <xf borderId="0" fillId="9" fontId="9" numFmtId="0" xfId="0" applyAlignment="1" applyFont="1">
      <alignment readingOrder="0" shrinkToFit="0" vertical="center" wrapText="1"/>
    </xf>
    <xf borderId="0" fillId="9" fontId="13" numFmtId="0" xfId="0" applyAlignment="1" applyFont="1">
      <alignment readingOrder="0" vertical="center"/>
    </xf>
    <xf borderId="0" fillId="13" fontId="14" numFmtId="0" xfId="0" applyAlignment="1" applyFont="1">
      <alignment readingOrder="0" vertical="center"/>
    </xf>
    <xf borderId="0" fillId="13" fontId="9" numFmtId="0" xfId="0" applyAlignment="1" applyFont="1">
      <alignment vertical="center"/>
    </xf>
    <xf borderId="0" fillId="9" fontId="9" numFmtId="0" xfId="0" applyAlignment="1" applyFont="1">
      <alignment vertical="center"/>
    </xf>
    <xf borderId="0" fillId="13" fontId="9" numFmtId="0" xfId="0" applyAlignment="1" applyFont="1">
      <alignment readingOrder="0" shrinkToFit="0" vertical="center" wrapText="1"/>
    </xf>
    <xf borderId="0" fillId="9" fontId="9" numFmtId="0" xfId="0" applyAlignment="1" applyFont="1">
      <alignment vertical="center"/>
    </xf>
    <xf borderId="0" fillId="13" fontId="10" numFmtId="0" xfId="0" applyFont="1"/>
    <xf borderId="0" fillId="13" fontId="9" numFmtId="0" xfId="0" applyFont="1"/>
    <xf borderId="0" fillId="9" fontId="10" numFmtId="0" xfId="0" applyFont="1"/>
    <xf borderId="0" fillId="9" fontId="9" numFmtId="0" xfId="0" applyFont="1"/>
    <xf borderId="0" fillId="14" fontId="10" numFmtId="0" xfId="0" applyAlignment="1" applyFill="1" applyFont="1">
      <alignment readingOrder="0"/>
    </xf>
    <xf borderId="0" fillId="9" fontId="10" numFmtId="0" xfId="0" applyAlignment="1" applyFont="1">
      <alignment horizontal="center" readingOrder="0" vertical="center"/>
    </xf>
    <xf borderId="0" fillId="15" fontId="9" numFmtId="0" xfId="0" applyAlignment="1" applyFill="1" applyFont="1">
      <alignment readingOrder="0" vertical="center"/>
    </xf>
    <xf borderId="0" fillId="15" fontId="9" numFmtId="0" xfId="0" applyAlignment="1" applyFont="1">
      <alignment horizontal="center" readingOrder="0" vertical="center"/>
    </xf>
    <xf borderId="0" fillId="9" fontId="9" numFmtId="0" xfId="0" applyAlignment="1" applyFont="1">
      <alignment horizontal="center" readingOrder="0" vertical="center"/>
    </xf>
    <xf borderId="0" fillId="15" fontId="10" numFmtId="0" xfId="0" applyAlignment="1" applyFont="1">
      <alignment readingOrder="0" vertical="center"/>
    </xf>
    <xf borderId="1" fillId="8" fontId="5" numFmtId="0" xfId="0" applyBorder="1" applyFont="1"/>
    <xf borderId="27" fillId="0" fontId="4" numFmtId="0" xfId="0" applyBorder="1" applyFont="1"/>
    <xf borderId="28" fillId="0" fontId="6" numFmtId="0" xfId="0" applyBorder="1" applyFont="1"/>
    <xf borderId="29" fillId="0" fontId="15" numFmtId="0" xfId="0" applyAlignment="1" applyBorder="1" applyFont="1">
      <alignment horizontal="center" textRotation="90" vertical="center"/>
    </xf>
    <xf borderId="27" fillId="0" fontId="7" numFmtId="0" xfId="0" applyBorder="1" applyFont="1"/>
    <xf borderId="15" fillId="0" fontId="7" numFmtId="0" xfId="0" applyBorder="1" applyFont="1"/>
    <xf borderId="16" fillId="0" fontId="7" numFmtId="0" xfId="0" applyBorder="1" applyFont="1"/>
    <xf borderId="17" fillId="0" fontId="7" numFmtId="0" xfId="0" applyBorder="1" applyFont="1"/>
    <xf borderId="28" fillId="0" fontId="7" numFmtId="0" xfId="0" applyBorder="1" applyFont="1"/>
    <xf borderId="30" fillId="0" fontId="16" numFmtId="0" xfId="0" applyAlignment="1" applyBorder="1" applyFont="1">
      <alignment horizontal="center" vertical="center"/>
    </xf>
    <xf borderId="31" fillId="0" fontId="6" numFmtId="0" xfId="0" applyBorder="1" applyFont="1"/>
    <xf borderId="21" fillId="0" fontId="7" numFmtId="0" xfId="0" applyAlignment="1" applyBorder="1" applyFont="1">
      <alignment horizontal="center" vertical="center"/>
    </xf>
    <xf borderId="32" fillId="0" fontId="7" numFmtId="0" xfId="0" applyAlignment="1" applyBorder="1" applyFont="1">
      <alignment horizontal="center" shrinkToFit="0" vertical="center" wrapText="1"/>
    </xf>
    <xf borderId="33" fillId="0" fontId="4" numFmtId="0" xfId="0" applyBorder="1" applyFont="1"/>
    <xf borderId="34" fillId="0" fontId="4" numFmtId="0" xfId="0" applyBorder="1" applyFont="1"/>
    <xf borderId="35" fillId="0" fontId="4" numFmtId="0" xfId="0" applyBorder="1" applyFont="1"/>
    <xf borderId="30" fillId="0" fontId="7" numFmtId="0" xfId="0" applyAlignment="1" applyBorder="1" applyFont="1">
      <alignment horizontal="center" shrinkToFit="0" vertical="center" wrapText="1"/>
    </xf>
    <xf borderId="32" fillId="0" fontId="6" numFmtId="0" xfId="0" applyBorder="1" applyFont="1"/>
    <xf borderId="36" fillId="8" fontId="5" numFmtId="0" xfId="0" applyBorder="1" applyFont="1"/>
    <xf borderId="33" fillId="0" fontId="6" numFmtId="0" xfId="0" applyBorder="1" applyFont="1"/>
    <xf borderId="37" fillId="0" fontId="6" numFmtId="0" xfId="0" applyBorder="1" applyFont="1"/>
    <xf borderId="38" fillId="0" fontId="7" numFmtId="0" xfId="0" applyBorder="1" applyFont="1"/>
    <xf borderId="39" fillId="8" fontId="5" numFmtId="0" xfId="0" applyBorder="1" applyFont="1"/>
    <xf borderId="40" fillId="0" fontId="4" numFmtId="0" xfId="0" applyAlignment="1" applyBorder="1" applyFont="1">
      <alignment shrinkToFit="0" vertical="center" wrapText="1"/>
    </xf>
    <xf borderId="41" fillId="0" fontId="4" numFmtId="0" xfId="0" applyBorder="1" applyFont="1"/>
    <xf borderId="42" fillId="0" fontId="7" numFmtId="0" xfId="0" applyAlignment="1" applyBorder="1" applyFont="1">
      <alignment horizontal="center" vertical="center"/>
    </xf>
    <xf borderId="38" fillId="0" fontId="4" numFmtId="0" xfId="0" applyBorder="1" applyFont="1"/>
    <xf borderId="43" fillId="8" fontId="5" numFmtId="0" xfId="0" applyBorder="1" applyFont="1"/>
    <xf borderId="44" fillId="0" fontId="6" numFmtId="0" xfId="0" applyBorder="1" applyFont="1"/>
    <xf borderId="45" fillId="8" fontId="5" numFmtId="0" xfId="0" applyBorder="1" applyFont="1"/>
    <xf borderId="46" fillId="0" fontId="6" numFmtId="0" xfId="0" applyBorder="1" applyFont="1"/>
    <xf borderId="47" fillId="0" fontId="4" numFmtId="0" xfId="0" applyBorder="1" applyFont="1"/>
    <xf borderId="48" fillId="0" fontId="6" numFmtId="0" xfId="0" applyBorder="1" applyFont="1"/>
    <xf borderId="49" fillId="0" fontId="7" numFmtId="0" xfId="0" applyBorder="1" applyFont="1"/>
    <xf borderId="50" fillId="0" fontId="4" numFmtId="0" xfId="0" applyBorder="1" applyFont="1"/>
    <xf borderId="51" fillId="0" fontId="7" numFmtId="0" xfId="0" applyBorder="1" applyFont="1"/>
    <xf borderId="52" fillId="0" fontId="6" numFmtId="0" xfId="0" applyBorder="1" applyFont="1"/>
    <xf borderId="53" fillId="0" fontId="7" numFmtId="0" xfId="0" applyBorder="1" applyFont="1"/>
    <xf borderId="54" fillId="0" fontId="6" numFmtId="0" xfId="0" applyBorder="1" applyFont="1"/>
    <xf borderId="29" fillId="0" fontId="7" numFmtId="0" xfId="0" applyAlignment="1" applyBorder="1" applyFont="1">
      <alignment shrinkToFit="0" vertical="center" wrapText="1"/>
    </xf>
    <xf borderId="30" fillId="0" fontId="6" numFmtId="0" xfId="0" applyBorder="1" applyFont="1"/>
    <xf borderId="55" fillId="8" fontId="5" numFmtId="0" xfId="0" applyAlignment="1" applyBorder="1" applyFont="1">
      <alignment vertical="top"/>
    </xf>
    <xf borderId="29" fillId="0" fontId="4" numFmtId="0" xfId="0" applyAlignment="1" applyBorder="1" applyFont="1">
      <alignment shrinkToFit="0" vertical="top" wrapText="1"/>
    </xf>
    <xf borderId="56" fillId="0" fontId="6" numFmtId="0" xfId="0" applyBorder="1" applyFont="1"/>
    <xf borderId="57" fillId="0" fontId="7" numFmtId="0" xfId="0" applyBorder="1" applyFont="1"/>
    <xf borderId="58" fillId="0" fontId="6" numFmtId="0" xfId="0" applyBorder="1" applyFont="1"/>
    <xf borderId="59" fillId="0" fontId="7" numFmtId="1" xfId="0" applyBorder="1" applyFont="1" applyNumberFormat="1"/>
    <xf borderId="60" fillId="0" fontId="6" numFmtId="0" xfId="0" applyBorder="1" applyFont="1"/>
    <xf borderId="61" fillId="0" fontId="6" numFmtId="0" xfId="0" applyBorder="1" applyFont="1"/>
    <xf borderId="62" fillId="0" fontId="6" numFmtId="0" xfId="0" applyBorder="1" applyFont="1"/>
    <xf borderId="29" fillId="0" fontId="7" numFmtId="0" xfId="0" applyAlignment="1" applyBorder="1" applyFont="1">
      <alignment horizontal="center" shrinkToFit="0" vertical="center" wrapText="1"/>
    </xf>
    <xf borderId="12" fillId="0" fontId="4" numFmtId="0" xfId="0" applyBorder="1" applyFont="1"/>
    <xf borderId="63" fillId="8" fontId="5" numFmtId="0" xfId="0" applyBorder="1" applyFont="1"/>
    <xf borderId="64" fillId="8" fontId="5" numFmtId="0" xfId="0" applyBorder="1" applyFont="1"/>
    <xf borderId="63" fillId="0" fontId="6" numFmtId="0" xfId="0" applyBorder="1" applyFont="1"/>
    <xf borderId="27" fillId="8" fontId="5" numFmtId="0" xfId="0" applyBorder="1" applyFont="1"/>
    <xf borderId="65" fillId="0" fontId="4" numFmtId="0" xfId="0" applyAlignment="1" applyBorder="1" applyFont="1">
      <alignment shrinkToFit="0" vertical="center" wrapText="1"/>
    </xf>
    <xf borderId="65" fillId="0" fontId="6" numFmtId="0" xfId="0" applyBorder="1" applyFont="1"/>
    <xf borderId="53" fillId="0" fontId="4" numFmtId="0" xfId="0" applyAlignment="1" applyBorder="1" applyFont="1">
      <alignment vertical="center"/>
    </xf>
    <xf borderId="66" fillId="0" fontId="6" numFmtId="0" xfId="0" applyBorder="1" applyFont="1"/>
    <xf borderId="67" fillId="0" fontId="6" numFmtId="0" xfId="0" applyBorder="1" applyFont="1"/>
    <xf borderId="68" fillId="8" fontId="5" numFmtId="0" xfId="0" applyBorder="1" applyFont="1"/>
    <xf borderId="69" fillId="0" fontId="4" numFmtId="0" xfId="0" applyAlignment="1" applyBorder="1" applyFont="1">
      <alignment vertical="center"/>
    </xf>
    <xf borderId="70" fillId="0" fontId="6" numFmtId="0" xfId="0" applyBorder="1" applyFont="1"/>
    <xf borderId="71" fillId="0" fontId="6" numFmtId="0" xfId="0" applyBorder="1" applyFont="1"/>
    <xf borderId="70" fillId="0" fontId="4" numFmtId="0" xfId="0" applyAlignment="1" applyBorder="1" applyFont="1">
      <alignment shrinkToFit="0" vertical="center" wrapText="1"/>
    </xf>
    <xf borderId="58" fillId="0" fontId="4" numFmtId="0" xfId="0" applyAlignment="1" applyBorder="1" applyFont="1">
      <alignment shrinkToFit="0" vertical="center" wrapText="1"/>
    </xf>
    <xf borderId="59" fillId="0" fontId="4" numFmtId="0" xfId="0" applyAlignment="1" applyBorder="1" applyFont="1">
      <alignment readingOrder="0" vertical="center"/>
    </xf>
    <xf borderId="72" fillId="0" fontId="6" numFmtId="0" xfId="0" applyBorder="1" applyFont="1"/>
    <xf borderId="73" fillId="0" fontId="6" numFmtId="0" xfId="0" applyBorder="1" applyFont="1"/>
    <xf borderId="55" fillId="0" fontId="16" numFmtId="0" xfId="0" applyAlignment="1" applyBorder="1" applyFont="1">
      <alignment horizontal="center" vertical="center"/>
    </xf>
    <xf borderId="74" fillId="0" fontId="4" numFmtId="0" xfId="0" applyAlignment="1" applyBorder="1" applyFont="1">
      <alignment horizontal="center" vertical="center"/>
    </xf>
    <xf borderId="32" fillId="0" fontId="4" numFmtId="0" xfId="0" applyAlignment="1" applyBorder="1" applyFont="1">
      <alignment horizontal="center" shrinkToFit="0" vertical="center" wrapText="1"/>
    </xf>
    <xf borderId="32" fillId="0" fontId="7" numFmtId="1" xfId="0" applyAlignment="1" applyBorder="1" applyFont="1" applyNumberFormat="1">
      <alignment horizontal="center" shrinkToFit="0" vertical="center" wrapText="1"/>
    </xf>
    <xf borderId="75" fillId="0" fontId="6" numFmtId="0" xfId="0" applyBorder="1" applyFont="1"/>
    <xf borderId="23" fillId="0" fontId="6" numFmtId="0" xfId="0" applyBorder="1" applyFont="1"/>
    <xf borderId="32" fillId="0" fontId="17" numFmtId="0" xfId="0" applyAlignment="1" applyBorder="1" applyFont="1">
      <alignment horizontal="center" shrinkToFit="0" vertical="center" wrapText="1"/>
    </xf>
    <xf borderId="26" fillId="0" fontId="6" numFmtId="0" xfId="0" applyBorder="1" applyFont="1"/>
    <xf borderId="35" fillId="0" fontId="4" numFmtId="0" xfId="0" applyAlignment="1" applyBorder="1" applyFont="1">
      <alignment horizontal="center"/>
    </xf>
    <xf borderId="47" fillId="0" fontId="4" numFmtId="0" xfId="0" applyAlignment="1" applyBorder="1" applyFont="1">
      <alignment horizontal="center"/>
    </xf>
    <xf borderId="11" fillId="8" fontId="5" numFmtId="0" xfId="0" applyAlignment="1" applyBorder="1" applyFont="1">
      <alignment readingOrder="0"/>
    </xf>
    <xf borderId="27" fillId="0" fontId="4" numFmtId="0" xfId="0" applyAlignment="1" applyBorder="1" applyFont="1">
      <alignment readingOrder="0" shrinkToFit="0" vertical="top" wrapText="1"/>
    </xf>
    <xf borderId="29" fillId="0" fontId="15" numFmtId="0" xfId="0" applyAlignment="1" applyBorder="1" applyFont="1">
      <alignment horizontal="center" readingOrder="0" textRotation="90" vertical="center"/>
    </xf>
    <xf borderId="27" fillId="0" fontId="7" numFmtId="0" xfId="0" applyAlignment="1" applyBorder="1" applyFont="1">
      <alignment readingOrder="0"/>
    </xf>
    <xf borderId="15" fillId="0" fontId="7" numFmtId="0" xfId="0" applyAlignment="1" applyBorder="1" applyFont="1">
      <alignment readingOrder="0"/>
    </xf>
    <xf borderId="36" fillId="0" fontId="7" numFmtId="0" xfId="0" applyAlignment="1" applyBorder="1" applyFont="1">
      <alignment readingOrder="0"/>
    </xf>
    <xf borderId="28" fillId="0" fontId="7" numFmtId="0" xfId="0" applyAlignment="1" applyBorder="1" applyFont="1">
      <alignment readingOrder="0"/>
    </xf>
    <xf borderId="33" fillId="0" fontId="7" numFmtId="0" xfId="0" applyAlignment="1" applyBorder="1" applyFont="1">
      <alignment horizontal="center" vertical="center"/>
    </xf>
    <xf borderId="37" fillId="0" fontId="7" numFmtId="0" xfId="0" applyAlignment="1" applyBorder="1" applyFont="1">
      <alignment horizontal="center" readingOrder="0" shrinkToFit="0" vertical="center" wrapText="1"/>
    </xf>
    <xf borderId="33" fillId="0" fontId="4" numFmtId="0" xfId="0" applyAlignment="1" applyBorder="1" applyFont="1">
      <alignment readingOrder="0" shrinkToFit="0" vertical="center" wrapText="1"/>
    </xf>
    <xf borderId="76" fillId="0" fontId="4" numFmtId="0" xfId="0" applyAlignment="1" applyBorder="1" applyFont="1">
      <alignment horizontal="center" readingOrder="0" shrinkToFit="0" vertical="center" wrapText="1"/>
    </xf>
    <xf borderId="66" fillId="0" fontId="4" numFmtId="0" xfId="0" applyAlignment="1" applyBorder="1" applyFont="1">
      <alignment horizontal="center" readingOrder="0" shrinkToFit="0" vertical="center" wrapText="1"/>
    </xf>
    <xf borderId="33" fillId="0" fontId="7" numFmtId="0" xfId="0" applyAlignment="1" applyBorder="1" applyFont="1">
      <alignment horizontal="center" readingOrder="0" vertical="center"/>
    </xf>
    <xf borderId="76" fillId="0" fontId="4" numFmtId="0" xfId="0" applyAlignment="1" applyBorder="1" applyFont="1">
      <alignment horizontal="center" shrinkToFit="0" vertical="center" wrapText="1"/>
    </xf>
    <xf borderId="76" fillId="0" fontId="7" numFmtId="0" xfId="0" applyAlignment="1" applyBorder="1" applyFont="1">
      <alignment horizontal="center" shrinkToFit="0" vertical="center" wrapText="1"/>
    </xf>
    <xf borderId="37" fillId="0" fontId="7" numFmtId="0" xfId="0" applyAlignment="1" applyBorder="1" applyFont="1">
      <alignment horizontal="center" shrinkToFit="0" vertical="center" wrapText="1"/>
    </xf>
    <xf borderId="38" fillId="0" fontId="4" numFmtId="0" xfId="0" applyAlignment="1" applyBorder="1" applyFont="1">
      <alignment readingOrder="0" shrinkToFit="0" vertical="center" wrapText="1"/>
    </xf>
    <xf borderId="49" fillId="0" fontId="7" numFmtId="0" xfId="0" applyAlignment="1" applyBorder="1" applyFont="1">
      <alignment horizontal="center" readingOrder="0" vertical="center"/>
    </xf>
    <xf borderId="48" fillId="0" fontId="7" numFmtId="0" xfId="0" applyAlignment="1" applyBorder="1" applyFont="1">
      <alignment horizontal="center" readingOrder="0" shrinkToFit="0" vertical="center" wrapText="1"/>
    </xf>
    <xf borderId="49" fillId="0" fontId="4" numFmtId="0" xfId="0" applyAlignment="1" applyBorder="1" applyFont="1">
      <alignment readingOrder="0" shrinkToFit="0" vertical="center" wrapText="1"/>
    </xf>
    <xf borderId="46" fillId="0" fontId="4" numFmtId="0" xfId="0" applyAlignment="1" applyBorder="1" applyFont="1">
      <alignment horizontal="center" readingOrder="0" shrinkToFit="0" vertical="center" wrapText="1"/>
    </xf>
    <xf borderId="46" fillId="0" fontId="7" numFmtId="0" xfId="0" applyAlignment="1" applyBorder="1" applyFont="1">
      <alignment horizontal="center" shrinkToFit="0" vertical="center" wrapText="1"/>
    </xf>
    <xf borderId="48" fillId="0" fontId="7" numFmtId="0" xfId="0" applyAlignment="1" applyBorder="1" applyFont="1">
      <alignment horizontal="center" shrinkToFit="0" vertical="center" wrapText="1"/>
    </xf>
    <xf borderId="63" fillId="0" fontId="7" numFmtId="0" xfId="0" applyBorder="1" applyFont="1"/>
    <xf borderId="77" fillId="0" fontId="7" numFmtId="0" xfId="0" applyAlignment="1" applyBorder="1" applyFont="1">
      <alignment horizontal="center" shrinkToFit="0" vertical="center" wrapText="1"/>
    </xf>
    <xf borderId="66" fillId="0" fontId="7" numFmtId="0" xfId="0" applyAlignment="1" applyBorder="1" applyFont="1">
      <alignment horizontal="center" shrinkToFit="0" vertical="center" wrapText="1"/>
    </xf>
    <xf borderId="38" fillId="0" fontId="7" numFmtId="0" xfId="0" applyAlignment="1" applyBorder="1" applyFont="1">
      <alignment horizontal="center" readingOrder="0" vertical="center"/>
    </xf>
    <xf borderId="77" fillId="0" fontId="17" numFmtId="0" xfId="0" applyAlignment="1" applyBorder="1" applyFont="1">
      <alignment horizontal="center" shrinkToFit="0" vertical="center" wrapText="1"/>
    </xf>
    <xf borderId="37" fillId="0" fontId="17" numFmtId="0" xfId="0" applyAlignment="1" applyBorder="1" applyFont="1">
      <alignment horizontal="center" shrinkToFit="0" vertical="center" wrapText="1"/>
    </xf>
    <xf borderId="73" fillId="0" fontId="7" numFmtId="0" xfId="0" applyAlignment="1" applyBorder="1" applyFont="1">
      <alignment horizontal="center" shrinkToFit="0" vertical="center" wrapText="1"/>
    </xf>
    <xf borderId="12" fillId="0" fontId="4" numFmtId="0" xfId="0" applyAlignment="1" applyBorder="1" applyFont="1">
      <alignment readingOrder="0"/>
    </xf>
    <xf borderId="76" fillId="0" fontId="8" numFmtId="0" xfId="0" applyAlignment="1" applyBorder="1" applyFont="1">
      <alignment horizontal="center" shrinkToFit="0" vertical="center" wrapText="1"/>
    </xf>
    <xf borderId="76" fillId="0" fontId="17" numFmtId="0" xfId="0" applyAlignment="1" applyBorder="1" applyFont="1">
      <alignment horizontal="center" shrinkToFit="0" vertical="center" wrapText="1"/>
    </xf>
    <xf borderId="46" fillId="0" fontId="4" numFmtId="0" xfId="0" applyAlignment="1" applyBorder="1" applyFont="1">
      <alignment horizontal="center" shrinkToFit="0" vertical="center" wrapText="1"/>
    </xf>
    <xf borderId="76" fillId="0" fontId="7" numFmtId="0" xfId="0" applyAlignment="1" applyBorder="1" applyFont="1">
      <alignment horizontal="center" readingOrder="0" shrinkToFit="0" vertical="center" wrapText="1"/>
    </xf>
    <xf borderId="37" fillId="0" fontId="7" numFmtId="0" xfId="0" applyAlignment="1" applyBorder="1" applyFont="1">
      <alignment horizontal="center" shrinkToFit="0" vertical="center" wrapText="1"/>
    </xf>
    <xf borderId="38" fillId="0" fontId="4" numFmtId="0" xfId="0" applyAlignment="1" applyBorder="1" applyFont="1">
      <alignment shrinkToFit="0" wrapText="1"/>
    </xf>
    <xf borderId="0" fillId="0" fontId="18" numFmtId="0" xfId="0" applyAlignment="1" applyFont="1">
      <alignment readingOrder="0"/>
    </xf>
    <xf borderId="0" fillId="0" fontId="9" numFmtId="0" xfId="0" applyAlignment="1" applyFont="1">
      <alignment readingOrder="0"/>
    </xf>
    <xf borderId="0" fillId="0" fontId="9" numFmtId="0" xfId="0" applyFont="1"/>
    <xf borderId="1" fillId="8" fontId="5"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4" numFmtId="0" xfId="0" applyAlignment="1" applyFont="1">
      <alignment vertical="top"/>
    </xf>
    <xf borderId="27" fillId="8" fontId="5" numFmtId="0" xfId="0" applyAlignment="1" applyBorder="1" applyFont="1">
      <alignment horizontal="left" shrinkToFit="0" vertical="top" wrapText="1"/>
    </xf>
    <xf borderId="0" fillId="0" fontId="7" numFmtId="0" xfId="0" applyAlignment="1" applyFont="1">
      <alignment vertical="top"/>
    </xf>
    <xf borderId="0" fillId="0" fontId="4" numFmtId="0" xfId="0" applyAlignment="1" applyFont="1">
      <alignment horizontal="left" vertical="top"/>
    </xf>
    <xf borderId="51" fillId="8" fontId="5" numFmtId="0" xfId="0" applyAlignment="1" applyBorder="1" applyFont="1">
      <alignment horizontal="left" shrinkToFit="0" vertical="top" wrapText="1"/>
    </xf>
    <xf borderId="78" fillId="0" fontId="4" numFmtId="0" xfId="0" applyAlignment="1" applyBorder="1" applyFont="1">
      <alignment horizontal="left" shrinkToFit="0" vertical="top" wrapText="1"/>
    </xf>
    <xf borderId="79" fillId="8" fontId="5" numFmtId="0" xfId="0" applyAlignment="1" applyBorder="1" applyFont="1">
      <alignment horizontal="left" shrinkToFit="0" vertical="top" wrapText="1"/>
    </xf>
    <xf borderId="43" fillId="0" fontId="4" numFmtId="0" xfId="0" applyAlignment="1" applyBorder="1" applyFont="1">
      <alignment horizontal="left" shrinkToFit="0" vertical="top" wrapText="1"/>
    </xf>
    <xf borderId="80" fillId="8" fontId="5" numFmtId="0" xfId="0" applyAlignment="1" applyBorder="1" applyFont="1">
      <alignment horizontal="left" shrinkToFit="0" vertical="top" wrapText="1"/>
    </xf>
    <xf borderId="68" fillId="0" fontId="4" numFmtId="0" xfId="0" applyAlignment="1" applyBorder="1" applyFont="1">
      <alignment horizontal="left" shrinkToFit="0" vertical="top" wrapText="1"/>
    </xf>
    <xf borderId="57" fillId="8" fontId="5" numFmtId="0" xfId="0" applyAlignment="1" applyBorder="1" applyFont="1">
      <alignment horizontal="left" shrinkToFit="0" vertical="top" wrapText="1"/>
    </xf>
    <xf borderId="45" fillId="0" fontId="4" numFmtId="0" xfId="0" applyAlignment="1" applyBorder="1" applyFont="1">
      <alignment horizontal="left" shrinkToFit="0" vertical="top" wrapText="1"/>
    </xf>
    <xf borderId="43" fillId="0" fontId="4" numFmtId="166" xfId="0" applyAlignment="1" applyBorder="1" applyFont="1" applyNumberFormat="1">
      <alignment horizontal="left" shrinkToFit="0" vertical="top" wrapText="1"/>
    </xf>
  </cellXfs>
  <cellStyles count="1">
    <cellStyle xfId="0" name="Normal" builtinId="0"/>
  </cellStyles>
  <dxfs count="1">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190500</xdr:rowOff>
    </xdr:from>
    <xdr:ext cx="14392275" cy="402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14382750" cy="61341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53</xdr:row>
      <xdr:rowOff>9525</xdr:rowOff>
    </xdr:from>
    <xdr:ext cx="12372975" cy="7734300"/>
    <xdr:pic>
      <xdr:nvPicPr>
        <xdr:cNvPr id="0" name="image4.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xdr:colOff>
      <xdr:row>92</xdr:row>
      <xdr:rowOff>76200</xdr:rowOff>
    </xdr:from>
    <xdr:ext cx="3771900" cy="7534275"/>
    <xdr:pic>
      <xdr:nvPicPr>
        <xdr:cNvPr id="0" name="image3.png" title="Imat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400050</xdr:colOff>
      <xdr:row>92</xdr:row>
      <xdr:rowOff>76200</xdr:rowOff>
    </xdr:from>
    <xdr:ext cx="4448175" cy="7267575"/>
    <xdr:pic>
      <xdr:nvPicPr>
        <xdr:cNvPr id="0" name="image5.png" title="Imat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0" Type="http://schemas.openxmlformats.org/officeDocument/2006/relationships/hyperlink" Target="https://2e.aonprd.com/Equipment.aspx?ID=1298" TargetMode="External"/><Relationship Id="rId11" Type="http://schemas.openxmlformats.org/officeDocument/2006/relationships/hyperlink" Target="https://2e.aonprd.com/Equipment.aspx?ID=2973" TargetMode="External"/><Relationship Id="rId22" Type="http://schemas.openxmlformats.org/officeDocument/2006/relationships/drawing" Target="../drawings/drawing7.xml"/><Relationship Id="rId10" Type="http://schemas.openxmlformats.org/officeDocument/2006/relationships/hyperlink" Target="https://2e.aonprd.com/NPCs.aspx?ID=3523" TargetMode="External"/><Relationship Id="rId21" Type="http://schemas.openxmlformats.org/officeDocument/2006/relationships/hyperlink" Target="https://2e.aonprd.com/Equipment.aspx?ID=1078" TargetMode="External"/><Relationship Id="rId13" Type="http://schemas.openxmlformats.org/officeDocument/2006/relationships/hyperlink" Target="https://2e.aonprd.com/Equipment.aspx?ID=1976" TargetMode="External"/><Relationship Id="rId12" Type="http://schemas.openxmlformats.org/officeDocument/2006/relationships/hyperlink" Target="https://2e.aonprd.com/Equipment.aspx?ID=2374" TargetMode="External"/><Relationship Id="rId1" Type="http://schemas.openxmlformats.org/officeDocument/2006/relationships/hyperlink" Target="https://2e.aonprd.com/AnimalCompanions.aspx?ID=38" TargetMode="External"/><Relationship Id="rId2" Type="http://schemas.openxmlformats.org/officeDocument/2006/relationships/hyperlink" Target="https://5e.tools/bestiary/indentured-spirit-ggr.html" TargetMode="External"/><Relationship Id="rId3" Type="http://schemas.openxmlformats.org/officeDocument/2006/relationships/hyperlink" Target="https://2e.aonprd.com/Equipment.aspx?ID=3067" TargetMode="External"/><Relationship Id="rId4" Type="http://schemas.openxmlformats.org/officeDocument/2006/relationships/hyperlink" Target="https://2e.aonprd.com/Equipment.aspx?ID=3104" TargetMode="External"/><Relationship Id="rId9" Type="http://schemas.openxmlformats.org/officeDocument/2006/relationships/hyperlink" Target="https://2e.aonprd.com/NPCs.aspx?ID=3522" TargetMode="External"/><Relationship Id="rId15" Type="http://schemas.openxmlformats.org/officeDocument/2006/relationships/hyperlink" Target="https://2e.aonprd.com/Equipment.aspx?ID=1832" TargetMode="External"/><Relationship Id="rId14" Type="http://schemas.openxmlformats.org/officeDocument/2006/relationships/hyperlink" Target="https://2e.aonprd.com/Feats.aspx?ID=5885" TargetMode="External"/><Relationship Id="rId17" Type="http://schemas.openxmlformats.org/officeDocument/2006/relationships/hyperlink" Target="https://2e.aonprd.com/Equipment.aspx?ID=3064" TargetMode="External"/><Relationship Id="rId16" Type="http://schemas.openxmlformats.org/officeDocument/2006/relationships/hyperlink" Target="https://2e.aonprd.com/Equipment.aspx?ID=3095" TargetMode="External"/><Relationship Id="rId5" Type="http://schemas.openxmlformats.org/officeDocument/2006/relationships/hyperlink" Target="https://2e.aonprd.com/Weapons.aspx?ID=400" TargetMode="External"/><Relationship Id="rId19" Type="http://schemas.openxmlformats.org/officeDocument/2006/relationships/hyperlink" Target="https://2e.aonprd.com/Equipment.aspx?ID=3091" TargetMode="External"/><Relationship Id="rId6" Type="http://schemas.openxmlformats.org/officeDocument/2006/relationships/hyperlink" Target="https://2e.aonprd.com/Equipment.aspx?ID=1040" TargetMode="External"/><Relationship Id="rId18" Type="http://schemas.openxmlformats.org/officeDocument/2006/relationships/hyperlink" Target="https://2e.aonprd.com/Equipment.aspx?ID=838" TargetMode="External"/><Relationship Id="rId7" Type="http://schemas.openxmlformats.org/officeDocument/2006/relationships/hyperlink" Target="https://2e.aonprd.com/Equipment.aspx?ID=1870" TargetMode="External"/><Relationship Id="rId8" Type="http://schemas.openxmlformats.org/officeDocument/2006/relationships/hyperlink" Target="https://2e.aonprd.com/Equipment.aspx?ID=3039"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97.38"/>
    <col customWidth="1" min="3" max="6" width="12.63"/>
  </cols>
  <sheetData>
    <row r="1" ht="15.75" customHeight="1"/>
    <row r="2" ht="15.75" customHeight="1">
      <c r="B2" s="1" t="s">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0"/>
    <col customWidth="1" min="2" max="11" width="23.0"/>
  </cols>
  <sheetData>
    <row r="1" ht="15.75" customHeight="1">
      <c r="A1" s="2"/>
      <c r="B1" s="3" t="s">
        <v>1</v>
      </c>
      <c r="C1" s="3" t="s">
        <v>2</v>
      </c>
      <c r="D1" s="3" t="s">
        <v>3</v>
      </c>
      <c r="E1" s="3" t="s">
        <v>4</v>
      </c>
      <c r="F1" s="3" t="s">
        <v>5</v>
      </c>
      <c r="G1" s="3" t="s">
        <v>6</v>
      </c>
      <c r="H1" s="3" t="s">
        <v>7</v>
      </c>
      <c r="I1" s="3" t="s">
        <v>8</v>
      </c>
      <c r="J1" s="3" t="s">
        <v>9</v>
      </c>
      <c r="K1" s="3" t="s">
        <v>10</v>
      </c>
    </row>
    <row r="2" ht="15.75" customHeight="1">
      <c r="A2" s="4" t="s">
        <v>1</v>
      </c>
      <c r="B2" s="5" t="s">
        <v>11</v>
      </c>
      <c r="C2" s="6" t="s">
        <v>12</v>
      </c>
      <c r="D2" s="7" t="s">
        <v>13</v>
      </c>
      <c r="E2" s="8" t="s">
        <v>14</v>
      </c>
      <c r="F2" s="8" t="s">
        <v>15</v>
      </c>
      <c r="G2" s="7" t="s">
        <v>16</v>
      </c>
      <c r="H2" s="6" t="s">
        <v>17</v>
      </c>
      <c r="I2" s="8" t="s">
        <v>18</v>
      </c>
      <c r="J2" s="6" t="s">
        <v>19</v>
      </c>
      <c r="K2" s="9" t="s">
        <v>20</v>
      </c>
    </row>
    <row r="3" ht="15.75" customHeight="1">
      <c r="A3" s="4" t="s">
        <v>2</v>
      </c>
      <c r="B3" s="10" t="s">
        <v>21</v>
      </c>
      <c r="C3" s="11" t="s">
        <v>22</v>
      </c>
      <c r="D3" s="12" t="s">
        <v>23</v>
      </c>
      <c r="E3" s="12" t="s">
        <v>24</v>
      </c>
      <c r="F3" s="13" t="s">
        <v>25</v>
      </c>
      <c r="G3" s="13" t="s">
        <v>26</v>
      </c>
      <c r="H3" s="14" t="s">
        <v>27</v>
      </c>
      <c r="I3" s="13" t="s">
        <v>28</v>
      </c>
      <c r="J3" s="14" t="s">
        <v>29</v>
      </c>
      <c r="K3" s="15" t="s">
        <v>30</v>
      </c>
    </row>
    <row r="4" ht="15.75" customHeight="1">
      <c r="A4" s="4" t="s">
        <v>3</v>
      </c>
      <c r="B4" s="16" t="s">
        <v>31</v>
      </c>
      <c r="C4" s="12" t="s">
        <v>32</v>
      </c>
      <c r="D4" s="11" t="s">
        <v>33</v>
      </c>
      <c r="E4" s="17" t="s">
        <v>34</v>
      </c>
      <c r="F4" s="12" t="s">
        <v>35</v>
      </c>
      <c r="G4" s="18" t="s">
        <v>36</v>
      </c>
      <c r="H4" s="17" t="s">
        <v>37</v>
      </c>
      <c r="I4" s="17" t="s">
        <v>38</v>
      </c>
      <c r="J4" s="12" t="s">
        <v>39</v>
      </c>
      <c r="K4" s="19" t="s">
        <v>40</v>
      </c>
    </row>
    <row r="5" ht="15.75" customHeight="1">
      <c r="A5" s="4" t="s">
        <v>4</v>
      </c>
      <c r="B5" s="20" t="s">
        <v>41</v>
      </c>
      <c r="C5" s="12" t="s">
        <v>42</v>
      </c>
      <c r="D5" s="17" t="s">
        <v>43</v>
      </c>
      <c r="E5" s="11" t="s">
        <v>44</v>
      </c>
      <c r="F5" s="21" t="s">
        <v>45</v>
      </c>
      <c r="G5" s="12" t="s">
        <v>46</v>
      </c>
      <c r="H5" s="17" t="s">
        <v>47</v>
      </c>
      <c r="I5" s="17" t="s">
        <v>48</v>
      </c>
      <c r="J5" s="21" t="s">
        <v>49</v>
      </c>
      <c r="K5" s="22" t="s">
        <v>50</v>
      </c>
    </row>
    <row r="6" ht="15.75" customHeight="1">
      <c r="A6" s="4" t="s">
        <v>5</v>
      </c>
      <c r="B6" s="20" t="s">
        <v>51</v>
      </c>
      <c r="C6" s="13" t="s">
        <v>52</v>
      </c>
      <c r="D6" s="12" t="s">
        <v>53</v>
      </c>
      <c r="E6" s="21" t="s">
        <v>54</v>
      </c>
      <c r="F6" s="11" t="s">
        <v>55</v>
      </c>
      <c r="G6" s="13" t="s">
        <v>56</v>
      </c>
      <c r="H6" s="12" t="s">
        <v>57</v>
      </c>
      <c r="I6" s="13" t="s">
        <v>58</v>
      </c>
      <c r="J6" s="21" t="s">
        <v>59</v>
      </c>
      <c r="K6" s="22" t="s">
        <v>60</v>
      </c>
    </row>
    <row r="7" ht="15.75" customHeight="1">
      <c r="A7" s="4" t="s">
        <v>6</v>
      </c>
      <c r="B7" s="16" t="s">
        <v>61</v>
      </c>
      <c r="C7" s="13" t="s">
        <v>62</v>
      </c>
      <c r="D7" s="18" t="s">
        <v>63</v>
      </c>
      <c r="E7" s="12" t="s">
        <v>64</v>
      </c>
      <c r="F7" s="13" t="s">
        <v>65</v>
      </c>
      <c r="G7" s="11" t="s">
        <v>55</v>
      </c>
      <c r="H7" s="12" t="s">
        <v>66</v>
      </c>
      <c r="I7" s="13" t="s">
        <v>67</v>
      </c>
      <c r="J7" s="12" t="s">
        <v>68</v>
      </c>
      <c r="K7" s="19" t="s">
        <v>69</v>
      </c>
    </row>
    <row r="8" ht="15.75" customHeight="1">
      <c r="A8" s="4" t="s">
        <v>7</v>
      </c>
      <c r="B8" s="10" t="s">
        <v>70</v>
      </c>
      <c r="C8" s="14" t="s">
        <v>71</v>
      </c>
      <c r="D8" s="17" t="s">
        <v>72</v>
      </c>
      <c r="E8" s="17" t="s">
        <v>73</v>
      </c>
      <c r="F8" s="12" t="s">
        <v>74</v>
      </c>
      <c r="G8" s="12" t="s">
        <v>75</v>
      </c>
      <c r="H8" s="11" t="s">
        <v>76</v>
      </c>
      <c r="I8" s="17" t="s">
        <v>77</v>
      </c>
      <c r="J8" s="14" t="s">
        <v>78</v>
      </c>
      <c r="K8" s="15" t="s">
        <v>79</v>
      </c>
    </row>
    <row r="9" ht="15.75" customHeight="1">
      <c r="A9" s="4" t="s">
        <v>8</v>
      </c>
      <c r="B9" s="20" t="s">
        <v>80</v>
      </c>
      <c r="C9" s="13" t="s">
        <v>81</v>
      </c>
      <c r="D9" s="17" t="s">
        <v>82</v>
      </c>
      <c r="E9" s="17" t="s">
        <v>83</v>
      </c>
      <c r="F9" s="13" t="s">
        <v>84</v>
      </c>
      <c r="G9" s="13" t="s">
        <v>85</v>
      </c>
      <c r="H9" s="17" t="s">
        <v>86</v>
      </c>
      <c r="I9" s="11" t="s">
        <v>87</v>
      </c>
      <c r="J9" s="12" t="s">
        <v>88</v>
      </c>
      <c r="K9" s="15" t="s">
        <v>89</v>
      </c>
    </row>
    <row r="10" ht="15.75" customHeight="1">
      <c r="A10" s="4" t="s">
        <v>9</v>
      </c>
      <c r="B10" s="10" t="s">
        <v>90</v>
      </c>
      <c r="C10" s="14" t="s">
        <v>91</v>
      </c>
      <c r="D10" s="12" t="s">
        <v>92</v>
      </c>
      <c r="E10" s="21" t="s">
        <v>93</v>
      </c>
      <c r="F10" s="21" t="s">
        <v>94</v>
      </c>
      <c r="G10" s="12" t="s">
        <v>95</v>
      </c>
      <c r="H10" s="14" t="s">
        <v>96</v>
      </c>
      <c r="I10" s="12" t="s">
        <v>97</v>
      </c>
      <c r="J10" s="11" t="s">
        <v>98</v>
      </c>
      <c r="K10" s="22" t="s">
        <v>99</v>
      </c>
    </row>
    <row r="11" ht="15.75" customHeight="1">
      <c r="A11" s="4" t="s">
        <v>10</v>
      </c>
      <c r="B11" s="23" t="s">
        <v>100</v>
      </c>
      <c r="C11" s="24" t="s">
        <v>101</v>
      </c>
      <c r="D11" s="25" t="s">
        <v>102</v>
      </c>
      <c r="E11" s="26" t="s">
        <v>103</v>
      </c>
      <c r="F11" s="26" t="s">
        <v>104</v>
      </c>
      <c r="G11" s="25" t="s">
        <v>105</v>
      </c>
      <c r="H11" s="24" t="s">
        <v>106</v>
      </c>
      <c r="I11" s="24" t="s">
        <v>107</v>
      </c>
      <c r="J11" s="26" t="s">
        <v>108</v>
      </c>
      <c r="K11" s="27" t="s">
        <v>44</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38"/>
    <col customWidth="1" min="2" max="2" width="29.25"/>
    <col customWidth="1" min="3" max="3" width="10.38"/>
    <col customWidth="1" min="4" max="4" width="9.25"/>
    <col customWidth="1" min="5" max="5" width="14.0"/>
    <col customWidth="1" min="6" max="6" width="32.75"/>
    <col customWidth="1" min="7" max="7" width="10.5"/>
    <col customWidth="1" min="8" max="8" width="38.88"/>
    <col customWidth="1" min="9" max="9" width="8.5"/>
    <col customWidth="1" min="10" max="10" width="5.38"/>
    <col customWidth="1" min="11" max="11" width="7.88"/>
    <col customWidth="1" min="12" max="12" width="6.5"/>
    <col customWidth="1" min="13" max="13" width="5.63"/>
    <col customWidth="1" min="14" max="14" width="4.38"/>
    <col customWidth="1" min="15" max="15" width="4.25"/>
    <col customWidth="1" min="16" max="18" width="6.5"/>
    <col customWidth="1" min="19" max="19" width="6.75"/>
    <col customWidth="1" min="20" max="20" width="6.5"/>
  </cols>
  <sheetData>
    <row r="1" ht="15.75" customHeight="1"/>
    <row r="2" ht="15.75" customHeight="1">
      <c r="B2" s="28" t="s">
        <v>109</v>
      </c>
      <c r="C2" s="29" t="s">
        <v>110</v>
      </c>
      <c r="D2" s="30"/>
      <c r="E2" s="30"/>
      <c r="F2" s="30"/>
      <c r="G2" s="30"/>
      <c r="H2" s="30"/>
      <c r="I2" s="31"/>
    </row>
    <row r="3" ht="15.75" customHeight="1">
      <c r="C3" s="32"/>
    </row>
    <row r="4" ht="15.75" customHeight="1">
      <c r="B4" s="33" t="s">
        <v>111</v>
      </c>
      <c r="C4" s="33" t="s">
        <v>112</v>
      </c>
      <c r="D4" s="33" t="s">
        <v>113</v>
      </c>
      <c r="E4" s="33" t="s">
        <v>114</v>
      </c>
      <c r="F4" s="33" t="s">
        <v>115</v>
      </c>
      <c r="G4" s="33" t="s">
        <v>116</v>
      </c>
      <c r="H4" s="33" t="s">
        <v>117</v>
      </c>
      <c r="I4" s="33" t="s">
        <v>118</v>
      </c>
    </row>
    <row r="5" ht="15.75" customHeight="1">
      <c r="B5" s="34" t="s">
        <v>119</v>
      </c>
      <c r="C5" s="35" t="s">
        <v>120</v>
      </c>
      <c r="D5" s="35" t="s">
        <v>1</v>
      </c>
      <c r="E5" s="35" t="s">
        <v>121</v>
      </c>
      <c r="F5" s="35" t="s">
        <v>122</v>
      </c>
      <c r="G5" s="36"/>
      <c r="H5" s="36" t="s">
        <v>123</v>
      </c>
      <c r="I5" s="37">
        <v>0.0</v>
      </c>
    </row>
    <row r="6" ht="15.75" customHeight="1">
      <c r="B6" s="38" t="s">
        <v>124</v>
      </c>
      <c r="C6" s="35" t="s">
        <v>125</v>
      </c>
      <c r="D6" s="35" t="s">
        <v>1</v>
      </c>
      <c r="E6" s="35" t="s">
        <v>126</v>
      </c>
      <c r="F6" s="35" t="s">
        <v>127</v>
      </c>
      <c r="G6" s="35"/>
      <c r="H6" s="35"/>
      <c r="I6" s="37">
        <v>250.0</v>
      </c>
    </row>
    <row r="7" ht="15.75" customHeight="1">
      <c r="B7" s="38" t="s">
        <v>128</v>
      </c>
      <c r="C7" s="35" t="s">
        <v>129</v>
      </c>
      <c r="D7" s="35" t="s">
        <v>1</v>
      </c>
      <c r="E7" s="35" t="s">
        <v>130</v>
      </c>
      <c r="F7" s="35"/>
      <c r="G7" s="35" t="s">
        <v>10</v>
      </c>
      <c r="H7" s="35"/>
      <c r="I7" s="37">
        <v>1000.0</v>
      </c>
    </row>
    <row r="8" ht="15.75" customHeight="1">
      <c r="B8" s="38" t="s">
        <v>131</v>
      </c>
      <c r="C8" s="35" t="s">
        <v>132</v>
      </c>
      <c r="D8" s="35" t="s">
        <v>1</v>
      </c>
      <c r="E8" s="35"/>
      <c r="F8" s="36"/>
      <c r="G8" s="35" t="s">
        <v>3</v>
      </c>
      <c r="H8" s="35" t="s">
        <v>133</v>
      </c>
      <c r="I8" s="37">
        <v>1500.0</v>
      </c>
    </row>
    <row r="9" ht="15.75" customHeight="1">
      <c r="B9" s="34" t="s">
        <v>134</v>
      </c>
      <c r="C9" s="35" t="s">
        <v>120</v>
      </c>
      <c r="D9" s="35" t="s">
        <v>2</v>
      </c>
      <c r="E9" s="35" t="s">
        <v>135</v>
      </c>
      <c r="F9" s="35" t="s">
        <v>122</v>
      </c>
      <c r="G9" s="35"/>
      <c r="H9" s="35" t="s">
        <v>136</v>
      </c>
      <c r="I9" s="37">
        <v>0.0</v>
      </c>
    </row>
    <row r="10" ht="15.75" customHeight="1">
      <c r="B10" s="38" t="s">
        <v>137</v>
      </c>
      <c r="C10" s="35" t="s">
        <v>125</v>
      </c>
      <c r="D10" s="35" t="s">
        <v>2</v>
      </c>
      <c r="E10" s="35" t="s">
        <v>138</v>
      </c>
      <c r="F10" s="35" t="s">
        <v>139</v>
      </c>
      <c r="G10" s="35"/>
      <c r="H10" s="35"/>
      <c r="I10" s="37">
        <v>250.0</v>
      </c>
    </row>
    <row r="11" ht="15.75" customHeight="1">
      <c r="B11" s="38" t="s">
        <v>140</v>
      </c>
      <c r="C11" s="35" t="s">
        <v>132</v>
      </c>
      <c r="D11" s="35" t="s">
        <v>2</v>
      </c>
      <c r="E11" s="35" t="s">
        <v>141</v>
      </c>
      <c r="F11" s="35"/>
      <c r="G11" s="35" t="s">
        <v>7</v>
      </c>
      <c r="H11" s="35" t="s">
        <v>142</v>
      </c>
      <c r="I11" s="37">
        <v>1500.0</v>
      </c>
    </row>
    <row r="12" ht="15.75" customHeight="1">
      <c r="B12" s="38" t="s">
        <v>143</v>
      </c>
      <c r="C12" s="35" t="s">
        <v>129</v>
      </c>
      <c r="D12" s="35" t="s">
        <v>2</v>
      </c>
      <c r="E12" s="35"/>
      <c r="F12" s="35" t="s">
        <v>144</v>
      </c>
      <c r="G12" s="35" t="s">
        <v>5</v>
      </c>
      <c r="H12" s="35"/>
      <c r="I12" s="37">
        <v>1000.0</v>
      </c>
    </row>
    <row r="13" ht="15.75" customHeight="1">
      <c r="B13" s="34" t="s">
        <v>145</v>
      </c>
      <c r="C13" s="35" t="s">
        <v>120</v>
      </c>
      <c r="D13" s="35" t="s">
        <v>3</v>
      </c>
      <c r="E13" s="35" t="s">
        <v>146</v>
      </c>
      <c r="F13" s="35" t="s">
        <v>122</v>
      </c>
      <c r="G13" s="36"/>
      <c r="H13" s="36" t="s">
        <v>147</v>
      </c>
      <c r="I13" s="37">
        <v>0.0</v>
      </c>
    </row>
    <row r="14" ht="15.75" customHeight="1">
      <c r="B14" s="34" t="s">
        <v>148</v>
      </c>
      <c r="C14" s="35" t="s">
        <v>125</v>
      </c>
      <c r="D14" s="35" t="s">
        <v>3</v>
      </c>
      <c r="E14" s="35" t="s">
        <v>149</v>
      </c>
      <c r="F14" s="35" t="s">
        <v>150</v>
      </c>
      <c r="G14" s="39"/>
      <c r="H14" s="35"/>
      <c r="I14" s="37">
        <v>500.0</v>
      </c>
    </row>
    <row r="15" ht="15.75" customHeight="1">
      <c r="B15" s="34" t="s">
        <v>151</v>
      </c>
      <c r="C15" s="35" t="s">
        <v>129</v>
      </c>
      <c r="D15" s="35" t="s">
        <v>3</v>
      </c>
      <c r="E15" s="35"/>
      <c r="F15" s="35"/>
      <c r="G15" s="35" t="s">
        <v>2</v>
      </c>
      <c r="H15" s="35"/>
      <c r="I15" s="37">
        <v>1000.0</v>
      </c>
    </row>
    <row r="16" ht="15.75" customHeight="1">
      <c r="B16" s="34" t="s">
        <v>152</v>
      </c>
      <c r="C16" s="35" t="s">
        <v>129</v>
      </c>
      <c r="D16" s="35" t="s">
        <v>3</v>
      </c>
      <c r="E16" s="35"/>
      <c r="F16" s="35" t="s">
        <v>153</v>
      </c>
      <c r="G16" s="35" t="s">
        <v>1</v>
      </c>
      <c r="H16" s="35"/>
      <c r="I16" s="37">
        <v>1000.0</v>
      </c>
    </row>
    <row r="17" ht="15.75" customHeight="1">
      <c r="B17" s="34" t="s">
        <v>154</v>
      </c>
      <c r="C17" s="35" t="s">
        <v>125</v>
      </c>
      <c r="D17" s="35" t="s">
        <v>4</v>
      </c>
      <c r="E17" s="35" t="s">
        <v>155</v>
      </c>
      <c r="F17" s="35" t="s">
        <v>156</v>
      </c>
      <c r="G17" s="35"/>
      <c r="H17" s="35"/>
      <c r="I17" s="37">
        <v>350.0</v>
      </c>
    </row>
    <row r="18" ht="15.75" customHeight="1">
      <c r="B18" s="38" t="s">
        <v>157</v>
      </c>
      <c r="C18" s="35" t="s">
        <v>132</v>
      </c>
      <c r="D18" s="35" t="s">
        <v>4</v>
      </c>
      <c r="E18" s="35"/>
      <c r="F18" s="35"/>
      <c r="G18" s="35" t="s">
        <v>10</v>
      </c>
      <c r="H18" s="35"/>
      <c r="I18" s="37">
        <v>1500.0</v>
      </c>
    </row>
    <row r="19" ht="15.75" customHeight="1">
      <c r="B19" s="38" t="s">
        <v>158</v>
      </c>
      <c r="C19" s="35" t="s">
        <v>129</v>
      </c>
      <c r="D19" s="35" t="s">
        <v>4</v>
      </c>
      <c r="E19" s="35"/>
      <c r="F19" s="35"/>
      <c r="G19" s="40" t="s">
        <v>2</v>
      </c>
      <c r="H19" s="35"/>
      <c r="I19" s="37">
        <v>1000.0</v>
      </c>
    </row>
    <row r="20" ht="15.75" customHeight="1">
      <c r="B20" s="34" t="s">
        <v>159</v>
      </c>
      <c r="C20" s="35" t="s">
        <v>120</v>
      </c>
      <c r="D20" s="35" t="s">
        <v>5</v>
      </c>
      <c r="E20" s="35" t="s">
        <v>160</v>
      </c>
      <c r="F20" s="35" t="s">
        <v>122</v>
      </c>
      <c r="G20" s="35"/>
      <c r="H20" s="35"/>
      <c r="I20" s="37">
        <v>0.0</v>
      </c>
    </row>
    <row r="21" ht="15.75" customHeight="1">
      <c r="B21" s="38" t="s">
        <v>161</v>
      </c>
      <c r="C21" s="35" t="s">
        <v>125</v>
      </c>
      <c r="D21" s="35" t="s">
        <v>5</v>
      </c>
      <c r="E21" s="35" t="s">
        <v>162</v>
      </c>
      <c r="F21" s="35" t="s">
        <v>163</v>
      </c>
      <c r="G21" s="35"/>
      <c r="H21" s="35" t="s">
        <v>164</v>
      </c>
      <c r="I21" s="37">
        <v>250.0</v>
      </c>
    </row>
    <row r="22" ht="15.75" customHeight="1">
      <c r="B22" s="38" t="s">
        <v>165</v>
      </c>
      <c r="C22" s="35" t="s">
        <v>129</v>
      </c>
      <c r="D22" s="35" t="s">
        <v>5</v>
      </c>
      <c r="E22" s="35" t="s">
        <v>166</v>
      </c>
      <c r="F22" s="35"/>
      <c r="G22" s="35" t="s">
        <v>8</v>
      </c>
      <c r="H22" s="35"/>
      <c r="I22" s="37">
        <v>1000.0</v>
      </c>
    </row>
    <row r="23" ht="15.75" customHeight="1">
      <c r="B23" s="38" t="s">
        <v>167</v>
      </c>
      <c r="C23" s="35" t="s">
        <v>132</v>
      </c>
      <c r="D23" s="35" t="s">
        <v>5</v>
      </c>
      <c r="E23" s="35" t="s">
        <v>168</v>
      </c>
      <c r="F23" s="35"/>
      <c r="G23" s="35" t="s">
        <v>3</v>
      </c>
      <c r="H23" s="35"/>
      <c r="I23" s="37">
        <v>1500.0</v>
      </c>
    </row>
    <row r="24" ht="15.75" customHeight="1">
      <c r="B24" s="34" t="s">
        <v>169</v>
      </c>
      <c r="C24" s="35" t="s">
        <v>120</v>
      </c>
      <c r="D24" s="35" t="s">
        <v>170</v>
      </c>
      <c r="E24" s="35"/>
      <c r="F24" s="35" t="s">
        <v>171</v>
      </c>
      <c r="G24" s="35"/>
      <c r="H24" s="35" t="s">
        <v>172</v>
      </c>
      <c r="I24" s="37">
        <v>0.0</v>
      </c>
    </row>
    <row r="25" ht="15.75" customHeight="1">
      <c r="B25" s="34" t="s">
        <v>173</v>
      </c>
      <c r="C25" s="35" t="s">
        <v>120</v>
      </c>
      <c r="D25" s="35" t="s">
        <v>170</v>
      </c>
      <c r="E25" s="35"/>
      <c r="F25" s="35"/>
      <c r="G25" s="35"/>
      <c r="H25" s="35" t="s">
        <v>174</v>
      </c>
      <c r="I25" s="37">
        <v>0.0</v>
      </c>
    </row>
    <row r="26" ht="15.75" customHeight="1">
      <c r="B26" s="34" t="s">
        <v>175</v>
      </c>
      <c r="C26" s="35" t="s">
        <v>120</v>
      </c>
      <c r="D26" s="35" t="s">
        <v>170</v>
      </c>
      <c r="E26" s="35"/>
      <c r="F26" s="35" t="s">
        <v>176</v>
      </c>
      <c r="G26" s="35"/>
      <c r="H26" s="35" t="s">
        <v>177</v>
      </c>
      <c r="I26" s="37">
        <v>0.0</v>
      </c>
    </row>
    <row r="27" ht="15.75" customHeight="1">
      <c r="B27" s="34" t="s">
        <v>178</v>
      </c>
      <c r="C27" s="35" t="s">
        <v>120</v>
      </c>
      <c r="D27" s="35" t="s">
        <v>170</v>
      </c>
      <c r="E27" s="35"/>
      <c r="F27" s="35" t="s">
        <v>179</v>
      </c>
      <c r="G27" s="35"/>
      <c r="H27" s="35" t="s">
        <v>180</v>
      </c>
      <c r="I27" s="37">
        <v>0.0</v>
      </c>
    </row>
    <row r="28" ht="15.75" customHeight="1">
      <c r="B28" s="38" t="s">
        <v>181</v>
      </c>
      <c r="C28" s="35" t="s">
        <v>120</v>
      </c>
      <c r="D28" s="35" t="s">
        <v>170</v>
      </c>
      <c r="E28" s="35" t="s">
        <v>182</v>
      </c>
      <c r="F28" s="35" t="s">
        <v>183</v>
      </c>
      <c r="G28" s="35"/>
      <c r="H28" s="35"/>
      <c r="I28" s="37">
        <v>0.0</v>
      </c>
    </row>
    <row r="29" ht="15.75" customHeight="1">
      <c r="B29" s="34" t="s">
        <v>184</v>
      </c>
      <c r="C29" s="35" t="s">
        <v>120</v>
      </c>
      <c r="D29" s="35" t="s">
        <v>6</v>
      </c>
      <c r="E29" s="35" t="s">
        <v>185</v>
      </c>
      <c r="F29" s="35" t="s">
        <v>122</v>
      </c>
      <c r="G29" s="35"/>
      <c r="H29" s="35"/>
      <c r="I29" s="37">
        <v>0.0</v>
      </c>
    </row>
    <row r="30" ht="15.75" customHeight="1">
      <c r="B30" s="38" t="s">
        <v>186</v>
      </c>
      <c r="C30" s="35" t="s">
        <v>125</v>
      </c>
      <c r="D30" s="35" t="s">
        <v>6</v>
      </c>
      <c r="E30" s="35"/>
      <c r="F30" s="35" t="s">
        <v>187</v>
      </c>
      <c r="G30" s="35"/>
      <c r="H30" s="35"/>
      <c r="I30" s="37">
        <v>500.0</v>
      </c>
    </row>
    <row r="31" ht="15.75" customHeight="1">
      <c r="B31" s="38" t="s">
        <v>188</v>
      </c>
      <c r="C31" s="35" t="s">
        <v>132</v>
      </c>
      <c r="D31" s="35" t="s">
        <v>6</v>
      </c>
      <c r="E31" s="35"/>
      <c r="F31" s="35"/>
      <c r="G31" s="35" t="s">
        <v>2</v>
      </c>
      <c r="H31" s="35"/>
      <c r="I31" s="37">
        <v>1000.0</v>
      </c>
    </row>
    <row r="32" ht="15.75" customHeight="1">
      <c r="B32" s="38" t="s">
        <v>189</v>
      </c>
      <c r="C32" s="35" t="s">
        <v>129</v>
      </c>
      <c r="D32" s="35" t="s">
        <v>6</v>
      </c>
      <c r="E32" s="35" t="s">
        <v>190</v>
      </c>
      <c r="F32" s="35" t="s">
        <v>191</v>
      </c>
      <c r="G32" s="35" t="s">
        <v>7</v>
      </c>
      <c r="H32" s="35"/>
      <c r="I32" s="37">
        <v>1500.0</v>
      </c>
    </row>
    <row r="33" ht="15.75" customHeight="1">
      <c r="B33" s="34" t="s">
        <v>192</v>
      </c>
      <c r="C33" s="35" t="s">
        <v>120</v>
      </c>
      <c r="D33" s="35" t="s">
        <v>7</v>
      </c>
      <c r="E33" s="35" t="s">
        <v>193</v>
      </c>
      <c r="F33" s="35" t="s">
        <v>122</v>
      </c>
      <c r="G33" s="35"/>
      <c r="H33" s="35" t="s">
        <v>194</v>
      </c>
      <c r="I33" s="37">
        <v>0.0</v>
      </c>
    </row>
    <row r="34" ht="15.75" customHeight="1">
      <c r="B34" s="38" t="s">
        <v>195</v>
      </c>
      <c r="C34" s="35" t="s">
        <v>125</v>
      </c>
      <c r="D34" s="35" t="s">
        <v>7</v>
      </c>
      <c r="E34" s="35" t="s">
        <v>196</v>
      </c>
      <c r="F34" s="35" t="s">
        <v>197</v>
      </c>
      <c r="G34" s="35"/>
      <c r="H34" s="35"/>
      <c r="I34" s="37">
        <v>750.0</v>
      </c>
    </row>
    <row r="35" ht="15.75" customHeight="1">
      <c r="B35" s="38" t="s">
        <v>198</v>
      </c>
      <c r="C35" s="35" t="s">
        <v>132</v>
      </c>
      <c r="D35" s="35" t="s">
        <v>7</v>
      </c>
      <c r="E35" s="35"/>
      <c r="F35" s="35"/>
      <c r="G35" s="35" t="s">
        <v>6</v>
      </c>
      <c r="H35" s="35" t="s">
        <v>199</v>
      </c>
      <c r="I35" s="37">
        <v>0.0</v>
      </c>
    </row>
    <row r="36" ht="15.75" customHeight="1">
      <c r="B36" s="38" t="s">
        <v>200</v>
      </c>
      <c r="C36" s="35" t="s">
        <v>129</v>
      </c>
      <c r="D36" s="35" t="s">
        <v>7</v>
      </c>
      <c r="E36" s="35"/>
      <c r="F36" s="35"/>
      <c r="G36" s="35" t="s">
        <v>4</v>
      </c>
      <c r="H36" s="35"/>
      <c r="I36" s="37">
        <v>1000.0</v>
      </c>
    </row>
    <row r="37" ht="15.75" customHeight="1">
      <c r="B37" s="38" t="s">
        <v>201</v>
      </c>
      <c r="C37" s="35" t="s">
        <v>125</v>
      </c>
      <c r="D37" s="35" t="s">
        <v>8</v>
      </c>
      <c r="E37" s="35"/>
      <c r="F37" s="35" t="s">
        <v>202</v>
      </c>
      <c r="G37" s="35"/>
      <c r="H37" s="35"/>
      <c r="I37" s="37">
        <v>350.0</v>
      </c>
    </row>
    <row r="38" ht="15.75" customHeight="1">
      <c r="B38" s="38" t="s">
        <v>203</v>
      </c>
      <c r="C38" s="35" t="s">
        <v>129</v>
      </c>
      <c r="D38" s="35" t="s">
        <v>8</v>
      </c>
      <c r="E38" s="35" t="s">
        <v>204</v>
      </c>
      <c r="F38" s="35"/>
      <c r="G38" s="35" t="s">
        <v>1</v>
      </c>
      <c r="H38" s="35" t="s">
        <v>205</v>
      </c>
      <c r="I38" s="37">
        <v>1000.0</v>
      </c>
    </row>
    <row r="39" ht="15.75" customHeight="1">
      <c r="B39" s="34" t="s">
        <v>206</v>
      </c>
      <c r="C39" s="35" t="s">
        <v>120</v>
      </c>
      <c r="D39" s="35" t="s">
        <v>8</v>
      </c>
      <c r="E39" s="35" t="s">
        <v>207</v>
      </c>
      <c r="F39" s="35" t="s">
        <v>208</v>
      </c>
      <c r="G39" s="35"/>
      <c r="H39" s="35"/>
      <c r="I39" s="37">
        <v>0.0</v>
      </c>
    </row>
    <row r="40" ht="15.75" customHeight="1">
      <c r="B40" s="38" t="s">
        <v>209</v>
      </c>
      <c r="C40" s="35" t="s">
        <v>132</v>
      </c>
      <c r="D40" s="35" t="s">
        <v>8</v>
      </c>
      <c r="E40" s="35"/>
      <c r="F40" s="35" t="s">
        <v>210</v>
      </c>
      <c r="G40" s="35" t="s">
        <v>5</v>
      </c>
      <c r="H40" s="35"/>
      <c r="I40" s="37">
        <v>1500.0</v>
      </c>
    </row>
    <row r="41" ht="15.75" customHeight="1">
      <c r="B41" s="34" t="s">
        <v>211</v>
      </c>
      <c r="C41" s="35" t="s">
        <v>125</v>
      </c>
      <c r="D41" s="35" t="s">
        <v>9</v>
      </c>
      <c r="E41" s="35" t="s">
        <v>212</v>
      </c>
      <c r="F41" s="35" t="s">
        <v>213</v>
      </c>
      <c r="G41" s="35"/>
      <c r="H41" s="35"/>
      <c r="I41" s="37">
        <v>0.0</v>
      </c>
    </row>
    <row r="42" ht="15.75" customHeight="1">
      <c r="B42" s="38" t="s">
        <v>214</v>
      </c>
      <c r="C42" s="35" t="s">
        <v>129</v>
      </c>
      <c r="D42" s="35" t="s">
        <v>10</v>
      </c>
      <c r="E42" s="35"/>
      <c r="F42" s="36" t="s">
        <v>215</v>
      </c>
      <c r="G42" s="35" t="s">
        <v>6</v>
      </c>
      <c r="H42" s="35"/>
      <c r="I42" s="37">
        <v>1000.0</v>
      </c>
    </row>
    <row r="43" ht="15.75" customHeight="1">
      <c r="B43" s="38" t="s">
        <v>216</v>
      </c>
      <c r="C43" s="35" t="s">
        <v>132</v>
      </c>
      <c r="D43" s="35" t="s">
        <v>10</v>
      </c>
      <c r="E43" s="35"/>
      <c r="F43" s="36"/>
      <c r="G43" s="35" t="s">
        <v>4</v>
      </c>
      <c r="H43" s="35"/>
      <c r="I43" s="37">
        <v>1500.0</v>
      </c>
    </row>
    <row r="44" ht="15.75" customHeight="1">
      <c r="B44" s="38" t="s">
        <v>217</v>
      </c>
      <c r="C44" s="35" t="s">
        <v>125</v>
      </c>
      <c r="D44" s="35" t="s">
        <v>10</v>
      </c>
      <c r="E44" s="41" t="s">
        <v>218</v>
      </c>
      <c r="F44" s="35" t="s">
        <v>122</v>
      </c>
      <c r="G44" s="35"/>
      <c r="H44" s="35"/>
      <c r="I44" s="37">
        <v>250.0</v>
      </c>
    </row>
    <row r="45" ht="15.75" customHeight="1"/>
    <row r="46" ht="15.75" customHeight="1">
      <c r="B46" s="33" t="s">
        <v>219</v>
      </c>
      <c r="C46" s="33" t="s">
        <v>220</v>
      </c>
      <c r="D46" s="33" t="s">
        <v>113</v>
      </c>
      <c r="F46" s="33" t="s">
        <v>221</v>
      </c>
      <c r="G46" s="33" t="s">
        <v>222</v>
      </c>
      <c r="K46" s="33"/>
      <c r="L46" s="33" t="s">
        <v>223</v>
      </c>
      <c r="M46" s="33" t="s">
        <v>224</v>
      </c>
      <c r="N46" s="33" t="s">
        <v>225</v>
      </c>
      <c r="O46" s="33" t="s">
        <v>226</v>
      </c>
      <c r="P46" s="33" t="s">
        <v>227</v>
      </c>
      <c r="Q46" s="33" t="s">
        <v>228</v>
      </c>
      <c r="R46" s="33" t="s">
        <v>229</v>
      </c>
      <c r="S46" s="33" t="s">
        <v>230</v>
      </c>
      <c r="T46" s="33" t="s">
        <v>231</v>
      </c>
    </row>
    <row r="47" ht="15.75" customHeight="1">
      <c r="B47" s="34" t="s">
        <v>232</v>
      </c>
      <c r="C47" s="35" t="s">
        <v>233</v>
      </c>
      <c r="D47" s="35" t="s">
        <v>170</v>
      </c>
      <c r="F47" s="35" t="s">
        <v>234</v>
      </c>
      <c r="G47" s="35" t="s">
        <v>235</v>
      </c>
      <c r="K47" s="33" t="s">
        <v>236</v>
      </c>
      <c r="L47" s="35">
        <v>10.0</v>
      </c>
      <c r="M47" s="35">
        <v>4.0</v>
      </c>
      <c r="N47" s="35">
        <v>7.0</v>
      </c>
      <c r="O47" s="42">
        <f t="shared" ref="O47:O49" si="1">(IF(20-L47+M47&gt;=20,20-1)+IF(20-L47+M47&lt;=1,1)+IF(20-L47+M47&gt;1,1)*IF(20-L47+M47&lt;20,20-L47+M47+1))/20</f>
        <v>0.75</v>
      </c>
      <c r="P47" s="43">
        <f t="shared" ref="P47:P49" si="2">Q47+R47+S47</f>
        <v>0.6006774902</v>
      </c>
      <c r="Q47" s="43">
        <f t="shared" ref="Q47:Q49" si="3">(O47)^N47</f>
        <v>0.1334838867</v>
      </c>
      <c r="R47" s="43">
        <f t="shared" ref="R47:R49" si="4">COMBIN(N47,N47-1)*(O47)^N47*(1-O47)</f>
        <v>0.2335968018</v>
      </c>
      <c r="S47" s="43">
        <f t="shared" ref="S47:S49" si="5">COMBIN(N47+1,N47-1)*(O47)^N47*(1-O47)^2</f>
        <v>0.2335968018</v>
      </c>
      <c r="T47" s="43">
        <f t="shared" ref="T47:T49" si="6">1-P47</f>
        <v>0.3993225098</v>
      </c>
    </row>
    <row r="48" ht="15.75" customHeight="1">
      <c r="B48" s="34" t="s">
        <v>237</v>
      </c>
      <c r="C48" s="35" t="s">
        <v>238</v>
      </c>
      <c r="D48" s="35" t="s">
        <v>9</v>
      </c>
      <c r="F48" s="35" t="s">
        <v>239</v>
      </c>
      <c r="G48" s="35" t="s">
        <v>240</v>
      </c>
      <c r="K48" s="33" t="s">
        <v>241</v>
      </c>
      <c r="L48" s="35">
        <v>15.0</v>
      </c>
      <c r="M48" s="35">
        <v>4.0</v>
      </c>
      <c r="N48" s="35">
        <v>4.0</v>
      </c>
      <c r="O48" s="42">
        <f t="shared" si="1"/>
        <v>0.5</v>
      </c>
      <c r="P48" s="43">
        <f t="shared" si="2"/>
        <v>0.34375</v>
      </c>
      <c r="Q48" s="43">
        <f t="shared" si="3"/>
        <v>0.0625</v>
      </c>
      <c r="R48" s="43">
        <f t="shared" si="4"/>
        <v>0.125</v>
      </c>
      <c r="S48" s="43">
        <f t="shared" si="5"/>
        <v>0.15625</v>
      </c>
      <c r="T48" s="43">
        <f t="shared" si="6"/>
        <v>0.65625</v>
      </c>
    </row>
    <row r="49" ht="15.75" customHeight="1">
      <c r="B49" s="34" t="s">
        <v>242</v>
      </c>
      <c r="C49" s="35"/>
      <c r="D49" s="35"/>
      <c r="F49" s="35" t="s">
        <v>243</v>
      </c>
      <c r="G49" s="35" t="s">
        <v>244</v>
      </c>
      <c r="K49" s="33" t="s">
        <v>245</v>
      </c>
      <c r="L49" s="35">
        <v>20.0</v>
      </c>
      <c r="M49" s="35">
        <v>4.0</v>
      </c>
      <c r="N49" s="35">
        <v>2.0</v>
      </c>
      <c r="O49" s="42">
        <f t="shared" si="1"/>
        <v>0.25</v>
      </c>
      <c r="P49" s="43">
        <f t="shared" si="2"/>
        <v>0.26171875</v>
      </c>
      <c r="Q49" s="43">
        <f t="shared" si="3"/>
        <v>0.0625</v>
      </c>
      <c r="R49" s="43">
        <f t="shared" si="4"/>
        <v>0.09375</v>
      </c>
      <c r="S49" s="43">
        <f t="shared" si="5"/>
        <v>0.10546875</v>
      </c>
      <c r="T49" s="43">
        <f t="shared" si="6"/>
        <v>0.73828125</v>
      </c>
    </row>
    <row r="50" ht="15.75" customHeight="1">
      <c r="B50" s="34" t="s">
        <v>246</v>
      </c>
      <c r="C50" s="35"/>
      <c r="D50" s="35"/>
      <c r="F50" s="35" t="s">
        <v>247</v>
      </c>
      <c r="G50" s="35" t="s">
        <v>248</v>
      </c>
    </row>
    <row r="51" ht="15.75" customHeight="1">
      <c r="F51" s="35" t="s">
        <v>249</v>
      </c>
      <c r="G51" s="35" t="s">
        <v>250</v>
      </c>
    </row>
    <row r="52" ht="15.75" customHeight="1">
      <c r="F52" s="35" t="s">
        <v>251</v>
      </c>
      <c r="G52" s="35" t="s">
        <v>252</v>
      </c>
    </row>
    <row r="53" ht="15.75" customHeight="1">
      <c r="F53" s="35" t="s">
        <v>253</v>
      </c>
      <c r="G53" s="35" t="s">
        <v>254</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c r="F64" s="40" t="s">
        <v>255</v>
      </c>
    </row>
    <row r="65" ht="15.75" customHeight="1"/>
    <row r="66" ht="15.75" customHeight="1">
      <c r="F66" s="44"/>
      <c r="I66" s="45"/>
      <c r="J66" s="45"/>
      <c r="K66" s="45"/>
      <c r="L66" s="45"/>
    </row>
    <row r="67" ht="15.75" customHeight="1">
      <c r="F67" s="44"/>
      <c r="I67" s="45"/>
      <c r="J67" s="45"/>
      <c r="K67" s="45"/>
      <c r="L67" s="45"/>
    </row>
    <row r="68" ht="15.75" customHeight="1">
      <c r="F68" s="44"/>
      <c r="I68" s="45"/>
      <c r="J68" s="45"/>
      <c r="K68" s="45"/>
      <c r="L68" s="45"/>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I$44">
    <sortState ref="B4:I44">
      <sortCondition ref="D4:D44"/>
    </sortState>
  </autoFilter>
  <mergeCells count="1">
    <mergeCell ref="C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2" width="4.75"/>
    <col customWidth="1" min="3" max="3" width="25.5"/>
    <col customWidth="1" min="4" max="4" width="7.88"/>
    <col customWidth="1" min="5" max="5" width="4.75"/>
    <col customWidth="1" min="6" max="6" width="52.38"/>
    <col customWidth="1" min="7" max="7" width="53.0"/>
    <col customWidth="1" min="8" max="8" width="5.25"/>
    <col customWidth="1" min="9" max="9" width="9.38"/>
  </cols>
  <sheetData>
    <row r="1" ht="15.75" customHeight="1">
      <c r="D1" s="46"/>
      <c r="E1" s="46"/>
    </row>
    <row r="2" ht="15.75" customHeight="1">
      <c r="B2" s="47" t="s">
        <v>256</v>
      </c>
      <c r="C2" s="48" t="s">
        <v>257</v>
      </c>
      <c r="D2" s="49" t="s">
        <v>113</v>
      </c>
      <c r="E2" s="50" t="s">
        <v>258</v>
      </c>
      <c r="F2" s="48" t="s">
        <v>259</v>
      </c>
      <c r="G2" s="51" t="s">
        <v>260</v>
      </c>
      <c r="H2" s="48" t="s">
        <v>261</v>
      </c>
      <c r="I2" s="52" t="s">
        <v>262</v>
      </c>
    </row>
    <row r="3" ht="15.75" customHeight="1">
      <c r="B3" s="53" t="s">
        <v>263</v>
      </c>
      <c r="C3" s="54" t="s">
        <v>264</v>
      </c>
      <c r="D3" s="55" t="s">
        <v>10</v>
      </c>
      <c r="E3" s="56" t="str">
        <f>concat(B3,".I")</f>
        <v>I.I</v>
      </c>
      <c r="F3" s="57" t="s">
        <v>265</v>
      </c>
      <c r="G3" s="58"/>
      <c r="H3" s="59" t="s">
        <v>266</v>
      </c>
      <c r="I3" s="60">
        <v>1.0</v>
      </c>
    </row>
    <row r="4" ht="15.75" customHeight="1">
      <c r="B4" s="61"/>
      <c r="C4" s="62"/>
      <c r="D4" s="62"/>
      <c r="E4" s="63" t="str">
        <f>concat(B3,".II")</f>
        <v>I.II</v>
      </c>
      <c r="F4" s="64" t="s">
        <v>267</v>
      </c>
      <c r="G4" s="64" t="s">
        <v>268</v>
      </c>
      <c r="H4" s="65" t="s">
        <v>269</v>
      </c>
      <c r="I4" s="66"/>
    </row>
    <row r="5" ht="15.75" customHeight="1">
      <c r="B5" s="67" t="s">
        <v>270</v>
      </c>
      <c r="C5" s="68" t="s">
        <v>271</v>
      </c>
      <c r="D5" s="63" t="s">
        <v>9</v>
      </c>
      <c r="E5" s="63" t="str">
        <f>concat(B5,".I")</f>
        <v>II.I</v>
      </c>
      <c r="F5" s="64" t="s">
        <v>272</v>
      </c>
      <c r="G5" s="64" t="s">
        <v>273</v>
      </c>
      <c r="H5" s="65" t="s">
        <v>274</v>
      </c>
      <c r="I5" s="66"/>
    </row>
    <row r="6" ht="15.75" customHeight="1">
      <c r="B6" s="69"/>
      <c r="C6" s="70"/>
      <c r="D6" s="70"/>
      <c r="E6" s="71" t="str">
        <f>concat(B5,".II")</f>
        <v>II.II</v>
      </c>
      <c r="F6" s="72" t="s">
        <v>275</v>
      </c>
      <c r="G6" s="72" t="s">
        <v>276</v>
      </c>
      <c r="H6" s="73" t="s">
        <v>277</v>
      </c>
      <c r="I6" s="74">
        <v>2.0</v>
      </c>
    </row>
    <row r="7" ht="15.75" customHeight="1">
      <c r="B7" s="53" t="s">
        <v>278</v>
      </c>
      <c r="C7" s="54" t="s">
        <v>279</v>
      </c>
      <c r="D7" s="55" t="s">
        <v>6</v>
      </c>
      <c r="E7" s="56" t="str">
        <f>concat(B7,".I")</f>
        <v>III.I</v>
      </c>
      <c r="F7" s="57" t="s">
        <v>280</v>
      </c>
      <c r="G7" s="57" t="s">
        <v>281</v>
      </c>
      <c r="H7" s="59" t="s">
        <v>282</v>
      </c>
      <c r="I7" s="60">
        <v>6.0</v>
      </c>
    </row>
    <row r="8" ht="15.75" customHeight="1">
      <c r="B8" s="61"/>
      <c r="C8" s="62"/>
      <c r="D8" s="62"/>
      <c r="E8" s="63" t="str">
        <f>concat(B7,".II")</f>
        <v>III.II</v>
      </c>
      <c r="F8" s="75"/>
      <c r="G8" s="75"/>
      <c r="H8" s="65">
        <v>10.0</v>
      </c>
      <c r="I8" s="66"/>
    </row>
    <row r="9" ht="15.75" customHeight="1">
      <c r="B9" s="67" t="s">
        <v>283</v>
      </c>
      <c r="C9" s="68" t="s">
        <v>284</v>
      </c>
      <c r="D9" s="76" t="s">
        <v>5</v>
      </c>
      <c r="E9" s="63" t="str">
        <f>concat(B9,".I")</f>
        <v>IV.I</v>
      </c>
      <c r="F9" s="75" t="s">
        <v>285</v>
      </c>
      <c r="G9" s="75" t="s">
        <v>286</v>
      </c>
      <c r="H9" s="65" t="s">
        <v>287</v>
      </c>
      <c r="I9" s="66"/>
    </row>
    <row r="10" ht="15.75" customHeight="1">
      <c r="B10" s="61"/>
      <c r="C10" s="62"/>
      <c r="D10" s="62"/>
      <c r="E10" s="63" t="str">
        <f>concat(B9,".II")</f>
        <v>IV.II</v>
      </c>
      <c r="F10" s="75"/>
      <c r="G10" s="75"/>
      <c r="H10" s="65" t="s">
        <v>288</v>
      </c>
      <c r="I10" s="66"/>
    </row>
    <row r="11" ht="15.75" customHeight="1">
      <c r="B11" s="67" t="s">
        <v>289</v>
      </c>
      <c r="C11" s="68" t="s">
        <v>290</v>
      </c>
      <c r="D11" s="76" t="s">
        <v>8</v>
      </c>
      <c r="E11" s="76" t="str">
        <f>concat(B11,".I")</f>
        <v>V.I</v>
      </c>
      <c r="F11" s="75" t="s">
        <v>291</v>
      </c>
      <c r="G11" s="75" t="s">
        <v>292</v>
      </c>
      <c r="H11" s="65" t="s">
        <v>293</v>
      </c>
      <c r="I11" s="66">
        <v>4.0</v>
      </c>
    </row>
    <row r="12" ht="15.75" customHeight="1">
      <c r="B12" s="61"/>
      <c r="C12" s="62"/>
      <c r="D12" s="62"/>
      <c r="E12" s="76" t="str">
        <f>concat(B11,".II")</f>
        <v>V.II</v>
      </c>
      <c r="F12" s="75"/>
      <c r="G12" s="75"/>
      <c r="H12" s="65" t="s">
        <v>294</v>
      </c>
      <c r="I12" s="66"/>
    </row>
    <row r="13" ht="15.75" customHeight="1">
      <c r="B13" s="67" t="s">
        <v>295</v>
      </c>
      <c r="C13" s="68" t="s">
        <v>296</v>
      </c>
      <c r="D13" s="76" t="s">
        <v>2</v>
      </c>
      <c r="E13" s="76" t="str">
        <f>concat(B13,".I")</f>
        <v>VI.I</v>
      </c>
      <c r="F13" s="75" t="s">
        <v>297</v>
      </c>
      <c r="G13" s="75"/>
      <c r="H13" s="65" t="s">
        <v>298</v>
      </c>
      <c r="I13" s="66">
        <v>3.0</v>
      </c>
    </row>
    <row r="14" ht="15.75" customHeight="1">
      <c r="B14" s="61"/>
      <c r="C14" s="62"/>
      <c r="D14" s="62"/>
      <c r="E14" s="76" t="str">
        <f>concat(B13,".II")</f>
        <v>VI.II</v>
      </c>
      <c r="F14" s="75"/>
      <c r="G14" s="75" t="s">
        <v>299</v>
      </c>
      <c r="H14" s="65" t="s">
        <v>300</v>
      </c>
      <c r="I14" s="66">
        <v>5.0</v>
      </c>
    </row>
    <row r="15" ht="15.75" customHeight="1">
      <c r="B15" s="53" t="s">
        <v>301</v>
      </c>
      <c r="C15" s="54" t="s">
        <v>302</v>
      </c>
      <c r="D15" s="55" t="s">
        <v>7</v>
      </c>
      <c r="E15" s="55"/>
      <c r="F15" s="58" t="s">
        <v>303</v>
      </c>
      <c r="G15" s="58"/>
      <c r="H15" s="77" t="s">
        <v>304</v>
      </c>
      <c r="I15" s="60">
        <v>7.0</v>
      </c>
    </row>
    <row r="16" ht="15.75" customHeight="1">
      <c r="B16" s="78" t="s">
        <v>305</v>
      </c>
      <c r="C16" s="79" t="s">
        <v>306</v>
      </c>
      <c r="D16" s="80" t="s">
        <v>1</v>
      </c>
      <c r="E16" s="80"/>
      <c r="F16" s="81" t="s">
        <v>307</v>
      </c>
      <c r="G16" s="81"/>
      <c r="H16" s="82" t="s">
        <v>308</v>
      </c>
      <c r="I16" s="74">
        <v>8.0</v>
      </c>
    </row>
    <row r="17" ht="15.75" customHeight="1">
      <c r="B17" s="67" t="s">
        <v>309</v>
      </c>
      <c r="C17" s="68" t="s">
        <v>310</v>
      </c>
      <c r="D17" s="76" t="s">
        <v>4</v>
      </c>
      <c r="E17" s="76"/>
      <c r="F17" s="58" t="s">
        <v>311</v>
      </c>
      <c r="G17" s="58" t="s">
        <v>312</v>
      </c>
      <c r="H17" s="83" t="s">
        <v>313</v>
      </c>
      <c r="I17" s="66">
        <v>9.0</v>
      </c>
    </row>
    <row r="18" ht="15.75" customHeight="1">
      <c r="B18" s="78" t="s">
        <v>314</v>
      </c>
      <c r="C18" s="79" t="s">
        <v>315</v>
      </c>
      <c r="D18" s="80" t="s">
        <v>3</v>
      </c>
      <c r="E18" s="80"/>
      <c r="F18" s="81" t="s">
        <v>316</v>
      </c>
      <c r="G18" s="81" t="s">
        <v>317</v>
      </c>
      <c r="H18" s="82" t="s">
        <v>318</v>
      </c>
      <c r="I18" s="74">
        <v>10.0</v>
      </c>
    </row>
    <row r="19" ht="15.75" customHeight="1">
      <c r="D19" s="46"/>
      <c r="E19" s="46"/>
    </row>
    <row r="20" ht="15.75" customHeight="1">
      <c r="B20" s="40" t="s">
        <v>319</v>
      </c>
      <c r="D20" s="46"/>
      <c r="E20" s="46"/>
    </row>
    <row r="21" ht="15.75" customHeight="1">
      <c r="B21" s="40">
        <v>0.0</v>
      </c>
      <c r="C21" s="40" t="s">
        <v>320</v>
      </c>
      <c r="D21" s="46"/>
      <c r="E21" s="46"/>
    </row>
    <row r="22" ht="15.75" customHeight="1">
      <c r="B22" s="40">
        <v>1.0</v>
      </c>
      <c r="C22" s="40" t="s">
        <v>321</v>
      </c>
      <c r="D22" s="46"/>
      <c r="E22" s="46"/>
    </row>
    <row r="23" ht="15.75" customHeight="1">
      <c r="B23" s="40">
        <v>2.0</v>
      </c>
      <c r="C23" s="40" t="s">
        <v>322</v>
      </c>
      <c r="D23" s="46"/>
      <c r="E23" s="46"/>
    </row>
    <row r="24" ht="15.75" customHeight="1">
      <c r="B24" s="40">
        <v>3.0</v>
      </c>
      <c r="C24" s="40" t="s">
        <v>323</v>
      </c>
      <c r="D24" s="46"/>
      <c r="E24" s="46"/>
    </row>
    <row r="25" ht="15.75" customHeight="1">
      <c r="B25" s="40">
        <v>4.0</v>
      </c>
      <c r="D25" s="46"/>
      <c r="E25" s="46"/>
    </row>
    <row r="26" ht="15.75" customHeight="1">
      <c r="D26" s="46"/>
      <c r="E26" s="46"/>
    </row>
    <row r="27" ht="15.75" customHeight="1">
      <c r="D27" s="46"/>
      <c r="E27" s="46"/>
    </row>
    <row r="28" ht="15.75" customHeight="1">
      <c r="D28" s="46"/>
      <c r="E28" s="46"/>
    </row>
    <row r="29" ht="15.75" customHeight="1">
      <c r="D29" s="46"/>
      <c r="E29" s="46"/>
    </row>
    <row r="30" ht="15.75" customHeight="1">
      <c r="D30" s="46"/>
      <c r="E30" s="46"/>
    </row>
    <row r="31" ht="15.75" customHeight="1">
      <c r="D31" s="46"/>
      <c r="E31" s="46"/>
    </row>
    <row r="32" ht="15.75" customHeight="1">
      <c r="D32" s="46"/>
      <c r="E32" s="46"/>
    </row>
    <row r="33" ht="15.75" customHeight="1">
      <c r="D33" s="46"/>
      <c r="E33" s="46"/>
    </row>
    <row r="34" ht="15.75" customHeight="1">
      <c r="D34" s="46"/>
      <c r="E34" s="46"/>
    </row>
    <row r="35" ht="15.75" customHeight="1">
      <c r="D35" s="46"/>
      <c r="E35" s="46"/>
    </row>
    <row r="36" ht="15.75" customHeight="1">
      <c r="D36" s="46"/>
      <c r="E36" s="46"/>
    </row>
    <row r="37" ht="15.75" customHeight="1">
      <c r="D37" s="46"/>
      <c r="E37" s="46"/>
    </row>
    <row r="38" ht="15.75" customHeight="1">
      <c r="D38" s="46"/>
      <c r="E38" s="46"/>
    </row>
    <row r="39" ht="15.75" customHeight="1">
      <c r="D39" s="46"/>
      <c r="E39" s="46"/>
    </row>
    <row r="40" ht="15.75" customHeight="1">
      <c r="D40" s="46"/>
      <c r="E40" s="46"/>
    </row>
    <row r="41" ht="15.75" customHeight="1">
      <c r="D41" s="46"/>
      <c r="E41" s="46"/>
    </row>
    <row r="42" ht="15.75" customHeight="1">
      <c r="D42" s="46"/>
      <c r="E42" s="46"/>
    </row>
    <row r="43" ht="15.75" customHeight="1">
      <c r="D43" s="46"/>
      <c r="E43" s="46"/>
    </row>
    <row r="44" ht="15.75" customHeight="1">
      <c r="D44" s="46"/>
      <c r="E44" s="46"/>
    </row>
    <row r="45" ht="15.75" customHeight="1">
      <c r="D45" s="46"/>
      <c r="E45" s="46"/>
    </row>
    <row r="46" ht="15.75" customHeight="1">
      <c r="D46" s="46"/>
      <c r="E46" s="46"/>
    </row>
    <row r="47" ht="15.75" customHeight="1">
      <c r="D47" s="46"/>
      <c r="E47" s="46"/>
    </row>
    <row r="48" ht="15.75" customHeight="1">
      <c r="D48" s="46"/>
      <c r="E48" s="46"/>
    </row>
    <row r="49" ht="15.75" customHeight="1">
      <c r="D49" s="46"/>
      <c r="E49" s="46"/>
    </row>
    <row r="50" ht="15.75" customHeight="1">
      <c r="D50" s="46"/>
      <c r="E50" s="46"/>
    </row>
    <row r="51" ht="15.75" customHeight="1">
      <c r="D51" s="46"/>
      <c r="E51" s="46"/>
    </row>
    <row r="52" ht="15.75" customHeight="1">
      <c r="D52" s="46"/>
      <c r="E52" s="46"/>
    </row>
    <row r="53" ht="15.75" customHeight="1">
      <c r="D53" s="46"/>
      <c r="E53" s="46"/>
    </row>
    <row r="54" ht="15.75" customHeight="1">
      <c r="D54" s="46"/>
      <c r="E54" s="46"/>
    </row>
    <row r="55" ht="15.75" customHeight="1">
      <c r="D55" s="46"/>
      <c r="E55" s="46"/>
    </row>
    <row r="56" ht="15.75" customHeight="1">
      <c r="D56" s="46"/>
      <c r="E56" s="46"/>
    </row>
    <row r="57" ht="15.75" customHeight="1">
      <c r="D57" s="46"/>
      <c r="E57" s="46"/>
    </row>
    <row r="58" ht="15.75" customHeight="1">
      <c r="D58" s="46"/>
      <c r="E58" s="46"/>
    </row>
    <row r="59" ht="15.75" customHeight="1">
      <c r="D59" s="46"/>
      <c r="E59" s="46"/>
    </row>
    <row r="60" ht="15.75" customHeight="1">
      <c r="D60" s="46"/>
      <c r="E60" s="46"/>
    </row>
    <row r="61" ht="15.75" customHeight="1">
      <c r="D61" s="46"/>
      <c r="E61" s="46"/>
    </row>
    <row r="62" ht="15.75" customHeight="1">
      <c r="D62" s="46"/>
      <c r="E62" s="46"/>
    </row>
    <row r="63" ht="15.75" customHeight="1">
      <c r="D63" s="46"/>
      <c r="E63" s="46"/>
    </row>
    <row r="64" ht="15.75" customHeight="1">
      <c r="D64" s="46"/>
      <c r="E64" s="46"/>
    </row>
    <row r="65" ht="15.75" customHeight="1">
      <c r="D65" s="46"/>
      <c r="E65" s="46"/>
    </row>
    <row r="66" ht="15.75" customHeight="1">
      <c r="D66" s="46"/>
      <c r="E66" s="46"/>
    </row>
    <row r="67" ht="15.75" customHeight="1">
      <c r="D67" s="46"/>
      <c r="E67" s="46"/>
    </row>
    <row r="68" ht="15.75" customHeight="1">
      <c r="D68" s="46"/>
      <c r="E68" s="46"/>
    </row>
    <row r="69" ht="15.75" customHeight="1">
      <c r="D69" s="46"/>
      <c r="E69" s="46"/>
    </row>
    <row r="70" ht="15.75" customHeight="1">
      <c r="D70" s="46"/>
      <c r="E70" s="46"/>
    </row>
    <row r="71" ht="15.75" customHeight="1">
      <c r="D71" s="46"/>
      <c r="E71" s="46"/>
    </row>
    <row r="72" ht="15.75" customHeight="1">
      <c r="D72" s="46"/>
      <c r="E72" s="46"/>
    </row>
    <row r="73" ht="15.75" customHeight="1">
      <c r="D73" s="46"/>
      <c r="E73" s="46"/>
    </row>
    <row r="74" ht="15.75" customHeight="1">
      <c r="D74" s="46"/>
      <c r="E74" s="46"/>
    </row>
    <row r="75" ht="15.75" customHeight="1">
      <c r="D75" s="46"/>
      <c r="E75" s="46"/>
    </row>
    <row r="76" ht="15.75" customHeight="1">
      <c r="D76" s="46"/>
      <c r="E76" s="46"/>
    </row>
    <row r="77" ht="15.75" customHeight="1">
      <c r="D77" s="46"/>
      <c r="E77" s="46"/>
    </row>
    <row r="78" ht="15.75" customHeight="1">
      <c r="D78" s="46"/>
      <c r="E78" s="46"/>
    </row>
    <row r="79" ht="15.75" customHeight="1">
      <c r="D79" s="46"/>
      <c r="E79" s="46"/>
    </row>
    <row r="80" ht="15.75" customHeight="1">
      <c r="D80" s="46"/>
      <c r="E80" s="46"/>
    </row>
    <row r="81" ht="15.75" customHeight="1">
      <c r="D81" s="46"/>
      <c r="E81" s="46"/>
    </row>
    <row r="82" ht="15.75" customHeight="1">
      <c r="D82" s="46"/>
      <c r="E82" s="46"/>
    </row>
    <row r="83" ht="15.75" customHeight="1">
      <c r="D83" s="46"/>
      <c r="E83" s="46"/>
    </row>
    <row r="84" ht="15.75" customHeight="1">
      <c r="D84" s="46"/>
      <c r="E84" s="46"/>
    </row>
    <row r="85" ht="15.75" customHeight="1">
      <c r="D85" s="46"/>
      <c r="E85" s="46"/>
    </row>
    <row r="86" ht="15.75" customHeight="1">
      <c r="D86" s="46"/>
      <c r="E86" s="46"/>
    </row>
    <row r="87" ht="15.75" customHeight="1">
      <c r="D87" s="46"/>
      <c r="E87" s="46"/>
    </row>
    <row r="88" ht="15.75" customHeight="1">
      <c r="D88" s="46"/>
      <c r="E88" s="46"/>
    </row>
    <row r="89" ht="15.75" customHeight="1">
      <c r="D89" s="46"/>
      <c r="E89" s="46"/>
    </row>
    <row r="90" ht="15.75" customHeight="1">
      <c r="D90" s="46"/>
      <c r="E90" s="46"/>
    </row>
    <row r="91" ht="15.75" customHeight="1">
      <c r="D91" s="46"/>
      <c r="E91" s="46"/>
    </row>
    <row r="92" ht="15.75" customHeight="1">
      <c r="D92" s="46"/>
      <c r="E92" s="46"/>
    </row>
    <row r="93" ht="15.75" customHeight="1">
      <c r="D93" s="46"/>
      <c r="E93" s="46"/>
    </row>
    <row r="94" ht="15.75" customHeight="1">
      <c r="D94" s="46"/>
      <c r="E94" s="46"/>
    </row>
    <row r="95" ht="15.75" customHeight="1">
      <c r="D95" s="46"/>
      <c r="E95" s="46"/>
    </row>
    <row r="96" ht="15.75" customHeight="1">
      <c r="D96" s="46"/>
      <c r="E96" s="46"/>
    </row>
    <row r="97" ht="15.75" customHeight="1">
      <c r="D97" s="46"/>
      <c r="E97" s="46"/>
    </row>
    <row r="98" ht="15.75" customHeight="1">
      <c r="D98" s="46"/>
      <c r="E98" s="46"/>
    </row>
    <row r="99" ht="15.75" customHeight="1">
      <c r="D99" s="46"/>
      <c r="E99" s="46"/>
    </row>
    <row r="100" ht="15.75" customHeight="1">
      <c r="D100" s="46"/>
      <c r="E100" s="46"/>
    </row>
    <row r="101" ht="15.75" customHeight="1">
      <c r="D101" s="46"/>
      <c r="E101" s="46"/>
    </row>
    <row r="102" ht="15.75" customHeight="1">
      <c r="D102" s="46"/>
      <c r="E102" s="46"/>
    </row>
    <row r="103" ht="15.75" customHeight="1">
      <c r="D103" s="46"/>
      <c r="E103" s="46"/>
    </row>
    <row r="104" ht="15.75" customHeight="1">
      <c r="D104" s="46"/>
      <c r="E104" s="46"/>
    </row>
    <row r="105" ht="15.75" customHeight="1">
      <c r="D105" s="46"/>
      <c r="E105" s="46"/>
    </row>
    <row r="106" ht="15.75" customHeight="1">
      <c r="D106" s="46"/>
      <c r="E106" s="46"/>
    </row>
    <row r="107" ht="15.75" customHeight="1">
      <c r="D107" s="46"/>
      <c r="E107" s="46"/>
    </row>
    <row r="108" ht="15.75" customHeight="1">
      <c r="D108" s="46"/>
      <c r="E108" s="46"/>
    </row>
    <row r="109" ht="15.75" customHeight="1">
      <c r="D109" s="46"/>
      <c r="E109" s="46"/>
    </row>
    <row r="110" ht="15.75" customHeight="1">
      <c r="D110" s="46"/>
      <c r="E110" s="46"/>
    </row>
    <row r="111" ht="15.75" customHeight="1">
      <c r="D111" s="46"/>
      <c r="E111" s="46"/>
    </row>
    <row r="112" ht="15.75" customHeight="1">
      <c r="D112" s="46"/>
      <c r="E112" s="46"/>
    </row>
    <row r="113" ht="15.75" customHeight="1">
      <c r="D113" s="46"/>
      <c r="E113" s="46"/>
    </row>
    <row r="114" ht="15.75" customHeight="1">
      <c r="D114" s="46"/>
      <c r="E114" s="46"/>
    </row>
    <row r="115" ht="15.75" customHeight="1">
      <c r="D115" s="46"/>
      <c r="E115" s="46"/>
    </row>
    <row r="116" ht="15.75" customHeight="1">
      <c r="D116" s="46"/>
      <c r="E116" s="46"/>
    </row>
    <row r="117" ht="15.75" customHeight="1">
      <c r="D117" s="46"/>
      <c r="E117" s="46"/>
    </row>
    <row r="118" ht="15.75" customHeight="1">
      <c r="D118" s="46"/>
      <c r="E118" s="46"/>
    </row>
    <row r="119" ht="15.75" customHeight="1">
      <c r="D119" s="46"/>
      <c r="E119" s="46"/>
    </row>
    <row r="120" ht="15.75" customHeight="1">
      <c r="D120" s="46"/>
      <c r="E120" s="46"/>
    </row>
    <row r="121" ht="15.75" customHeight="1">
      <c r="D121" s="46"/>
      <c r="E121" s="46"/>
    </row>
    <row r="122" ht="15.75" customHeight="1">
      <c r="D122" s="46"/>
      <c r="E122" s="46"/>
    </row>
    <row r="123" ht="15.75" customHeight="1">
      <c r="D123" s="46"/>
      <c r="E123" s="46"/>
    </row>
    <row r="124" ht="15.75" customHeight="1">
      <c r="D124" s="46"/>
      <c r="E124" s="46"/>
    </row>
    <row r="125" ht="15.75" customHeight="1">
      <c r="D125" s="46"/>
      <c r="E125" s="46"/>
    </row>
    <row r="126" ht="15.75" customHeight="1">
      <c r="D126" s="46"/>
      <c r="E126" s="46"/>
    </row>
    <row r="127" ht="15.75" customHeight="1">
      <c r="D127" s="46"/>
      <c r="E127" s="46"/>
    </row>
    <row r="128" ht="15.75" customHeight="1">
      <c r="D128" s="46"/>
      <c r="E128" s="46"/>
    </row>
    <row r="129" ht="15.75" customHeight="1">
      <c r="D129" s="46"/>
      <c r="E129" s="46"/>
    </row>
    <row r="130" ht="15.75" customHeight="1">
      <c r="D130" s="46"/>
      <c r="E130" s="46"/>
    </row>
    <row r="131" ht="15.75" customHeight="1">
      <c r="D131" s="46"/>
      <c r="E131" s="46"/>
    </row>
    <row r="132" ht="15.75" customHeight="1">
      <c r="D132" s="46"/>
      <c r="E132" s="46"/>
    </row>
    <row r="133" ht="15.75" customHeight="1">
      <c r="D133" s="46"/>
      <c r="E133" s="46"/>
    </row>
    <row r="134" ht="15.75" customHeight="1">
      <c r="D134" s="46"/>
      <c r="E134" s="46"/>
    </row>
    <row r="135" ht="15.75" customHeight="1">
      <c r="D135" s="46"/>
      <c r="E135" s="46"/>
    </row>
    <row r="136" ht="15.75" customHeight="1">
      <c r="D136" s="46"/>
      <c r="E136" s="46"/>
    </row>
    <row r="137" ht="15.75" customHeight="1">
      <c r="D137" s="46"/>
      <c r="E137" s="46"/>
    </row>
    <row r="138" ht="15.75" customHeight="1">
      <c r="D138" s="46"/>
      <c r="E138" s="46"/>
    </row>
    <row r="139" ht="15.75" customHeight="1">
      <c r="D139" s="46"/>
      <c r="E139" s="46"/>
    </row>
    <row r="140" ht="15.75" customHeight="1">
      <c r="D140" s="46"/>
      <c r="E140" s="46"/>
    </row>
    <row r="141" ht="15.75" customHeight="1">
      <c r="D141" s="46"/>
      <c r="E141" s="46"/>
    </row>
    <row r="142" ht="15.75" customHeight="1">
      <c r="D142" s="46"/>
      <c r="E142" s="46"/>
    </row>
    <row r="143" ht="15.75" customHeight="1">
      <c r="D143" s="46"/>
      <c r="E143" s="46"/>
    </row>
    <row r="144" ht="15.75" customHeight="1">
      <c r="D144" s="46"/>
      <c r="E144" s="46"/>
    </row>
    <row r="145" ht="15.75" customHeight="1">
      <c r="D145" s="46"/>
      <c r="E145" s="46"/>
    </row>
    <row r="146" ht="15.75" customHeight="1">
      <c r="D146" s="46"/>
      <c r="E146" s="46"/>
    </row>
    <row r="147" ht="15.75" customHeight="1">
      <c r="D147" s="46"/>
      <c r="E147" s="46"/>
    </row>
    <row r="148" ht="15.75" customHeight="1">
      <c r="D148" s="46"/>
      <c r="E148" s="46"/>
    </row>
    <row r="149" ht="15.75" customHeight="1">
      <c r="D149" s="46"/>
      <c r="E149" s="46"/>
    </row>
    <row r="150" ht="15.75" customHeight="1">
      <c r="D150" s="46"/>
      <c r="E150" s="46"/>
    </row>
    <row r="151" ht="15.75" customHeight="1">
      <c r="D151" s="46"/>
      <c r="E151" s="46"/>
    </row>
    <row r="152" ht="15.75" customHeight="1">
      <c r="D152" s="46"/>
      <c r="E152" s="46"/>
    </row>
    <row r="153" ht="15.75" customHeight="1">
      <c r="D153" s="46"/>
      <c r="E153" s="46"/>
    </row>
    <row r="154" ht="15.75" customHeight="1">
      <c r="D154" s="46"/>
      <c r="E154" s="46"/>
    </row>
    <row r="155" ht="15.75" customHeight="1">
      <c r="D155" s="46"/>
      <c r="E155" s="46"/>
    </row>
    <row r="156" ht="15.75" customHeight="1">
      <c r="D156" s="46"/>
      <c r="E156" s="46"/>
    </row>
    <row r="157" ht="15.75" customHeight="1">
      <c r="D157" s="46"/>
      <c r="E157" s="46"/>
    </row>
    <row r="158" ht="15.75" customHeight="1">
      <c r="D158" s="46"/>
      <c r="E158" s="46"/>
    </row>
    <row r="159" ht="15.75" customHeight="1">
      <c r="D159" s="46"/>
      <c r="E159" s="46"/>
    </row>
    <row r="160" ht="15.75" customHeight="1">
      <c r="D160" s="46"/>
      <c r="E160" s="46"/>
    </row>
    <row r="161" ht="15.75" customHeight="1">
      <c r="D161" s="46"/>
      <c r="E161" s="46"/>
    </row>
    <row r="162" ht="15.75" customHeight="1">
      <c r="D162" s="46"/>
      <c r="E162" s="46"/>
    </row>
    <row r="163" ht="15.75" customHeight="1">
      <c r="D163" s="46"/>
      <c r="E163" s="46"/>
    </row>
    <row r="164" ht="15.75" customHeight="1">
      <c r="D164" s="46"/>
      <c r="E164" s="46"/>
    </row>
    <row r="165" ht="15.75" customHeight="1">
      <c r="D165" s="46"/>
      <c r="E165" s="46"/>
    </row>
    <row r="166" ht="15.75" customHeight="1">
      <c r="D166" s="46"/>
      <c r="E166" s="46"/>
    </row>
    <row r="167" ht="15.75" customHeight="1">
      <c r="D167" s="46"/>
      <c r="E167" s="46"/>
    </row>
    <row r="168" ht="15.75" customHeight="1">
      <c r="D168" s="46"/>
      <c r="E168" s="46"/>
    </row>
    <row r="169" ht="15.75" customHeight="1">
      <c r="D169" s="46"/>
      <c r="E169" s="46"/>
    </row>
    <row r="170" ht="15.75" customHeight="1">
      <c r="D170" s="46"/>
      <c r="E170" s="46"/>
    </row>
    <row r="171" ht="15.75" customHeight="1">
      <c r="D171" s="46"/>
      <c r="E171" s="46"/>
    </row>
    <row r="172" ht="15.75" customHeight="1">
      <c r="D172" s="46"/>
      <c r="E172" s="46"/>
    </row>
    <row r="173" ht="15.75" customHeight="1">
      <c r="D173" s="46"/>
      <c r="E173" s="46"/>
    </row>
    <row r="174" ht="15.75" customHeight="1">
      <c r="D174" s="46"/>
      <c r="E174" s="46"/>
    </row>
    <row r="175" ht="15.75" customHeight="1">
      <c r="D175" s="46"/>
      <c r="E175" s="46"/>
    </row>
    <row r="176" ht="15.75" customHeight="1">
      <c r="D176" s="46"/>
      <c r="E176" s="46"/>
    </row>
    <row r="177" ht="15.75" customHeight="1">
      <c r="D177" s="46"/>
      <c r="E177" s="46"/>
    </row>
    <row r="178" ht="15.75" customHeight="1">
      <c r="D178" s="46"/>
      <c r="E178" s="46"/>
    </row>
    <row r="179" ht="15.75" customHeight="1">
      <c r="D179" s="46"/>
      <c r="E179" s="46"/>
    </row>
    <row r="180" ht="15.75" customHeight="1">
      <c r="D180" s="46"/>
      <c r="E180" s="46"/>
    </row>
    <row r="181" ht="15.75" customHeight="1">
      <c r="D181" s="46"/>
      <c r="E181" s="46"/>
    </row>
    <row r="182" ht="15.75" customHeight="1">
      <c r="D182" s="46"/>
      <c r="E182" s="46"/>
    </row>
    <row r="183" ht="15.75" customHeight="1">
      <c r="D183" s="46"/>
      <c r="E183" s="46"/>
    </row>
    <row r="184" ht="15.75" customHeight="1">
      <c r="D184" s="46"/>
      <c r="E184" s="46"/>
    </row>
    <row r="185" ht="15.75" customHeight="1">
      <c r="D185" s="46"/>
      <c r="E185" s="46"/>
    </row>
    <row r="186" ht="15.75" customHeight="1">
      <c r="D186" s="46"/>
      <c r="E186" s="46"/>
    </row>
    <row r="187" ht="15.75" customHeight="1">
      <c r="D187" s="46"/>
      <c r="E187" s="46"/>
    </row>
    <row r="188" ht="15.75" customHeight="1">
      <c r="D188" s="46"/>
      <c r="E188" s="46"/>
    </row>
    <row r="189" ht="15.75" customHeight="1">
      <c r="D189" s="46"/>
      <c r="E189" s="46"/>
    </row>
    <row r="190" ht="15.75" customHeight="1">
      <c r="D190" s="46"/>
      <c r="E190" s="46"/>
    </row>
    <row r="191" ht="15.75" customHeight="1">
      <c r="D191" s="46"/>
      <c r="E191" s="46"/>
    </row>
    <row r="192" ht="15.75" customHeight="1">
      <c r="D192" s="46"/>
      <c r="E192" s="46"/>
    </row>
    <row r="193" ht="15.75" customHeight="1">
      <c r="D193" s="46"/>
      <c r="E193" s="46"/>
    </row>
    <row r="194" ht="15.75" customHeight="1">
      <c r="D194" s="46"/>
      <c r="E194" s="46"/>
    </row>
    <row r="195" ht="15.75" customHeight="1">
      <c r="D195" s="46"/>
      <c r="E195" s="46"/>
    </row>
    <row r="196" ht="15.75" customHeight="1">
      <c r="D196" s="46"/>
      <c r="E196" s="46"/>
    </row>
    <row r="197" ht="15.75" customHeight="1">
      <c r="D197" s="46"/>
      <c r="E197" s="46"/>
    </row>
    <row r="198" ht="15.75" customHeight="1">
      <c r="D198" s="46"/>
      <c r="E198" s="46"/>
    </row>
    <row r="199" ht="15.75" customHeight="1">
      <c r="D199" s="46"/>
      <c r="E199" s="46"/>
    </row>
    <row r="200" ht="15.75" customHeight="1">
      <c r="D200" s="46"/>
      <c r="E200" s="46"/>
    </row>
    <row r="201" ht="15.75" customHeight="1">
      <c r="D201" s="46"/>
      <c r="E201" s="46"/>
    </row>
    <row r="202" ht="15.75" customHeight="1">
      <c r="D202" s="46"/>
      <c r="E202" s="46"/>
    </row>
    <row r="203" ht="15.75" customHeight="1">
      <c r="D203" s="46"/>
      <c r="E203" s="46"/>
    </row>
    <row r="204" ht="15.75" customHeight="1">
      <c r="D204" s="46"/>
      <c r="E204" s="46"/>
    </row>
    <row r="205" ht="15.75" customHeight="1">
      <c r="D205" s="46"/>
      <c r="E205" s="46"/>
    </row>
    <row r="206" ht="15.75" customHeight="1">
      <c r="D206" s="46"/>
      <c r="E206" s="46"/>
    </row>
    <row r="207" ht="15.75" customHeight="1">
      <c r="D207" s="46"/>
      <c r="E207" s="46"/>
    </row>
    <row r="208" ht="15.75" customHeight="1">
      <c r="D208" s="46"/>
      <c r="E208" s="46"/>
    </row>
    <row r="209" ht="15.75" customHeight="1">
      <c r="D209" s="46"/>
      <c r="E209" s="46"/>
    </row>
    <row r="210" ht="15.75" customHeight="1">
      <c r="D210" s="46"/>
      <c r="E210" s="46"/>
    </row>
    <row r="211" ht="15.75" customHeight="1">
      <c r="D211" s="46"/>
      <c r="E211" s="46"/>
    </row>
    <row r="212" ht="15.75" customHeight="1">
      <c r="D212" s="46"/>
      <c r="E212" s="46"/>
    </row>
    <row r="213" ht="15.75" customHeight="1">
      <c r="D213" s="46"/>
      <c r="E213" s="46"/>
    </row>
    <row r="214" ht="15.75" customHeight="1">
      <c r="D214" s="46"/>
      <c r="E214" s="46"/>
    </row>
    <row r="215" ht="15.75" customHeight="1">
      <c r="D215" s="46"/>
      <c r="E215" s="46"/>
    </row>
    <row r="216" ht="15.75" customHeight="1">
      <c r="D216" s="46"/>
      <c r="E216" s="46"/>
    </row>
    <row r="217" ht="15.75" customHeight="1">
      <c r="D217" s="46"/>
      <c r="E217" s="46"/>
    </row>
    <row r="218" ht="15.75" customHeight="1">
      <c r="D218" s="46"/>
      <c r="E218" s="46"/>
    </row>
    <row r="219" ht="15.75" customHeight="1">
      <c r="D219" s="46"/>
      <c r="E219" s="46"/>
    </row>
    <row r="220" ht="15.75" customHeight="1">
      <c r="D220" s="46"/>
      <c r="E220" s="46"/>
    </row>
    <row r="221" ht="15.75" customHeight="1">
      <c r="D221" s="46"/>
      <c r="E221" s="46"/>
    </row>
    <row r="222" ht="15.75" customHeight="1">
      <c r="D222" s="46"/>
      <c r="E222" s="46"/>
    </row>
    <row r="223" ht="15.75" customHeight="1">
      <c r="D223" s="46"/>
      <c r="E223" s="46"/>
    </row>
    <row r="224" ht="15.75" customHeight="1">
      <c r="D224" s="46"/>
      <c r="E224" s="46"/>
    </row>
    <row r="225" ht="15.75" customHeight="1">
      <c r="D225" s="46"/>
      <c r="E225" s="46"/>
    </row>
    <row r="226" ht="15.75" customHeight="1">
      <c r="D226" s="46"/>
      <c r="E226" s="46"/>
    </row>
    <row r="227" ht="15.75" customHeight="1">
      <c r="D227" s="46"/>
      <c r="E227" s="46"/>
    </row>
    <row r="228" ht="15.75" customHeight="1">
      <c r="D228" s="46"/>
      <c r="E228" s="46"/>
    </row>
    <row r="229" ht="15.75" customHeight="1">
      <c r="D229" s="46"/>
      <c r="E229" s="46"/>
    </row>
    <row r="230" ht="15.75" customHeight="1">
      <c r="D230" s="46"/>
      <c r="E230" s="46"/>
    </row>
    <row r="231" ht="15.75" customHeight="1">
      <c r="D231" s="46"/>
      <c r="E231" s="46"/>
    </row>
    <row r="232" ht="15.75" customHeight="1">
      <c r="D232" s="46"/>
      <c r="E232" s="46"/>
    </row>
    <row r="233" ht="15.75" customHeight="1">
      <c r="D233" s="46"/>
      <c r="E233" s="46"/>
    </row>
    <row r="234" ht="15.75" customHeight="1">
      <c r="D234" s="46"/>
      <c r="E234" s="46"/>
    </row>
    <row r="235" ht="15.75" customHeight="1">
      <c r="D235" s="46"/>
      <c r="E235" s="46"/>
    </row>
    <row r="236" ht="15.75" customHeight="1">
      <c r="D236" s="46"/>
      <c r="E236" s="46"/>
    </row>
    <row r="237" ht="15.75" customHeight="1">
      <c r="D237" s="46"/>
      <c r="E237" s="46"/>
    </row>
    <row r="238" ht="15.75" customHeight="1">
      <c r="D238" s="46"/>
      <c r="E238" s="46"/>
    </row>
    <row r="239" ht="15.75" customHeight="1">
      <c r="D239" s="46"/>
      <c r="E239" s="46"/>
    </row>
    <row r="240" ht="15.75" customHeight="1">
      <c r="D240" s="46"/>
      <c r="E240" s="46"/>
    </row>
    <row r="241" ht="15.75" customHeight="1">
      <c r="D241" s="46"/>
      <c r="E241" s="46"/>
    </row>
    <row r="242" ht="15.75" customHeight="1">
      <c r="D242" s="46"/>
      <c r="E242" s="46"/>
    </row>
    <row r="243" ht="15.75" customHeight="1">
      <c r="D243" s="46"/>
      <c r="E243" s="46"/>
    </row>
    <row r="244" ht="15.75" customHeight="1">
      <c r="D244" s="46"/>
      <c r="E244" s="46"/>
    </row>
    <row r="245" ht="15.75" customHeight="1">
      <c r="D245" s="46"/>
      <c r="E245" s="46"/>
    </row>
    <row r="246" ht="15.75" customHeight="1">
      <c r="D246" s="46"/>
      <c r="E246" s="46"/>
    </row>
    <row r="247" ht="15.75" customHeight="1">
      <c r="D247" s="46"/>
      <c r="E247" s="46"/>
    </row>
    <row r="248" ht="15.75" customHeight="1">
      <c r="D248" s="46"/>
      <c r="E248" s="46"/>
    </row>
    <row r="249" ht="15.75" customHeight="1">
      <c r="D249" s="46"/>
      <c r="E249" s="46"/>
    </row>
    <row r="250" ht="15.75" customHeight="1">
      <c r="D250" s="46"/>
      <c r="E250" s="46"/>
    </row>
    <row r="251" ht="15.75" customHeight="1">
      <c r="D251" s="46"/>
      <c r="E251" s="46"/>
    </row>
    <row r="252" ht="15.75" customHeight="1">
      <c r="D252" s="46"/>
      <c r="E252" s="46"/>
    </row>
    <row r="253" ht="15.75" customHeight="1">
      <c r="D253" s="46"/>
      <c r="E253" s="46"/>
    </row>
    <row r="254" ht="15.75" customHeight="1">
      <c r="D254" s="46"/>
      <c r="E254" s="46"/>
    </row>
    <row r="255" ht="15.75" customHeight="1">
      <c r="D255" s="46"/>
      <c r="E255" s="46"/>
    </row>
    <row r="256" ht="15.75" customHeight="1">
      <c r="D256" s="46"/>
      <c r="E256" s="46"/>
    </row>
    <row r="257" ht="15.75" customHeight="1">
      <c r="D257" s="46"/>
      <c r="E257" s="46"/>
    </row>
    <row r="258" ht="15.75" customHeight="1">
      <c r="D258" s="46"/>
      <c r="E258" s="46"/>
    </row>
    <row r="259" ht="15.75" customHeight="1">
      <c r="D259" s="46"/>
      <c r="E259" s="46"/>
    </row>
    <row r="260" ht="15.75" customHeight="1">
      <c r="D260" s="46"/>
      <c r="E260" s="46"/>
    </row>
    <row r="261" ht="15.75" customHeight="1">
      <c r="D261" s="46"/>
      <c r="E261" s="46"/>
    </row>
    <row r="262" ht="15.75" customHeight="1">
      <c r="D262" s="46"/>
      <c r="E262" s="46"/>
    </row>
    <row r="263" ht="15.75" customHeight="1">
      <c r="D263" s="46"/>
      <c r="E263" s="46"/>
    </row>
    <row r="264" ht="15.75" customHeight="1">
      <c r="D264" s="46"/>
      <c r="E264" s="46"/>
    </row>
    <row r="265" ht="15.75" customHeight="1">
      <c r="D265" s="46"/>
      <c r="E265" s="46"/>
    </row>
    <row r="266" ht="15.75" customHeight="1">
      <c r="D266" s="46"/>
      <c r="E266" s="46"/>
    </row>
    <row r="267" ht="15.75" customHeight="1">
      <c r="D267" s="46"/>
      <c r="E267" s="46"/>
    </row>
    <row r="268" ht="15.75" customHeight="1">
      <c r="D268" s="46"/>
      <c r="E268" s="46"/>
    </row>
    <row r="269" ht="15.75" customHeight="1">
      <c r="D269" s="46"/>
      <c r="E269" s="46"/>
    </row>
    <row r="270" ht="15.75" customHeight="1">
      <c r="D270" s="46"/>
      <c r="E270" s="46"/>
    </row>
    <row r="271" ht="15.75" customHeight="1">
      <c r="D271" s="46"/>
      <c r="E271" s="46"/>
    </row>
    <row r="272" ht="15.75" customHeight="1">
      <c r="D272" s="46"/>
      <c r="E272" s="46"/>
    </row>
    <row r="273" ht="15.75" customHeight="1">
      <c r="D273" s="46"/>
      <c r="E273" s="46"/>
    </row>
    <row r="274" ht="15.75" customHeight="1">
      <c r="D274" s="46"/>
      <c r="E274" s="46"/>
    </row>
    <row r="275" ht="15.75" customHeight="1">
      <c r="D275" s="46"/>
      <c r="E275" s="46"/>
    </row>
    <row r="276" ht="15.75" customHeight="1">
      <c r="D276" s="46"/>
      <c r="E276" s="46"/>
    </row>
    <row r="277" ht="15.75" customHeight="1">
      <c r="D277" s="46"/>
      <c r="E277" s="46"/>
    </row>
    <row r="278" ht="15.75" customHeight="1">
      <c r="D278" s="46"/>
      <c r="E278" s="46"/>
    </row>
    <row r="279" ht="15.75" customHeight="1">
      <c r="D279" s="46"/>
      <c r="E279" s="46"/>
    </row>
    <row r="280" ht="15.75" customHeight="1">
      <c r="D280" s="46"/>
      <c r="E280" s="46"/>
    </row>
    <row r="281" ht="15.75" customHeight="1">
      <c r="D281" s="46"/>
      <c r="E281" s="46"/>
    </row>
    <row r="282" ht="15.75" customHeight="1">
      <c r="D282" s="46"/>
      <c r="E282" s="46"/>
    </row>
    <row r="283" ht="15.75" customHeight="1">
      <c r="D283" s="46"/>
      <c r="E283" s="46"/>
    </row>
    <row r="284" ht="15.75" customHeight="1">
      <c r="D284" s="46"/>
      <c r="E284" s="46"/>
    </row>
    <row r="285" ht="15.75" customHeight="1">
      <c r="D285" s="46"/>
      <c r="E285" s="46"/>
    </row>
    <row r="286" ht="15.75" customHeight="1">
      <c r="D286" s="46"/>
      <c r="E286" s="46"/>
    </row>
    <row r="287" ht="15.75" customHeight="1">
      <c r="D287" s="46"/>
      <c r="E287" s="46"/>
    </row>
    <row r="288" ht="15.75" customHeight="1">
      <c r="D288" s="46"/>
      <c r="E288" s="46"/>
    </row>
    <row r="289" ht="15.75" customHeight="1">
      <c r="D289" s="46"/>
      <c r="E289" s="46"/>
    </row>
    <row r="290" ht="15.75" customHeight="1">
      <c r="D290" s="46"/>
      <c r="E290" s="46"/>
    </row>
    <row r="291" ht="15.75" customHeight="1">
      <c r="D291" s="46"/>
      <c r="E291" s="46"/>
    </row>
    <row r="292" ht="15.75" customHeight="1">
      <c r="D292" s="46"/>
      <c r="E292" s="46"/>
    </row>
    <row r="293" ht="15.75" customHeight="1">
      <c r="D293" s="46"/>
      <c r="E293" s="46"/>
    </row>
    <row r="294" ht="15.75" customHeight="1">
      <c r="D294" s="46"/>
      <c r="E294" s="46"/>
    </row>
    <row r="295" ht="15.75" customHeight="1">
      <c r="D295" s="46"/>
      <c r="E295" s="46"/>
    </row>
    <row r="296" ht="15.75" customHeight="1">
      <c r="D296" s="46"/>
      <c r="E296" s="46"/>
    </row>
    <row r="297" ht="15.75" customHeight="1">
      <c r="D297" s="46"/>
      <c r="E297" s="46"/>
    </row>
    <row r="298" ht="15.75" customHeight="1">
      <c r="D298" s="46"/>
      <c r="E298" s="46"/>
    </row>
    <row r="299" ht="15.75" customHeight="1">
      <c r="D299" s="46"/>
      <c r="E299" s="46"/>
    </row>
    <row r="300" ht="15.75" customHeight="1">
      <c r="D300" s="46"/>
      <c r="E300" s="46"/>
    </row>
    <row r="301" ht="15.75" customHeight="1">
      <c r="D301" s="46"/>
      <c r="E301" s="46"/>
    </row>
    <row r="302" ht="15.75" customHeight="1">
      <c r="D302" s="46"/>
      <c r="E302" s="46"/>
    </row>
    <row r="303" ht="15.75" customHeight="1">
      <c r="D303" s="46"/>
      <c r="E303" s="46"/>
    </row>
    <row r="304" ht="15.75" customHeight="1">
      <c r="D304" s="46"/>
      <c r="E304" s="46"/>
    </row>
    <row r="305" ht="15.75" customHeight="1">
      <c r="D305" s="46"/>
      <c r="E305" s="46"/>
    </row>
    <row r="306" ht="15.75" customHeight="1">
      <c r="D306" s="46"/>
      <c r="E306" s="46"/>
    </row>
    <row r="307" ht="15.75" customHeight="1">
      <c r="D307" s="46"/>
      <c r="E307" s="46"/>
    </row>
    <row r="308" ht="15.75" customHeight="1">
      <c r="D308" s="46"/>
      <c r="E308" s="46"/>
    </row>
    <row r="309" ht="15.75" customHeight="1">
      <c r="D309" s="46"/>
      <c r="E309" s="46"/>
    </row>
    <row r="310" ht="15.75" customHeight="1">
      <c r="D310" s="46"/>
      <c r="E310" s="46"/>
    </row>
    <row r="311" ht="15.75" customHeight="1">
      <c r="D311" s="46"/>
      <c r="E311" s="46"/>
    </row>
    <row r="312" ht="15.75" customHeight="1">
      <c r="D312" s="46"/>
      <c r="E312" s="46"/>
    </row>
    <row r="313" ht="15.75" customHeight="1">
      <c r="D313" s="46"/>
      <c r="E313" s="46"/>
    </row>
    <row r="314" ht="15.75" customHeight="1">
      <c r="D314" s="46"/>
      <c r="E314" s="46"/>
    </row>
    <row r="315" ht="15.75" customHeight="1">
      <c r="D315" s="46"/>
      <c r="E315" s="46"/>
    </row>
    <row r="316" ht="15.75" customHeight="1">
      <c r="D316" s="46"/>
      <c r="E316" s="46"/>
    </row>
    <row r="317" ht="15.75" customHeight="1">
      <c r="D317" s="46"/>
      <c r="E317" s="46"/>
    </row>
    <row r="318" ht="15.75" customHeight="1">
      <c r="D318" s="46"/>
      <c r="E318" s="46"/>
    </row>
    <row r="319" ht="15.75" customHeight="1">
      <c r="D319" s="46"/>
      <c r="E319" s="46"/>
    </row>
    <row r="320" ht="15.75" customHeight="1">
      <c r="D320" s="46"/>
      <c r="E320" s="46"/>
    </row>
    <row r="321" ht="15.75" customHeight="1">
      <c r="D321" s="46"/>
      <c r="E321" s="46"/>
    </row>
    <row r="322" ht="15.75" customHeight="1">
      <c r="D322" s="46"/>
      <c r="E322" s="46"/>
    </row>
    <row r="323" ht="15.75" customHeight="1">
      <c r="D323" s="46"/>
      <c r="E323" s="46"/>
    </row>
    <row r="324" ht="15.75" customHeight="1">
      <c r="D324" s="46"/>
      <c r="E324" s="46"/>
    </row>
    <row r="325" ht="15.75" customHeight="1">
      <c r="D325" s="46"/>
      <c r="E325" s="46"/>
    </row>
    <row r="326" ht="15.75" customHeight="1">
      <c r="D326" s="46"/>
      <c r="E326" s="46"/>
    </row>
    <row r="327" ht="15.75" customHeight="1">
      <c r="D327" s="46"/>
      <c r="E327" s="46"/>
    </row>
    <row r="328" ht="15.75" customHeight="1">
      <c r="D328" s="46"/>
      <c r="E328" s="46"/>
    </row>
    <row r="329" ht="15.75" customHeight="1">
      <c r="D329" s="46"/>
      <c r="E329" s="46"/>
    </row>
    <row r="330" ht="15.75" customHeight="1">
      <c r="D330" s="46"/>
      <c r="E330" s="46"/>
    </row>
    <row r="331" ht="15.75" customHeight="1">
      <c r="D331" s="46"/>
      <c r="E331" s="46"/>
    </row>
    <row r="332" ht="15.75" customHeight="1">
      <c r="D332" s="46"/>
      <c r="E332" s="46"/>
    </row>
    <row r="333" ht="15.75" customHeight="1">
      <c r="D333" s="46"/>
      <c r="E333" s="46"/>
    </row>
    <row r="334" ht="15.75" customHeight="1">
      <c r="D334" s="46"/>
      <c r="E334" s="46"/>
    </row>
    <row r="335" ht="15.75" customHeight="1">
      <c r="D335" s="46"/>
      <c r="E335" s="46"/>
    </row>
    <row r="336" ht="15.75" customHeight="1">
      <c r="D336" s="46"/>
      <c r="E336" s="46"/>
    </row>
    <row r="337" ht="15.75" customHeight="1">
      <c r="D337" s="46"/>
      <c r="E337" s="46"/>
    </row>
    <row r="338" ht="15.75" customHeight="1">
      <c r="D338" s="46"/>
      <c r="E338" s="46"/>
    </row>
    <row r="339" ht="15.75" customHeight="1">
      <c r="D339" s="46"/>
      <c r="E339" s="46"/>
    </row>
    <row r="340" ht="15.75" customHeight="1">
      <c r="D340" s="46"/>
      <c r="E340" s="46"/>
    </row>
    <row r="341" ht="15.75" customHeight="1">
      <c r="D341" s="46"/>
      <c r="E341" s="46"/>
    </row>
    <row r="342" ht="15.75" customHeight="1">
      <c r="D342" s="46"/>
      <c r="E342" s="46"/>
    </row>
    <row r="343" ht="15.75" customHeight="1">
      <c r="D343" s="46"/>
      <c r="E343" s="46"/>
    </row>
    <row r="344" ht="15.75" customHeight="1">
      <c r="D344" s="46"/>
      <c r="E344" s="46"/>
    </row>
    <row r="345" ht="15.75" customHeight="1">
      <c r="D345" s="46"/>
      <c r="E345" s="46"/>
    </row>
    <row r="346" ht="15.75" customHeight="1">
      <c r="D346" s="46"/>
      <c r="E346" s="46"/>
    </row>
    <row r="347" ht="15.75" customHeight="1">
      <c r="D347" s="46"/>
      <c r="E347" s="46"/>
    </row>
    <row r="348" ht="15.75" customHeight="1">
      <c r="D348" s="46"/>
      <c r="E348" s="46"/>
    </row>
    <row r="349" ht="15.75" customHeight="1">
      <c r="D349" s="46"/>
      <c r="E349" s="46"/>
    </row>
    <row r="350" ht="15.75" customHeight="1">
      <c r="D350" s="46"/>
      <c r="E350" s="46"/>
    </row>
    <row r="351" ht="15.75" customHeight="1">
      <c r="D351" s="46"/>
      <c r="E351" s="46"/>
    </row>
    <row r="352" ht="15.75" customHeight="1">
      <c r="D352" s="46"/>
      <c r="E352" s="46"/>
    </row>
    <row r="353" ht="15.75" customHeight="1">
      <c r="D353" s="46"/>
      <c r="E353" s="46"/>
    </row>
    <row r="354" ht="15.75" customHeight="1">
      <c r="D354" s="46"/>
      <c r="E354" s="46"/>
    </row>
    <row r="355" ht="15.75" customHeight="1">
      <c r="D355" s="46"/>
      <c r="E355" s="46"/>
    </row>
    <row r="356" ht="15.75" customHeight="1">
      <c r="D356" s="46"/>
      <c r="E356" s="46"/>
    </row>
    <row r="357" ht="15.75" customHeight="1">
      <c r="D357" s="46"/>
      <c r="E357" s="46"/>
    </row>
    <row r="358" ht="15.75" customHeight="1">
      <c r="D358" s="46"/>
      <c r="E358" s="46"/>
    </row>
    <row r="359" ht="15.75" customHeight="1">
      <c r="D359" s="46"/>
      <c r="E359" s="46"/>
    </row>
    <row r="360" ht="15.75" customHeight="1">
      <c r="D360" s="46"/>
      <c r="E360" s="46"/>
    </row>
    <row r="361" ht="15.75" customHeight="1">
      <c r="D361" s="46"/>
      <c r="E361" s="46"/>
    </row>
    <row r="362" ht="15.75" customHeight="1">
      <c r="D362" s="46"/>
      <c r="E362" s="46"/>
    </row>
    <row r="363" ht="15.75" customHeight="1">
      <c r="D363" s="46"/>
      <c r="E363" s="46"/>
    </row>
    <row r="364" ht="15.75" customHeight="1">
      <c r="D364" s="46"/>
      <c r="E364" s="46"/>
    </row>
    <row r="365" ht="15.75" customHeight="1">
      <c r="D365" s="46"/>
      <c r="E365" s="46"/>
    </row>
    <row r="366" ht="15.75" customHeight="1">
      <c r="D366" s="46"/>
      <c r="E366" s="46"/>
    </row>
    <row r="367" ht="15.75" customHeight="1">
      <c r="D367" s="46"/>
      <c r="E367" s="46"/>
    </row>
    <row r="368" ht="15.75" customHeight="1">
      <c r="D368" s="46"/>
      <c r="E368" s="46"/>
    </row>
    <row r="369" ht="15.75" customHeight="1">
      <c r="D369" s="46"/>
      <c r="E369" s="46"/>
    </row>
    <row r="370" ht="15.75" customHeight="1">
      <c r="D370" s="46"/>
      <c r="E370" s="46"/>
    </row>
    <row r="371" ht="15.75" customHeight="1">
      <c r="D371" s="46"/>
      <c r="E371" s="46"/>
    </row>
    <row r="372" ht="15.75" customHeight="1">
      <c r="D372" s="46"/>
      <c r="E372" s="46"/>
    </row>
    <row r="373" ht="15.75" customHeight="1">
      <c r="D373" s="46"/>
      <c r="E373" s="46"/>
    </row>
    <row r="374" ht="15.75" customHeight="1">
      <c r="D374" s="46"/>
      <c r="E374" s="46"/>
    </row>
    <row r="375" ht="15.75" customHeight="1">
      <c r="D375" s="46"/>
      <c r="E375" s="46"/>
    </row>
    <row r="376" ht="15.75" customHeight="1">
      <c r="D376" s="46"/>
      <c r="E376" s="46"/>
    </row>
    <row r="377" ht="15.75" customHeight="1">
      <c r="D377" s="46"/>
      <c r="E377" s="46"/>
    </row>
    <row r="378" ht="15.75" customHeight="1">
      <c r="D378" s="46"/>
      <c r="E378" s="46"/>
    </row>
    <row r="379" ht="15.75" customHeight="1">
      <c r="D379" s="46"/>
      <c r="E379" s="46"/>
    </row>
    <row r="380" ht="15.75" customHeight="1">
      <c r="D380" s="46"/>
      <c r="E380" s="46"/>
    </row>
    <row r="381" ht="15.75" customHeight="1">
      <c r="D381" s="46"/>
      <c r="E381" s="46"/>
    </row>
    <row r="382" ht="15.75" customHeight="1">
      <c r="D382" s="46"/>
      <c r="E382" s="46"/>
    </row>
    <row r="383" ht="15.75" customHeight="1">
      <c r="D383" s="46"/>
      <c r="E383" s="46"/>
    </row>
    <row r="384" ht="15.75" customHeight="1">
      <c r="D384" s="46"/>
      <c r="E384" s="46"/>
    </row>
    <row r="385" ht="15.75" customHeight="1">
      <c r="D385" s="46"/>
      <c r="E385" s="46"/>
    </row>
    <row r="386" ht="15.75" customHeight="1">
      <c r="D386" s="46"/>
      <c r="E386" s="46"/>
    </row>
    <row r="387" ht="15.75" customHeight="1">
      <c r="D387" s="46"/>
      <c r="E387" s="46"/>
    </row>
    <row r="388" ht="15.75" customHeight="1">
      <c r="D388" s="46"/>
      <c r="E388" s="46"/>
    </row>
    <row r="389" ht="15.75" customHeight="1">
      <c r="D389" s="46"/>
      <c r="E389" s="46"/>
    </row>
    <row r="390" ht="15.75" customHeight="1">
      <c r="D390" s="46"/>
      <c r="E390" s="46"/>
    </row>
    <row r="391" ht="15.75" customHeight="1">
      <c r="D391" s="46"/>
      <c r="E391" s="46"/>
    </row>
    <row r="392" ht="15.75" customHeight="1">
      <c r="D392" s="46"/>
      <c r="E392" s="46"/>
    </row>
    <row r="393" ht="15.75" customHeight="1">
      <c r="D393" s="46"/>
      <c r="E393" s="46"/>
    </row>
    <row r="394" ht="15.75" customHeight="1">
      <c r="D394" s="46"/>
      <c r="E394" s="46"/>
    </row>
    <row r="395" ht="15.75" customHeight="1">
      <c r="D395" s="46"/>
      <c r="E395" s="46"/>
    </row>
    <row r="396" ht="15.75" customHeight="1">
      <c r="D396" s="46"/>
      <c r="E396" s="46"/>
    </row>
    <row r="397" ht="15.75" customHeight="1">
      <c r="D397" s="46"/>
      <c r="E397" s="46"/>
    </row>
    <row r="398" ht="15.75" customHeight="1">
      <c r="D398" s="46"/>
      <c r="E398" s="46"/>
    </row>
    <row r="399" ht="15.75" customHeight="1">
      <c r="D399" s="46"/>
      <c r="E399" s="46"/>
    </row>
    <row r="400" ht="15.75" customHeight="1">
      <c r="D400" s="46"/>
      <c r="E400" s="46"/>
    </row>
    <row r="401" ht="15.75" customHeight="1">
      <c r="D401" s="46"/>
      <c r="E401" s="46"/>
    </row>
    <row r="402" ht="15.75" customHeight="1">
      <c r="D402" s="46"/>
      <c r="E402" s="46"/>
    </row>
    <row r="403" ht="15.75" customHeight="1">
      <c r="D403" s="46"/>
      <c r="E403" s="46"/>
    </row>
    <row r="404" ht="15.75" customHeight="1">
      <c r="D404" s="46"/>
      <c r="E404" s="46"/>
    </row>
    <row r="405" ht="15.75" customHeight="1">
      <c r="D405" s="46"/>
      <c r="E405" s="46"/>
    </row>
    <row r="406" ht="15.75" customHeight="1">
      <c r="D406" s="46"/>
      <c r="E406" s="46"/>
    </row>
    <row r="407" ht="15.75" customHeight="1">
      <c r="D407" s="46"/>
      <c r="E407" s="46"/>
    </row>
    <row r="408" ht="15.75" customHeight="1">
      <c r="D408" s="46"/>
      <c r="E408" s="46"/>
    </row>
    <row r="409" ht="15.75" customHeight="1">
      <c r="D409" s="46"/>
      <c r="E409" s="46"/>
    </row>
    <row r="410" ht="15.75" customHeight="1">
      <c r="D410" s="46"/>
      <c r="E410" s="46"/>
    </row>
    <row r="411" ht="15.75" customHeight="1">
      <c r="D411" s="46"/>
      <c r="E411" s="46"/>
    </row>
    <row r="412" ht="15.75" customHeight="1">
      <c r="D412" s="46"/>
      <c r="E412" s="46"/>
    </row>
    <row r="413" ht="15.75" customHeight="1">
      <c r="D413" s="46"/>
      <c r="E413" s="46"/>
    </row>
    <row r="414" ht="15.75" customHeight="1">
      <c r="D414" s="46"/>
      <c r="E414" s="46"/>
    </row>
    <row r="415" ht="15.75" customHeight="1">
      <c r="D415" s="46"/>
      <c r="E415" s="46"/>
    </row>
    <row r="416" ht="15.75" customHeight="1">
      <c r="D416" s="46"/>
      <c r="E416" s="46"/>
    </row>
    <row r="417" ht="15.75" customHeight="1">
      <c r="D417" s="46"/>
      <c r="E417" s="46"/>
    </row>
    <row r="418" ht="15.75" customHeight="1">
      <c r="D418" s="46"/>
      <c r="E418" s="46"/>
    </row>
    <row r="419" ht="15.75" customHeight="1">
      <c r="D419" s="46"/>
      <c r="E419" s="46"/>
    </row>
    <row r="420" ht="15.75" customHeight="1">
      <c r="D420" s="46"/>
      <c r="E420" s="46"/>
    </row>
    <row r="421" ht="15.75" customHeight="1">
      <c r="D421" s="46"/>
      <c r="E421" s="46"/>
    </row>
    <row r="422" ht="15.75" customHeight="1">
      <c r="D422" s="46"/>
      <c r="E422" s="46"/>
    </row>
    <row r="423" ht="15.75" customHeight="1">
      <c r="D423" s="46"/>
      <c r="E423" s="46"/>
    </row>
    <row r="424" ht="15.75" customHeight="1">
      <c r="D424" s="46"/>
      <c r="E424" s="46"/>
    </row>
    <row r="425" ht="15.75" customHeight="1">
      <c r="D425" s="46"/>
      <c r="E425" s="46"/>
    </row>
    <row r="426" ht="15.75" customHeight="1">
      <c r="D426" s="46"/>
      <c r="E426" s="46"/>
    </row>
    <row r="427" ht="15.75" customHeight="1">
      <c r="D427" s="46"/>
      <c r="E427" s="46"/>
    </row>
    <row r="428" ht="15.75" customHeight="1">
      <c r="D428" s="46"/>
      <c r="E428" s="46"/>
    </row>
    <row r="429" ht="15.75" customHeight="1">
      <c r="D429" s="46"/>
      <c r="E429" s="46"/>
    </row>
    <row r="430" ht="15.75" customHeight="1">
      <c r="D430" s="46"/>
      <c r="E430" s="46"/>
    </row>
    <row r="431" ht="15.75" customHeight="1">
      <c r="D431" s="46"/>
      <c r="E431" s="46"/>
    </row>
    <row r="432" ht="15.75" customHeight="1">
      <c r="D432" s="46"/>
      <c r="E432" s="46"/>
    </row>
    <row r="433" ht="15.75" customHeight="1">
      <c r="D433" s="46"/>
      <c r="E433" s="46"/>
    </row>
    <row r="434" ht="15.75" customHeight="1">
      <c r="D434" s="46"/>
      <c r="E434" s="46"/>
    </row>
    <row r="435" ht="15.75" customHeight="1">
      <c r="D435" s="46"/>
      <c r="E435" s="46"/>
    </row>
    <row r="436" ht="15.75" customHeight="1">
      <c r="D436" s="46"/>
      <c r="E436" s="46"/>
    </row>
    <row r="437" ht="15.75" customHeight="1">
      <c r="D437" s="46"/>
      <c r="E437" s="46"/>
    </row>
    <row r="438" ht="15.75" customHeight="1">
      <c r="D438" s="46"/>
      <c r="E438" s="46"/>
    </row>
    <row r="439" ht="15.75" customHeight="1">
      <c r="D439" s="46"/>
      <c r="E439" s="46"/>
    </row>
    <row r="440" ht="15.75" customHeight="1">
      <c r="D440" s="46"/>
      <c r="E440" s="46"/>
    </row>
    <row r="441" ht="15.75" customHeight="1">
      <c r="D441" s="46"/>
      <c r="E441" s="46"/>
    </row>
    <row r="442" ht="15.75" customHeight="1">
      <c r="D442" s="46"/>
      <c r="E442" s="46"/>
    </row>
    <row r="443" ht="15.75" customHeight="1">
      <c r="D443" s="46"/>
      <c r="E443" s="46"/>
    </row>
    <row r="444" ht="15.75" customHeight="1">
      <c r="D444" s="46"/>
      <c r="E444" s="46"/>
    </row>
    <row r="445" ht="15.75" customHeight="1">
      <c r="D445" s="46"/>
      <c r="E445" s="46"/>
    </row>
    <row r="446" ht="15.75" customHeight="1">
      <c r="D446" s="46"/>
      <c r="E446" s="46"/>
    </row>
    <row r="447" ht="15.75" customHeight="1">
      <c r="D447" s="46"/>
      <c r="E447" s="46"/>
    </row>
    <row r="448" ht="15.75" customHeight="1">
      <c r="D448" s="46"/>
      <c r="E448" s="46"/>
    </row>
    <row r="449" ht="15.75" customHeight="1">
      <c r="D449" s="46"/>
      <c r="E449" s="46"/>
    </row>
    <row r="450" ht="15.75" customHeight="1">
      <c r="D450" s="46"/>
      <c r="E450" s="46"/>
    </row>
    <row r="451" ht="15.75" customHeight="1">
      <c r="D451" s="46"/>
      <c r="E451" s="46"/>
    </row>
    <row r="452" ht="15.75" customHeight="1">
      <c r="D452" s="46"/>
      <c r="E452" s="46"/>
    </row>
    <row r="453" ht="15.75" customHeight="1">
      <c r="D453" s="46"/>
      <c r="E453" s="46"/>
    </row>
    <row r="454" ht="15.75" customHeight="1">
      <c r="D454" s="46"/>
      <c r="E454" s="46"/>
    </row>
    <row r="455" ht="15.75" customHeight="1">
      <c r="D455" s="46"/>
      <c r="E455" s="46"/>
    </row>
    <row r="456" ht="15.75" customHeight="1">
      <c r="D456" s="46"/>
      <c r="E456" s="46"/>
    </row>
    <row r="457" ht="15.75" customHeight="1">
      <c r="D457" s="46"/>
      <c r="E457" s="46"/>
    </row>
    <row r="458" ht="15.75" customHeight="1">
      <c r="D458" s="46"/>
      <c r="E458" s="46"/>
    </row>
    <row r="459" ht="15.75" customHeight="1">
      <c r="D459" s="46"/>
      <c r="E459" s="46"/>
    </row>
    <row r="460" ht="15.75" customHeight="1">
      <c r="D460" s="46"/>
      <c r="E460" s="46"/>
    </row>
    <row r="461" ht="15.75" customHeight="1">
      <c r="D461" s="46"/>
      <c r="E461" s="46"/>
    </row>
    <row r="462" ht="15.75" customHeight="1">
      <c r="D462" s="46"/>
      <c r="E462" s="46"/>
    </row>
    <row r="463" ht="15.75" customHeight="1">
      <c r="D463" s="46"/>
      <c r="E463" s="46"/>
    </row>
    <row r="464" ht="15.75" customHeight="1">
      <c r="D464" s="46"/>
      <c r="E464" s="46"/>
    </row>
    <row r="465" ht="15.75" customHeight="1">
      <c r="D465" s="46"/>
      <c r="E465" s="46"/>
    </row>
    <row r="466" ht="15.75" customHeight="1">
      <c r="D466" s="46"/>
      <c r="E466" s="46"/>
    </row>
    <row r="467" ht="15.75" customHeight="1">
      <c r="D467" s="46"/>
      <c r="E467" s="46"/>
    </row>
    <row r="468" ht="15.75" customHeight="1">
      <c r="D468" s="46"/>
      <c r="E468" s="46"/>
    </row>
    <row r="469" ht="15.75" customHeight="1">
      <c r="D469" s="46"/>
      <c r="E469" s="46"/>
    </row>
    <row r="470" ht="15.75" customHeight="1">
      <c r="D470" s="46"/>
      <c r="E470" s="46"/>
    </row>
    <row r="471" ht="15.75" customHeight="1">
      <c r="D471" s="46"/>
      <c r="E471" s="46"/>
    </row>
    <row r="472" ht="15.75" customHeight="1">
      <c r="D472" s="46"/>
      <c r="E472" s="46"/>
    </row>
    <row r="473" ht="15.75" customHeight="1">
      <c r="D473" s="46"/>
      <c r="E473" s="46"/>
    </row>
    <row r="474" ht="15.75" customHeight="1">
      <c r="D474" s="46"/>
      <c r="E474" s="46"/>
    </row>
    <row r="475" ht="15.75" customHeight="1">
      <c r="D475" s="46"/>
      <c r="E475" s="46"/>
    </row>
    <row r="476" ht="15.75" customHeight="1">
      <c r="D476" s="46"/>
      <c r="E476" s="46"/>
    </row>
    <row r="477" ht="15.75" customHeight="1">
      <c r="D477" s="46"/>
      <c r="E477" s="46"/>
    </row>
    <row r="478" ht="15.75" customHeight="1">
      <c r="D478" s="46"/>
      <c r="E478" s="46"/>
    </row>
    <row r="479" ht="15.75" customHeight="1">
      <c r="D479" s="46"/>
      <c r="E479" s="46"/>
    </row>
    <row r="480" ht="15.75" customHeight="1">
      <c r="D480" s="46"/>
      <c r="E480" s="46"/>
    </row>
    <row r="481" ht="15.75" customHeight="1">
      <c r="D481" s="46"/>
      <c r="E481" s="46"/>
    </row>
    <row r="482" ht="15.75" customHeight="1">
      <c r="D482" s="46"/>
      <c r="E482" s="46"/>
    </row>
    <row r="483" ht="15.75" customHeight="1">
      <c r="D483" s="46"/>
      <c r="E483" s="46"/>
    </row>
    <row r="484" ht="15.75" customHeight="1">
      <c r="D484" s="46"/>
      <c r="E484" s="46"/>
    </row>
    <row r="485" ht="15.75" customHeight="1">
      <c r="D485" s="46"/>
      <c r="E485" s="46"/>
    </row>
    <row r="486" ht="15.75" customHeight="1">
      <c r="D486" s="46"/>
      <c r="E486" s="46"/>
    </row>
    <row r="487" ht="15.75" customHeight="1">
      <c r="D487" s="46"/>
      <c r="E487" s="46"/>
    </row>
    <row r="488" ht="15.75" customHeight="1">
      <c r="D488" s="46"/>
      <c r="E488" s="46"/>
    </row>
    <row r="489" ht="15.75" customHeight="1">
      <c r="D489" s="46"/>
      <c r="E489" s="46"/>
    </row>
    <row r="490" ht="15.75" customHeight="1">
      <c r="D490" s="46"/>
      <c r="E490" s="46"/>
    </row>
    <row r="491" ht="15.75" customHeight="1">
      <c r="D491" s="46"/>
      <c r="E491" s="46"/>
    </row>
    <row r="492" ht="15.75" customHeight="1">
      <c r="D492" s="46"/>
      <c r="E492" s="46"/>
    </row>
    <row r="493" ht="15.75" customHeight="1">
      <c r="D493" s="46"/>
      <c r="E493" s="46"/>
    </row>
    <row r="494" ht="15.75" customHeight="1">
      <c r="D494" s="46"/>
      <c r="E494" s="46"/>
    </row>
    <row r="495" ht="15.75" customHeight="1">
      <c r="D495" s="46"/>
      <c r="E495" s="46"/>
    </row>
    <row r="496" ht="15.75" customHeight="1">
      <c r="D496" s="46"/>
      <c r="E496" s="46"/>
    </row>
    <row r="497" ht="15.75" customHeight="1">
      <c r="D497" s="46"/>
      <c r="E497" s="46"/>
    </row>
    <row r="498" ht="15.75" customHeight="1">
      <c r="D498" s="46"/>
      <c r="E498" s="46"/>
    </row>
    <row r="499" ht="15.75" customHeight="1">
      <c r="D499" s="46"/>
      <c r="E499" s="46"/>
    </row>
    <row r="500" ht="15.75" customHeight="1">
      <c r="D500" s="46"/>
      <c r="E500" s="46"/>
    </row>
    <row r="501" ht="15.75" customHeight="1">
      <c r="D501" s="46"/>
      <c r="E501" s="46"/>
    </row>
    <row r="502" ht="15.75" customHeight="1">
      <c r="D502" s="46"/>
      <c r="E502" s="46"/>
    </row>
    <row r="503" ht="15.75" customHeight="1">
      <c r="D503" s="46"/>
      <c r="E503" s="46"/>
    </row>
    <row r="504" ht="15.75" customHeight="1">
      <c r="D504" s="46"/>
      <c r="E504" s="46"/>
    </row>
    <row r="505" ht="15.75" customHeight="1">
      <c r="D505" s="46"/>
      <c r="E505" s="46"/>
    </row>
    <row r="506" ht="15.75" customHeight="1">
      <c r="D506" s="46"/>
      <c r="E506" s="46"/>
    </row>
    <row r="507" ht="15.75" customHeight="1">
      <c r="D507" s="46"/>
      <c r="E507" s="46"/>
    </row>
    <row r="508" ht="15.75" customHeight="1">
      <c r="D508" s="46"/>
      <c r="E508" s="46"/>
    </row>
    <row r="509" ht="15.75" customHeight="1">
      <c r="D509" s="46"/>
      <c r="E509" s="46"/>
    </row>
    <row r="510" ht="15.75" customHeight="1">
      <c r="D510" s="46"/>
      <c r="E510" s="46"/>
    </row>
    <row r="511" ht="15.75" customHeight="1">
      <c r="D511" s="46"/>
      <c r="E511" s="46"/>
    </row>
    <row r="512" ht="15.75" customHeight="1">
      <c r="D512" s="46"/>
      <c r="E512" s="46"/>
    </row>
    <row r="513" ht="15.75" customHeight="1">
      <c r="D513" s="46"/>
      <c r="E513" s="46"/>
    </row>
    <row r="514" ht="15.75" customHeight="1">
      <c r="D514" s="46"/>
      <c r="E514" s="46"/>
    </row>
    <row r="515" ht="15.75" customHeight="1">
      <c r="D515" s="46"/>
      <c r="E515" s="46"/>
    </row>
    <row r="516" ht="15.75" customHeight="1">
      <c r="D516" s="46"/>
      <c r="E516" s="46"/>
    </row>
    <row r="517" ht="15.75" customHeight="1">
      <c r="D517" s="46"/>
      <c r="E517" s="46"/>
    </row>
    <row r="518" ht="15.75" customHeight="1">
      <c r="D518" s="46"/>
      <c r="E518" s="46"/>
    </row>
    <row r="519" ht="15.75" customHeight="1">
      <c r="D519" s="46"/>
      <c r="E519" s="46"/>
    </row>
    <row r="520" ht="15.75" customHeight="1">
      <c r="D520" s="46"/>
      <c r="E520" s="46"/>
    </row>
    <row r="521" ht="15.75" customHeight="1">
      <c r="D521" s="46"/>
      <c r="E521" s="46"/>
    </row>
    <row r="522" ht="15.75" customHeight="1">
      <c r="D522" s="46"/>
      <c r="E522" s="46"/>
    </row>
    <row r="523" ht="15.75" customHeight="1">
      <c r="D523" s="46"/>
      <c r="E523" s="46"/>
    </row>
    <row r="524" ht="15.75" customHeight="1">
      <c r="D524" s="46"/>
      <c r="E524" s="46"/>
    </row>
    <row r="525" ht="15.75" customHeight="1">
      <c r="D525" s="46"/>
      <c r="E525" s="46"/>
    </row>
    <row r="526" ht="15.75" customHeight="1">
      <c r="D526" s="46"/>
      <c r="E526" s="46"/>
    </row>
    <row r="527" ht="15.75" customHeight="1">
      <c r="D527" s="46"/>
      <c r="E527" s="46"/>
    </row>
    <row r="528" ht="15.75" customHeight="1">
      <c r="D528" s="46"/>
      <c r="E528" s="46"/>
    </row>
    <row r="529" ht="15.75" customHeight="1">
      <c r="D529" s="46"/>
      <c r="E529" s="46"/>
    </row>
    <row r="530" ht="15.75" customHeight="1">
      <c r="D530" s="46"/>
      <c r="E530" s="46"/>
    </row>
    <row r="531" ht="15.75" customHeight="1">
      <c r="D531" s="46"/>
      <c r="E531" s="46"/>
    </row>
    <row r="532" ht="15.75" customHeight="1">
      <c r="D532" s="46"/>
      <c r="E532" s="46"/>
    </row>
    <row r="533" ht="15.75" customHeight="1">
      <c r="D533" s="46"/>
      <c r="E533" s="46"/>
    </row>
    <row r="534" ht="15.75" customHeight="1">
      <c r="D534" s="46"/>
      <c r="E534" s="46"/>
    </row>
    <row r="535" ht="15.75" customHeight="1">
      <c r="D535" s="46"/>
      <c r="E535" s="46"/>
    </row>
    <row r="536" ht="15.75" customHeight="1">
      <c r="D536" s="46"/>
      <c r="E536" s="46"/>
    </row>
    <row r="537" ht="15.75" customHeight="1">
      <c r="D537" s="46"/>
      <c r="E537" s="46"/>
    </row>
    <row r="538" ht="15.75" customHeight="1">
      <c r="D538" s="46"/>
      <c r="E538" s="46"/>
    </row>
    <row r="539" ht="15.75" customHeight="1">
      <c r="D539" s="46"/>
      <c r="E539" s="46"/>
    </row>
    <row r="540" ht="15.75" customHeight="1">
      <c r="D540" s="46"/>
      <c r="E540" s="46"/>
    </row>
    <row r="541" ht="15.75" customHeight="1">
      <c r="D541" s="46"/>
      <c r="E541" s="46"/>
    </row>
    <row r="542" ht="15.75" customHeight="1">
      <c r="D542" s="46"/>
      <c r="E542" s="46"/>
    </row>
    <row r="543" ht="15.75" customHeight="1">
      <c r="D543" s="46"/>
      <c r="E543" s="46"/>
    </row>
    <row r="544" ht="15.75" customHeight="1">
      <c r="D544" s="46"/>
      <c r="E544" s="46"/>
    </row>
    <row r="545" ht="15.75" customHeight="1">
      <c r="D545" s="46"/>
      <c r="E545" s="46"/>
    </row>
    <row r="546" ht="15.75" customHeight="1">
      <c r="D546" s="46"/>
      <c r="E546" s="46"/>
    </row>
    <row r="547" ht="15.75" customHeight="1">
      <c r="D547" s="46"/>
      <c r="E547" s="46"/>
    </row>
    <row r="548" ht="15.75" customHeight="1">
      <c r="D548" s="46"/>
      <c r="E548" s="46"/>
    </row>
    <row r="549" ht="15.75" customHeight="1">
      <c r="D549" s="46"/>
      <c r="E549" s="46"/>
    </row>
    <row r="550" ht="15.75" customHeight="1">
      <c r="D550" s="46"/>
      <c r="E550" s="46"/>
    </row>
    <row r="551" ht="15.75" customHeight="1">
      <c r="D551" s="46"/>
      <c r="E551" s="46"/>
    </row>
    <row r="552" ht="15.75" customHeight="1">
      <c r="D552" s="46"/>
      <c r="E552" s="46"/>
    </row>
    <row r="553" ht="15.75" customHeight="1">
      <c r="D553" s="46"/>
      <c r="E553" s="46"/>
    </row>
    <row r="554" ht="15.75" customHeight="1">
      <c r="D554" s="46"/>
      <c r="E554" s="46"/>
    </row>
    <row r="555" ht="15.75" customHeight="1">
      <c r="D555" s="46"/>
      <c r="E555" s="46"/>
    </row>
    <row r="556" ht="15.75" customHeight="1">
      <c r="D556" s="46"/>
      <c r="E556" s="46"/>
    </row>
    <row r="557" ht="15.75" customHeight="1">
      <c r="D557" s="46"/>
      <c r="E557" s="46"/>
    </row>
    <row r="558" ht="15.75" customHeight="1">
      <c r="D558" s="46"/>
      <c r="E558" s="46"/>
    </row>
    <row r="559" ht="15.75" customHeight="1">
      <c r="D559" s="46"/>
      <c r="E559" s="46"/>
    </row>
    <row r="560" ht="15.75" customHeight="1">
      <c r="D560" s="46"/>
      <c r="E560" s="46"/>
    </row>
    <row r="561" ht="15.75" customHeight="1">
      <c r="D561" s="46"/>
      <c r="E561" s="46"/>
    </row>
    <row r="562" ht="15.75" customHeight="1">
      <c r="D562" s="46"/>
      <c r="E562" s="46"/>
    </row>
    <row r="563" ht="15.75" customHeight="1">
      <c r="D563" s="46"/>
      <c r="E563" s="46"/>
    </row>
    <row r="564" ht="15.75" customHeight="1">
      <c r="D564" s="46"/>
      <c r="E564" s="46"/>
    </row>
    <row r="565" ht="15.75" customHeight="1">
      <c r="D565" s="46"/>
      <c r="E565" s="46"/>
    </row>
    <row r="566" ht="15.75" customHeight="1">
      <c r="D566" s="46"/>
      <c r="E566" s="46"/>
    </row>
    <row r="567" ht="15.75" customHeight="1">
      <c r="D567" s="46"/>
      <c r="E567" s="46"/>
    </row>
    <row r="568" ht="15.75" customHeight="1">
      <c r="D568" s="46"/>
      <c r="E568" s="46"/>
    </row>
    <row r="569" ht="15.75" customHeight="1">
      <c r="D569" s="46"/>
      <c r="E569" s="46"/>
    </row>
    <row r="570" ht="15.75" customHeight="1">
      <c r="D570" s="46"/>
      <c r="E570" s="46"/>
    </row>
    <row r="571" ht="15.75" customHeight="1">
      <c r="D571" s="46"/>
      <c r="E571" s="46"/>
    </row>
    <row r="572" ht="15.75" customHeight="1">
      <c r="D572" s="46"/>
      <c r="E572" s="46"/>
    </row>
    <row r="573" ht="15.75" customHeight="1">
      <c r="D573" s="46"/>
      <c r="E573" s="46"/>
    </row>
    <row r="574" ht="15.75" customHeight="1">
      <c r="D574" s="46"/>
      <c r="E574" s="46"/>
    </row>
    <row r="575" ht="15.75" customHeight="1">
      <c r="D575" s="46"/>
      <c r="E575" s="46"/>
    </row>
    <row r="576" ht="15.75" customHeight="1">
      <c r="D576" s="46"/>
      <c r="E576" s="46"/>
    </row>
    <row r="577" ht="15.75" customHeight="1">
      <c r="D577" s="46"/>
      <c r="E577" s="46"/>
    </row>
    <row r="578" ht="15.75" customHeight="1">
      <c r="D578" s="46"/>
      <c r="E578" s="46"/>
    </row>
    <row r="579" ht="15.75" customHeight="1">
      <c r="D579" s="46"/>
      <c r="E579" s="46"/>
    </row>
    <row r="580" ht="15.75" customHeight="1">
      <c r="D580" s="46"/>
      <c r="E580" s="46"/>
    </row>
    <row r="581" ht="15.75" customHeight="1">
      <c r="D581" s="46"/>
      <c r="E581" s="46"/>
    </row>
    <row r="582" ht="15.75" customHeight="1">
      <c r="D582" s="46"/>
      <c r="E582" s="46"/>
    </row>
    <row r="583" ht="15.75" customHeight="1">
      <c r="D583" s="46"/>
      <c r="E583" s="46"/>
    </row>
    <row r="584" ht="15.75" customHeight="1">
      <c r="D584" s="46"/>
      <c r="E584" s="46"/>
    </row>
    <row r="585" ht="15.75" customHeight="1">
      <c r="D585" s="46"/>
      <c r="E585" s="46"/>
    </row>
    <row r="586" ht="15.75" customHeight="1">
      <c r="D586" s="46"/>
      <c r="E586" s="46"/>
    </row>
    <row r="587" ht="15.75" customHeight="1">
      <c r="D587" s="46"/>
      <c r="E587" s="46"/>
    </row>
    <row r="588" ht="15.75" customHeight="1">
      <c r="D588" s="46"/>
      <c r="E588" s="46"/>
    </row>
    <row r="589" ht="15.75" customHeight="1">
      <c r="D589" s="46"/>
      <c r="E589" s="46"/>
    </row>
    <row r="590" ht="15.75" customHeight="1">
      <c r="D590" s="46"/>
      <c r="E590" s="46"/>
    </row>
    <row r="591" ht="15.75" customHeight="1">
      <c r="D591" s="46"/>
      <c r="E591" s="46"/>
    </row>
    <row r="592" ht="15.75" customHeight="1">
      <c r="D592" s="46"/>
      <c r="E592" s="46"/>
    </row>
    <row r="593" ht="15.75" customHeight="1">
      <c r="D593" s="46"/>
      <c r="E593" s="46"/>
    </row>
    <row r="594" ht="15.75" customHeight="1">
      <c r="D594" s="46"/>
      <c r="E594" s="46"/>
    </row>
    <row r="595" ht="15.75" customHeight="1">
      <c r="D595" s="46"/>
      <c r="E595" s="46"/>
    </row>
    <row r="596" ht="15.75" customHeight="1">
      <c r="D596" s="46"/>
      <c r="E596" s="46"/>
    </row>
    <row r="597" ht="15.75" customHeight="1">
      <c r="D597" s="46"/>
      <c r="E597" s="46"/>
    </row>
    <row r="598" ht="15.75" customHeight="1">
      <c r="D598" s="46"/>
      <c r="E598" s="46"/>
    </row>
    <row r="599" ht="15.75" customHeight="1">
      <c r="D599" s="46"/>
      <c r="E599" s="46"/>
    </row>
    <row r="600" ht="15.75" customHeight="1">
      <c r="D600" s="46"/>
      <c r="E600" s="46"/>
    </row>
    <row r="601" ht="15.75" customHeight="1">
      <c r="D601" s="46"/>
      <c r="E601" s="46"/>
    </row>
    <row r="602" ht="15.75" customHeight="1">
      <c r="D602" s="46"/>
      <c r="E602" s="46"/>
    </row>
    <row r="603" ht="15.75" customHeight="1">
      <c r="D603" s="46"/>
      <c r="E603" s="46"/>
    </row>
    <row r="604" ht="15.75" customHeight="1">
      <c r="D604" s="46"/>
      <c r="E604" s="46"/>
    </row>
    <row r="605" ht="15.75" customHeight="1">
      <c r="D605" s="46"/>
      <c r="E605" s="46"/>
    </row>
    <row r="606" ht="15.75" customHeight="1">
      <c r="D606" s="46"/>
      <c r="E606" s="46"/>
    </row>
    <row r="607" ht="15.75" customHeight="1">
      <c r="D607" s="46"/>
      <c r="E607" s="46"/>
    </row>
    <row r="608" ht="15.75" customHeight="1">
      <c r="D608" s="46"/>
      <c r="E608" s="46"/>
    </row>
    <row r="609" ht="15.75" customHeight="1">
      <c r="D609" s="46"/>
      <c r="E609" s="46"/>
    </row>
    <row r="610" ht="15.75" customHeight="1">
      <c r="D610" s="46"/>
      <c r="E610" s="46"/>
    </row>
    <row r="611" ht="15.75" customHeight="1">
      <c r="D611" s="46"/>
      <c r="E611" s="46"/>
    </row>
    <row r="612" ht="15.75" customHeight="1">
      <c r="D612" s="46"/>
      <c r="E612" s="46"/>
    </row>
    <row r="613" ht="15.75" customHeight="1">
      <c r="D613" s="46"/>
      <c r="E613" s="46"/>
    </row>
    <row r="614" ht="15.75" customHeight="1">
      <c r="D614" s="46"/>
      <c r="E614" s="46"/>
    </row>
    <row r="615" ht="15.75" customHeight="1">
      <c r="D615" s="46"/>
      <c r="E615" s="46"/>
    </row>
    <row r="616" ht="15.75" customHeight="1">
      <c r="D616" s="46"/>
      <c r="E616" s="46"/>
    </row>
    <row r="617" ht="15.75" customHeight="1">
      <c r="D617" s="46"/>
      <c r="E617" s="46"/>
    </row>
    <row r="618" ht="15.75" customHeight="1">
      <c r="D618" s="46"/>
      <c r="E618" s="46"/>
    </row>
    <row r="619" ht="15.75" customHeight="1">
      <c r="D619" s="46"/>
      <c r="E619" s="46"/>
    </row>
    <row r="620" ht="15.75" customHeight="1">
      <c r="D620" s="46"/>
      <c r="E620" s="46"/>
    </row>
    <row r="621" ht="15.75" customHeight="1">
      <c r="D621" s="46"/>
      <c r="E621" s="46"/>
    </row>
    <row r="622" ht="15.75" customHeight="1">
      <c r="D622" s="46"/>
      <c r="E622" s="46"/>
    </row>
    <row r="623" ht="15.75" customHeight="1">
      <c r="D623" s="46"/>
      <c r="E623" s="46"/>
    </row>
    <row r="624" ht="15.75" customHeight="1">
      <c r="D624" s="46"/>
      <c r="E624" s="46"/>
    </row>
    <row r="625" ht="15.75" customHeight="1">
      <c r="D625" s="46"/>
      <c r="E625" s="46"/>
    </row>
    <row r="626" ht="15.75" customHeight="1">
      <c r="D626" s="46"/>
      <c r="E626" s="46"/>
    </row>
    <row r="627" ht="15.75" customHeight="1">
      <c r="D627" s="46"/>
      <c r="E627" s="46"/>
    </row>
    <row r="628" ht="15.75" customHeight="1">
      <c r="D628" s="46"/>
      <c r="E628" s="46"/>
    </row>
    <row r="629" ht="15.75" customHeight="1">
      <c r="D629" s="46"/>
      <c r="E629" s="46"/>
    </row>
    <row r="630" ht="15.75" customHeight="1">
      <c r="D630" s="46"/>
      <c r="E630" s="46"/>
    </row>
    <row r="631" ht="15.75" customHeight="1">
      <c r="D631" s="46"/>
      <c r="E631" s="46"/>
    </row>
    <row r="632" ht="15.75" customHeight="1">
      <c r="D632" s="46"/>
      <c r="E632" s="46"/>
    </row>
    <row r="633" ht="15.75" customHeight="1">
      <c r="D633" s="46"/>
      <c r="E633" s="46"/>
    </row>
    <row r="634" ht="15.75" customHeight="1">
      <c r="D634" s="46"/>
      <c r="E634" s="46"/>
    </row>
    <row r="635" ht="15.75" customHeight="1">
      <c r="D635" s="46"/>
      <c r="E635" s="46"/>
    </row>
    <row r="636" ht="15.75" customHeight="1">
      <c r="D636" s="46"/>
      <c r="E636" s="46"/>
    </row>
    <row r="637" ht="15.75" customHeight="1">
      <c r="D637" s="46"/>
      <c r="E637" s="46"/>
    </row>
    <row r="638" ht="15.75" customHeight="1">
      <c r="D638" s="46"/>
      <c r="E638" s="46"/>
    </row>
    <row r="639" ht="15.75" customHeight="1">
      <c r="D639" s="46"/>
      <c r="E639" s="46"/>
    </row>
    <row r="640" ht="15.75" customHeight="1">
      <c r="D640" s="46"/>
      <c r="E640" s="46"/>
    </row>
    <row r="641" ht="15.75" customHeight="1">
      <c r="D641" s="46"/>
      <c r="E641" s="46"/>
    </row>
    <row r="642" ht="15.75" customHeight="1">
      <c r="D642" s="46"/>
      <c r="E642" s="46"/>
    </row>
    <row r="643" ht="15.75" customHeight="1">
      <c r="D643" s="46"/>
      <c r="E643" s="46"/>
    </row>
    <row r="644" ht="15.75" customHeight="1">
      <c r="D644" s="46"/>
      <c r="E644" s="46"/>
    </row>
    <row r="645" ht="15.75" customHeight="1">
      <c r="D645" s="46"/>
      <c r="E645" s="46"/>
    </row>
    <row r="646" ht="15.75" customHeight="1">
      <c r="D646" s="46"/>
      <c r="E646" s="46"/>
    </row>
    <row r="647" ht="15.75" customHeight="1">
      <c r="D647" s="46"/>
      <c r="E647" s="46"/>
    </row>
    <row r="648" ht="15.75" customHeight="1">
      <c r="D648" s="46"/>
      <c r="E648" s="46"/>
    </row>
    <row r="649" ht="15.75" customHeight="1">
      <c r="D649" s="46"/>
      <c r="E649" s="46"/>
    </row>
    <row r="650" ht="15.75" customHeight="1">
      <c r="D650" s="46"/>
      <c r="E650" s="46"/>
    </row>
    <row r="651" ht="15.75" customHeight="1">
      <c r="D651" s="46"/>
      <c r="E651" s="46"/>
    </row>
    <row r="652" ht="15.75" customHeight="1">
      <c r="D652" s="46"/>
      <c r="E652" s="46"/>
    </row>
    <row r="653" ht="15.75" customHeight="1">
      <c r="D653" s="46"/>
      <c r="E653" s="46"/>
    </row>
    <row r="654" ht="15.75" customHeight="1">
      <c r="D654" s="46"/>
      <c r="E654" s="46"/>
    </row>
    <row r="655" ht="15.75" customHeight="1">
      <c r="D655" s="46"/>
      <c r="E655" s="46"/>
    </row>
    <row r="656" ht="15.75" customHeight="1">
      <c r="D656" s="46"/>
      <c r="E656" s="46"/>
    </row>
    <row r="657" ht="15.75" customHeight="1">
      <c r="D657" s="46"/>
      <c r="E657" s="46"/>
    </row>
    <row r="658" ht="15.75" customHeight="1">
      <c r="D658" s="46"/>
      <c r="E658" s="46"/>
    </row>
    <row r="659" ht="15.75" customHeight="1">
      <c r="D659" s="46"/>
      <c r="E659" s="46"/>
    </row>
    <row r="660" ht="15.75" customHeight="1">
      <c r="D660" s="46"/>
      <c r="E660" s="46"/>
    </row>
    <row r="661" ht="15.75" customHeight="1">
      <c r="D661" s="46"/>
      <c r="E661" s="46"/>
    </row>
    <row r="662" ht="15.75" customHeight="1">
      <c r="D662" s="46"/>
      <c r="E662" s="46"/>
    </row>
    <row r="663" ht="15.75" customHeight="1">
      <c r="D663" s="46"/>
      <c r="E663" s="46"/>
    </row>
    <row r="664" ht="15.75" customHeight="1">
      <c r="D664" s="46"/>
      <c r="E664" s="46"/>
    </row>
    <row r="665" ht="15.75" customHeight="1">
      <c r="D665" s="46"/>
      <c r="E665" s="46"/>
    </row>
    <row r="666" ht="15.75" customHeight="1">
      <c r="D666" s="46"/>
      <c r="E666" s="46"/>
    </row>
    <row r="667" ht="15.75" customHeight="1">
      <c r="D667" s="46"/>
      <c r="E667" s="46"/>
    </row>
    <row r="668" ht="15.75" customHeight="1">
      <c r="D668" s="46"/>
      <c r="E668" s="46"/>
    </row>
    <row r="669" ht="15.75" customHeight="1">
      <c r="D669" s="46"/>
      <c r="E669" s="46"/>
    </row>
    <row r="670" ht="15.75" customHeight="1">
      <c r="D670" s="46"/>
      <c r="E670" s="46"/>
    </row>
    <row r="671" ht="15.75" customHeight="1">
      <c r="D671" s="46"/>
      <c r="E671" s="46"/>
    </row>
    <row r="672" ht="15.75" customHeight="1">
      <c r="D672" s="46"/>
      <c r="E672" s="46"/>
    </row>
    <row r="673" ht="15.75" customHeight="1">
      <c r="D673" s="46"/>
      <c r="E673" s="46"/>
    </row>
    <row r="674" ht="15.75" customHeight="1">
      <c r="D674" s="46"/>
      <c r="E674" s="46"/>
    </row>
    <row r="675" ht="15.75" customHeight="1">
      <c r="D675" s="46"/>
      <c r="E675" s="46"/>
    </row>
    <row r="676" ht="15.75" customHeight="1">
      <c r="D676" s="46"/>
      <c r="E676" s="46"/>
    </row>
    <row r="677" ht="15.75" customHeight="1">
      <c r="D677" s="46"/>
      <c r="E677" s="46"/>
    </row>
    <row r="678" ht="15.75" customHeight="1">
      <c r="D678" s="46"/>
      <c r="E678" s="46"/>
    </row>
    <row r="679" ht="15.75" customHeight="1">
      <c r="D679" s="46"/>
      <c r="E679" s="46"/>
    </row>
    <row r="680" ht="15.75" customHeight="1">
      <c r="D680" s="46"/>
      <c r="E680" s="46"/>
    </row>
    <row r="681" ht="15.75" customHeight="1">
      <c r="D681" s="46"/>
      <c r="E681" s="46"/>
    </row>
    <row r="682" ht="15.75" customHeight="1">
      <c r="D682" s="46"/>
      <c r="E682" s="46"/>
    </row>
    <row r="683" ht="15.75" customHeight="1">
      <c r="D683" s="46"/>
      <c r="E683" s="46"/>
    </row>
    <row r="684" ht="15.75" customHeight="1">
      <c r="D684" s="46"/>
      <c r="E684" s="46"/>
    </row>
    <row r="685" ht="15.75" customHeight="1">
      <c r="D685" s="46"/>
      <c r="E685" s="46"/>
    </row>
    <row r="686" ht="15.75" customHeight="1">
      <c r="D686" s="46"/>
      <c r="E686" s="46"/>
    </row>
    <row r="687" ht="15.75" customHeight="1">
      <c r="D687" s="46"/>
      <c r="E687" s="46"/>
    </row>
    <row r="688" ht="15.75" customHeight="1">
      <c r="D688" s="46"/>
      <c r="E688" s="46"/>
    </row>
    <row r="689" ht="15.75" customHeight="1">
      <c r="D689" s="46"/>
      <c r="E689" s="46"/>
    </row>
    <row r="690" ht="15.75" customHeight="1">
      <c r="D690" s="46"/>
      <c r="E690" s="46"/>
    </row>
    <row r="691" ht="15.75" customHeight="1">
      <c r="D691" s="46"/>
      <c r="E691" s="46"/>
    </row>
    <row r="692" ht="15.75" customHeight="1">
      <c r="D692" s="46"/>
      <c r="E692" s="46"/>
    </row>
    <row r="693" ht="15.75" customHeight="1">
      <c r="D693" s="46"/>
      <c r="E693" s="46"/>
    </row>
    <row r="694" ht="15.75" customHeight="1">
      <c r="D694" s="46"/>
      <c r="E694" s="46"/>
    </row>
    <row r="695" ht="15.75" customHeight="1">
      <c r="D695" s="46"/>
      <c r="E695" s="46"/>
    </row>
    <row r="696" ht="15.75" customHeight="1">
      <c r="D696" s="46"/>
      <c r="E696" s="46"/>
    </row>
    <row r="697" ht="15.75" customHeight="1">
      <c r="D697" s="46"/>
      <c r="E697" s="46"/>
    </row>
    <row r="698" ht="15.75" customHeight="1">
      <c r="D698" s="46"/>
      <c r="E698" s="46"/>
    </row>
    <row r="699" ht="15.75" customHeight="1">
      <c r="D699" s="46"/>
      <c r="E699" s="46"/>
    </row>
    <row r="700" ht="15.75" customHeight="1">
      <c r="D700" s="46"/>
      <c r="E700" s="46"/>
    </row>
    <row r="701" ht="15.75" customHeight="1">
      <c r="D701" s="46"/>
      <c r="E701" s="46"/>
    </row>
    <row r="702" ht="15.75" customHeight="1">
      <c r="D702" s="46"/>
      <c r="E702" s="46"/>
    </row>
    <row r="703" ht="15.75" customHeight="1">
      <c r="D703" s="46"/>
      <c r="E703" s="46"/>
    </row>
    <row r="704" ht="15.75" customHeight="1">
      <c r="D704" s="46"/>
      <c r="E704" s="46"/>
    </row>
    <row r="705" ht="15.75" customHeight="1">
      <c r="D705" s="46"/>
      <c r="E705" s="46"/>
    </row>
    <row r="706" ht="15.75" customHeight="1">
      <c r="D706" s="46"/>
      <c r="E706" s="46"/>
    </row>
    <row r="707" ht="15.75" customHeight="1">
      <c r="D707" s="46"/>
      <c r="E707" s="46"/>
    </row>
    <row r="708" ht="15.75" customHeight="1">
      <c r="D708" s="46"/>
      <c r="E708" s="46"/>
    </row>
    <row r="709" ht="15.75" customHeight="1">
      <c r="D709" s="46"/>
      <c r="E709" s="46"/>
    </row>
    <row r="710" ht="15.75" customHeight="1">
      <c r="D710" s="46"/>
      <c r="E710" s="46"/>
    </row>
    <row r="711" ht="15.75" customHeight="1">
      <c r="D711" s="46"/>
      <c r="E711" s="46"/>
    </row>
    <row r="712" ht="15.75" customHeight="1">
      <c r="D712" s="46"/>
      <c r="E712" s="46"/>
    </row>
    <row r="713" ht="15.75" customHeight="1">
      <c r="D713" s="46"/>
      <c r="E713" s="46"/>
    </row>
    <row r="714" ht="15.75" customHeight="1">
      <c r="D714" s="46"/>
      <c r="E714" s="46"/>
    </row>
    <row r="715" ht="15.75" customHeight="1">
      <c r="D715" s="46"/>
      <c r="E715" s="46"/>
    </row>
    <row r="716" ht="15.75" customHeight="1">
      <c r="D716" s="46"/>
      <c r="E716" s="46"/>
    </row>
    <row r="717" ht="15.75" customHeight="1">
      <c r="D717" s="46"/>
      <c r="E717" s="46"/>
    </row>
    <row r="718" ht="15.75" customHeight="1">
      <c r="D718" s="46"/>
      <c r="E718" s="46"/>
    </row>
    <row r="719" ht="15.75" customHeight="1">
      <c r="D719" s="46"/>
      <c r="E719" s="46"/>
    </row>
    <row r="720" ht="15.75" customHeight="1">
      <c r="D720" s="46"/>
      <c r="E720" s="46"/>
    </row>
    <row r="721" ht="15.75" customHeight="1">
      <c r="D721" s="46"/>
      <c r="E721" s="46"/>
    </row>
    <row r="722" ht="15.75" customHeight="1">
      <c r="D722" s="46"/>
      <c r="E722" s="46"/>
    </row>
    <row r="723" ht="15.75" customHeight="1">
      <c r="D723" s="46"/>
      <c r="E723" s="46"/>
    </row>
    <row r="724" ht="15.75" customHeight="1">
      <c r="D724" s="46"/>
      <c r="E724" s="46"/>
    </row>
    <row r="725" ht="15.75" customHeight="1">
      <c r="D725" s="46"/>
      <c r="E725" s="46"/>
    </row>
    <row r="726" ht="15.75" customHeight="1">
      <c r="D726" s="46"/>
      <c r="E726" s="46"/>
    </row>
    <row r="727" ht="15.75" customHeight="1">
      <c r="D727" s="46"/>
      <c r="E727" s="46"/>
    </row>
    <row r="728" ht="15.75" customHeight="1">
      <c r="D728" s="46"/>
      <c r="E728" s="46"/>
    </row>
    <row r="729" ht="15.75" customHeight="1">
      <c r="D729" s="46"/>
      <c r="E729" s="46"/>
    </row>
    <row r="730" ht="15.75" customHeight="1">
      <c r="D730" s="46"/>
      <c r="E730" s="46"/>
    </row>
    <row r="731" ht="15.75" customHeight="1">
      <c r="D731" s="46"/>
      <c r="E731" s="46"/>
    </row>
    <row r="732" ht="15.75" customHeight="1">
      <c r="D732" s="46"/>
      <c r="E732" s="46"/>
    </row>
    <row r="733" ht="15.75" customHeight="1">
      <c r="D733" s="46"/>
      <c r="E733" s="46"/>
    </row>
    <row r="734" ht="15.75" customHeight="1">
      <c r="D734" s="46"/>
      <c r="E734" s="46"/>
    </row>
    <row r="735" ht="15.75" customHeight="1">
      <c r="D735" s="46"/>
      <c r="E735" s="46"/>
    </row>
    <row r="736" ht="15.75" customHeight="1">
      <c r="D736" s="46"/>
      <c r="E736" s="46"/>
    </row>
    <row r="737" ht="15.75" customHeight="1">
      <c r="D737" s="46"/>
      <c r="E737" s="46"/>
    </row>
    <row r="738" ht="15.75" customHeight="1">
      <c r="D738" s="46"/>
      <c r="E738" s="46"/>
    </row>
    <row r="739" ht="15.75" customHeight="1">
      <c r="D739" s="46"/>
      <c r="E739" s="46"/>
    </row>
    <row r="740" ht="15.75" customHeight="1">
      <c r="D740" s="46"/>
      <c r="E740" s="46"/>
    </row>
    <row r="741" ht="15.75" customHeight="1">
      <c r="D741" s="46"/>
      <c r="E741" s="46"/>
    </row>
    <row r="742" ht="15.75" customHeight="1">
      <c r="D742" s="46"/>
      <c r="E742" s="46"/>
    </row>
    <row r="743" ht="15.75" customHeight="1">
      <c r="D743" s="46"/>
      <c r="E743" s="46"/>
    </row>
    <row r="744" ht="15.75" customHeight="1">
      <c r="D744" s="46"/>
      <c r="E744" s="46"/>
    </row>
    <row r="745" ht="15.75" customHeight="1">
      <c r="D745" s="46"/>
      <c r="E745" s="46"/>
    </row>
    <row r="746" ht="15.75" customHeight="1">
      <c r="D746" s="46"/>
      <c r="E746" s="46"/>
    </row>
    <row r="747" ht="15.75" customHeight="1">
      <c r="D747" s="46"/>
      <c r="E747" s="46"/>
    </row>
    <row r="748" ht="15.75" customHeight="1">
      <c r="D748" s="46"/>
      <c r="E748" s="46"/>
    </row>
    <row r="749" ht="15.75" customHeight="1">
      <c r="D749" s="46"/>
      <c r="E749" s="46"/>
    </row>
    <row r="750" ht="15.75" customHeight="1">
      <c r="D750" s="46"/>
      <c r="E750" s="46"/>
    </row>
    <row r="751" ht="15.75" customHeight="1">
      <c r="D751" s="46"/>
      <c r="E751" s="46"/>
    </row>
    <row r="752" ht="15.75" customHeight="1">
      <c r="D752" s="46"/>
      <c r="E752" s="46"/>
    </row>
    <row r="753" ht="15.75" customHeight="1">
      <c r="D753" s="46"/>
      <c r="E753" s="46"/>
    </row>
    <row r="754" ht="15.75" customHeight="1">
      <c r="D754" s="46"/>
      <c r="E754" s="46"/>
    </row>
    <row r="755" ht="15.75" customHeight="1">
      <c r="D755" s="46"/>
      <c r="E755" s="46"/>
    </row>
    <row r="756" ht="15.75" customHeight="1">
      <c r="D756" s="46"/>
      <c r="E756" s="46"/>
    </row>
    <row r="757" ht="15.75" customHeight="1">
      <c r="D757" s="46"/>
      <c r="E757" s="46"/>
    </row>
    <row r="758" ht="15.75" customHeight="1">
      <c r="D758" s="46"/>
      <c r="E758" s="46"/>
    </row>
    <row r="759" ht="15.75" customHeight="1">
      <c r="D759" s="46"/>
      <c r="E759" s="46"/>
    </row>
    <row r="760" ht="15.75" customHeight="1">
      <c r="D760" s="46"/>
      <c r="E760" s="46"/>
    </row>
    <row r="761" ht="15.75" customHeight="1">
      <c r="D761" s="46"/>
      <c r="E761" s="46"/>
    </row>
    <row r="762" ht="15.75" customHeight="1">
      <c r="D762" s="46"/>
      <c r="E762" s="46"/>
    </row>
    <row r="763" ht="15.75" customHeight="1">
      <c r="D763" s="46"/>
      <c r="E763" s="46"/>
    </row>
    <row r="764" ht="15.75" customHeight="1">
      <c r="D764" s="46"/>
      <c r="E764" s="46"/>
    </row>
    <row r="765" ht="15.75" customHeight="1">
      <c r="D765" s="46"/>
      <c r="E765" s="46"/>
    </row>
    <row r="766" ht="15.75" customHeight="1">
      <c r="D766" s="46"/>
      <c r="E766" s="46"/>
    </row>
    <row r="767" ht="15.75" customHeight="1">
      <c r="D767" s="46"/>
      <c r="E767" s="46"/>
    </row>
    <row r="768" ht="15.75" customHeight="1">
      <c r="D768" s="46"/>
      <c r="E768" s="46"/>
    </row>
    <row r="769" ht="15.75" customHeight="1">
      <c r="D769" s="46"/>
      <c r="E769" s="46"/>
    </row>
    <row r="770" ht="15.75" customHeight="1">
      <c r="D770" s="46"/>
      <c r="E770" s="46"/>
    </row>
    <row r="771" ht="15.75" customHeight="1">
      <c r="D771" s="46"/>
      <c r="E771" s="46"/>
    </row>
    <row r="772" ht="15.75" customHeight="1">
      <c r="D772" s="46"/>
      <c r="E772" s="46"/>
    </row>
    <row r="773" ht="15.75" customHeight="1">
      <c r="D773" s="46"/>
      <c r="E773" s="46"/>
    </row>
    <row r="774" ht="15.75" customHeight="1">
      <c r="D774" s="46"/>
      <c r="E774" s="46"/>
    </row>
    <row r="775" ht="15.75" customHeight="1">
      <c r="D775" s="46"/>
      <c r="E775" s="46"/>
    </row>
    <row r="776" ht="15.75" customHeight="1">
      <c r="D776" s="46"/>
      <c r="E776" s="46"/>
    </row>
    <row r="777" ht="15.75" customHeight="1">
      <c r="D777" s="46"/>
      <c r="E777" s="46"/>
    </row>
    <row r="778" ht="15.75" customHeight="1">
      <c r="D778" s="46"/>
      <c r="E778" s="46"/>
    </row>
    <row r="779" ht="15.75" customHeight="1">
      <c r="D779" s="46"/>
      <c r="E779" s="46"/>
    </row>
    <row r="780" ht="15.75" customHeight="1">
      <c r="D780" s="46"/>
      <c r="E780" s="46"/>
    </row>
    <row r="781" ht="15.75" customHeight="1">
      <c r="D781" s="46"/>
      <c r="E781" s="46"/>
    </row>
    <row r="782" ht="15.75" customHeight="1">
      <c r="D782" s="46"/>
      <c r="E782" s="46"/>
    </row>
    <row r="783" ht="15.75" customHeight="1">
      <c r="D783" s="46"/>
      <c r="E783" s="46"/>
    </row>
    <row r="784" ht="15.75" customHeight="1">
      <c r="D784" s="46"/>
      <c r="E784" s="46"/>
    </row>
    <row r="785" ht="15.75" customHeight="1">
      <c r="D785" s="46"/>
      <c r="E785" s="46"/>
    </row>
    <row r="786" ht="15.75" customHeight="1">
      <c r="D786" s="46"/>
      <c r="E786" s="46"/>
    </row>
    <row r="787" ht="15.75" customHeight="1">
      <c r="D787" s="46"/>
      <c r="E787" s="46"/>
    </row>
    <row r="788" ht="15.75" customHeight="1">
      <c r="D788" s="46"/>
      <c r="E788" s="46"/>
    </row>
    <row r="789" ht="15.75" customHeight="1">
      <c r="D789" s="46"/>
      <c r="E789" s="46"/>
    </row>
    <row r="790" ht="15.75" customHeight="1">
      <c r="D790" s="46"/>
      <c r="E790" s="46"/>
    </row>
    <row r="791" ht="15.75" customHeight="1">
      <c r="D791" s="46"/>
      <c r="E791" s="46"/>
    </row>
    <row r="792" ht="15.75" customHeight="1">
      <c r="D792" s="46"/>
      <c r="E792" s="46"/>
    </row>
    <row r="793" ht="15.75" customHeight="1">
      <c r="D793" s="46"/>
      <c r="E793" s="46"/>
    </row>
    <row r="794" ht="15.75" customHeight="1">
      <c r="D794" s="46"/>
      <c r="E794" s="46"/>
    </row>
    <row r="795" ht="15.75" customHeight="1">
      <c r="D795" s="46"/>
      <c r="E795" s="46"/>
    </row>
    <row r="796" ht="15.75" customHeight="1">
      <c r="D796" s="46"/>
      <c r="E796" s="46"/>
    </row>
    <row r="797" ht="15.75" customHeight="1">
      <c r="D797" s="46"/>
      <c r="E797" s="46"/>
    </row>
    <row r="798" ht="15.75" customHeight="1">
      <c r="D798" s="46"/>
      <c r="E798" s="46"/>
    </row>
    <row r="799" ht="15.75" customHeight="1">
      <c r="D799" s="46"/>
      <c r="E799" s="46"/>
    </row>
    <row r="800" ht="15.75" customHeight="1">
      <c r="D800" s="46"/>
      <c r="E800" s="46"/>
    </row>
    <row r="801" ht="15.75" customHeight="1">
      <c r="D801" s="46"/>
      <c r="E801" s="46"/>
    </row>
    <row r="802" ht="15.75" customHeight="1">
      <c r="D802" s="46"/>
      <c r="E802" s="46"/>
    </row>
    <row r="803" ht="15.75" customHeight="1">
      <c r="D803" s="46"/>
      <c r="E803" s="46"/>
    </row>
    <row r="804" ht="15.75" customHeight="1">
      <c r="D804" s="46"/>
      <c r="E804" s="46"/>
    </row>
    <row r="805" ht="15.75" customHeight="1">
      <c r="D805" s="46"/>
      <c r="E805" s="46"/>
    </row>
    <row r="806" ht="15.75" customHeight="1">
      <c r="D806" s="46"/>
      <c r="E806" s="46"/>
    </row>
    <row r="807" ht="15.75" customHeight="1">
      <c r="D807" s="46"/>
      <c r="E807" s="46"/>
    </row>
    <row r="808" ht="15.75" customHeight="1">
      <c r="D808" s="46"/>
      <c r="E808" s="46"/>
    </row>
    <row r="809" ht="15.75" customHeight="1">
      <c r="D809" s="46"/>
      <c r="E809" s="46"/>
    </row>
    <row r="810" ht="15.75" customHeight="1">
      <c r="D810" s="46"/>
      <c r="E810" s="46"/>
    </row>
    <row r="811" ht="15.75" customHeight="1">
      <c r="D811" s="46"/>
      <c r="E811" s="46"/>
    </row>
    <row r="812" ht="15.75" customHeight="1">
      <c r="D812" s="46"/>
      <c r="E812" s="46"/>
    </row>
    <row r="813" ht="15.75" customHeight="1">
      <c r="D813" s="46"/>
      <c r="E813" s="46"/>
    </row>
    <row r="814" ht="15.75" customHeight="1">
      <c r="D814" s="46"/>
      <c r="E814" s="46"/>
    </row>
    <row r="815" ht="15.75" customHeight="1">
      <c r="D815" s="46"/>
      <c r="E815" s="46"/>
    </row>
    <row r="816" ht="15.75" customHeight="1">
      <c r="D816" s="46"/>
      <c r="E816" s="46"/>
    </row>
    <row r="817" ht="15.75" customHeight="1">
      <c r="D817" s="46"/>
      <c r="E817" s="46"/>
    </row>
    <row r="818" ht="15.75" customHeight="1">
      <c r="D818" s="46"/>
      <c r="E818" s="46"/>
    </row>
    <row r="819" ht="15.75" customHeight="1">
      <c r="D819" s="46"/>
      <c r="E819" s="46"/>
    </row>
    <row r="820" ht="15.75" customHeight="1">
      <c r="D820" s="46"/>
      <c r="E820" s="46"/>
    </row>
    <row r="821" ht="15.75" customHeight="1">
      <c r="D821" s="46"/>
      <c r="E821" s="46"/>
    </row>
    <row r="822" ht="15.75" customHeight="1">
      <c r="D822" s="46"/>
      <c r="E822" s="46"/>
    </row>
    <row r="823" ht="15.75" customHeight="1">
      <c r="D823" s="46"/>
      <c r="E823" s="46"/>
    </row>
    <row r="824" ht="15.75" customHeight="1">
      <c r="D824" s="46"/>
      <c r="E824" s="46"/>
    </row>
    <row r="825" ht="15.75" customHeight="1">
      <c r="D825" s="46"/>
      <c r="E825" s="46"/>
    </row>
    <row r="826" ht="15.75" customHeight="1">
      <c r="D826" s="46"/>
      <c r="E826" s="46"/>
    </row>
    <row r="827" ht="15.75" customHeight="1">
      <c r="D827" s="46"/>
      <c r="E827" s="46"/>
    </row>
    <row r="828" ht="15.75" customHeight="1">
      <c r="D828" s="46"/>
      <c r="E828" s="46"/>
    </row>
    <row r="829" ht="15.75" customHeight="1">
      <c r="D829" s="46"/>
      <c r="E829" s="46"/>
    </row>
    <row r="830" ht="15.75" customHeight="1">
      <c r="D830" s="46"/>
      <c r="E830" s="46"/>
    </row>
    <row r="831" ht="15.75" customHeight="1">
      <c r="D831" s="46"/>
      <c r="E831" s="46"/>
    </row>
    <row r="832" ht="15.75" customHeight="1">
      <c r="D832" s="46"/>
      <c r="E832" s="46"/>
    </row>
    <row r="833" ht="15.75" customHeight="1">
      <c r="D833" s="46"/>
      <c r="E833" s="46"/>
    </row>
    <row r="834" ht="15.75" customHeight="1">
      <c r="D834" s="46"/>
      <c r="E834" s="46"/>
    </row>
    <row r="835" ht="15.75" customHeight="1">
      <c r="D835" s="46"/>
      <c r="E835" s="46"/>
    </row>
    <row r="836" ht="15.75" customHeight="1">
      <c r="D836" s="46"/>
      <c r="E836" s="46"/>
    </row>
    <row r="837" ht="15.75" customHeight="1">
      <c r="D837" s="46"/>
      <c r="E837" s="46"/>
    </row>
    <row r="838" ht="15.75" customHeight="1">
      <c r="D838" s="46"/>
      <c r="E838" s="46"/>
    </row>
    <row r="839" ht="15.75" customHeight="1">
      <c r="D839" s="46"/>
      <c r="E839" s="46"/>
    </row>
    <row r="840" ht="15.75" customHeight="1">
      <c r="D840" s="46"/>
      <c r="E840" s="46"/>
    </row>
    <row r="841" ht="15.75" customHeight="1">
      <c r="D841" s="46"/>
      <c r="E841" s="46"/>
    </row>
    <row r="842" ht="15.75" customHeight="1">
      <c r="D842" s="46"/>
      <c r="E842" s="46"/>
    </row>
    <row r="843" ht="15.75" customHeight="1">
      <c r="D843" s="46"/>
      <c r="E843" s="46"/>
    </row>
    <row r="844" ht="15.75" customHeight="1">
      <c r="D844" s="46"/>
      <c r="E844" s="46"/>
    </row>
    <row r="845" ht="15.75" customHeight="1">
      <c r="D845" s="46"/>
      <c r="E845" s="46"/>
    </row>
    <row r="846" ht="15.75" customHeight="1">
      <c r="D846" s="46"/>
      <c r="E846" s="46"/>
    </row>
    <row r="847" ht="15.75" customHeight="1">
      <c r="D847" s="46"/>
      <c r="E847" s="46"/>
    </row>
    <row r="848" ht="15.75" customHeight="1">
      <c r="D848" s="46"/>
      <c r="E848" s="46"/>
    </row>
    <row r="849" ht="15.75" customHeight="1">
      <c r="D849" s="46"/>
      <c r="E849" s="46"/>
    </row>
    <row r="850" ht="15.75" customHeight="1">
      <c r="D850" s="46"/>
      <c r="E850" s="46"/>
    </row>
    <row r="851" ht="15.75" customHeight="1">
      <c r="D851" s="46"/>
      <c r="E851" s="46"/>
    </row>
    <row r="852" ht="15.75" customHeight="1">
      <c r="D852" s="46"/>
      <c r="E852" s="46"/>
    </row>
    <row r="853" ht="15.75" customHeight="1">
      <c r="D853" s="46"/>
      <c r="E853" s="46"/>
    </row>
    <row r="854" ht="15.75" customHeight="1">
      <c r="D854" s="46"/>
      <c r="E854" s="46"/>
    </row>
    <row r="855" ht="15.75" customHeight="1">
      <c r="D855" s="46"/>
      <c r="E855" s="46"/>
    </row>
    <row r="856" ht="15.75" customHeight="1">
      <c r="D856" s="46"/>
      <c r="E856" s="46"/>
    </row>
    <row r="857" ht="15.75" customHeight="1">
      <c r="D857" s="46"/>
      <c r="E857" s="46"/>
    </row>
    <row r="858" ht="15.75" customHeight="1">
      <c r="D858" s="46"/>
      <c r="E858" s="46"/>
    </row>
    <row r="859" ht="15.75" customHeight="1">
      <c r="D859" s="46"/>
      <c r="E859" s="46"/>
    </row>
    <row r="860" ht="15.75" customHeight="1">
      <c r="D860" s="46"/>
      <c r="E860" s="46"/>
    </row>
    <row r="861" ht="15.75" customHeight="1">
      <c r="D861" s="46"/>
      <c r="E861" s="46"/>
    </row>
    <row r="862" ht="15.75" customHeight="1">
      <c r="D862" s="46"/>
      <c r="E862" s="46"/>
    </row>
    <row r="863" ht="15.75" customHeight="1">
      <c r="D863" s="46"/>
      <c r="E863" s="46"/>
    </row>
    <row r="864" ht="15.75" customHeight="1">
      <c r="D864" s="46"/>
      <c r="E864" s="46"/>
    </row>
    <row r="865" ht="15.75" customHeight="1">
      <c r="D865" s="46"/>
      <c r="E865" s="46"/>
    </row>
    <row r="866" ht="15.75" customHeight="1">
      <c r="D866" s="46"/>
      <c r="E866" s="46"/>
    </row>
    <row r="867" ht="15.75" customHeight="1">
      <c r="D867" s="46"/>
      <c r="E867" s="46"/>
    </row>
    <row r="868" ht="15.75" customHeight="1">
      <c r="D868" s="46"/>
      <c r="E868" s="46"/>
    </row>
    <row r="869" ht="15.75" customHeight="1">
      <c r="D869" s="46"/>
      <c r="E869" s="46"/>
    </row>
    <row r="870" ht="15.75" customHeight="1">
      <c r="D870" s="46"/>
      <c r="E870" s="46"/>
    </row>
    <row r="871" ht="15.75" customHeight="1">
      <c r="D871" s="46"/>
      <c r="E871" s="46"/>
    </row>
    <row r="872" ht="15.75" customHeight="1">
      <c r="D872" s="46"/>
      <c r="E872" s="46"/>
    </row>
    <row r="873" ht="15.75" customHeight="1">
      <c r="D873" s="46"/>
      <c r="E873" s="46"/>
    </row>
    <row r="874" ht="15.75" customHeight="1">
      <c r="D874" s="46"/>
      <c r="E874" s="46"/>
    </row>
    <row r="875" ht="15.75" customHeight="1">
      <c r="D875" s="46"/>
      <c r="E875" s="46"/>
    </row>
    <row r="876" ht="15.75" customHeight="1">
      <c r="D876" s="46"/>
      <c r="E876" s="46"/>
    </row>
    <row r="877" ht="15.75" customHeight="1">
      <c r="D877" s="46"/>
      <c r="E877" s="46"/>
    </row>
    <row r="878" ht="15.75" customHeight="1">
      <c r="D878" s="46"/>
      <c r="E878" s="46"/>
    </row>
    <row r="879" ht="15.75" customHeight="1">
      <c r="D879" s="46"/>
      <c r="E879" s="46"/>
    </row>
    <row r="880" ht="15.75" customHeight="1">
      <c r="D880" s="46"/>
      <c r="E880" s="46"/>
    </row>
    <row r="881" ht="15.75" customHeight="1">
      <c r="D881" s="46"/>
      <c r="E881" s="46"/>
    </row>
    <row r="882" ht="15.75" customHeight="1">
      <c r="D882" s="46"/>
      <c r="E882" s="46"/>
    </row>
    <row r="883" ht="15.75" customHeight="1">
      <c r="D883" s="46"/>
      <c r="E883" s="46"/>
    </row>
    <row r="884" ht="15.75" customHeight="1">
      <c r="D884" s="46"/>
      <c r="E884" s="46"/>
    </row>
    <row r="885" ht="15.75" customHeight="1">
      <c r="D885" s="46"/>
      <c r="E885" s="46"/>
    </row>
    <row r="886" ht="15.75" customHeight="1">
      <c r="D886" s="46"/>
      <c r="E886" s="46"/>
    </row>
    <row r="887" ht="15.75" customHeight="1">
      <c r="D887" s="46"/>
      <c r="E887" s="46"/>
    </row>
    <row r="888" ht="15.75" customHeight="1">
      <c r="D888" s="46"/>
      <c r="E888" s="46"/>
    </row>
    <row r="889" ht="15.75" customHeight="1">
      <c r="D889" s="46"/>
      <c r="E889" s="46"/>
    </row>
    <row r="890" ht="15.75" customHeight="1">
      <c r="D890" s="46"/>
      <c r="E890" s="46"/>
    </row>
    <row r="891" ht="15.75" customHeight="1">
      <c r="D891" s="46"/>
      <c r="E891" s="46"/>
    </row>
    <row r="892" ht="15.75" customHeight="1">
      <c r="D892" s="46"/>
      <c r="E892" s="46"/>
    </row>
    <row r="893" ht="15.75" customHeight="1">
      <c r="D893" s="46"/>
      <c r="E893" s="46"/>
    </row>
    <row r="894" ht="15.75" customHeight="1">
      <c r="D894" s="46"/>
      <c r="E894" s="46"/>
    </row>
    <row r="895" ht="15.75" customHeight="1">
      <c r="D895" s="46"/>
      <c r="E895" s="46"/>
    </row>
    <row r="896" ht="15.75" customHeight="1">
      <c r="D896" s="46"/>
      <c r="E896" s="46"/>
    </row>
    <row r="897" ht="15.75" customHeight="1">
      <c r="D897" s="46"/>
      <c r="E897" s="46"/>
    </row>
    <row r="898" ht="15.75" customHeight="1">
      <c r="D898" s="46"/>
      <c r="E898" s="46"/>
    </row>
    <row r="899" ht="15.75" customHeight="1">
      <c r="D899" s="46"/>
      <c r="E899" s="46"/>
    </row>
    <row r="900" ht="15.75" customHeight="1">
      <c r="D900" s="46"/>
      <c r="E900" s="46"/>
    </row>
    <row r="901" ht="15.75" customHeight="1">
      <c r="D901" s="46"/>
      <c r="E901" s="46"/>
    </row>
    <row r="902" ht="15.75" customHeight="1">
      <c r="D902" s="46"/>
      <c r="E902" s="46"/>
    </row>
    <row r="903" ht="15.75" customHeight="1">
      <c r="D903" s="46"/>
      <c r="E903" s="46"/>
    </row>
    <row r="904" ht="15.75" customHeight="1">
      <c r="D904" s="46"/>
      <c r="E904" s="46"/>
    </row>
    <row r="905" ht="15.75" customHeight="1">
      <c r="D905" s="46"/>
      <c r="E905" s="46"/>
    </row>
    <row r="906" ht="15.75" customHeight="1">
      <c r="D906" s="46"/>
      <c r="E906" s="46"/>
    </row>
    <row r="907" ht="15.75" customHeight="1">
      <c r="D907" s="46"/>
      <c r="E907" s="46"/>
    </row>
    <row r="908" ht="15.75" customHeight="1">
      <c r="D908" s="46"/>
      <c r="E908" s="46"/>
    </row>
    <row r="909" ht="15.75" customHeight="1">
      <c r="D909" s="46"/>
      <c r="E909" s="46"/>
    </row>
    <row r="910" ht="15.75" customHeight="1">
      <c r="D910" s="46"/>
      <c r="E910" s="46"/>
    </row>
    <row r="911" ht="15.75" customHeight="1">
      <c r="D911" s="46"/>
      <c r="E911" s="46"/>
    </row>
    <row r="912" ht="15.75" customHeight="1">
      <c r="D912" s="46"/>
      <c r="E912" s="46"/>
    </row>
    <row r="913" ht="15.75" customHeight="1">
      <c r="D913" s="46"/>
      <c r="E913" s="46"/>
    </row>
    <row r="914" ht="15.75" customHeight="1">
      <c r="D914" s="46"/>
      <c r="E914" s="46"/>
    </row>
    <row r="915" ht="15.75" customHeight="1">
      <c r="D915" s="46"/>
      <c r="E915" s="46"/>
    </row>
    <row r="916" ht="15.75" customHeight="1">
      <c r="D916" s="46"/>
      <c r="E916" s="46"/>
    </row>
    <row r="917" ht="15.75" customHeight="1">
      <c r="D917" s="46"/>
      <c r="E917" s="46"/>
    </row>
    <row r="918" ht="15.75" customHeight="1">
      <c r="D918" s="46"/>
      <c r="E918" s="46"/>
    </row>
    <row r="919" ht="15.75" customHeight="1">
      <c r="D919" s="46"/>
      <c r="E919" s="46"/>
    </row>
    <row r="920" ht="15.75" customHeight="1">
      <c r="D920" s="46"/>
      <c r="E920" s="46"/>
    </row>
    <row r="921" ht="15.75" customHeight="1">
      <c r="D921" s="46"/>
      <c r="E921" s="46"/>
    </row>
    <row r="922" ht="15.75" customHeight="1">
      <c r="D922" s="46"/>
      <c r="E922" s="46"/>
    </row>
    <row r="923" ht="15.75" customHeight="1">
      <c r="D923" s="46"/>
      <c r="E923" s="46"/>
    </row>
    <row r="924" ht="15.75" customHeight="1">
      <c r="D924" s="46"/>
      <c r="E924" s="46"/>
    </row>
    <row r="925" ht="15.75" customHeight="1">
      <c r="D925" s="46"/>
      <c r="E925" s="46"/>
    </row>
    <row r="926" ht="15.75" customHeight="1">
      <c r="D926" s="46"/>
      <c r="E926" s="46"/>
    </row>
    <row r="927" ht="15.75" customHeight="1">
      <c r="D927" s="46"/>
      <c r="E927" s="46"/>
    </row>
    <row r="928" ht="15.75" customHeight="1">
      <c r="D928" s="46"/>
      <c r="E928" s="46"/>
    </row>
    <row r="929" ht="15.75" customHeight="1">
      <c r="D929" s="46"/>
      <c r="E929" s="46"/>
    </row>
    <row r="930" ht="15.75" customHeight="1">
      <c r="D930" s="46"/>
      <c r="E930" s="46"/>
    </row>
    <row r="931" ht="15.75" customHeight="1">
      <c r="D931" s="46"/>
      <c r="E931" s="46"/>
    </row>
    <row r="932" ht="15.75" customHeight="1">
      <c r="D932" s="46"/>
      <c r="E932" s="46"/>
    </row>
    <row r="933" ht="15.75" customHeight="1">
      <c r="D933" s="46"/>
      <c r="E933" s="46"/>
    </row>
    <row r="934" ht="15.75" customHeight="1">
      <c r="D934" s="46"/>
      <c r="E934" s="46"/>
    </row>
    <row r="935" ht="15.75" customHeight="1">
      <c r="D935" s="46"/>
      <c r="E935" s="46"/>
    </row>
    <row r="936" ht="15.75" customHeight="1">
      <c r="D936" s="46"/>
      <c r="E936" s="46"/>
    </row>
    <row r="937" ht="15.75" customHeight="1">
      <c r="D937" s="46"/>
      <c r="E937" s="46"/>
    </row>
    <row r="938" ht="15.75" customHeight="1">
      <c r="D938" s="46"/>
      <c r="E938" s="46"/>
    </row>
    <row r="939" ht="15.75" customHeight="1">
      <c r="D939" s="46"/>
      <c r="E939" s="46"/>
    </row>
    <row r="940" ht="15.75" customHeight="1">
      <c r="D940" s="46"/>
      <c r="E940" s="46"/>
    </row>
    <row r="941" ht="15.75" customHeight="1">
      <c r="D941" s="46"/>
      <c r="E941" s="46"/>
    </row>
    <row r="942" ht="15.75" customHeight="1">
      <c r="D942" s="46"/>
      <c r="E942" s="46"/>
    </row>
    <row r="943" ht="15.75" customHeight="1">
      <c r="D943" s="46"/>
      <c r="E943" s="46"/>
    </row>
    <row r="944" ht="15.75" customHeight="1">
      <c r="D944" s="46"/>
      <c r="E944" s="46"/>
    </row>
    <row r="945" ht="15.75" customHeight="1">
      <c r="D945" s="46"/>
      <c r="E945" s="46"/>
    </row>
    <row r="946" ht="15.75" customHeight="1">
      <c r="D946" s="46"/>
      <c r="E946" s="46"/>
    </row>
    <row r="947" ht="15.75" customHeight="1">
      <c r="D947" s="46"/>
      <c r="E947" s="46"/>
    </row>
    <row r="948" ht="15.75" customHeight="1">
      <c r="D948" s="46"/>
      <c r="E948" s="46"/>
    </row>
    <row r="949" ht="15.75" customHeight="1">
      <c r="D949" s="46"/>
      <c r="E949" s="46"/>
    </row>
    <row r="950" ht="15.75" customHeight="1">
      <c r="D950" s="46"/>
      <c r="E950" s="46"/>
    </row>
    <row r="951" ht="15.75" customHeight="1">
      <c r="D951" s="46"/>
      <c r="E951" s="46"/>
    </row>
    <row r="952" ht="15.75" customHeight="1">
      <c r="D952" s="46"/>
      <c r="E952" s="46"/>
    </row>
    <row r="953" ht="15.75" customHeight="1">
      <c r="D953" s="46"/>
      <c r="E953" s="46"/>
    </row>
    <row r="954" ht="15.75" customHeight="1">
      <c r="D954" s="46"/>
      <c r="E954" s="46"/>
    </row>
    <row r="955" ht="15.75" customHeight="1">
      <c r="D955" s="46"/>
      <c r="E955" s="46"/>
    </row>
    <row r="956" ht="15.75" customHeight="1">
      <c r="D956" s="46"/>
      <c r="E956" s="46"/>
    </row>
    <row r="957" ht="15.75" customHeight="1">
      <c r="D957" s="46"/>
      <c r="E957" s="46"/>
    </row>
    <row r="958" ht="15.75" customHeight="1">
      <c r="D958" s="46"/>
      <c r="E958" s="46"/>
    </row>
    <row r="959" ht="15.75" customHeight="1">
      <c r="D959" s="46"/>
      <c r="E959" s="46"/>
    </row>
    <row r="960" ht="15.75" customHeight="1">
      <c r="D960" s="46"/>
      <c r="E960" s="46"/>
    </row>
    <row r="961" ht="15.75" customHeight="1">
      <c r="D961" s="46"/>
      <c r="E961" s="46"/>
    </row>
    <row r="962" ht="15.75" customHeight="1">
      <c r="D962" s="46"/>
      <c r="E962" s="46"/>
    </row>
    <row r="963" ht="15.75" customHeight="1">
      <c r="D963" s="46"/>
      <c r="E963" s="46"/>
    </row>
    <row r="964" ht="15.75" customHeight="1">
      <c r="D964" s="46"/>
      <c r="E964" s="46"/>
    </row>
    <row r="965" ht="15.75" customHeight="1">
      <c r="D965" s="46"/>
      <c r="E965" s="46"/>
    </row>
    <row r="966" ht="15.75" customHeight="1">
      <c r="D966" s="46"/>
      <c r="E966" s="46"/>
    </row>
    <row r="967" ht="15.75" customHeight="1">
      <c r="D967" s="46"/>
      <c r="E967" s="46"/>
    </row>
    <row r="968" ht="15.75" customHeight="1">
      <c r="D968" s="46"/>
      <c r="E968" s="46"/>
    </row>
    <row r="969" ht="15.75" customHeight="1">
      <c r="D969" s="46"/>
      <c r="E969" s="46"/>
    </row>
    <row r="970" ht="15.75" customHeight="1">
      <c r="D970" s="46"/>
      <c r="E970" s="46"/>
    </row>
    <row r="971" ht="15.75" customHeight="1">
      <c r="D971" s="46"/>
      <c r="E971" s="46"/>
    </row>
    <row r="972" ht="15.75" customHeight="1">
      <c r="D972" s="46"/>
      <c r="E972" s="46"/>
    </row>
    <row r="973" ht="15.75" customHeight="1">
      <c r="D973" s="46"/>
      <c r="E973" s="46"/>
    </row>
    <row r="974" ht="15.75" customHeight="1">
      <c r="D974" s="46"/>
      <c r="E974" s="46"/>
    </row>
    <row r="975" ht="15.75" customHeight="1">
      <c r="D975" s="46"/>
      <c r="E975" s="46"/>
    </row>
    <row r="976" ht="15.75" customHeight="1">
      <c r="D976" s="46"/>
      <c r="E976" s="46"/>
    </row>
    <row r="977" ht="15.75" customHeight="1">
      <c r="D977" s="46"/>
      <c r="E977" s="46"/>
    </row>
    <row r="978" ht="15.75" customHeight="1">
      <c r="D978" s="46"/>
      <c r="E978" s="46"/>
    </row>
    <row r="979" ht="15.75" customHeight="1">
      <c r="D979" s="46"/>
      <c r="E979" s="46"/>
    </row>
    <row r="980" ht="15.75" customHeight="1">
      <c r="D980" s="46"/>
      <c r="E980" s="46"/>
    </row>
    <row r="981" ht="15.75" customHeight="1">
      <c r="D981" s="46"/>
      <c r="E981" s="46"/>
    </row>
    <row r="982" ht="15.75" customHeight="1">
      <c r="D982" s="46"/>
      <c r="E982" s="46"/>
    </row>
    <row r="983" ht="15.75" customHeight="1">
      <c r="D983" s="46"/>
      <c r="E983" s="46"/>
    </row>
    <row r="984" ht="15.75" customHeight="1">
      <c r="D984" s="46"/>
      <c r="E984" s="46"/>
    </row>
    <row r="985" ht="15.75" customHeight="1">
      <c r="D985" s="46"/>
      <c r="E985" s="46"/>
    </row>
    <row r="986" ht="15.75" customHeight="1">
      <c r="D986" s="46"/>
      <c r="E986" s="46"/>
    </row>
    <row r="987" ht="15.75" customHeight="1">
      <c r="D987" s="46"/>
      <c r="E987" s="46"/>
    </row>
    <row r="988" ht="15.75" customHeight="1">
      <c r="D988" s="46"/>
      <c r="E988" s="46"/>
    </row>
    <row r="989" ht="15.75" customHeight="1">
      <c r="D989" s="46"/>
      <c r="E989" s="46"/>
    </row>
    <row r="990" ht="15.75" customHeight="1">
      <c r="D990" s="46"/>
      <c r="E990" s="46"/>
    </row>
    <row r="991" ht="15.75" customHeight="1">
      <c r="D991" s="46"/>
      <c r="E991" s="46"/>
    </row>
    <row r="992" ht="15.75" customHeight="1">
      <c r="D992" s="46"/>
      <c r="E992" s="46"/>
    </row>
    <row r="993" ht="15.75" customHeight="1">
      <c r="D993" s="46"/>
      <c r="E993" s="46"/>
    </row>
    <row r="994" ht="15.75" customHeight="1">
      <c r="D994" s="46"/>
      <c r="E994" s="46"/>
    </row>
  </sheetData>
  <mergeCells count="18">
    <mergeCell ref="C7:C8"/>
    <mergeCell ref="D7:D8"/>
    <mergeCell ref="B3:B4"/>
    <mergeCell ref="C3:C4"/>
    <mergeCell ref="D3:D4"/>
    <mergeCell ref="B5:B6"/>
    <mergeCell ref="C5:C6"/>
    <mergeCell ref="D5:D6"/>
    <mergeCell ref="B7:B8"/>
    <mergeCell ref="C13:C14"/>
    <mergeCell ref="D13:D14"/>
    <mergeCell ref="B9:B10"/>
    <mergeCell ref="C9:C10"/>
    <mergeCell ref="D9:D10"/>
    <mergeCell ref="B11:B12"/>
    <mergeCell ref="C11:C12"/>
    <mergeCell ref="D11:D12"/>
    <mergeCell ref="B13:B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2" width="6.13"/>
    <col customWidth="1" min="3" max="6" width="26.88"/>
    <col customWidth="1" hidden="1" min="7" max="7" width="26.88"/>
    <col customWidth="1" min="8" max="8" width="26.88"/>
    <col customWidth="1" hidden="1" min="9" max="10" width="26.88"/>
    <col customWidth="1" min="11" max="11" width="20.38"/>
  </cols>
  <sheetData>
    <row r="1" ht="15.75" customHeight="1"/>
    <row r="2" ht="15.75" customHeight="1">
      <c r="B2" s="47" t="s">
        <v>256</v>
      </c>
      <c r="C2" s="48" t="s">
        <v>324</v>
      </c>
      <c r="D2" s="48" t="s">
        <v>135</v>
      </c>
      <c r="E2" s="48" t="s">
        <v>146</v>
      </c>
      <c r="F2" s="48" t="s">
        <v>160</v>
      </c>
      <c r="G2" s="48" t="s">
        <v>185</v>
      </c>
      <c r="H2" s="48" t="s">
        <v>325</v>
      </c>
      <c r="I2" s="48" t="s">
        <v>326</v>
      </c>
      <c r="J2" s="52" t="s">
        <v>327</v>
      </c>
    </row>
    <row r="3" ht="15.75" customHeight="1">
      <c r="B3" s="53" t="s">
        <v>263</v>
      </c>
      <c r="C3" s="84" t="s">
        <v>328</v>
      </c>
      <c r="D3" s="58" t="s">
        <v>329</v>
      </c>
      <c r="E3" s="85" t="s">
        <v>330</v>
      </c>
      <c r="F3" s="85" t="s">
        <v>331</v>
      </c>
      <c r="G3" s="85" t="s">
        <v>332</v>
      </c>
      <c r="H3" s="86" t="s">
        <v>333</v>
      </c>
      <c r="I3" s="86" t="s">
        <v>334</v>
      </c>
      <c r="J3" s="87" t="s">
        <v>235</v>
      </c>
    </row>
    <row r="4" ht="15.75" customHeight="1">
      <c r="B4" s="67" t="s">
        <v>270</v>
      </c>
      <c r="C4" s="88" t="s">
        <v>335</v>
      </c>
      <c r="D4" s="75" t="s">
        <v>336</v>
      </c>
      <c r="E4" s="75" t="s">
        <v>337</v>
      </c>
      <c r="F4" s="89" t="s">
        <v>338</v>
      </c>
      <c r="G4" s="90" t="s">
        <v>339</v>
      </c>
      <c r="H4" s="91" t="s">
        <v>340</v>
      </c>
      <c r="I4" s="91" t="s">
        <v>341</v>
      </c>
      <c r="J4" s="92"/>
    </row>
    <row r="5" ht="15.75" customHeight="1">
      <c r="B5" s="69"/>
      <c r="C5" s="93" t="s">
        <v>342</v>
      </c>
      <c r="D5" s="93" t="s">
        <v>343</v>
      </c>
      <c r="E5" s="93" t="s">
        <v>344</v>
      </c>
      <c r="F5" s="93" t="s">
        <v>345</v>
      </c>
      <c r="G5" s="93" t="s">
        <v>346</v>
      </c>
      <c r="H5" s="94" t="s">
        <v>347</v>
      </c>
      <c r="I5" s="94" t="s">
        <v>348</v>
      </c>
      <c r="J5" s="95" t="s">
        <v>349</v>
      </c>
    </row>
    <row r="6" ht="15.75" customHeight="1">
      <c r="B6" s="67" t="s">
        <v>278</v>
      </c>
      <c r="C6" s="96" t="s">
        <v>350</v>
      </c>
      <c r="D6" s="75" t="s">
        <v>351</v>
      </c>
      <c r="E6" s="89" t="s">
        <v>352</v>
      </c>
      <c r="F6" s="97" t="s">
        <v>353</v>
      </c>
      <c r="G6" s="75" t="s">
        <v>354</v>
      </c>
      <c r="H6" s="98" t="s">
        <v>355</v>
      </c>
      <c r="I6" s="98" t="s">
        <v>356</v>
      </c>
      <c r="J6" s="99"/>
    </row>
    <row r="7" ht="15.75" customHeight="1">
      <c r="B7" s="67" t="s">
        <v>283</v>
      </c>
      <c r="C7" s="75" t="s">
        <v>357</v>
      </c>
      <c r="D7" s="75" t="s">
        <v>358</v>
      </c>
      <c r="E7" s="75" t="s">
        <v>359</v>
      </c>
      <c r="F7" s="75" t="s">
        <v>360</v>
      </c>
      <c r="G7" s="75" t="s">
        <v>361</v>
      </c>
      <c r="H7" s="75" t="s">
        <v>362</v>
      </c>
      <c r="I7" s="75" t="s">
        <v>363</v>
      </c>
      <c r="J7" s="100" t="s">
        <v>364</v>
      </c>
    </row>
    <row r="8" ht="15.75" customHeight="1">
      <c r="B8" s="67" t="s">
        <v>289</v>
      </c>
      <c r="C8" s="90" t="s">
        <v>365</v>
      </c>
      <c r="D8" s="96" t="s">
        <v>366</v>
      </c>
      <c r="E8" s="75" t="s">
        <v>367</v>
      </c>
      <c r="F8" s="75" t="s">
        <v>368</v>
      </c>
      <c r="G8" s="89" t="s">
        <v>369</v>
      </c>
      <c r="H8" s="90" t="s">
        <v>370</v>
      </c>
      <c r="I8" s="90" t="s">
        <v>371</v>
      </c>
      <c r="J8" s="100"/>
    </row>
    <row r="9" ht="15.75" customHeight="1">
      <c r="B9" s="67" t="s">
        <v>295</v>
      </c>
      <c r="C9" s="75" t="s">
        <v>372</v>
      </c>
      <c r="D9" s="90" t="s">
        <v>373</v>
      </c>
      <c r="E9" s="89" t="s">
        <v>374</v>
      </c>
      <c r="F9" s="75" t="s">
        <v>375</v>
      </c>
      <c r="G9" s="101" t="s">
        <v>376</v>
      </c>
      <c r="H9" s="101" t="s">
        <v>377</v>
      </c>
      <c r="I9" s="101" t="s">
        <v>378</v>
      </c>
      <c r="J9" s="100"/>
    </row>
    <row r="10" ht="15.75" customHeight="1">
      <c r="B10" s="53" t="s">
        <v>301</v>
      </c>
      <c r="C10" s="102" t="s">
        <v>379</v>
      </c>
      <c r="D10" s="84" t="s">
        <v>380</v>
      </c>
      <c r="E10" s="103" t="s">
        <v>381</v>
      </c>
      <c r="F10" s="104" t="s">
        <v>382</v>
      </c>
      <c r="G10" s="105" t="s">
        <v>383</v>
      </c>
      <c r="H10" s="85" t="s">
        <v>384</v>
      </c>
      <c r="I10" s="85" t="s">
        <v>385</v>
      </c>
      <c r="J10" s="106"/>
    </row>
    <row r="11" ht="15.75" customHeight="1">
      <c r="B11" s="78" t="s">
        <v>305</v>
      </c>
      <c r="C11" s="107" t="s">
        <v>386</v>
      </c>
      <c r="D11" s="108" t="s">
        <v>387</v>
      </c>
      <c r="E11" s="93" t="s">
        <v>388</v>
      </c>
      <c r="F11" s="93" t="s">
        <v>389</v>
      </c>
      <c r="G11" s="94" t="s">
        <v>390</v>
      </c>
      <c r="H11" s="81" t="s">
        <v>391</v>
      </c>
      <c r="I11" s="81" t="s">
        <v>392</v>
      </c>
      <c r="J11" s="109"/>
    </row>
    <row r="12" ht="15.75" customHeight="1">
      <c r="B12" s="67" t="s">
        <v>309</v>
      </c>
      <c r="C12" s="97" t="s">
        <v>393</v>
      </c>
      <c r="D12" s="90" t="s">
        <v>394</v>
      </c>
      <c r="E12" s="101" t="s">
        <v>395</v>
      </c>
      <c r="F12" s="75" t="s">
        <v>396</v>
      </c>
      <c r="G12" s="110" t="s">
        <v>397</v>
      </c>
      <c r="H12" s="110" t="s">
        <v>398</v>
      </c>
      <c r="I12" s="110" t="s">
        <v>399</v>
      </c>
      <c r="J12" s="99"/>
    </row>
    <row r="13" ht="15.75" customHeight="1">
      <c r="B13" s="78" t="s">
        <v>314</v>
      </c>
      <c r="C13" s="111" t="s">
        <v>400</v>
      </c>
      <c r="D13" s="111" t="s">
        <v>400</v>
      </c>
      <c r="E13" s="111" t="s">
        <v>400</v>
      </c>
      <c r="F13" s="111" t="s">
        <v>400</v>
      </c>
      <c r="G13" s="112" t="s">
        <v>400</v>
      </c>
      <c r="H13" s="111" t="s">
        <v>400</v>
      </c>
      <c r="I13" s="111" t="s">
        <v>400</v>
      </c>
      <c r="J13" s="113"/>
    </row>
    <row r="14" ht="15.75" customHeight="1"/>
    <row r="15" ht="15.75" customHeight="1">
      <c r="B15" s="47" t="s">
        <v>401</v>
      </c>
      <c r="C15" s="48" t="s">
        <v>324</v>
      </c>
      <c r="D15" s="48" t="s">
        <v>135</v>
      </c>
      <c r="E15" s="48" t="s">
        <v>146</v>
      </c>
      <c r="F15" s="48" t="s">
        <v>160</v>
      </c>
      <c r="G15" s="48" t="s">
        <v>185</v>
      </c>
      <c r="H15" s="48" t="s">
        <v>325</v>
      </c>
      <c r="I15" s="52" t="s">
        <v>326</v>
      </c>
      <c r="J15" s="52"/>
      <c r="K15" s="52" t="s">
        <v>3</v>
      </c>
    </row>
    <row r="16" ht="15.75" customHeight="1">
      <c r="B16" s="53" t="s">
        <v>263</v>
      </c>
      <c r="C16" s="114" t="s">
        <v>402</v>
      </c>
      <c r="D16" s="115" t="s">
        <v>403</v>
      </c>
      <c r="E16" s="114" t="s">
        <v>404</v>
      </c>
      <c r="F16" s="115" t="s">
        <v>405</v>
      </c>
      <c r="G16" s="115" t="s">
        <v>406</v>
      </c>
      <c r="H16" s="115" t="s">
        <v>407</v>
      </c>
      <c r="I16" s="116" t="s">
        <v>408</v>
      </c>
      <c r="J16" s="116"/>
      <c r="K16" s="117" t="s">
        <v>409</v>
      </c>
    </row>
    <row r="17" ht="15.75" customHeight="1">
      <c r="B17" s="61"/>
      <c r="C17" s="118" t="s">
        <v>410</v>
      </c>
      <c r="D17" s="118" t="s">
        <v>411</v>
      </c>
      <c r="E17" s="118" t="s">
        <v>412</v>
      </c>
      <c r="F17" s="118" t="s">
        <v>413</v>
      </c>
      <c r="G17" s="118" t="s">
        <v>414</v>
      </c>
      <c r="H17" s="119" t="s">
        <v>415</v>
      </c>
      <c r="I17" s="120" t="s">
        <v>416</v>
      </c>
      <c r="J17" s="121"/>
      <c r="K17" s="121"/>
    </row>
    <row r="18" ht="15.75" customHeight="1">
      <c r="B18" s="53" t="s">
        <v>270</v>
      </c>
      <c r="C18" s="115" t="s">
        <v>417</v>
      </c>
      <c r="D18" s="115" t="s">
        <v>418</v>
      </c>
      <c r="E18" s="115" t="s">
        <v>419</v>
      </c>
      <c r="F18" s="115" t="s">
        <v>420</v>
      </c>
      <c r="G18" s="115" t="s">
        <v>421</v>
      </c>
      <c r="H18" s="115" t="s">
        <v>422</v>
      </c>
      <c r="I18" s="121" t="s">
        <v>423</v>
      </c>
      <c r="J18" s="116"/>
      <c r="K18" s="116" t="s">
        <v>424</v>
      </c>
    </row>
    <row r="19" ht="15.75" customHeight="1">
      <c r="B19" s="69"/>
      <c r="C19" s="119" t="s">
        <v>425</v>
      </c>
      <c r="D19" s="119" t="s">
        <v>426</v>
      </c>
      <c r="E19" s="119" t="s">
        <v>427</v>
      </c>
      <c r="F19" s="119" t="s">
        <v>428</v>
      </c>
      <c r="G19" s="119" t="s">
        <v>429</v>
      </c>
      <c r="H19" s="119" t="s">
        <v>430</v>
      </c>
      <c r="I19" s="121" t="s">
        <v>431</v>
      </c>
      <c r="J19" s="120"/>
      <c r="K19" s="120" t="s">
        <v>432</v>
      </c>
    </row>
    <row r="20" ht="15.75" customHeight="1">
      <c r="B20" s="67" t="s">
        <v>278</v>
      </c>
      <c r="C20" s="118" t="s">
        <v>433</v>
      </c>
      <c r="D20" s="118" t="s">
        <v>434</v>
      </c>
      <c r="E20" s="118" t="s">
        <v>435</v>
      </c>
      <c r="F20" s="118" t="s">
        <v>436</v>
      </c>
      <c r="G20" s="118" t="s">
        <v>437</v>
      </c>
      <c r="H20" s="118" t="s">
        <v>438</v>
      </c>
      <c r="I20" s="116" t="s">
        <v>439</v>
      </c>
      <c r="J20" s="121"/>
      <c r="K20" s="121" t="s">
        <v>440</v>
      </c>
    </row>
    <row r="21" ht="15.75" customHeight="1">
      <c r="B21" s="61"/>
      <c r="C21" s="118" t="s">
        <v>441</v>
      </c>
      <c r="D21" s="118" t="s">
        <v>442</v>
      </c>
      <c r="E21" s="119" t="s">
        <v>443</v>
      </c>
      <c r="F21" s="118" t="s">
        <v>444</v>
      </c>
      <c r="G21" s="118" t="s">
        <v>445</v>
      </c>
      <c r="H21" s="118" t="s">
        <v>446</v>
      </c>
      <c r="I21" s="120" t="s">
        <v>447</v>
      </c>
      <c r="J21" s="121"/>
      <c r="K21" s="121" t="s">
        <v>448</v>
      </c>
    </row>
    <row r="22" ht="15.75" customHeight="1">
      <c r="B22" s="53" t="s">
        <v>283</v>
      </c>
      <c r="C22" s="115" t="s">
        <v>449</v>
      </c>
      <c r="D22" s="115" t="s">
        <v>450</v>
      </c>
      <c r="E22" s="115" t="s">
        <v>451</v>
      </c>
      <c r="F22" s="115" t="s">
        <v>452</v>
      </c>
      <c r="G22" s="115" t="s">
        <v>453</v>
      </c>
      <c r="H22" s="115" t="s">
        <v>454</v>
      </c>
      <c r="I22" s="121" t="s">
        <v>455</v>
      </c>
      <c r="J22" s="116"/>
      <c r="K22" s="116" t="s">
        <v>456</v>
      </c>
    </row>
    <row r="23" ht="15.75" customHeight="1">
      <c r="B23" s="69"/>
      <c r="C23" s="119" t="s">
        <v>457</v>
      </c>
      <c r="D23" s="119" t="s">
        <v>458</v>
      </c>
      <c r="E23" s="119" t="s">
        <v>459</v>
      </c>
      <c r="F23" s="119" t="s">
        <v>460</v>
      </c>
      <c r="G23" s="119" t="s">
        <v>461</v>
      </c>
      <c r="H23" s="119" t="s">
        <v>462</v>
      </c>
      <c r="I23" s="120" t="s">
        <v>463</v>
      </c>
      <c r="J23" s="120"/>
      <c r="K23" s="120" t="s">
        <v>464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c r="D33" s="122"/>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4:B5"/>
    <mergeCell ref="B16:B17"/>
    <mergeCell ref="B18:B19"/>
    <mergeCell ref="B20:B21"/>
    <mergeCell ref="B22:B23"/>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2" width="33.5"/>
    <col customWidth="1" min="3" max="3" width="12.25"/>
    <col customWidth="1" min="4" max="4" width="9.75"/>
    <col customWidth="1" min="5" max="5" width="54.5"/>
    <col customWidth="1" min="6" max="7" width="41.38"/>
    <col customWidth="1" hidden="1" min="8" max="9" width="26.88"/>
    <col customWidth="1" min="10" max="10" width="26.88"/>
    <col customWidth="1" hidden="1" min="11" max="12" width="26.88"/>
    <col customWidth="1" min="13" max="13" width="20.38"/>
  </cols>
  <sheetData>
    <row r="1" ht="15.75" customHeight="1"/>
    <row r="2" ht="15.75" customHeight="1">
      <c r="B2" s="123" t="s">
        <v>257</v>
      </c>
      <c r="C2" s="123" t="s">
        <v>465</v>
      </c>
      <c r="D2" s="123" t="s">
        <v>466</v>
      </c>
      <c r="E2" s="123" t="s">
        <v>260</v>
      </c>
      <c r="F2" s="123" t="s">
        <v>467</v>
      </c>
      <c r="G2" s="123" t="s">
        <v>468</v>
      </c>
    </row>
    <row r="3" ht="15.75" customHeight="1">
      <c r="B3" s="124" t="s">
        <v>469</v>
      </c>
      <c r="C3" s="125" t="s">
        <v>325</v>
      </c>
      <c r="D3" s="125" t="s">
        <v>470</v>
      </c>
      <c r="E3" s="126"/>
      <c r="F3" s="127" t="s">
        <v>471</v>
      </c>
      <c r="G3" s="127" t="s">
        <v>472</v>
      </c>
    </row>
    <row r="4" ht="15.75" customHeight="1">
      <c r="B4" s="128" t="s">
        <v>473</v>
      </c>
      <c r="C4" s="129" t="s">
        <v>325</v>
      </c>
      <c r="D4" s="129" t="s">
        <v>474</v>
      </c>
      <c r="E4" s="130"/>
      <c r="F4" s="131" t="s">
        <v>475</v>
      </c>
      <c r="G4" s="130" t="s">
        <v>333</v>
      </c>
    </row>
    <row r="5" ht="15.75" customHeight="1">
      <c r="B5" s="124" t="s">
        <v>347</v>
      </c>
      <c r="C5" s="125" t="s">
        <v>325</v>
      </c>
      <c r="D5" s="125" t="s">
        <v>474</v>
      </c>
      <c r="E5" s="132" t="s">
        <v>476</v>
      </c>
      <c r="F5" s="127" t="s">
        <v>477</v>
      </c>
      <c r="G5" s="125" t="s">
        <v>347</v>
      </c>
    </row>
    <row r="6" ht="15.75" customHeight="1">
      <c r="B6" s="128" t="s">
        <v>340</v>
      </c>
      <c r="C6" s="129" t="s">
        <v>325</v>
      </c>
      <c r="D6" s="129" t="s">
        <v>478</v>
      </c>
      <c r="E6" s="129"/>
      <c r="F6" s="131" t="s">
        <v>479</v>
      </c>
      <c r="G6" s="129" t="s">
        <v>480</v>
      </c>
    </row>
    <row r="7" ht="15.75" customHeight="1">
      <c r="B7" s="124" t="s">
        <v>481</v>
      </c>
      <c r="C7" s="125" t="s">
        <v>324</v>
      </c>
      <c r="D7" s="125" t="s">
        <v>482</v>
      </c>
      <c r="E7" s="125" t="s">
        <v>483</v>
      </c>
      <c r="F7" s="127" t="s">
        <v>484</v>
      </c>
      <c r="G7" s="125" t="s">
        <v>328</v>
      </c>
    </row>
    <row r="8" ht="15.75" customHeight="1">
      <c r="B8" s="128" t="s">
        <v>485</v>
      </c>
      <c r="C8" s="129" t="s">
        <v>324</v>
      </c>
      <c r="D8" s="129" t="s">
        <v>478</v>
      </c>
      <c r="E8" s="129" t="s">
        <v>486</v>
      </c>
      <c r="F8" s="131" t="s">
        <v>487</v>
      </c>
      <c r="G8" s="129" t="s">
        <v>335</v>
      </c>
    </row>
    <row r="9" ht="15.75" customHeight="1">
      <c r="B9" s="124" t="s">
        <v>342</v>
      </c>
      <c r="C9" s="125" t="s">
        <v>324</v>
      </c>
      <c r="D9" s="125" t="s">
        <v>474</v>
      </c>
      <c r="E9" s="132" t="s">
        <v>476</v>
      </c>
      <c r="F9" s="133" t="s">
        <v>488</v>
      </c>
      <c r="G9" s="125" t="s">
        <v>342</v>
      </c>
    </row>
    <row r="10" ht="15.75" customHeight="1">
      <c r="B10" s="128" t="s">
        <v>489</v>
      </c>
      <c r="C10" s="129" t="s">
        <v>324</v>
      </c>
      <c r="D10" s="129" t="s">
        <v>470</v>
      </c>
      <c r="E10" s="129"/>
      <c r="F10" s="131" t="s">
        <v>490</v>
      </c>
      <c r="G10" s="129" t="s">
        <v>491</v>
      </c>
    </row>
    <row r="11" ht="15.75" customHeight="1">
      <c r="B11" s="124" t="s">
        <v>492</v>
      </c>
      <c r="C11" s="125" t="s">
        <v>135</v>
      </c>
      <c r="D11" s="125" t="s">
        <v>470</v>
      </c>
      <c r="E11" s="125"/>
      <c r="F11" s="127" t="s">
        <v>493</v>
      </c>
      <c r="G11" s="125" t="s">
        <v>492</v>
      </c>
    </row>
    <row r="12" ht="15.75" customHeight="1">
      <c r="B12" s="128" t="s">
        <v>494</v>
      </c>
      <c r="C12" s="129" t="s">
        <v>135</v>
      </c>
      <c r="D12" s="129" t="s">
        <v>495</v>
      </c>
      <c r="E12" s="129" t="s">
        <v>496</v>
      </c>
      <c r="F12" s="134" t="s">
        <v>497</v>
      </c>
      <c r="G12" s="129" t="s">
        <v>494</v>
      </c>
    </row>
    <row r="13" ht="15.75" customHeight="1">
      <c r="B13" s="124" t="s">
        <v>498</v>
      </c>
      <c r="C13" s="125" t="s">
        <v>135</v>
      </c>
      <c r="D13" s="125" t="s">
        <v>478</v>
      </c>
      <c r="E13" s="125" t="s">
        <v>499</v>
      </c>
      <c r="F13" s="127" t="s">
        <v>500</v>
      </c>
      <c r="G13" s="125" t="s">
        <v>498</v>
      </c>
    </row>
    <row r="14" ht="15.75" customHeight="1">
      <c r="B14" s="128" t="s">
        <v>501</v>
      </c>
      <c r="C14" s="129" t="s">
        <v>135</v>
      </c>
      <c r="D14" s="129" t="s">
        <v>474</v>
      </c>
      <c r="E14" s="129" t="s">
        <v>502</v>
      </c>
      <c r="F14" s="134" t="s">
        <v>503</v>
      </c>
      <c r="G14" s="129" t="s">
        <v>504</v>
      </c>
    </row>
    <row r="15" ht="15.75" customHeight="1">
      <c r="B15" s="124" t="s">
        <v>505</v>
      </c>
      <c r="C15" s="125" t="s">
        <v>135</v>
      </c>
      <c r="D15" s="125" t="s">
        <v>474</v>
      </c>
      <c r="E15" s="132" t="s">
        <v>476</v>
      </c>
      <c r="F15" s="127" t="s">
        <v>506</v>
      </c>
      <c r="G15" s="125" t="s">
        <v>505</v>
      </c>
    </row>
    <row r="16" ht="15.75" customHeight="1">
      <c r="B16" s="128" t="s">
        <v>336</v>
      </c>
      <c r="C16" s="129" t="s">
        <v>135</v>
      </c>
      <c r="D16" s="129" t="s">
        <v>474</v>
      </c>
      <c r="E16" s="129" t="s">
        <v>507</v>
      </c>
      <c r="F16" s="131" t="s">
        <v>508</v>
      </c>
      <c r="G16" s="129" t="s">
        <v>336</v>
      </c>
    </row>
    <row r="17" ht="15.75" customHeight="1">
      <c r="B17" s="124" t="s">
        <v>509</v>
      </c>
      <c r="C17" s="125" t="s">
        <v>146</v>
      </c>
      <c r="D17" s="125" t="s">
        <v>474</v>
      </c>
      <c r="E17" s="125" t="s">
        <v>510</v>
      </c>
      <c r="F17" s="127" t="s">
        <v>511</v>
      </c>
      <c r="G17" s="125" t="s">
        <v>512</v>
      </c>
    </row>
    <row r="18" ht="15.75" customHeight="1">
      <c r="B18" s="128" t="s">
        <v>337</v>
      </c>
      <c r="C18" s="129" t="s">
        <v>146</v>
      </c>
      <c r="D18" s="129" t="s">
        <v>474</v>
      </c>
      <c r="E18" s="129"/>
      <c r="F18" s="131" t="s">
        <v>513</v>
      </c>
      <c r="G18" s="129" t="s">
        <v>337</v>
      </c>
    </row>
    <row r="19" ht="15.75" customHeight="1">
      <c r="B19" s="124" t="s">
        <v>344</v>
      </c>
      <c r="C19" s="125" t="s">
        <v>146</v>
      </c>
      <c r="D19" s="125" t="s">
        <v>474</v>
      </c>
      <c r="E19" s="132" t="s">
        <v>476</v>
      </c>
      <c r="F19" s="127" t="s">
        <v>514</v>
      </c>
      <c r="G19" s="125" t="s">
        <v>344</v>
      </c>
    </row>
    <row r="20" ht="15.75" customHeight="1">
      <c r="B20" s="128" t="s">
        <v>515</v>
      </c>
      <c r="C20" s="129" t="s">
        <v>160</v>
      </c>
      <c r="D20" s="129" t="s">
        <v>474</v>
      </c>
      <c r="E20" s="135"/>
      <c r="F20" s="131" t="s">
        <v>516</v>
      </c>
      <c r="G20" s="135" t="s">
        <v>331</v>
      </c>
    </row>
    <row r="21" ht="15.75" customHeight="1">
      <c r="B21" s="124" t="s">
        <v>517</v>
      </c>
      <c r="C21" s="125" t="s">
        <v>160</v>
      </c>
      <c r="D21" s="125" t="s">
        <v>478</v>
      </c>
      <c r="E21" s="125" t="s">
        <v>518</v>
      </c>
      <c r="F21" s="127" t="s">
        <v>519</v>
      </c>
      <c r="G21" s="136" t="s">
        <v>338</v>
      </c>
    </row>
    <row r="22" ht="15.75" customHeight="1">
      <c r="B22" s="128" t="s">
        <v>345</v>
      </c>
      <c r="C22" s="129" t="s">
        <v>160</v>
      </c>
      <c r="D22" s="129" t="s">
        <v>474</v>
      </c>
      <c r="E22" s="137" t="s">
        <v>476</v>
      </c>
      <c r="F22" s="131" t="s">
        <v>520</v>
      </c>
      <c r="G22" s="135" t="s">
        <v>345</v>
      </c>
    </row>
    <row r="23" ht="15.75" customHeight="1">
      <c r="B23" s="124" t="s">
        <v>521</v>
      </c>
      <c r="C23" s="125" t="s">
        <v>160</v>
      </c>
      <c r="D23" s="125" t="s">
        <v>470</v>
      </c>
      <c r="E23" s="125"/>
      <c r="F23" s="138"/>
      <c r="G23" s="125" t="s">
        <v>521</v>
      </c>
    </row>
    <row r="24" ht="15.75" customHeight="1">
      <c r="B24" s="139"/>
      <c r="C24" s="140"/>
      <c r="D24" s="140"/>
      <c r="E24" s="140"/>
      <c r="F24" s="140"/>
      <c r="G24" s="140"/>
    </row>
    <row r="25" ht="15.75" customHeight="1">
      <c r="B25" s="141"/>
      <c r="C25" s="142"/>
      <c r="D25" s="142"/>
      <c r="E25" s="142"/>
      <c r="F25" s="142"/>
      <c r="G25" s="142"/>
    </row>
    <row r="26" ht="15.75" customHeight="1">
      <c r="B26" s="139"/>
      <c r="C26" s="140"/>
      <c r="D26" s="140"/>
      <c r="E26" s="140"/>
      <c r="F26" s="140"/>
      <c r="G26" s="140"/>
    </row>
    <row r="27" ht="15.75" customHeight="1">
      <c r="B27" s="141"/>
      <c r="C27" s="142"/>
      <c r="D27" s="142"/>
      <c r="E27" s="142"/>
      <c r="F27" s="142"/>
      <c r="G27" s="142"/>
    </row>
    <row r="28" ht="15.75" customHeight="1"/>
    <row r="29" ht="15.75" customHeight="1"/>
    <row r="30" ht="15.75" customHeight="1"/>
    <row r="31" ht="15.75" customHeight="1"/>
    <row r="32" ht="15.75" customHeight="1"/>
    <row r="33" ht="15.75" customHeight="1"/>
    <row r="34" ht="15.75" customHeight="1"/>
    <row r="35" ht="15.75" customHeight="1">
      <c r="D35" s="12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B$2:$G$27"/>
  <dataValidations>
    <dataValidation type="list" allowBlank="1" showErrorMessage="1" sqref="C3:C23">
      <formula1>"Ezzio,Marchena,Wundyr,Ectelion,Yarog"</formula1>
    </dataValidation>
  </dataValidations>
  <hyperlinks>
    <hyperlink r:id="rId1" ref="F3"/>
    <hyperlink r:id="rId2" ref="G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s>
  <drawing r:id="rId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13.63"/>
    <col customWidth="1" min="3" max="3" width="8.63"/>
    <col customWidth="1" min="4" max="4" width="23.0"/>
    <col customWidth="1" min="5" max="5" width="15.25"/>
    <col customWidth="1" min="6" max="6" width="28.5"/>
    <col customWidth="1" min="9" max="9" width="20.63"/>
    <col customWidth="1" min="10" max="10" width="26.75"/>
  </cols>
  <sheetData>
    <row r="2">
      <c r="B2" s="143" t="s">
        <v>522</v>
      </c>
      <c r="C2" s="143" t="s">
        <v>401</v>
      </c>
      <c r="D2" s="143" t="s">
        <v>523</v>
      </c>
      <c r="E2" s="143" t="s">
        <v>524</v>
      </c>
      <c r="F2" s="143" t="s">
        <v>525</v>
      </c>
    </row>
    <row r="3">
      <c r="B3" s="124" t="s">
        <v>325</v>
      </c>
      <c r="C3" s="144" t="s">
        <v>263</v>
      </c>
      <c r="D3" s="124" t="s">
        <v>526</v>
      </c>
      <c r="E3" s="124" t="s">
        <v>239</v>
      </c>
      <c r="F3" s="124" t="s">
        <v>527</v>
      </c>
    </row>
    <row r="4">
      <c r="B4" s="145" t="s">
        <v>325</v>
      </c>
      <c r="C4" s="146" t="s">
        <v>270</v>
      </c>
      <c r="D4" s="145" t="s">
        <v>424</v>
      </c>
      <c r="E4" s="145" t="s">
        <v>239</v>
      </c>
      <c r="F4" s="145" t="s">
        <v>528</v>
      </c>
    </row>
    <row r="5">
      <c r="B5" s="125" t="s">
        <v>325</v>
      </c>
      <c r="C5" s="147" t="s">
        <v>278</v>
      </c>
      <c r="D5" s="125" t="s">
        <v>529</v>
      </c>
      <c r="E5" s="125" t="s">
        <v>239</v>
      </c>
      <c r="F5" s="125" t="s">
        <v>530</v>
      </c>
    </row>
    <row r="6">
      <c r="B6" s="145" t="s">
        <v>325</v>
      </c>
      <c r="C6" s="146" t="s">
        <v>283</v>
      </c>
      <c r="D6" s="145" t="s">
        <v>531</v>
      </c>
      <c r="E6" s="145" t="s">
        <v>239</v>
      </c>
      <c r="F6" s="145" t="s">
        <v>532</v>
      </c>
    </row>
    <row r="7">
      <c r="B7" s="124" t="s">
        <v>325</v>
      </c>
      <c r="C7" s="144" t="s">
        <v>263</v>
      </c>
      <c r="D7" s="124" t="s">
        <v>533</v>
      </c>
      <c r="E7" s="124" t="s">
        <v>247</v>
      </c>
      <c r="F7" s="124" t="s">
        <v>534</v>
      </c>
    </row>
    <row r="8">
      <c r="B8" s="145" t="s">
        <v>325</v>
      </c>
      <c r="C8" s="146" t="s">
        <v>270</v>
      </c>
      <c r="D8" s="145" t="s">
        <v>422</v>
      </c>
      <c r="E8" s="145" t="s">
        <v>249</v>
      </c>
      <c r="F8" s="145" t="s">
        <v>430</v>
      </c>
    </row>
    <row r="9">
      <c r="B9" s="125" t="s">
        <v>325</v>
      </c>
      <c r="C9" s="147" t="s">
        <v>278</v>
      </c>
      <c r="D9" s="125" t="s">
        <v>535</v>
      </c>
      <c r="E9" s="125" t="s">
        <v>251</v>
      </c>
      <c r="F9" s="125" t="s">
        <v>446</v>
      </c>
    </row>
    <row r="10">
      <c r="B10" s="145" t="s">
        <v>325</v>
      </c>
      <c r="C10" s="146" t="s">
        <v>283</v>
      </c>
      <c r="D10" s="145" t="s">
        <v>536</v>
      </c>
      <c r="E10" s="145" t="s">
        <v>253</v>
      </c>
      <c r="F10" s="145" t="s">
        <v>462</v>
      </c>
    </row>
    <row r="11">
      <c r="B11" s="124" t="s">
        <v>324</v>
      </c>
      <c r="C11" s="144" t="s">
        <v>263</v>
      </c>
      <c r="D11" s="124" t="s">
        <v>537</v>
      </c>
      <c r="E11" s="124" t="s">
        <v>247</v>
      </c>
      <c r="F11" s="124" t="s">
        <v>538</v>
      </c>
    </row>
    <row r="12">
      <c r="B12" s="145" t="s">
        <v>324</v>
      </c>
      <c r="C12" s="146" t="s">
        <v>270</v>
      </c>
      <c r="D12" s="145" t="s">
        <v>539</v>
      </c>
      <c r="E12" s="145" t="s">
        <v>249</v>
      </c>
      <c r="F12" s="145" t="s">
        <v>425</v>
      </c>
    </row>
    <row r="13">
      <c r="B13" s="125" t="s">
        <v>324</v>
      </c>
      <c r="C13" s="147" t="s">
        <v>278</v>
      </c>
      <c r="D13" s="125" t="s">
        <v>540</v>
      </c>
      <c r="E13" s="125" t="s">
        <v>251</v>
      </c>
      <c r="F13" s="125" t="s">
        <v>441</v>
      </c>
    </row>
    <row r="14">
      <c r="B14" s="145" t="s">
        <v>324</v>
      </c>
      <c r="C14" s="146" t="s">
        <v>283</v>
      </c>
      <c r="D14" s="145" t="s">
        <v>449</v>
      </c>
      <c r="E14" s="145" t="s">
        <v>251</v>
      </c>
      <c r="F14" s="145" t="s">
        <v>457</v>
      </c>
    </row>
    <row r="15">
      <c r="B15" s="124" t="s">
        <v>135</v>
      </c>
      <c r="C15" s="144" t="s">
        <v>263</v>
      </c>
      <c r="D15" s="124" t="s">
        <v>541</v>
      </c>
      <c r="E15" s="124" t="s">
        <v>247</v>
      </c>
      <c r="F15" s="124" t="s">
        <v>542</v>
      </c>
    </row>
    <row r="16">
      <c r="B16" s="145" t="s">
        <v>135</v>
      </c>
      <c r="C16" s="146" t="s">
        <v>270</v>
      </c>
      <c r="D16" s="145" t="s">
        <v>543</v>
      </c>
      <c r="E16" s="145" t="s">
        <v>247</v>
      </c>
      <c r="F16" s="145" t="s">
        <v>426</v>
      </c>
    </row>
    <row r="17">
      <c r="B17" s="125" t="s">
        <v>135</v>
      </c>
      <c r="C17" s="147" t="s">
        <v>278</v>
      </c>
      <c r="D17" s="125" t="s">
        <v>544</v>
      </c>
      <c r="E17" s="125" t="s">
        <v>249</v>
      </c>
      <c r="F17" s="125" t="s">
        <v>545</v>
      </c>
    </row>
    <row r="18">
      <c r="B18" s="145" t="s">
        <v>135</v>
      </c>
      <c r="C18" s="146" t="s">
        <v>283</v>
      </c>
      <c r="D18" s="145" t="s">
        <v>546</v>
      </c>
      <c r="E18" s="145" t="s">
        <v>249</v>
      </c>
      <c r="F18" s="145" t="s">
        <v>547</v>
      </c>
    </row>
    <row r="19">
      <c r="B19" s="124" t="s">
        <v>160</v>
      </c>
      <c r="C19" s="144" t="s">
        <v>263</v>
      </c>
      <c r="D19" s="124" t="s">
        <v>548</v>
      </c>
      <c r="E19" s="124" t="s">
        <v>239</v>
      </c>
      <c r="F19" s="124" t="s">
        <v>413</v>
      </c>
    </row>
    <row r="20">
      <c r="B20" s="145" t="s">
        <v>160</v>
      </c>
      <c r="C20" s="146" t="s">
        <v>270</v>
      </c>
      <c r="D20" s="145" t="s">
        <v>549</v>
      </c>
      <c r="E20" s="145" t="s">
        <v>243</v>
      </c>
      <c r="F20" s="145" t="s">
        <v>550</v>
      </c>
    </row>
    <row r="21">
      <c r="B21" s="125" t="s">
        <v>160</v>
      </c>
      <c r="C21" s="147" t="s">
        <v>278</v>
      </c>
      <c r="D21" s="125" t="s">
        <v>551</v>
      </c>
      <c r="E21" s="125" t="s">
        <v>243</v>
      </c>
      <c r="F21" s="125" t="s">
        <v>552</v>
      </c>
    </row>
    <row r="22">
      <c r="B22" s="145" t="s">
        <v>160</v>
      </c>
      <c r="C22" s="146" t="s">
        <v>283</v>
      </c>
      <c r="D22" s="145" t="s">
        <v>420</v>
      </c>
      <c r="E22" s="145" t="s">
        <v>247</v>
      </c>
      <c r="F22" s="145" t="s">
        <v>553</v>
      </c>
    </row>
    <row r="23">
      <c r="B23" s="124" t="s">
        <v>146</v>
      </c>
      <c r="C23" s="144" t="s">
        <v>263</v>
      </c>
      <c r="D23" s="124" t="s">
        <v>554</v>
      </c>
      <c r="E23" s="124" t="s">
        <v>239</v>
      </c>
      <c r="F23" s="124" t="s">
        <v>412</v>
      </c>
    </row>
    <row r="24">
      <c r="B24" s="145" t="s">
        <v>146</v>
      </c>
      <c r="C24" s="146" t="s">
        <v>270</v>
      </c>
      <c r="D24" s="145" t="s">
        <v>555</v>
      </c>
      <c r="E24" s="148" t="s">
        <v>243</v>
      </c>
      <c r="F24" s="145" t="s">
        <v>556</v>
      </c>
    </row>
    <row r="25">
      <c r="B25" s="125" t="s">
        <v>146</v>
      </c>
      <c r="C25" s="147" t="s">
        <v>278</v>
      </c>
      <c r="D25" s="125" t="s">
        <v>557</v>
      </c>
      <c r="E25" s="124" t="s">
        <v>247</v>
      </c>
      <c r="F25" s="125" t="s">
        <v>558</v>
      </c>
    </row>
    <row r="26">
      <c r="B26" s="145" t="s">
        <v>146</v>
      </c>
      <c r="C26" s="146" t="s">
        <v>283</v>
      </c>
      <c r="D26" s="145" t="s">
        <v>559</v>
      </c>
      <c r="E26" s="148" t="s">
        <v>249</v>
      </c>
      <c r="F26" s="145" t="s">
        <v>459</v>
      </c>
    </row>
  </sheetData>
  <autoFilter ref="$B$2:$F$26"/>
  <dataValidations>
    <dataValidation type="list" allowBlank="1" showErrorMessage="1" sqref="E3:E26">
      <formula1>"Miserable,Frugal,Pobre,Modesto,Confortable,Rico,Aristocratico"</formula1>
    </dataValidation>
    <dataValidation type="list" allowBlank="1" showErrorMessage="1" sqref="B3:B26">
      <formula1>"Ezzio,Marchena,Wundyr,Ectelion,Yarog"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10.38"/>
    <col customWidth="1" min="3" max="3" width="14.75"/>
    <col customWidth="1" min="4" max="4" width="30.38"/>
    <col customWidth="1" min="5" max="5" width="4.63"/>
    <col customWidth="1" min="6" max="6" width="4.5"/>
    <col customWidth="1" min="7" max="7" width="5.13"/>
    <col customWidth="1" min="8" max="8" width="12.63"/>
    <col customWidth="1" min="9" max="9" width="13.13"/>
    <col customWidth="1" min="10" max="10" width="8.0"/>
    <col customWidth="1" min="11" max="11" width="4.5"/>
    <col customWidth="1" min="12" max="12" width="4.38"/>
    <col customWidth="1" min="13" max="13" width="54.25"/>
    <col customWidth="1" min="14" max="14" width="54.0"/>
    <col customWidth="1" min="15" max="15" width="15.0"/>
  </cols>
  <sheetData>
    <row r="1" ht="15.75" customHeight="1">
      <c r="A1" s="40" t="s">
        <v>255</v>
      </c>
    </row>
    <row r="2" ht="15.75" customHeight="1">
      <c r="B2" s="149" t="s">
        <v>560</v>
      </c>
      <c r="C2" s="150" t="s">
        <v>264</v>
      </c>
      <c r="D2" s="151"/>
      <c r="F2" s="152" t="s">
        <v>561</v>
      </c>
      <c r="G2" s="153" t="s">
        <v>562</v>
      </c>
      <c r="H2" s="151"/>
      <c r="I2" s="154" t="s">
        <v>563</v>
      </c>
      <c r="J2" s="155" t="s">
        <v>564</v>
      </c>
      <c r="K2" s="155" t="s">
        <v>565</v>
      </c>
      <c r="L2" s="156" t="s">
        <v>566</v>
      </c>
      <c r="M2" s="157" t="s">
        <v>567</v>
      </c>
      <c r="N2" s="157" t="s">
        <v>260</v>
      </c>
      <c r="O2" s="158" t="s">
        <v>568</v>
      </c>
    </row>
    <row r="3" ht="15.75" customHeight="1">
      <c r="F3" s="159"/>
      <c r="G3" s="160">
        <v>1.0</v>
      </c>
      <c r="H3" s="161" t="s">
        <v>569</v>
      </c>
      <c r="I3" s="162" t="s">
        <v>570</v>
      </c>
      <c r="J3" s="163">
        <v>40.0</v>
      </c>
      <c r="K3" s="163">
        <v>10.0</v>
      </c>
      <c r="L3" s="164">
        <f>IF(J4=1,0.5,1)*IF(J4=2,1,1)*IF(AND(J4&gt;=3,J4&lt;=6),1.5,1)*IF(AND(J4&gt;=7,J4&lt;=10),2,1)*IF(AND(J4&gt;=11,J4&lt;=14),2.5,1)*IF(J4&gt;=15,3,1)</f>
        <v>3</v>
      </c>
      <c r="M3" s="165" t="s">
        <v>571</v>
      </c>
      <c r="N3" s="165" t="s">
        <v>572</v>
      </c>
      <c r="O3" s="166"/>
    </row>
    <row r="4" ht="15.75" customHeight="1">
      <c r="B4" s="149" t="s">
        <v>573</v>
      </c>
      <c r="C4" s="167" t="s">
        <v>574</v>
      </c>
      <c r="D4" s="52" t="s">
        <v>575</v>
      </c>
      <c r="F4" s="159"/>
      <c r="G4" s="168"/>
      <c r="H4" s="169"/>
      <c r="I4" s="170" t="s">
        <v>576</v>
      </c>
      <c r="J4" s="35">
        <f>SUM(J3)</f>
        <v>40</v>
      </c>
      <c r="K4" s="35">
        <f>SUMPRODUCT(J3,K3)</f>
        <v>400</v>
      </c>
      <c r="L4" s="164">
        <f>K4*L3</f>
        <v>1200</v>
      </c>
      <c r="M4" s="169"/>
      <c r="N4" s="169"/>
      <c r="O4" s="166"/>
    </row>
    <row r="5" ht="15.75" customHeight="1">
      <c r="B5" s="171" t="s">
        <v>324</v>
      </c>
      <c r="C5" s="172" t="s">
        <v>577</v>
      </c>
      <c r="D5" s="173" t="s">
        <v>578</v>
      </c>
      <c r="F5" s="159"/>
      <c r="G5" s="174">
        <v>2.0</v>
      </c>
      <c r="H5" s="161" t="s">
        <v>579</v>
      </c>
      <c r="I5" s="175" t="s">
        <v>580</v>
      </c>
      <c r="J5" s="35">
        <v>2.0</v>
      </c>
      <c r="K5" s="35">
        <v>200.0</v>
      </c>
      <c r="L5" s="164">
        <f>IF(J6=1,0.5,1)*IF(J6=2,1,1)*IF(AND(J6&gt;=3,J6&lt;=6),1.5,1)*IF(AND(J6&gt;=7,J6&lt;=10),2,1)*IF(AND(J6&gt;=11,J6&lt;=14),2.5,1)*IF(J6&gt;=15,3,1)</f>
        <v>1</v>
      </c>
      <c r="M5" s="161" t="s">
        <v>581</v>
      </c>
      <c r="N5" s="161" t="s">
        <v>582</v>
      </c>
      <c r="O5" s="166"/>
    </row>
    <row r="6" ht="15.75" customHeight="1">
      <c r="B6" s="176" t="s">
        <v>135</v>
      </c>
      <c r="C6" s="177"/>
      <c r="D6" s="164" t="s">
        <v>583</v>
      </c>
      <c r="F6" s="159"/>
      <c r="G6" s="168"/>
      <c r="H6" s="169"/>
      <c r="I6" s="170" t="s">
        <v>576</v>
      </c>
      <c r="J6" s="35">
        <f>SUM(J5)</f>
        <v>2</v>
      </c>
      <c r="K6" s="35">
        <f>SUMPRODUCT(J5,K5)</f>
        <v>400</v>
      </c>
      <c r="L6" s="164">
        <f>K6*L5</f>
        <v>400</v>
      </c>
      <c r="M6" s="169"/>
      <c r="N6" s="169"/>
      <c r="O6" s="166"/>
    </row>
    <row r="7" ht="15.75" customHeight="1">
      <c r="B7" s="176" t="s">
        <v>146</v>
      </c>
      <c r="C7" s="177"/>
      <c r="D7" s="164" t="s">
        <v>584</v>
      </c>
      <c r="F7" s="159"/>
      <c r="G7" s="174">
        <v>3.0</v>
      </c>
      <c r="H7" s="161" t="s">
        <v>585</v>
      </c>
      <c r="I7" s="175" t="s">
        <v>586</v>
      </c>
      <c r="J7" s="35">
        <v>1.0</v>
      </c>
      <c r="K7" s="35">
        <v>700.0</v>
      </c>
      <c r="L7" s="164">
        <f>IF(J8=1,0.5,1)*IF(J8=2,1,1)*IF(AND(J8&gt;=3,J8&lt;=6),1.5,1)*IF(AND(J8&gt;=7,J8&lt;=10),2,1)*IF(AND(J8&gt;=11,J8&lt;=14),2.5,1)*IF(J8&gt;=15,3,1)</f>
        <v>0.5</v>
      </c>
      <c r="M7" s="161" t="s">
        <v>587</v>
      </c>
      <c r="N7" s="161"/>
      <c r="O7" s="166"/>
    </row>
    <row r="8" ht="15.75" customHeight="1">
      <c r="B8" s="176" t="s">
        <v>160</v>
      </c>
      <c r="C8" s="177"/>
      <c r="D8" s="164" t="s">
        <v>588</v>
      </c>
      <c r="F8" s="159"/>
      <c r="G8" s="168"/>
      <c r="H8" s="169"/>
      <c r="I8" s="170" t="s">
        <v>576</v>
      </c>
      <c r="J8" s="35">
        <f>SUM(J7)</f>
        <v>1</v>
      </c>
      <c r="K8" s="35">
        <f>SUMPRODUCT(J7,K7)</f>
        <v>700</v>
      </c>
      <c r="L8" s="164">
        <f>K8*L7</f>
        <v>350</v>
      </c>
      <c r="M8" s="169"/>
      <c r="N8" s="169"/>
      <c r="O8" s="166"/>
    </row>
    <row r="9" ht="15.75" customHeight="1">
      <c r="B9" s="176" t="s">
        <v>185</v>
      </c>
      <c r="C9" s="177"/>
      <c r="D9" s="164" t="s">
        <v>589</v>
      </c>
      <c r="F9" s="159"/>
      <c r="G9" s="174">
        <v>4.0</v>
      </c>
      <c r="H9" s="161" t="s">
        <v>590</v>
      </c>
      <c r="I9" s="175" t="s">
        <v>591</v>
      </c>
      <c r="J9" s="35">
        <v>3.0</v>
      </c>
      <c r="K9" s="35">
        <v>100.0</v>
      </c>
      <c r="L9" s="164">
        <f>IF(J10=1,0.5,1)*IF(J10=2,1,1)*IF(AND(J10&gt;=3,J10&lt;=6),1.5,1)*IF(AND(J10&gt;=7,J10&lt;=10),2,1)*IF(AND(J10&gt;=11,J10&lt;=14),2.5,1)*IF(J10&gt;=15,3,1)</f>
        <v>1.5</v>
      </c>
      <c r="M9" s="161" t="s">
        <v>592</v>
      </c>
      <c r="N9" s="161" t="s">
        <v>593</v>
      </c>
      <c r="O9" s="166"/>
    </row>
    <row r="10" ht="15.75" customHeight="1">
      <c r="B10" s="178" t="s">
        <v>325</v>
      </c>
      <c r="C10" s="179"/>
      <c r="D10" s="180" t="s">
        <v>594</v>
      </c>
      <c r="F10" s="159"/>
      <c r="G10" s="69"/>
      <c r="H10" s="181"/>
      <c r="I10" s="182" t="s">
        <v>576</v>
      </c>
      <c r="J10" s="183">
        <f>SUM(J9)</f>
        <v>3</v>
      </c>
      <c r="K10" s="183">
        <f>SUMPRODUCT(J9,K9)</f>
        <v>300</v>
      </c>
      <c r="L10" s="180">
        <f>K10*L9</f>
        <v>450</v>
      </c>
      <c r="M10" s="181"/>
      <c r="N10" s="181"/>
      <c r="O10" s="166"/>
    </row>
    <row r="11" ht="15.75" customHeight="1">
      <c r="F11" s="159"/>
      <c r="G11" s="184" t="s">
        <v>595</v>
      </c>
      <c r="H11" s="185"/>
      <c r="I11" s="185"/>
      <c r="J11" s="185"/>
      <c r="K11" s="186">
        <f>sumif(I3:I10,"Subtotal",K3:K10)</f>
        <v>1800</v>
      </c>
      <c r="L11" s="187"/>
      <c r="M11" s="188"/>
      <c r="N11" s="189"/>
      <c r="O11" s="166"/>
    </row>
    <row r="12" ht="15.75" customHeight="1">
      <c r="B12" s="190" t="s">
        <v>596</v>
      </c>
      <c r="C12" s="191" t="s">
        <v>597</v>
      </c>
      <c r="D12" s="189"/>
      <c r="F12" s="192"/>
      <c r="G12" s="193" t="s">
        <v>598</v>
      </c>
      <c r="H12" s="194"/>
      <c r="I12" s="194"/>
      <c r="J12" s="194"/>
      <c r="K12" s="195">
        <f>ROUND(K11/6,0)</f>
        <v>300</v>
      </c>
      <c r="L12" s="196"/>
      <c r="M12" s="192"/>
      <c r="N12" s="181"/>
      <c r="O12" s="181"/>
    </row>
    <row r="13" ht="15.75" customHeight="1">
      <c r="B13" s="197"/>
      <c r="C13" s="159"/>
      <c r="D13" s="166"/>
    </row>
    <row r="14" ht="15.75" customHeight="1">
      <c r="B14" s="197"/>
      <c r="C14" s="159"/>
      <c r="D14" s="166"/>
      <c r="F14" s="152" t="s">
        <v>599</v>
      </c>
      <c r="G14" s="153" t="s">
        <v>562</v>
      </c>
      <c r="H14" s="151"/>
      <c r="I14" s="154" t="s">
        <v>563</v>
      </c>
      <c r="J14" s="155" t="s">
        <v>564</v>
      </c>
      <c r="K14" s="155" t="s">
        <v>565</v>
      </c>
      <c r="L14" s="156" t="s">
        <v>566</v>
      </c>
      <c r="M14" s="157" t="s">
        <v>567</v>
      </c>
      <c r="N14" s="157" t="s">
        <v>260</v>
      </c>
      <c r="O14" s="158" t="s">
        <v>600</v>
      </c>
    </row>
    <row r="15" ht="15.75" customHeight="1">
      <c r="B15" s="197"/>
      <c r="C15" s="159"/>
      <c r="D15" s="166"/>
      <c r="F15" s="159"/>
      <c r="G15" s="160">
        <v>1.0</v>
      </c>
      <c r="H15" s="161" t="s">
        <v>601</v>
      </c>
      <c r="I15" s="175" t="s">
        <v>602</v>
      </c>
      <c r="J15" s="35">
        <v>43.0</v>
      </c>
      <c r="K15" s="35">
        <v>25.0</v>
      </c>
      <c r="L15" s="164">
        <f>IF(J16=1,0.5,1)*IF(J16=2,1,1)*IF(AND(J16&gt;=3,J16&lt;=6),1.5,1)*IF(AND(J16&gt;=7,J16&lt;=10),2,1)*IF(AND(J16&gt;=11,J16&lt;=14),2.5,1)*IF(J16&gt;=15,3,1)</f>
        <v>3</v>
      </c>
      <c r="M15" s="165" t="s">
        <v>603</v>
      </c>
      <c r="N15" s="165" t="s">
        <v>604</v>
      </c>
      <c r="O15" s="166"/>
    </row>
    <row r="16" ht="15.75" customHeight="1">
      <c r="B16" s="197"/>
      <c r="C16" s="159"/>
      <c r="D16" s="166"/>
      <c r="F16" s="159"/>
      <c r="G16" s="168"/>
      <c r="H16" s="169"/>
      <c r="I16" s="170" t="s">
        <v>576</v>
      </c>
      <c r="J16" s="35">
        <f>SUM(J15)</f>
        <v>43</v>
      </c>
      <c r="K16" s="35">
        <f>SUMPRODUCT(J15,K15)</f>
        <v>1075</v>
      </c>
      <c r="L16" s="164">
        <f>K16*L15</f>
        <v>3225</v>
      </c>
      <c r="M16" s="169"/>
      <c r="N16" s="169"/>
      <c r="O16" s="166"/>
    </row>
    <row r="17" ht="15.75" customHeight="1">
      <c r="B17" s="197"/>
      <c r="C17" s="159"/>
      <c r="D17" s="166"/>
      <c r="F17" s="159"/>
      <c r="G17" s="174">
        <v>2.0</v>
      </c>
      <c r="H17" s="161" t="s">
        <v>605</v>
      </c>
      <c r="I17" s="162" t="s">
        <v>606</v>
      </c>
      <c r="J17" s="163">
        <v>4.0</v>
      </c>
      <c r="K17" s="163">
        <v>200.0</v>
      </c>
      <c r="L17" s="164">
        <f>IF(J18=1,0.5,1)*IF(J18=2,1,1)*IF(AND(J18&gt;=3,J18&lt;=6),1.5,1)*IF(AND(J18&gt;=7,J18&lt;=10),2,1)*IF(AND(J18&gt;=11,J18&lt;=14),2.5,1)*IF(J18&gt;=15,3,1)</f>
        <v>1.5</v>
      </c>
      <c r="M17" s="161" t="s">
        <v>607</v>
      </c>
      <c r="N17" s="161" t="s">
        <v>608</v>
      </c>
      <c r="O17" s="166"/>
    </row>
    <row r="18" ht="15.75" customHeight="1">
      <c r="B18" s="197"/>
      <c r="C18" s="159"/>
      <c r="D18" s="166"/>
      <c r="F18" s="159"/>
      <c r="G18" s="168"/>
      <c r="H18" s="169"/>
      <c r="I18" s="170" t="s">
        <v>576</v>
      </c>
      <c r="J18" s="35">
        <f>SUM(J17)</f>
        <v>4</v>
      </c>
      <c r="K18" s="35">
        <f>SUMPRODUCT(J17,K17)</f>
        <v>800</v>
      </c>
      <c r="L18" s="164">
        <f>K18*L17</f>
        <v>1200</v>
      </c>
      <c r="M18" s="169"/>
      <c r="N18" s="169"/>
      <c r="O18" s="166"/>
    </row>
    <row r="19" ht="15.75" customHeight="1">
      <c r="B19" s="197"/>
      <c r="C19" s="159"/>
      <c r="D19" s="166"/>
      <c r="F19" s="159"/>
      <c r="G19" s="174">
        <v>3.0</v>
      </c>
      <c r="H19" s="161" t="s">
        <v>609</v>
      </c>
      <c r="I19" s="175" t="s">
        <v>610</v>
      </c>
      <c r="J19" s="35">
        <v>2.0</v>
      </c>
      <c r="K19" s="35">
        <v>450.0</v>
      </c>
      <c r="L19" s="164">
        <f>IF(J20=1,0.5,1)*IF(J20=2,1,1)*IF(AND(J20&gt;=3,J20&lt;=6),1.5,1)*IF(AND(J20&gt;=7,J20&lt;=10),2,1)*IF(AND(J20&gt;=11,J20&lt;=14),2.5,1)*IF(J20&gt;=15,3,1)</f>
        <v>1.5</v>
      </c>
      <c r="M19" s="161" t="s">
        <v>611</v>
      </c>
      <c r="N19" s="161" t="s">
        <v>612</v>
      </c>
      <c r="O19" s="166"/>
    </row>
    <row r="20" ht="15.75" customHeight="1">
      <c r="B20" s="197"/>
      <c r="C20" s="159"/>
      <c r="D20" s="166"/>
      <c r="F20" s="159"/>
      <c r="G20" s="168"/>
      <c r="H20" s="169"/>
      <c r="I20" s="170" t="s">
        <v>576</v>
      </c>
      <c r="J20" s="35">
        <v>3.0</v>
      </c>
      <c r="K20" s="35">
        <f>SUMPRODUCT(J19,K19)</f>
        <v>900</v>
      </c>
      <c r="L20" s="164">
        <f>K20*L19</f>
        <v>1350</v>
      </c>
      <c r="M20" s="169"/>
      <c r="N20" s="169"/>
      <c r="O20" s="166"/>
    </row>
    <row r="21" ht="15.75" customHeight="1">
      <c r="B21" s="197"/>
      <c r="C21" s="159"/>
      <c r="D21" s="166"/>
      <c r="F21" s="159"/>
      <c r="G21" s="174">
        <v>4.0</v>
      </c>
      <c r="H21" s="161" t="s">
        <v>613</v>
      </c>
      <c r="I21" s="175" t="s">
        <v>614</v>
      </c>
      <c r="J21" s="35">
        <v>1.0</v>
      </c>
      <c r="K21" s="35">
        <v>2300.0</v>
      </c>
      <c r="L21" s="164">
        <f>IF(J22=1,0.5,1)*IF(J22=2,1,1)*IF(AND(J22&gt;=3,J22&lt;=6),1.5,1)*IF(AND(J22&gt;=7,J22&lt;=10),2,1)*IF(AND(J22&gt;=11,J22&lt;=14),2.5,1)*IF(J22&gt;=15,3,1)</f>
        <v>0.5</v>
      </c>
      <c r="M21" s="161" t="s">
        <v>615</v>
      </c>
      <c r="N21" s="161" t="s">
        <v>616</v>
      </c>
      <c r="O21" s="166"/>
    </row>
    <row r="22" ht="15.75" customHeight="1">
      <c r="B22" s="198"/>
      <c r="C22" s="192"/>
      <c r="D22" s="181"/>
      <c r="F22" s="159"/>
      <c r="G22" s="69"/>
      <c r="H22" s="181"/>
      <c r="I22" s="182" t="s">
        <v>576</v>
      </c>
      <c r="J22" s="183">
        <f>SUM(J21)</f>
        <v>1</v>
      </c>
      <c r="K22" s="183">
        <f>SUMPRODUCT(J21,K21)</f>
        <v>2300</v>
      </c>
      <c r="L22" s="180">
        <f>K22*L21</f>
        <v>1150</v>
      </c>
      <c r="M22" s="181"/>
      <c r="N22" s="181"/>
      <c r="O22" s="166"/>
    </row>
    <row r="23" ht="15.75" customHeight="1">
      <c r="F23" s="159"/>
      <c r="G23" s="184" t="s">
        <v>595</v>
      </c>
      <c r="H23" s="185"/>
      <c r="I23" s="185"/>
      <c r="J23" s="185"/>
      <c r="K23" s="186">
        <f>sumif(I15:I22,"Subtotal",K15:K22)</f>
        <v>5075</v>
      </c>
      <c r="L23" s="187"/>
      <c r="M23" s="199" t="s">
        <v>617</v>
      </c>
      <c r="N23" s="189"/>
      <c r="O23" s="166"/>
    </row>
    <row r="24" ht="15.75" customHeight="1">
      <c r="F24" s="192"/>
      <c r="G24" s="193" t="s">
        <v>598</v>
      </c>
      <c r="H24" s="194"/>
      <c r="I24" s="194"/>
      <c r="J24" s="194"/>
      <c r="K24" s="195">
        <f>ROUND(K23/7,0)+K12</f>
        <v>1025</v>
      </c>
      <c r="L24" s="196"/>
      <c r="M24" s="192"/>
      <c r="N24" s="181"/>
      <c r="O24" s="18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G11:J11"/>
    <mergeCell ref="K11:L11"/>
    <mergeCell ref="M11:N12"/>
    <mergeCell ref="G12:J12"/>
    <mergeCell ref="K12:L12"/>
    <mergeCell ref="F2:F12"/>
    <mergeCell ref="G2:H2"/>
    <mergeCell ref="O2:O12"/>
    <mergeCell ref="G3:G4"/>
    <mergeCell ref="H3:H4"/>
    <mergeCell ref="M3:M4"/>
    <mergeCell ref="N3:N4"/>
    <mergeCell ref="M19:M20"/>
    <mergeCell ref="N19:N20"/>
    <mergeCell ref="M21:M22"/>
    <mergeCell ref="N21:N22"/>
    <mergeCell ref="M9:M10"/>
    <mergeCell ref="N9:N10"/>
    <mergeCell ref="O14:O24"/>
    <mergeCell ref="M15:M16"/>
    <mergeCell ref="N15:N16"/>
    <mergeCell ref="M17:M18"/>
    <mergeCell ref="N17:N18"/>
    <mergeCell ref="M23:N24"/>
    <mergeCell ref="C2:D2"/>
    <mergeCell ref="C5:C10"/>
    <mergeCell ref="B12:B22"/>
    <mergeCell ref="C12:D22"/>
    <mergeCell ref="G5:G6"/>
    <mergeCell ref="H5:H6"/>
    <mergeCell ref="M5:M6"/>
    <mergeCell ref="N5:N6"/>
    <mergeCell ref="G7:G8"/>
    <mergeCell ref="H7:H8"/>
    <mergeCell ref="M7:M8"/>
    <mergeCell ref="N7:N8"/>
    <mergeCell ref="G17:G18"/>
    <mergeCell ref="G19:G20"/>
    <mergeCell ref="H19:H20"/>
    <mergeCell ref="G21:G22"/>
    <mergeCell ref="H21:H22"/>
    <mergeCell ref="G23:J23"/>
    <mergeCell ref="K23:L23"/>
    <mergeCell ref="G24:J24"/>
    <mergeCell ref="K24:L24"/>
    <mergeCell ref="G9:G10"/>
    <mergeCell ref="H9:H10"/>
    <mergeCell ref="F14:F24"/>
    <mergeCell ref="G14:H14"/>
    <mergeCell ref="G15:G16"/>
    <mergeCell ref="H15:H16"/>
    <mergeCell ref="H17:H1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8.88"/>
    <col customWidth="1" min="3" max="3" width="4.88"/>
    <col customWidth="1" min="4" max="4" width="13.38"/>
    <col customWidth="1" min="5" max="5" width="14.0"/>
    <col customWidth="1" min="6" max="6" width="8.13"/>
    <col customWidth="1" min="7" max="7" width="5.63"/>
    <col customWidth="1" min="8" max="8" width="4.88"/>
    <col customWidth="1" min="9" max="9" width="7.5"/>
    <col customWidth="1" min="10" max="10" width="6.88"/>
    <col customWidth="1" min="11" max="12" width="69.25"/>
    <col customWidth="1" min="13" max="13" width="15.38"/>
    <col customWidth="1" min="14" max="14" width="4.38"/>
    <col customWidth="1" min="15" max="15" width="3.13"/>
    <col customWidth="1" min="16" max="16" width="8.5"/>
  </cols>
  <sheetData>
    <row r="1" ht="15.75" customHeight="1"/>
    <row r="2" ht="15.75" customHeight="1">
      <c r="B2" s="33" t="s">
        <v>618</v>
      </c>
      <c r="C2" s="200" t="s">
        <v>271</v>
      </c>
      <c r="D2" s="30"/>
      <c r="E2" s="30"/>
      <c r="F2" s="30"/>
      <c r="G2" s="30"/>
      <c r="H2" s="31"/>
    </row>
    <row r="3" ht="15.75" customHeight="1"/>
    <row r="4" ht="15.75" customHeight="1">
      <c r="B4" s="149" t="s">
        <v>573</v>
      </c>
      <c r="C4" s="201" t="s">
        <v>574</v>
      </c>
      <c r="D4" s="201"/>
      <c r="E4" s="202" t="s">
        <v>575</v>
      </c>
      <c r="F4" s="203"/>
      <c r="G4" s="203"/>
      <c r="H4" s="203"/>
      <c r="I4" s="151"/>
      <c r="K4" s="204" t="s">
        <v>596</v>
      </c>
      <c r="L4" s="203"/>
      <c r="M4" s="151"/>
    </row>
    <row r="5" ht="15.75" customHeight="1">
      <c r="B5" s="171" t="s">
        <v>324</v>
      </c>
      <c r="C5" s="205" t="s">
        <v>577</v>
      </c>
      <c r="D5" s="206"/>
      <c r="E5" s="207" t="s">
        <v>619</v>
      </c>
      <c r="F5" s="185"/>
      <c r="G5" s="185"/>
      <c r="H5" s="185"/>
      <c r="I5" s="208"/>
      <c r="K5" s="191" t="s">
        <v>620</v>
      </c>
      <c r="L5" s="206"/>
      <c r="M5" s="189"/>
    </row>
    <row r="6" ht="15.75" customHeight="1">
      <c r="A6" s="40"/>
      <c r="B6" s="176" t="s">
        <v>135</v>
      </c>
      <c r="E6" s="29" t="s">
        <v>621</v>
      </c>
      <c r="F6" s="30"/>
      <c r="G6" s="30"/>
      <c r="H6" s="30"/>
      <c r="I6" s="209"/>
      <c r="K6" s="159"/>
      <c r="M6" s="166"/>
    </row>
    <row r="7" ht="15.75" customHeight="1">
      <c r="A7" s="40"/>
      <c r="B7" s="176" t="s">
        <v>160</v>
      </c>
      <c r="E7" s="29" t="s">
        <v>622</v>
      </c>
      <c r="F7" s="30"/>
      <c r="G7" s="30"/>
      <c r="H7" s="30"/>
      <c r="I7" s="209"/>
      <c r="K7" s="159"/>
      <c r="M7" s="166"/>
    </row>
    <row r="8" ht="15.75" customHeight="1">
      <c r="A8" s="40"/>
      <c r="B8" s="210" t="s">
        <v>185</v>
      </c>
      <c r="E8" s="211" t="s">
        <v>623</v>
      </c>
      <c r="F8" s="212"/>
      <c r="G8" s="212"/>
      <c r="H8" s="212"/>
      <c r="I8" s="213"/>
      <c r="K8" s="159"/>
      <c r="M8" s="166"/>
    </row>
    <row r="9" ht="15.75" customHeight="1">
      <c r="A9" s="40"/>
      <c r="B9" s="176" t="s">
        <v>326</v>
      </c>
      <c r="E9" s="29" t="s">
        <v>624</v>
      </c>
      <c r="F9" s="30"/>
      <c r="G9" s="30"/>
      <c r="H9" s="30"/>
      <c r="I9" s="209"/>
      <c r="K9" s="159"/>
      <c r="M9" s="166"/>
    </row>
    <row r="10" ht="15.75" customHeight="1">
      <c r="A10" s="40"/>
      <c r="B10" s="176" t="s">
        <v>146</v>
      </c>
      <c r="C10" s="214" t="s">
        <v>625</v>
      </c>
      <c r="D10" s="212"/>
      <c r="E10" s="29" t="s">
        <v>626</v>
      </c>
      <c r="F10" s="30"/>
      <c r="G10" s="30"/>
      <c r="H10" s="30"/>
      <c r="I10" s="209"/>
      <c r="K10" s="159"/>
      <c r="M10" s="166"/>
    </row>
    <row r="11" ht="15.75" customHeight="1">
      <c r="A11" s="40"/>
      <c r="B11" s="178" t="s">
        <v>325</v>
      </c>
      <c r="C11" s="215" t="s">
        <v>627</v>
      </c>
      <c r="D11" s="194"/>
      <c r="E11" s="216" t="s">
        <v>628</v>
      </c>
      <c r="F11" s="194"/>
      <c r="G11" s="194"/>
      <c r="H11" s="194"/>
      <c r="I11" s="217"/>
      <c r="K11" s="192"/>
      <c r="L11" s="218"/>
      <c r="M11" s="181"/>
    </row>
    <row r="12" ht="15.75" customHeight="1"/>
    <row r="13" ht="15.75" customHeight="1">
      <c r="B13" s="152" t="s">
        <v>629</v>
      </c>
      <c r="C13" s="153" t="s">
        <v>562</v>
      </c>
      <c r="D13" s="151"/>
      <c r="E13" s="154" t="s">
        <v>563</v>
      </c>
      <c r="F13" s="155" t="s">
        <v>564</v>
      </c>
      <c r="G13" s="155" t="s">
        <v>565</v>
      </c>
      <c r="H13" s="156" t="s">
        <v>566</v>
      </c>
      <c r="I13" s="157" t="s">
        <v>630</v>
      </c>
      <c r="J13" s="157" t="s">
        <v>631</v>
      </c>
      <c r="K13" s="157" t="s">
        <v>260</v>
      </c>
      <c r="L13" s="157" t="s">
        <v>567</v>
      </c>
      <c r="M13" s="219" t="s">
        <v>632</v>
      </c>
    </row>
    <row r="14" ht="15.75" customHeight="1">
      <c r="B14" s="159"/>
      <c r="C14" s="160">
        <v>1.0</v>
      </c>
      <c r="D14" s="161" t="s">
        <v>633</v>
      </c>
      <c r="E14" s="162" t="s">
        <v>634</v>
      </c>
      <c r="F14" s="163">
        <v>7.0</v>
      </c>
      <c r="G14" s="163">
        <v>150.0</v>
      </c>
      <c r="H14" s="220">
        <f>IF(F15=1,0.5,1)*IF(F15=2,1,1)*IF(AND(F15&gt;=3,F15&lt;=6),1.5,1)*IF(AND(F15&gt;=7,F15&lt;=10),2,1)*IF(AND(F15&gt;=11,F15&lt;=14),2.5,1)*IF(F15&gt;=15,3,1)</f>
        <v>2</v>
      </c>
      <c r="I14" s="221">
        <f>G15*H14</f>
        <v>2100</v>
      </c>
      <c r="J14" s="222">
        <f>'Acto I'!K24+10*ROUND(G15/70,0)+5</f>
        <v>1180</v>
      </c>
      <c r="K14" s="165" t="s">
        <v>635</v>
      </c>
      <c r="L14" s="165"/>
      <c r="M14" s="197"/>
    </row>
    <row r="15" ht="15.75" customHeight="1">
      <c r="B15" s="159"/>
      <c r="C15" s="168"/>
      <c r="D15" s="169"/>
      <c r="E15" s="170" t="s">
        <v>576</v>
      </c>
      <c r="F15" s="35">
        <f>SUM(F14)</f>
        <v>7</v>
      </c>
      <c r="G15" s="35">
        <f>SUMPRODUCT(F14,G14)</f>
        <v>1050</v>
      </c>
      <c r="H15" s="223"/>
      <c r="I15" s="169"/>
      <c r="J15" s="169"/>
      <c r="K15" s="169"/>
      <c r="L15" s="169"/>
      <c r="M15" s="197"/>
    </row>
    <row r="16" ht="15.75" customHeight="1">
      <c r="B16" s="159"/>
      <c r="C16" s="174">
        <v>2.0</v>
      </c>
      <c r="D16" s="161" t="s">
        <v>633</v>
      </c>
      <c r="E16" s="162" t="s">
        <v>634</v>
      </c>
      <c r="F16" s="163">
        <v>7.0</v>
      </c>
      <c r="G16" s="35">
        <v>175.0</v>
      </c>
      <c r="H16" s="220">
        <f>IF(F17=1,0.5,1)*IF(F17=2,1,1)*IF(AND(F17&gt;=3,F17&lt;=6),1.5,1)*IF(AND(F17&gt;=7,F17&lt;=10),2,1)*IF(AND(F17&gt;=11,F17&lt;=14),2.5,1)*IF(F17&gt;=15,3,1)</f>
        <v>2</v>
      </c>
      <c r="I16" s="221">
        <f>G17*H16</f>
        <v>2450</v>
      </c>
      <c r="J16" s="222">
        <f>J14+10*ROUND(G17/70,0)</f>
        <v>1360</v>
      </c>
      <c r="K16" s="161" t="s">
        <v>636</v>
      </c>
      <c r="L16" s="161"/>
      <c r="M16" s="197"/>
    </row>
    <row r="17" ht="15.75" customHeight="1">
      <c r="B17" s="159"/>
      <c r="C17" s="168"/>
      <c r="D17" s="169"/>
      <c r="E17" s="170" t="s">
        <v>576</v>
      </c>
      <c r="F17" s="35">
        <f>SUM(F16)</f>
        <v>7</v>
      </c>
      <c r="G17" s="35">
        <f>SUMPRODUCT(F16,G16)</f>
        <v>1225</v>
      </c>
      <c r="H17" s="223"/>
      <c r="I17" s="169"/>
      <c r="J17" s="169"/>
      <c r="K17" s="169"/>
      <c r="L17" s="169"/>
      <c r="M17" s="197"/>
    </row>
    <row r="18" ht="15.75" customHeight="1">
      <c r="B18" s="159"/>
      <c r="C18" s="174">
        <v>3.0</v>
      </c>
      <c r="D18" s="161" t="s">
        <v>173</v>
      </c>
      <c r="E18" s="175" t="s">
        <v>637</v>
      </c>
      <c r="F18" s="35">
        <v>2.0</v>
      </c>
      <c r="G18" s="35">
        <v>700.0</v>
      </c>
      <c r="H18" s="220">
        <f>IF(F19=1,0.5,1)*IF(F19=2,1,1)*IF(AND(F19&gt;=3,F19&lt;=6),1.5,1)*IF(AND(F19&gt;=7,F19&lt;=10),2,1)*IF(AND(F19&gt;=11,F19&lt;=14),2.5,1)*IF(F19&gt;=15,3,1)</f>
        <v>2</v>
      </c>
      <c r="I18" s="221">
        <f>G20*H18</f>
        <v>3150</v>
      </c>
      <c r="J18" s="222">
        <f>J16+10*ROUND(G20/70,0)</f>
        <v>1590</v>
      </c>
      <c r="K18" s="161" t="s">
        <v>638</v>
      </c>
      <c r="L18" s="161"/>
      <c r="M18" s="197"/>
    </row>
    <row r="19" ht="15.75" customHeight="1">
      <c r="B19" s="159"/>
      <c r="C19" s="61"/>
      <c r="D19" s="166"/>
      <c r="E19" s="175" t="s">
        <v>639</v>
      </c>
      <c r="F19" s="35">
        <v>7.0</v>
      </c>
      <c r="G19" s="35">
        <v>25.0</v>
      </c>
      <c r="H19" s="224"/>
      <c r="I19" s="166"/>
      <c r="J19" s="166"/>
      <c r="K19" s="166"/>
      <c r="L19" s="166"/>
      <c r="M19" s="197"/>
    </row>
    <row r="20" ht="15.75" customHeight="1">
      <c r="B20" s="159"/>
      <c r="C20" s="168"/>
      <c r="D20" s="169"/>
      <c r="E20" s="170" t="s">
        <v>576</v>
      </c>
      <c r="F20" s="35">
        <f>SUM(F18:F19)</f>
        <v>9</v>
      </c>
      <c r="G20" s="35">
        <f>SUMPRODUCT(F18:F19,G18:G19)</f>
        <v>1575</v>
      </c>
      <c r="H20" s="223"/>
      <c r="I20" s="169"/>
      <c r="J20" s="169"/>
      <c r="K20" s="169"/>
      <c r="L20" s="169"/>
      <c r="M20" s="197"/>
    </row>
    <row r="21" ht="15.75" customHeight="1">
      <c r="B21" s="159"/>
      <c r="C21" s="174">
        <v>4.0</v>
      </c>
      <c r="D21" s="161" t="s">
        <v>640</v>
      </c>
      <c r="E21" s="162" t="s">
        <v>641</v>
      </c>
      <c r="F21" s="163">
        <v>7.0</v>
      </c>
      <c r="G21" s="35">
        <v>225.0</v>
      </c>
      <c r="H21" s="220">
        <f>IF(F22=1,0.5,1)*IF(F22=2,1,1)*IF(AND(F22&gt;=3,F22&lt;=6),1.5,1)*IF(AND(F22&gt;=7,F22&lt;=10),2,1)*IF(AND(F22&gt;=11,F22&lt;=14),2.5,1)*IF(F22&gt;=15,3,1)</f>
        <v>2</v>
      </c>
      <c r="I21" s="221">
        <f>G22*H21</f>
        <v>3150</v>
      </c>
      <c r="J21" s="222">
        <f>J18+10*ROUND(G22/70,0)</f>
        <v>1820</v>
      </c>
      <c r="K21" s="161" t="s">
        <v>642</v>
      </c>
      <c r="L21" s="161"/>
      <c r="M21" s="197"/>
    </row>
    <row r="22" ht="15.75" customHeight="1">
      <c r="B22" s="159"/>
      <c r="C22" s="168"/>
      <c r="D22" s="169"/>
      <c r="E22" s="170" t="s">
        <v>576</v>
      </c>
      <c r="F22" s="35">
        <f>SUM(F21)</f>
        <v>7</v>
      </c>
      <c r="G22" s="35">
        <f>SUMPRODUCT(F21,G21)</f>
        <v>1575</v>
      </c>
      <c r="H22" s="223"/>
      <c r="I22" s="169"/>
      <c r="J22" s="169"/>
      <c r="K22" s="169"/>
      <c r="L22" s="169"/>
      <c r="M22" s="197"/>
    </row>
    <row r="23" ht="15.75" customHeight="1">
      <c r="B23" s="159"/>
      <c r="C23" s="174">
        <v>5.0</v>
      </c>
      <c r="D23" s="161" t="s">
        <v>169</v>
      </c>
      <c r="E23" s="175" t="s">
        <v>643</v>
      </c>
      <c r="F23" s="35">
        <v>25.0</v>
      </c>
      <c r="G23" s="35">
        <v>25.0</v>
      </c>
      <c r="H23" s="220">
        <f>IF(F24=1,0.5,1)*IF(F24=2,1,1)*IF(AND(F24&gt;=3,F24&lt;=6),1.5,1)*IF(AND(F24&gt;=7,F24&lt;=10),2,1)*IF(AND(F24&gt;=11,F24&lt;=14),2.5,1)*IF(F24&gt;=15,3,1)</f>
        <v>3</v>
      </c>
      <c r="I23" s="221">
        <f>G24*H23</f>
        <v>1875</v>
      </c>
      <c r="J23" s="222">
        <f>J21+10*ROUND(G24/70,0)</f>
        <v>1910</v>
      </c>
      <c r="K23" s="161" t="s">
        <v>644</v>
      </c>
      <c r="L23" s="225" t="s">
        <v>645</v>
      </c>
      <c r="M23" s="197"/>
    </row>
    <row r="24" ht="15.75" customHeight="1">
      <c r="B24" s="159"/>
      <c r="C24" s="168"/>
      <c r="D24" s="169"/>
      <c r="E24" s="170" t="s">
        <v>576</v>
      </c>
      <c r="F24" s="35">
        <f>SUM(F23)</f>
        <v>25</v>
      </c>
      <c r="G24" s="35">
        <f>SUMPRODUCT(F23,G23)</f>
        <v>625</v>
      </c>
      <c r="H24" s="223"/>
      <c r="I24" s="169"/>
      <c r="J24" s="169"/>
      <c r="K24" s="169"/>
      <c r="L24" s="169"/>
      <c r="M24" s="197"/>
    </row>
    <row r="25" ht="17.25" customHeight="1">
      <c r="B25" s="159"/>
      <c r="C25" s="174">
        <v>6.0</v>
      </c>
      <c r="D25" s="161" t="s">
        <v>646</v>
      </c>
      <c r="E25" s="175" t="s">
        <v>637</v>
      </c>
      <c r="F25" s="35">
        <v>3.0</v>
      </c>
      <c r="G25" s="35">
        <v>700.0</v>
      </c>
      <c r="H25" s="220">
        <f>IF(F26=1,0.5,1)*IF(F26=2,1,1)*IF(AND(F26&gt;=3,F26&lt;=6),1.5,1)*IF(AND(F26&gt;=7,F26&lt;=10),2,1)*IF(AND(F26&gt;=11,F26&lt;=14),2.5,1)*IF(F26&gt;=15,3,1)</f>
        <v>1.5</v>
      </c>
      <c r="I25" s="221">
        <f>G26*H25</f>
        <v>3150</v>
      </c>
      <c r="J25" s="222">
        <f>J23+10*ROUND(G26/70,0)</f>
        <v>2210</v>
      </c>
      <c r="K25" s="161" t="s">
        <v>647</v>
      </c>
      <c r="L25" s="161" t="s">
        <v>648</v>
      </c>
      <c r="M25" s="197"/>
    </row>
    <row r="26" ht="17.25" customHeight="1">
      <c r="B26" s="159"/>
      <c r="C26" s="168"/>
      <c r="D26" s="169"/>
      <c r="E26" s="170" t="s">
        <v>576</v>
      </c>
      <c r="F26" s="35">
        <f>SUM(F25)</f>
        <v>3</v>
      </c>
      <c r="G26" s="35">
        <f>SUMPRODUCT(F25,G25)</f>
        <v>2100</v>
      </c>
      <c r="H26" s="223"/>
      <c r="I26" s="169"/>
      <c r="J26" s="169"/>
      <c r="K26" s="169"/>
      <c r="L26" s="169"/>
      <c r="M26" s="197"/>
      <c r="O26" s="40">
        <v>70.0</v>
      </c>
      <c r="P26" s="40">
        <f>O26-27-14-4-3-5-15-4</f>
        <v>-2</v>
      </c>
    </row>
    <row r="27" ht="17.25" customHeight="1">
      <c r="B27" s="159"/>
      <c r="C27" s="174">
        <v>7.0</v>
      </c>
      <c r="D27" s="161" t="s">
        <v>649</v>
      </c>
      <c r="E27" s="175" t="s">
        <v>650</v>
      </c>
      <c r="F27" s="35">
        <v>3.0</v>
      </c>
      <c r="G27" s="35">
        <v>700.0</v>
      </c>
      <c r="H27" s="220">
        <f>IF(F28=1,0.5,1)*IF(F28=2,1,1)*IF(AND(F28&gt;=3,F28&lt;=6),1.5,1)*IF(AND(F28&gt;=7,F28&lt;=10),2,1)*IF(AND(F28&gt;=11,F28&lt;=14),2.5,1)*IF(F28&gt;=15,3,1)</f>
        <v>1.5</v>
      </c>
      <c r="I27" s="221">
        <f>G28*H27</f>
        <v>3150</v>
      </c>
      <c r="J27" s="222">
        <f>J25+10*ROUND(G28/70,0)</f>
        <v>2510</v>
      </c>
      <c r="K27" s="161"/>
      <c r="L27" s="161" t="s">
        <v>651</v>
      </c>
      <c r="M27" s="197"/>
      <c r="O27" s="40">
        <v>70.0</v>
      </c>
      <c r="P27" s="40">
        <f>O27-13-8-14-13-10-8</f>
        <v>4</v>
      </c>
    </row>
    <row r="28" ht="17.25" customHeight="1">
      <c r="B28" s="159"/>
      <c r="C28" s="168"/>
      <c r="D28" s="169"/>
      <c r="E28" s="170" t="s">
        <v>576</v>
      </c>
      <c r="F28" s="35">
        <f>SUM(F27)</f>
        <v>3</v>
      </c>
      <c r="G28" s="35">
        <f>SUMPRODUCT(F27,G27)</f>
        <v>2100</v>
      </c>
      <c r="H28" s="223"/>
      <c r="I28" s="169"/>
      <c r="J28" s="169"/>
      <c r="K28" s="169"/>
      <c r="L28" s="169"/>
      <c r="M28" s="197"/>
      <c r="O28" s="40">
        <v>70.0</v>
      </c>
      <c r="P28" s="40">
        <f>O28-11-9-9-8-14-8-10</f>
        <v>1</v>
      </c>
    </row>
    <row r="29" ht="15.75" customHeight="1">
      <c r="B29" s="159"/>
      <c r="C29" s="174">
        <v>8.0</v>
      </c>
      <c r="D29" s="161" t="s">
        <v>652</v>
      </c>
      <c r="E29" s="175" t="s">
        <v>643</v>
      </c>
      <c r="F29" s="35">
        <v>34.0</v>
      </c>
      <c r="G29" s="35">
        <v>25.0</v>
      </c>
      <c r="H29" s="220">
        <f>IF(F30=1,0.5,1)*IF(F30=2,1,1)*IF(AND(F30&gt;=3,F30&lt;=6),1.5,1)*IF(AND(F30&gt;=7,F30&lt;=10),2,1)*IF(AND(F30&gt;=11,F30&lt;=14),2.5,1)*IF(F30&gt;=15,3,1)</f>
        <v>0.5</v>
      </c>
      <c r="I29" s="221">
        <f>G30*H29</f>
        <v>225</v>
      </c>
      <c r="J29" s="222">
        <f>J27+10*ROUND(G31/70,0)</f>
        <v>2700</v>
      </c>
      <c r="K29" s="161" t="s">
        <v>653</v>
      </c>
      <c r="L29" s="161" t="s">
        <v>654</v>
      </c>
      <c r="M29" s="197"/>
      <c r="O29" s="40">
        <f>10+7+13+11+25+13+12+19</f>
        <v>110</v>
      </c>
    </row>
    <row r="30" ht="15.75" customHeight="1">
      <c r="B30" s="159"/>
      <c r="C30" s="61"/>
      <c r="D30" s="166"/>
      <c r="E30" s="175" t="s">
        <v>655</v>
      </c>
      <c r="F30" s="35">
        <v>1.0</v>
      </c>
      <c r="G30" s="35">
        <v>450.0</v>
      </c>
      <c r="H30" s="224"/>
      <c r="I30" s="166"/>
      <c r="J30" s="166"/>
      <c r="K30" s="166"/>
      <c r="L30" s="166"/>
      <c r="M30" s="197"/>
    </row>
    <row r="31" ht="15.75" customHeight="1">
      <c r="B31" s="192"/>
      <c r="C31" s="69"/>
      <c r="D31" s="181"/>
      <c r="E31" s="182" t="s">
        <v>576</v>
      </c>
      <c r="F31" s="183">
        <f>SUM(F29:F30)</f>
        <v>35</v>
      </c>
      <c r="G31" s="183">
        <f>SUMPRODUCT(F29:F30,G29:G30)</f>
        <v>1300</v>
      </c>
      <c r="H31" s="226"/>
      <c r="I31" s="181"/>
      <c r="J31" s="181"/>
      <c r="K31" s="181"/>
      <c r="L31" s="181"/>
      <c r="M31" s="198"/>
    </row>
    <row r="32" ht="15.75" customHeight="1"/>
    <row r="33" ht="15.75" customHeight="1">
      <c r="B33" s="152" t="s">
        <v>656</v>
      </c>
      <c r="C33" s="153" t="s">
        <v>562</v>
      </c>
      <c r="D33" s="151"/>
      <c r="E33" s="154" t="s">
        <v>563</v>
      </c>
      <c r="F33" s="155" t="s">
        <v>564</v>
      </c>
      <c r="G33" s="155" t="s">
        <v>565</v>
      </c>
      <c r="H33" s="156" t="s">
        <v>566</v>
      </c>
      <c r="I33" s="157" t="s">
        <v>630</v>
      </c>
      <c r="J33" s="157" t="s">
        <v>631</v>
      </c>
      <c r="K33" s="157" t="s">
        <v>260</v>
      </c>
      <c r="L33" s="157" t="s">
        <v>567</v>
      </c>
      <c r="M33" s="219" t="s">
        <v>657</v>
      </c>
    </row>
    <row r="34" ht="15.75" customHeight="1">
      <c r="B34" s="159"/>
      <c r="C34" s="160">
        <v>1.0</v>
      </c>
      <c r="D34" s="161" t="s">
        <v>633</v>
      </c>
      <c r="E34" s="175"/>
      <c r="F34" s="35"/>
      <c r="G34" s="35"/>
      <c r="H34" s="227">
        <f>IF(F35=1,0.5,1)*IF(F35=2,1,1)*IF(AND(F35&gt;=3,F35&lt;=6),1.5,1)*IF(AND(F35&gt;=7,F35&lt;=10),2,1)*IF(AND(F35&gt;=11,F35&lt;=14),2.5,1)*IF(F35&gt;=15,3,1)</f>
        <v>1</v>
      </c>
      <c r="I34" s="221">
        <f>G35*H34</f>
        <v>0</v>
      </c>
      <c r="J34" s="222">
        <f>J29+10*ROUND(G35/70,0)</f>
        <v>2700</v>
      </c>
      <c r="K34" s="165" t="s">
        <v>658</v>
      </c>
      <c r="L34" s="165"/>
      <c r="M34" s="197"/>
    </row>
    <row r="35" ht="15.75" customHeight="1">
      <c r="B35" s="159"/>
      <c r="C35" s="168"/>
      <c r="D35" s="169"/>
      <c r="E35" s="170" t="s">
        <v>576</v>
      </c>
      <c r="F35" s="35">
        <f>SUM(F34)</f>
        <v>0</v>
      </c>
      <c r="G35" s="35">
        <f>SUMPRODUCT(F34,G34)</f>
        <v>0</v>
      </c>
      <c r="H35" s="227">
        <f>G35*H34</f>
        <v>0</v>
      </c>
      <c r="I35" s="169"/>
      <c r="J35" s="169"/>
      <c r="K35" s="169"/>
      <c r="L35" s="169"/>
      <c r="M35" s="197"/>
    </row>
    <row r="36" ht="15.75" customHeight="1">
      <c r="B36" s="159"/>
      <c r="C36" s="174">
        <v>2.0</v>
      </c>
      <c r="D36" s="161" t="s">
        <v>659</v>
      </c>
      <c r="E36" s="175"/>
      <c r="F36" s="35"/>
      <c r="G36" s="35"/>
      <c r="H36" s="227">
        <f>IF(F37=1,0.5,1)*IF(F37=2,1,1)*IF(AND(F37&gt;=3,F37&lt;=6),1.5,1)*IF(AND(F37&gt;=7,F37&lt;=10),2,1)*IF(AND(F37&gt;=11,F37&lt;=14),2.5,1)*IF(F37&gt;=15,3,1)</f>
        <v>1</v>
      </c>
      <c r="I36" s="221">
        <f>G37*H36</f>
        <v>0</v>
      </c>
      <c r="J36" s="222">
        <f>J34+10*ROUND(G37/70,0)</f>
        <v>2700</v>
      </c>
      <c r="K36" s="161" t="s">
        <v>660</v>
      </c>
      <c r="L36" s="161"/>
      <c r="M36" s="197"/>
    </row>
    <row r="37" ht="15.75" customHeight="1">
      <c r="B37" s="159"/>
      <c r="C37" s="168"/>
      <c r="D37" s="169"/>
      <c r="E37" s="170" t="s">
        <v>576</v>
      </c>
      <c r="F37" s="35">
        <f>SUM(F36)</f>
        <v>0</v>
      </c>
      <c r="G37" s="35">
        <f>SUMPRODUCT(F36,G36)</f>
        <v>0</v>
      </c>
      <c r="H37" s="227">
        <f>G37*H36</f>
        <v>0</v>
      </c>
      <c r="I37" s="169"/>
      <c r="J37" s="169"/>
      <c r="K37" s="169"/>
      <c r="L37" s="169"/>
      <c r="M37" s="197"/>
    </row>
    <row r="38" ht="15.75" customHeight="1">
      <c r="B38" s="159"/>
      <c r="C38" s="174">
        <v>3.0</v>
      </c>
      <c r="D38" s="161" t="s">
        <v>661</v>
      </c>
      <c r="E38" s="162" t="s">
        <v>662</v>
      </c>
      <c r="F38" s="163">
        <v>2.0</v>
      </c>
      <c r="G38" s="35">
        <v>1800.0</v>
      </c>
      <c r="H38" s="227">
        <f>IF(F40=1,0.5,1)*IF(F40=2,1,1)*IF(AND(F40&gt;=3,F40&lt;=6),1.5,1)*IF(AND(F40&gt;=7,F40&lt;=10),2,1)*IF(AND(F40&gt;=11,F40&lt;=14),2.5,1)*IF(F40&gt;=15,3,1)</f>
        <v>1</v>
      </c>
      <c r="I38" s="221">
        <f>G39*H38</f>
        <v>3600</v>
      </c>
      <c r="J38" s="222">
        <f>J36+10*ROUND(G39/70,0)</f>
        <v>3210</v>
      </c>
      <c r="K38" s="161" t="s">
        <v>663</v>
      </c>
      <c r="L38" s="161" t="s">
        <v>664</v>
      </c>
      <c r="M38" s="197"/>
    </row>
    <row r="39" ht="15.75" customHeight="1">
      <c r="B39" s="159"/>
      <c r="C39" s="168"/>
      <c r="D39" s="169"/>
      <c r="E39" s="170" t="s">
        <v>576</v>
      </c>
      <c r="F39" s="35">
        <f>SUM(F38)</f>
        <v>2</v>
      </c>
      <c r="G39" s="35">
        <f>SUMPRODUCT(F38,G38)</f>
        <v>3600</v>
      </c>
      <c r="H39" s="227">
        <f>G39*H38</f>
        <v>3600</v>
      </c>
      <c r="I39" s="169"/>
      <c r="J39" s="169"/>
      <c r="K39" s="169"/>
      <c r="L39" s="169"/>
      <c r="M39" s="197"/>
    </row>
    <row r="40" ht="15.75" customHeight="1">
      <c r="B40" s="159"/>
      <c r="C40" s="174">
        <v>4.0</v>
      </c>
      <c r="D40" s="161" t="s">
        <v>665</v>
      </c>
      <c r="E40" s="175"/>
      <c r="F40" s="35"/>
      <c r="G40" s="35"/>
      <c r="H40" s="227">
        <f>IF(F41=1,0.5,1)*IF(F41=2,1,1)*IF(AND(F41&gt;=3,F41&lt;=6),1.5,1)*IF(AND(F41&gt;=7,F41&lt;=10),2,1)*IF(AND(F41&gt;=11,F41&lt;=14),2.5,1)*IF(F41&gt;=15,3,1)</f>
        <v>1</v>
      </c>
      <c r="I40" s="221">
        <f>G41*H40</f>
        <v>0</v>
      </c>
      <c r="J40" s="222">
        <f>J38+10*ROUND(G41/70,0)</f>
        <v>3210</v>
      </c>
      <c r="K40" s="161" t="s">
        <v>666</v>
      </c>
      <c r="L40" s="161"/>
      <c r="M40" s="197"/>
    </row>
    <row r="41" ht="15.75" customHeight="1">
      <c r="B41" s="159"/>
      <c r="C41" s="168"/>
      <c r="D41" s="169"/>
      <c r="E41" s="170" t="s">
        <v>576</v>
      </c>
      <c r="F41" s="35">
        <f>SUM(F40)</f>
        <v>0</v>
      </c>
      <c r="G41" s="35">
        <f>SUMPRODUCT(F40,G40)</f>
        <v>0</v>
      </c>
      <c r="H41" s="227">
        <f>G41*H40</f>
        <v>0</v>
      </c>
      <c r="I41" s="169"/>
      <c r="J41" s="169"/>
      <c r="K41" s="169"/>
      <c r="L41" s="169"/>
      <c r="M41" s="197"/>
    </row>
    <row r="42" ht="15.75" customHeight="1">
      <c r="B42" s="159"/>
      <c r="C42" s="174">
        <v>5.0</v>
      </c>
      <c r="D42" s="161" t="s">
        <v>667</v>
      </c>
      <c r="E42" s="175" t="s">
        <v>668</v>
      </c>
      <c r="F42" s="35">
        <v>1.0</v>
      </c>
      <c r="G42" s="35">
        <v>5000.0</v>
      </c>
      <c r="H42" s="220">
        <f>IF(F44=1,0.5,1)*IF(F44=2,1,1)*IF(AND(F44&gt;=3,F44&lt;=6),1.5,1)*IF(AND(F44&gt;=7,F44&lt;=10),2,1)*IF(AND(F44&gt;=11,F44&lt;=14),2.5,1)*IF(F44&gt;=15,3,1)</f>
        <v>1.5</v>
      </c>
      <c r="I42" s="221">
        <f>G44*H42</f>
        <v>7575</v>
      </c>
      <c r="J42" s="222">
        <f>J40+10*ROUND(G44/70,0)</f>
        <v>3930</v>
      </c>
      <c r="K42" s="161" t="s">
        <v>669</v>
      </c>
      <c r="L42" s="161"/>
      <c r="M42" s="197"/>
    </row>
    <row r="43" ht="15.75" customHeight="1">
      <c r="B43" s="159"/>
      <c r="C43" s="61"/>
      <c r="D43" s="166"/>
      <c r="E43" s="175" t="s">
        <v>670</v>
      </c>
      <c r="F43" s="35">
        <v>5.0</v>
      </c>
      <c r="G43" s="35">
        <v>10.0</v>
      </c>
      <c r="H43" s="223"/>
      <c r="I43" s="166"/>
      <c r="J43" s="166"/>
      <c r="K43" s="166"/>
      <c r="L43" s="166"/>
      <c r="M43" s="197"/>
    </row>
    <row r="44" ht="15.75" customHeight="1">
      <c r="B44" s="159"/>
      <c r="C44" s="168"/>
      <c r="D44" s="169"/>
      <c r="E44" s="170" t="s">
        <v>576</v>
      </c>
      <c r="F44" s="35">
        <f>SUM(F42:F43)</f>
        <v>6</v>
      </c>
      <c r="G44" s="35">
        <f>SUMPRODUCT(F42:F43,G42:G43)</f>
        <v>5050</v>
      </c>
      <c r="H44" s="227">
        <f>G44*H42</f>
        <v>7575</v>
      </c>
      <c r="I44" s="169"/>
      <c r="J44" s="169"/>
      <c r="K44" s="169"/>
      <c r="L44" s="169"/>
      <c r="M44" s="197"/>
    </row>
    <row r="45" ht="15.75" customHeight="1">
      <c r="B45" s="159"/>
      <c r="C45" s="174">
        <v>6.0</v>
      </c>
      <c r="D45" s="161" t="s">
        <v>671</v>
      </c>
      <c r="E45" s="175" t="s">
        <v>672</v>
      </c>
      <c r="F45" s="35">
        <v>4.0</v>
      </c>
      <c r="G45" s="35">
        <v>1800.0</v>
      </c>
      <c r="H45" s="227">
        <f>IF(F46=1,0.5,1)*IF(F46=2,1,1)*IF(AND(F46&gt;=3,F46&lt;=6),1.5,1)*IF(AND(F46&gt;=7,F46&lt;=10),2,1)*IF(AND(F46&gt;=11,F46&lt;=14),2.5,1)*IF(F46&gt;=15,3,1)</f>
        <v>1.5</v>
      </c>
      <c r="I45" s="221">
        <f>G46*H45</f>
        <v>10800</v>
      </c>
      <c r="J45" s="222">
        <f>J42+10*ROUND(G46/70,0)</f>
        <v>4960</v>
      </c>
      <c r="K45" s="161" t="s">
        <v>673</v>
      </c>
      <c r="L45" s="161"/>
      <c r="M45" s="197"/>
    </row>
    <row r="46" ht="15.75" customHeight="1">
      <c r="B46" s="159"/>
      <c r="C46" s="168"/>
      <c r="D46" s="169"/>
      <c r="E46" s="170" t="s">
        <v>576</v>
      </c>
      <c r="F46" s="35">
        <f>SUM(F45)</f>
        <v>4</v>
      </c>
      <c r="G46" s="35">
        <f>SUMPRODUCT(F45,G45)</f>
        <v>7200</v>
      </c>
      <c r="H46" s="227">
        <f>G46*H45</f>
        <v>10800</v>
      </c>
      <c r="I46" s="169"/>
      <c r="J46" s="169"/>
      <c r="K46" s="169"/>
      <c r="L46" s="169"/>
      <c r="M46" s="197"/>
    </row>
    <row r="47" ht="15.75" customHeight="1">
      <c r="B47" s="159"/>
      <c r="C47" s="174">
        <v>7.0</v>
      </c>
      <c r="D47" s="161" t="s">
        <v>674</v>
      </c>
      <c r="E47" s="175" t="s">
        <v>675</v>
      </c>
      <c r="F47" s="35">
        <v>9.0</v>
      </c>
      <c r="G47" s="35">
        <v>200.0</v>
      </c>
      <c r="H47" s="227">
        <f>IF(F48=1,0.5,1)*IF(F48=2,1,1)*IF(AND(F48&gt;=3,F48&lt;=6),1.5,1)*IF(AND(F48&gt;=7,F48&lt;=10),2,1)*IF(AND(F48&gt;=11,F48&lt;=14),2.5,1)*IF(F48&gt;=15,3,1)</f>
        <v>2</v>
      </c>
      <c r="I47" s="221">
        <f>G48*H47</f>
        <v>3600</v>
      </c>
      <c r="J47" s="222">
        <f>J45+10*ROUND(G48/70,0)</f>
        <v>5220</v>
      </c>
      <c r="K47" s="161" t="s">
        <v>676</v>
      </c>
      <c r="L47" s="161" t="s">
        <v>664</v>
      </c>
      <c r="M47" s="197"/>
    </row>
    <row r="48" ht="15.75" customHeight="1">
      <c r="B48" s="159"/>
      <c r="C48" s="168"/>
      <c r="D48" s="169"/>
      <c r="E48" s="170" t="s">
        <v>576</v>
      </c>
      <c r="F48" s="35">
        <f>SUM(F47)</f>
        <v>9</v>
      </c>
      <c r="G48" s="35">
        <f>SUMPRODUCT(F47,G47)</f>
        <v>1800</v>
      </c>
      <c r="H48" s="227">
        <f>G48*H47</f>
        <v>3600</v>
      </c>
      <c r="I48" s="169"/>
      <c r="J48" s="169"/>
      <c r="K48" s="169"/>
      <c r="L48" s="169"/>
      <c r="M48" s="197"/>
    </row>
    <row r="49" ht="15.75" customHeight="1">
      <c r="B49" s="159"/>
      <c r="C49" s="174">
        <v>8.0</v>
      </c>
      <c r="D49" s="161" t="s">
        <v>677</v>
      </c>
      <c r="E49" s="175" t="s">
        <v>678</v>
      </c>
      <c r="F49" s="35">
        <v>7.0</v>
      </c>
      <c r="G49" s="35">
        <v>450.0</v>
      </c>
      <c r="H49" s="227">
        <f>IF(F50=1,0.5,1)*IF(F50=2,1,1)*IF(AND(F50&gt;=3,F50&lt;=6),1.5,1)*IF(AND(F50&gt;=7,F50&lt;=10),2,1)*IF(AND(F50&gt;=11,F50&lt;=14),2.5,1)*IF(F50&gt;=15,3,1)</f>
        <v>2</v>
      </c>
      <c r="I49" s="221">
        <f>G50*H49</f>
        <v>6300</v>
      </c>
      <c r="J49" s="222">
        <f>J47+10*ROUND(G50/70,0)</f>
        <v>5670</v>
      </c>
      <c r="K49" s="161" t="s">
        <v>679</v>
      </c>
      <c r="L49" s="161"/>
      <c r="M49" s="197"/>
    </row>
    <row r="50" ht="15.75" customHeight="1">
      <c r="B50" s="159"/>
      <c r="C50" s="168"/>
      <c r="D50" s="169"/>
      <c r="E50" s="170" t="s">
        <v>576</v>
      </c>
      <c r="F50" s="35">
        <f>SUM(F49)</f>
        <v>7</v>
      </c>
      <c r="G50" s="35">
        <f>SUMPRODUCT(F49,G49)</f>
        <v>3150</v>
      </c>
      <c r="H50" s="227">
        <f>G50*H49</f>
        <v>6300</v>
      </c>
      <c r="I50" s="169"/>
      <c r="J50" s="169"/>
      <c r="K50" s="169"/>
      <c r="L50" s="169"/>
      <c r="M50" s="197"/>
    </row>
    <row r="51" ht="15.75" customHeight="1">
      <c r="B51" s="159"/>
      <c r="C51" s="174">
        <v>9.0</v>
      </c>
      <c r="D51" s="161" t="s">
        <v>680</v>
      </c>
      <c r="E51" s="175" t="s">
        <v>681</v>
      </c>
      <c r="F51" s="35">
        <v>1.0</v>
      </c>
      <c r="G51" s="35">
        <v>5400.0</v>
      </c>
      <c r="H51" s="227">
        <f>IF(F52=1,0.5,1)*IF(F52=2,1,1)*IF(AND(F52&gt;=3,F52&lt;=6),1.5,1)*IF(AND(F52&gt;=7,F52&lt;=10),2,1)*IF(AND(F52&gt;=11,F52&lt;=14),2.5,1)*IF(F52&gt;=15,3,1)</f>
        <v>0.5</v>
      </c>
      <c r="I51" s="221">
        <f>G52*H51</f>
        <v>2700</v>
      </c>
      <c r="J51" s="222">
        <f>J49+10*ROUND(G52/70,0)</f>
        <v>6440</v>
      </c>
      <c r="K51" s="161" t="s">
        <v>682</v>
      </c>
      <c r="L51" s="161" t="s">
        <v>683</v>
      </c>
      <c r="M51" s="197"/>
    </row>
    <row r="52" ht="15.75" customHeight="1">
      <c r="B52" s="192"/>
      <c r="C52" s="69"/>
      <c r="D52" s="181"/>
      <c r="E52" s="182" t="s">
        <v>576</v>
      </c>
      <c r="F52" s="183">
        <f>SUM(F51)</f>
        <v>1</v>
      </c>
      <c r="G52" s="183">
        <f>SUMPRODUCT(F51,G51)</f>
        <v>5400</v>
      </c>
      <c r="H52" s="228">
        <f>G52*H51</f>
        <v>2700</v>
      </c>
      <c r="I52" s="181"/>
      <c r="J52" s="181"/>
      <c r="K52" s="181"/>
      <c r="L52" s="181"/>
      <c r="M52" s="198"/>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1">
    <mergeCell ref="E10:I10"/>
    <mergeCell ref="C11:D11"/>
    <mergeCell ref="E11:I11"/>
    <mergeCell ref="C2:H2"/>
    <mergeCell ref="E4:I4"/>
    <mergeCell ref="K4:M4"/>
    <mergeCell ref="E5:I5"/>
    <mergeCell ref="K5:M11"/>
    <mergeCell ref="E6:I6"/>
    <mergeCell ref="E9:I9"/>
    <mergeCell ref="H14:H15"/>
    <mergeCell ref="H16:H17"/>
    <mergeCell ref="I16:I17"/>
    <mergeCell ref="J16:J17"/>
    <mergeCell ref="K16:K17"/>
    <mergeCell ref="L16:L17"/>
    <mergeCell ref="C16:C17"/>
    <mergeCell ref="C18:C20"/>
    <mergeCell ref="C23:C24"/>
    <mergeCell ref="D23:D24"/>
    <mergeCell ref="L25:L26"/>
    <mergeCell ref="H27:H28"/>
    <mergeCell ref="I27:I28"/>
    <mergeCell ref="J27:J28"/>
    <mergeCell ref="K27:K28"/>
    <mergeCell ref="L27:L28"/>
    <mergeCell ref="H29:H31"/>
    <mergeCell ref="I29:I31"/>
    <mergeCell ref="J29:J31"/>
    <mergeCell ref="K29:K31"/>
    <mergeCell ref="E7:I7"/>
    <mergeCell ref="E8:I8"/>
    <mergeCell ref="M13:M31"/>
    <mergeCell ref="J14:J15"/>
    <mergeCell ref="K14:K15"/>
    <mergeCell ref="L14:L15"/>
    <mergeCell ref="L18:L20"/>
    <mergeCell ref="L29:L31"/>
    <mergeCell ref="D16:D17"/>
    <mergeCell ref="C33:D33"/>
    <mergeCell ref="C40:C41"/>
    <mergeCell ref="D40:D41"/>
    <mergeCell ref="C42:C44"/>
    <mergeCell ref="D42:D44"/>
    <mergeCell ref="C45:C46"/>
    <mergeCell ref="D45:D46"/>
    <mergeCell ref="C47:C48"/>
    <mergeCell ref="D47:D48"/>
    <mergeCell ref="C49:C50"/>
    <mergeCell ref="D49:D50"/>
    <mergeCell ref="C51:C52"/>
    <mergeCell ref="D51:D52"/>
    <mergeCell ref="C5:D9"/>
    <mergeCell ref="C10:D10"/>
    <mergeCell ref="B13:B31"/>
    <mergeCell ref="C13:D13"/>
    <mergeCell ref="C14:C15"/>
    <mergeCell ref="D14:D15"/>
    <mergeCell ref="B33:B52"/>
    <mergeCell ref="D18:D20"/>
    <mergeCell ref="C21:C22"/>
    <mergeCell ref="D21:D22"/>
    <mergeCell ref="C25:C26"/>
    <mergeCell ref="D25:D26"/>
    <mergeCell ref="C27:C28"/>
    <mergeCell ref="D27:D28"/>
    <mergeCell ref="C29:C31"/>
    <mergeCell ref="D29:D31"/>
    <mergeCell ref="C34:C35"/>
    <mergeCell ref="D34:D35"/>
    <mergeCell ref="C36:C37"/>
    <mergeCell ref="D36:D37"/>
    <mergeCell ref="C38:C39"/>
    <mergeCell ref="D38:D39"/>
    <mergeCell ref="J34:J35"/>
    <mergeCell ref="J45:J46"/>
    <mergeCell ref="J25:J26"/>
    <mergeCell ref="K25:K26"/>
    <mergeCell ref="M33:M52"/>
    <mergeCell ref="K34:K35"/>
    <mergeCell ref="L34:L35"/>
    <mergeCell ref="L38:L39"/>
    <mergeCell ref="L42:L44"/>
    <mergeCell ref="L51:L52"/>
    <mergeCell ref="J38:J39"/>
    <mergeCell ref="K38:K39"/>
    <mergeCell ref="J36:J37"/>
    <mergeCell ref="J40:J41"/>
    <mergeCell ref="K40:K41"/>
    <mergeCell ref="L40:L41"/>
    <mergeCell ref="J42:J44"/>
    <mergeCell ref="K42:K44"/>
    <mergeCell ref="K45:K46"/>
    <mergeCell ref="L45:L46"/>
    <mergeCell ref="J47:J48"/>
    <mergeCell ref="K47:K48"/>
    <mergeCell ref="L47:L48"/>
    <mergeCell ref="J49:J50"/>
    <mergeCell ref="J51:J52"/>
    <mergeCell ref="K51:K52"/>
    <mergeCell ref="I42:I44"/>
    <mergeCell ref="I45:I46"/>
    <mergeCell ref="I47:I48"/>
    <mergeCell ref="I49:I50"/>
    <mergeCell ref="K49:K50"/>
    <mergeCell ref="L49:L50"/>
    <mergeCell ref="I51:I52"/>
    <mergeCell ref="H18:H20"/>
    <mergeCell ref="I18:I20"/>
    <mergeCell ref="J18:J20"/>
    <mergeCell ref="K18:K20"/>
    <mergeCell ref="I14:I15"/>
    <mergeCell ref="H21:H22"/>
    <mergeCell ref="I21:I22"/>
    <mergeCell ref="J21:J22"/>
    <mergeCell ref="K21:K22"/>
    <mergeCell ref="L21:L22"/>
    <mergeCell ref="H23:H24"/>
    <mergeCell ref="I23:I24"/>
    <mergeCell ref="J23:J24"/>
    <mergeCell ref="K23:K24"/>
    <mergeCell ref="L23:L24"/>
    <mergeCell ref="K36:K37"/>
    <mergeCell ref="L36:L37"/>
    <mergeCell ref="H25:H26"/>
    <mergeCell ref="I25:I26"/>
    <mergeCell ref="I34:I35"/>
    <mergeCell ref="I36:I37"/>
    <mergeCell ref="I38:I39"/>
    <mergeCell ref="I40:I41"/>
    <mergeCell ref="H42:H4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7.13"/>
    <col customWidth="1" min="3" max="3" width="4.75"/>
    <col customWidth="1" min="4" max="4" width="24.25"/>
    <col customWidth="1" min="5" max="5" width="47.63"/>
    <col customWidth="1" min="6" max="8" width="31.5"/>
    <col customWidth="1" min="9" max="9" width="15.38"/>
    <col customWidth="1" min="10" max="10" width="4.38"/>
    <col customWidth="1" min="11" max="11" width="3.13"/>
    <col customWidth="1" min="12" max="12" width="8.5"/>
  </cols>
  <sheetData>
    <row r="2">
      <c r="B2" s="229" t="s">
        <v>684</v>
      </c>
      <c r="C2" s="200" t="s">
        <v>685</v>
      </c>
      <c r="D2" s="30"/>
      <c r="E2" s="31"/>
    </row>
    <row r="4">
      <c r="B4" s="204" t="s">
        <v>596</v>
      </c>
      <c r="C4" s="203"/>
      <c r="D4" s="203"/>
      <c r="E4" s="203"/>
      <c r="F4" s="203"/>
      <c r="G4" s="203"/>
      <c r="H4" s="151"/>
    </row>
    <row r="5">
      <c r="B5" s="230" t="s">
        <v>686</v>
      </c>
      <c r="C5" s="203"/>
      <c r="D5" s="203"/>
      <c r="E5" s="203"/>
      <c r="F5" s="203"/>
      <c r="G5" s="203"/>
      <c r="H5" s="151"/>
    </row>
    <row r="6">
      <c r="F6" s="40"/>
      <c r="G6" s="40"/>
      <c r="H6" s="40"/>
    </row>
    <row r="7">
      <c r="B7" s="231" t="s">
        <v>687</v>
      </c>
      <c r="C7" s="232" t="s">
        <v>688</v>
      </c>
      <c r="D7" s="151"/>
      <c r="E7" s="233" t="s">
        <v>688</v>
      </c>
      <c r="F7" s="234" t="s">
        <v>689</v>
      </c>
      <c r="G7" s="234" t="s">
        <v>690</v>
      </c>
      <c r="H7" s="235" t="s">
        <v>691</v>
      </c>
    </row>
    <row r="8">
      <c r="B8" s="159"/>
      <c r="C8" s="236">
        <v>1.0</v>
      </c>
      <c r="D8" s="237" t="s">
        <v>692</v>
      </c>
      <c r="E8" s="238" t="s">
        <v>693</v>
      </c>
      <c r="F8" s="239" t="s">
        <v>694</v>
      </c>
      <c r="G8" s="239"/>
      <c r="H8" s="240"/>
    </row>
    <row r="9">
      <c r="B9" s="159"/>
      <c r="C9" s="241">
        <v>2.0</v>
      </c>
      <c r="D9" s="237" t="s">
        <v>695</v>
      </c>
      <c r="E9" s="238" t="s">
        <v>696</v>
      </c>
      <c r="F9" s="242"/>
      <c r="G9" s="243"/>
      <c r="H9" s="244"/>
    </row>
    <row r="10">
      <c r="B10" s="159"/>
      <c r="C10" s="241">
        <v>3.0</v>
      </c>
      <c r="D10" s="237" t="s">
        <v>697</v>
      </c>
      <c r="E10" s="238" t="s">
        <v>698</v>
      </c>
      <c r="F10" s="239" t="s">
        <v>699</v>
      </c>
      <c r="G10" s="243"/>
      <c r="H10" s="244"/>
    </row>
    <row r="11">
      <c r="B11" s="159"/>
      <c r="C11" s="241">
        <v>4.0</v>
      </c>
      <c r="D11" s="237" t="s">
        <v>700</v>
      </c>
      <c r="E11" s="238" t="s">
        <v>701</v>
      </c>
      <c r="F11" s="239" t="s">
        <v>702</v>
      </c>
      <c r="G11" s="243"/>
      <c r="H11" s="244"/>
    </row>
    <row r="12">
      <c r="B12" s="159"/>
      <c r="C12" s="241">
        <v>5.0</v>
      </c>
      <c r="D12" s="237" t="s">
        <v>703</v>
      </c>
      <c r="E12" s="238" t="s">
        <v>704</v>
      </c>
      <c r="F12" s="239" t="s">
        <v>705</v>
      </c>
      <c r="G12" s="243"/>
      <c r="H12" s="244"/>
    </row>
    <row r="13">
      <c r="B13" s="159"/>
      <c r="C13" s="241">
        <v>6.0</v>
      </c>
      <c r="D13" s="237" t="s">
        <v>706</v>
      </c>
      <c r="E13" s="245" t="s">
        <v>707</v>
      </c>
      <c r="F13" s="239" t="s">
        <v>705</v>
      </c>
      <c r="G13" s="243"/>
      <c r="H13" s="244"/>
    </row>
    <row r="14">
      <c r="B14" s="159"/>
      <c r="C14" s="241">
        <v>7.0</v>
      </c>
      <c r="D14" s="237" t="s">
        <v>708</v>
      </c>
      <c r="E14" s="238" t="s">
        <v>709</v>
      </c>
      <c r="F14" s="242"/>
      <c r="G14" s="243"/>
      <c r="H14" s="244"/>
    </row>
    <row r="15">
      <c r="B15" s="159"/>
      <c r="C15" s="241">
        <v>8.0</v>
      </c>
      <c r="D15" s="237" t="s">
        <v>710</v>
      </c>
      <c r="E15" s="245" t="s">
        <v>711</v>
      </c>
      <c r="F15" s="242"/>
      <c r="G15" s="243"/>
      <c r="H15" s="244"/>
    </row>
    <row r="16">
      <c r="B16" s="159"/>
      <c r="C16" s="241">
        <v>9.0</v>
      </c>
      <c r="D16" s="237" t="s">
        <v>712</v>
      </c>
      <c r="E16" s="245" t="s">
        <v>713</v>
      </c>
      <c r="F16" s="242"/>
      <c r="G16" s="243"/>
      <c r="H16" s="244"/>
      <c r="K16" s="40"/>
      <c r="L16" s="40"/>
    </row>
    <row r="17">
      <c r="B17" s="192"/>
      <c r="C17" s="246">
        <v>10.0</v>
      </c>
      <c r="D17" s="247" t="s">
        <v>714</v>
      </c>
      <c r="E17" s="248" t="s">
        <v>715</v>
      </c>
      <c r="F17" s="249" t="s">
        <v>716</v>
      </c>
      <c r="G17" s="250"/>
      <c r="H17" s="251"/>
      <c r="K17" s="40"/>
    </row>
    <row r="19">
      <c r="B19" s="231" t="s">
        <v>717</v>
      </c>
      <c r="C19" s="232" t="s">
        <v>688</v>
      </c>
      <c r="D19" s="151"/>
      <c r="E19" s="233" t="s">
        <v>689</v>
      </c>
      <c r="F19" s="252"/>
      <c r="G19" s="252"/>
      <c r="H19" s="157" t="s">
        <v>260</v>
      </c>
    </row>
    <row r="20">
      <c r="B20" s="159"/>
      <c r="C20" s="236">
        <v>1.0</v>
      </c>
      <c r="D20" s="237"/>
      <c r="E20" s="162"/>
      <c r="F20" s="253"/>
      <c r="G20" s="253"/>
      <c r="H20" s="254"/>
    </row>
    <row r="21">
      <c r="B21" s="159"/>
      <c r="C21" s="241">
        <v>2.0</v>
      </c>
      <c r="D21" s="237"/>
      <c r="E21" s="162"/>
      <c r="F21" s="253"/>
      <c r="G21" s="253"/>
      <c r="H21" s="244"/>
    </row>
    <row r="22">
      <c r="B22" s="159"/>
      <c r="C22" s="241">
        <v>3.0</v>
      </c>
      <c r="D22" s="237"/>
      <c r="E22" s="162"/>
      <c r="F22" s="253"/>
      <c r="G22" s="253"/>
      <c r="H22" s="244"/>
    </row>
    <row r="23">
      <c r="B23" s="159"/>
      <c r="C23" s="255">
        <v>4.0</v>
      </c>
      <c r="D23" s="237"/>
      <c r="E23" s="162"/>
      <c r="F23" s="253"/>
      <c r="G23" s="253"/>
      <c r="H23" s="244"/>
    </row>
    <row r="24">
      <c r="B24" s="159"/>
      <c r="C24" s="255">
        <v>5.0</v>
      </c>
      <c r="D24" s="237"/>
      <c r="E24" s="175"/>
      <c r="F24" s="253"/>
      <c r="G24" s="253"/>
      <c r="H24" s="244"/>
    </row>
    <row r="25">
      <c r="B25" s="159"/>
      <c r="C25" s="255">
        <v>6.0</v>
      </c>
      <c r="D25" s="237"/>
      <c r="E25" s="162"/>
      <c r="F25" s="253"/>
      <c r="G25" s="253"/>
      <c r="H25" s="244"/>
    </row>
    <row r="26">
      <c r="B26" s="159"/>
      <c r="C26" s="255">
        <v>7.0</v>
      </c>
      <c r="D26" s="237"/>
      <c r="E26" s="175"/>
      <c r="F26" s="256"/>
      <c r="G26" s="256"/>
      <c r="H26" s="257"/>
    </row>
    <row r="27">
      <c r="B27" s="159"/>
      <c r="C27" s="255">
        <v>8.0</v>
      </c>
      <c r="D27" s="237"/>
      <c r="E27" s="175"/>
      <c r="F27" s="253"/>
      <c r="G27" s="253"/>
      <c r="H27" s="244"/>
    </row>
    <row r="28">
      <c r="B28" s="159"/>
      <c r="C28" s="255">
        <v>9.0</v>
      </c>
      <c r="D28" s="237"/>
      <c r="E28" s="175"/>
      <c r="F28" s="253"/>
      <c r="G28" s="253"/>
      <c r="H28" s="244"/>
    </row>
    <row r="29">
      <c r="B29" s="192"/>
      <c r="C29" s="246">
        <v>10.0</v>
      </c>
      <c r="D29" s="247"/>
      <c r="E29" s="182"/>
      <c r="F29" s="258"/>
      <c r="G29" s="258"/>
      <c r="H29" s="251"/>
    </row>
  </sheetData>
  <mergeCells count="7">
    <mergeCell ref="C2:E2"/>
    <mergeCell ref="B4:H4"/>
    <mergeCell ref="B5:H5"/>
    <mergeCell ref="B7:B17"/>
    <mergeCell ref="C7:D7"/>
    <mergeCell ref="B19:B29"/>
    <mergeCell ref="C19:D1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7.13"/>
    <col customWidth="1" min="3" max="3" width="4.75"/>
    <col customWidth="1" min="4" max="4" width="24.25"/>
    <col customWidth="1" min="5" max="5" width="47.63"/>
    <col customWidth="1" min="6" max="8" width="31.5"/>
    <col customWidth="1" min="9" max="9" width="15.38"/>
    <col customWidth="1" min="10" max="10" width="14.38"/>
    <col customWidth="1" min="11" max="11" width="3.13"/>
    <col customWidth="1" min="12" max="12" width="8.5"/>
  </cols>
  <sheetData>
    <row r="2">
      <c r="B2" s="229" t="s">
        <v>718</v>
      </c>
      <c r="C2" s="259" t="s">
        <v>284</v>
      </c>
      <c r="D2" s="30"/>
      <c r="E2" s="31"/>
    </row>
    <row r="4">
      <c r="B4" s="204" t="s">
        <v>596</v>
      </c>
      <c r="C4" s="203"/>
      <c r="D4" s="203"/>
      <c r="E4" s="203"/>
      <c r="F4" s="203"/>
      <c r="G4" s="203"/>
      <c r="H4" s="151"/>
    </row>
    <row r="5">
      <c r="B5" s="230"/>
      <c r="C5" s="203"/>
      <c r="D5" s="203"/>
      <c r="E5" s="203"/>
      <c r="F5" s="203"/>
      <c r="G5" s="203"/>
      <c r="H5" s="151"/>
    </row>
    <row r="6">
      <c r="F6" s="40"/>
      <c r="G6" s="40"/>
      <c r="H6" s="40"/>
    </row>
    <row r="7">
      <c r="B7" s="231" t="s">
        <v>719</v>
      </c>
      <c r="C7" s="232" t="s">
        <v>688</v>
      </c>
      <c r="D7" s="151"/>
      <c r="E7" s="233" t="s">
        <v>688</v>
      </c>
      <c r="F7" s="234" t="s">
        <v>689</v>
      </c>
      <c r="G7" s="234" t="s">
        <v>690</v>
      </c>
      <c r="H7" s="235" t="s">
        <v>691</v>
      </c>
    </row>
    <row r="8">
      <c r="B8" s="159"/>
      <c r="C8" s="236">
        <v>1.0</v>
      </c>
      <c r="D8" s="237" t="s">
        <v>720</v>
      </c>
      <c r="E8" s="238" t="s">
        <v>721</v>
      </c>
      <c r="F8" s="239"/>
      <c r="G8" s="239"/>
      <c r="H8" s="240"/>
    </row>
    <row r="9">
      <c r="B9" s="159"/>
      <c r="C9" s="241">
        <v>2.0</v>
      </c>
      <c r="D9" s="237" t="s">
        <v>722</v>
      </c>
      <c r="E9" s="238" t="s">
        <v>723</v>
      </c>
      <c r="F9" s="239" t="s">
        <v>724</v>
      </c>
      <c r="G9" s="243"/>
      <c r="H9" s="244"/>
    </row>
    <row r="10">
      <c r="B10" s="159"/>
      <c r="C10" s="241">
        <v>3.0</v>
      </c>
      <c r="D10" s="237" t="s">
        <v>725</v>
      </c>
      <c r="E10" s="238" t="s">
        <v>726</v>
      </c>
      <c r="F10" s="239" t="s">
        <v>727</v>
      </c>
      <c r="G10" s="243"/>
      <c r="H10" s="244"/>
    </row>
    <row r="11">
      <c r="B11" s="159"/>
      <c r="C11" s="241">
        <v>4.0</v>
      </c>
      <c r="D11" s="237" t="s">
        <v>728</v>
      </c>
      <c r="E11" s="238" t="s">
        <v>729</v>
      </c>
      <c r="F11" s="239"/>
      <c r="G11" s="243"/>
      <c r="H11" s="244"/>
    </row>
    <row r="12">
      <c r="B12" s="159"/>
      <c r="C12" s="241">
        <v>5.0</v>
      </c>
      <c r="D12" s="237" t="s">
        <v>730</v>
      </c>
      <c r="E12" s="238" t="s">
        <v>731</v>
      </c>
      <c r="F12" s="239" t="s">
        <v>732</v>
      </c>
      <c r="G12" s="243"/>
      <c r="H12" s="244"/>
    </row>
    <row r="13">
      <c r="B13" s="159"/>
      <c r="C13" s="241">
        <v>6.0</v>
      </c>
      <c r="D13" s="237" t="s">
        <v>733</v>
      </c>
      <c r="E13" s="238" t="s">
        <v>734</v>
      </c>
      <c r="F13" s="239" t="s">
        <v>735</v>
      </c>
      <c r="G13" s="243"/>
      <c r="H13" s="244"/>
    </row>
    <row r="14">
      <c r="B14" s="159"/>
      <c r="C14" s="241">
        <v>7.0</v>
      </c>
      <c r="D14" s="237" t="s">
        <v>736</v>
      </c>
      <c r="E14" s="238" t="s">
        <v>737</v>
      </c>
      <c r="F14" s="239" t="s">
        <v>738</v>
      </c>
      <c r="G14" s="243"/>
      <c r="H14" s="244"/>
    </row>
    <row r="15">
      <c r="B15" s="159"/>
      <c r="C15" s="241">
        <v>8.0</v>
      </c>
      <c r="D15" s="237" t="s">
        <v>739</v>
      </c>
      <c r="E15" s="245" t="s">
        <v>740</v>
      </c>
      <c r="F15" s="260"/>
      <c r="G15" s="261"/>
      <c r="H15" s="257"/>
    </row>
    <row r="16">
      <c r="B16" s="159"/>
      <c r="C16" s="241">
        <v>9.0</v>
      </c>
      <c r="D16" s="237" t="s">
        <v>741</v>
      </c>
      <c r="E16" s="245" t="s">
        <v>742</v>
      </c>
      <c r="F16" s="242"/>
      <c r="G16" s="243"/>
      <c r="H16" s="244"/>
    </row>
    <row r="17">
      <c r="B17" s="159"/>
      <c r="C17" s="241">
        <v>10.0</v>
      </c>
      <c r="D17" s="237"/>
      <c r="E17" s="245"/>
      <c r="F17" s="242"/>
      <c r="G17" s="243"/>
      <c r="H17" s="244"/>
      <c r="K17" s="40"/>
      <c r="L17" s="40"/>
    </row>
    <row r="18">
      <c r="B18" s="192"/>
      <c r="C18" s="246">
        <v>11.0</v>
      </c>
      <c r="D18" s="247"/>
      <c r="E18" s="248"/>
      <c r="F18" s="262"/>
      <c r="G18" s="250"/>
      <c r="H18" s="251"/>
      <c r="K18" s="40"/>
    </row>
    <row r="20">
      <c r="B20" s="231" t="s">
        <v>743</v>
      </c>
      <c r="C20" s="232" t="s">
        <v>688</v>
      </c>
      <c r="D20" s="151"/>
      <c r="E20" s="233" t="s">
        <v>688</v>
      </c>
      <c r="F20" s="234" t="s">
        <v>689</v>
      </c>
      <c r="G20" s="234" t="s">
        <v>690</v>
      </c>
      <c r="H20" s="235" t="s">
        <v>691</v>
      </c>
    </row>
    <row r="21">
      <c r="B21" s="159"/>
      <c r="C21" s="236">
        <v>1.0</v>
      </c>
      <c r="D21" s="237" t="s">
        <v>744</v>
      </c>
      <c r="E21" s="238" t="s">
        <v>745</v>
      </c>
      <c r="F21" s="239" t="s">
        <v>746</v>
      </c>
      <c r="G21" s="239"/>
      <c r="H21" s="240"/>
    </row>
    <row r="22">
      <c r="B22" s="159"/>
      <c r="C22" s="241">
        <v>2.0</v>
      </c>
      <c r="D22" s="237"/>
      <c r="E22" s="238"/>
      <c r="F22" s="239"/>
      <c r="G22" s="243"/>
      <c r="H22" s="244"/>
    </row>
    <row r="23">
      <c r="B23" s="159"/>
      <c r="C23" s="241">
        <v>3.0</v>
      </c>
      <c r="D23" s="237" t="s">
        <v>747</v>
      </c>
      <c r="E23" s="238" t="s">
        <v>748</v>
      </c>
      <c r="F23" s="239" t="s">
        <v>749</v>
      </c>
      <c r="G23" s="263"/>
      <c r="H23" s="244"/>
    </row>
    <row r="24">
      <c r="B24" s="159"/>
      <c r="C24" s="241">
        <v>4.0</v>
      </c>
      <c r="D24" s="237" t="s">
        <v>750</v>
      </c>
      <c r="E24" s="245" t="s">
        <v>751</v>
      </c>
      <c r="F24" s="242"/>
      <c r="G24" s="243"/>
      <c r="H24" s="244"/>
    </row>
    <row r="25">
      <c r="B25" s="159"/>
      <c r="C25" s="241">
        <v>5.0</v>
      </c>
      <c r="D25" s="237" t="s">
        <v>752</v>
      </c>
      <c r="E25" s="238" t="s">
        <v>753</v>
      </c>
      <c r="F25" s="242"/>
      <c r="G25" s="243"/>
      <c r="H25" s="244"/>
    </row>
    <row r="26">
      <c r="B26" s="159"/>
      <c r="C26" s="241">
        <v>6.0</v>
      </c>
      <c r="D26" s="237" t="s">
        <v>754</v>
      </c>
      <c r="E26" s="238" t="s">
        <v>755</v>
      </c>
      <c r="F26" s="242"/>
      <c r="G26" s="243"/>
      <c r="H26" s="244"/>
    </row>
    <row r="27">
      <c r="B27" s="159"/>
      <c r="C27" s="241">
        <v>7.0</v>
      </c>
      <c r="D27" s="237" t="s">
        <v>756</v>
      </c>
      <c r="E27" s="238" t="s">
        <v>757</v>
      </c>
      <c r="F27" s="242"/>
      <c r="G27" s="243"/>
      <c r="H27" s="244"/>
    </row>
    <row r="28">
      <c r="B28" s="159"/>
      <c r="C28" s="241">
        <v>8.0</v>
      </c>
      <c r="D28" s="237" t="s">
        <v>758</v>
      </c>
      <c r="E28" s="238" t="s">
        <v>759</v>
      </c>
      <c r="F28" s="242"/>
      <c r="G28" s="243"/>
      <c r="H28" s="244"/>
    </row>
    <row r="29">
      <c r="B29" s="159"/>
      <c r="C29" s="241">
        <v>9.0</v>
      </c>
      <c r="D29" s="264" t="s">
        <v>760</v>
      </c>
      <c r="E29" s="265" t="s">
        <v>761</v>
      </c>
      <c r="F29" s="239"/>
      <c r="G29" s="243"/>
      <c r="H29" s="244"/>
    </row>
    <row r="30">
      <c r="B30" s="159"/>
      <c r="C30" s="241">
        <v>10.0</v>
      </c>
      <c r="D30" s="264" t="s">
        <v>762</v>
      </c>
      <c r="E30" s="265" t="s">
        <v>763</v>
      </c>
      <c r="F30" s="239"/>
      <c r="G30" s="243"/>
      <c r="H30" s="244"/>
    </row>
    <row r="31">
      <c r="B31" s="192"/>
      <c r="C31" s="246">
        <v>11.0</v>
      </c>
      <c r="D31" s="247"/>
      <c r="E31" s="248"/>
      <c r="F31" s="262"/>
      <c r="G31" s="250"/>
      <c r="H31" s="251"/>
    </row>
  </sheetData>
  <mergeCells count="7">
    <mergeCell ref="C2:E2"/>
    <mergeCell ref="B4:H4"/>
    <mergeCell ref="B5:H5"/>
    <mergeCell ref="B7:B18"/>
    <mergeCell ref="C7:D7"/>
    <mergeCell ref="B20:B31"/>
    <mergeCell ref="C20:D2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0"/>
    <col customWidth="1" min="3" max="3" width="36.38"/>
  </cols>
  <sheetData>
    <row r="2">
      <c r="B2" s="266" t="s">
        <v>764</v>
      </c>
      <c r="C2" s="267" t="s">
        <v>765</v>
      </c>
      <c r="D2" s="268" t="s">
        <v>324</v>
      </c>
      <c r="E2" s="268" t="s">
        <v>160</v>
      </c>
      <c r="F2" s="268" t="s">
        <v>185</v>
      </c>
      <c r="I2" s="268"/>
    </row>
    <row r="3">
      <c r="B3" s="267" t="s">
        <v>766</v>
      </c>
      <c r="C3" s="267" t="s">
        <v>767</v>
      </c>
    </row>
    <row r="4">
      <c r="B4" s="267" t="s">
        <v>768</v>
      </c>
    </row>
    <row r="5">
      <c r="B5" s="267" t="s">
        <v>769</v>
      </c>
    </row>
    <row r="6">
      <c r="B6" s="267" t="s">
        <v>770</v>
      </c>
    </row>
    <row r="7">
      <c r="B7" s="267" t="s">
        <v>771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68.38"/>
    <col customWidth="1" min="4" max="4" width="1.88"/>
    <col customWidth="1" min="5" max="5" width="10.25"/>
    <col customWidth="1" min="6" max="6" width="132.0"/>
  </cols>
  <sheetData>
    <row r="1" ht="15.75" customHeight="1"/>
    <row r="2" ht="15.75" customHeight="1">
      <c r="B2" s="269" t="s">
        <v>573</v>
      </c>
      <c r="C2" s="270" t="s">
        <v>772</v>
      </c>
      <c r="E2" s="269" t="s">
        <v>257</v>
      </c>
      <c r="F2" s="270" t="s">
        <v>324</v>
      </c>
    </row>
    <row r="3" ht="15.75" customHeight="1">
      <c r="E3" s="271"/>
    </row>
    <row r="4" ht="15.75" customHeight="1">
      <c r="B4" s="272" t="s">
        <v>220</v>
      </c>
      <c r="C4" s="270" t="s">
        <v>773</v>
      </c>
      <c r="E4" s="269" t="s">
        <v>774</v>
      </c>
      <c r="F4" s="270" t="s">
        <v>775</v>
      </c>
    </row>
    <row r="5" ht="15.75" customHeight="1">
      <c r="B5" s="273"/>
      <c r="C5" s="274"/>
      <c r="D5" s="271"/>
      <c r="E5" s="273"/>
      <c r="F5" s="274"/>
    </row>
    <row r="6" ht="15.75" customHeight="1">
      <c r="B6" s="275" t="s">
        <v>776</v>
      </c>
      <c r="C6" s="276" t="s">
        <v>777</v>
      </c>
      <c r="D6" s="271"/>
      <c r="E6" s="275" t="s">
        <v>778</v>
      </c>
      <c r="F6" s="276" t="s">
        <v>779</v>
      </c>
    </row>
    <row r="7" ht="15.75" customHeight="1">
      <c r="B7" s="277" t="s">
        <v>780</v>
      </c>
      <c r="C7" s="278" t="s">
        <v>781</v>
      </c>
      <c r="D7" s="271"/>
      <c r="E7" s="277" t="s">
        <v>782</v>
      </c>
      <c r="F7" s="278" t="s">
        <v>783</v>
      </c>
    </row>
    <row r="8" ht="15.75" customHeight="1">
      <c r="B8" s="279" t="s">
        <v>784</v>
      </c>
      <c r="C8" s="280" t="s">
        <v>785</v>
      </c>
      <c r="D8" s="271"/>
      <c r="E8" s="277" t="s">
        <v>786</v>
      </c>
      <c r="F8" s="278" t="s">
        <v>787</v>
      </c>
    </row>
    <row r="9" ht="15.75" customHeight="1">
      <c r="B9" s="159"/>
      <c r="C9" s="197"/>
      <c r="D9" s="271"/>
      <c r="E9" s="277" t="s">
        <v>262</v>
      </c>
      <c r="F9" s="278">
        <v>2.0</v>
      </c>
    </row>
    <row r="10" ht="15.75" customHeight="1">
      <c r="B10" s="159"/>
      <c r="C10" s="197"/>
      <c r="D10" s="271"/>
      <c r="E10" s="277" t="s">
        <v>401</v>
      </c>
      <c r="F10" s="278" t="s">
        <v>400</v>
      </c>
    </row>
    <row r="11" ht="15.75" customHeight="1">
      <c r="B11" s="159"/>
      <c r="C11" s="197"/>
      <c r="D11" s="271"/>
      <c r="E11" s="277" t="s">
        <v>524</v>
      </c>
      <c r="F11" s="278" t="s">
        <v>244</v>
      </c>
    </row>
    <row r="12" ht="15.75" customHeight="1">
      <c r="B12" s="192"/>
      <c r="C12" s="198"/>
      <c r="D12" s="271"/>
      <c r="E12" s="281" t="s">
        <v>788</v>
      </c>
      <c r="F12" s="282" t="s">
        <v>400</v>
      </c>
    </row>
    <row r="13" ht="15.75" customHeight="1">
      <c r="D13" s="271"/>
      <c r="E13" s="271"/>
    </row>
    <row r="14" ht="15.75" customHeight="1">
      <c r="B14" s="269" t="s">
        <v>789</v>
      </c>
      <c r="C14" s="270"/>
      <c r="D14" s="271"/>
      <c r="E14" s="271"/>
    </row>
    <row r="15" ht="15.75" customHeight="1">
      <c r="D15" s="271"/>
      <c r="E15" s="271"/>
    </row>
    <row r="16" ht="15.75" customHeight="1">
      <c r="B16" s="269" t="s">
        <v>790</v>
      </c>
      <c r="C16" s="270"/>
      <c r="D16" s="271"/>
      <c r="E16" s="27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101.5"/>
    <col customWidth="1" min="4" max="4" width="1.88"/>
    <col customWidth="1" min="5" max="5" width="10.25"/>
    <col customWidth="1" min="6" max="6" width="100.88"/>
  </cols>
  <sheetData>
    <row r="1" ht="15.75" customHeight="1"/>
    <row r="2" ht="15.75" customHeight="1">
      <c r="B2" s="269" t="s">
        <v>573</v>
      </c>
      <c r="C2" s="270" t="s">
        <v>791</v>
      </c>
      <c r="E2" s="269" t="s">
        <v>257</v>
      </c>
      <c r="F2" s="270" t="s">
        <v>792</v>
      </c>
    </row>
    <row r="3" ht="15.75" customHeight="1">
      <c r="E3" s="271"/>
    </row>
    <row r="4" ht="15.75" customHeight="1">
      <c r="B4" s="272" t="s">
        <v>220</v>
      </c>
      <c r="C4" s="270" t="s">
        <v>793</v>
      </c>
      <c r="E4" s="269" t="s">
        <v>774</v>
      </c>
      <c r="F4" s="270" t="s">
        <v>794</v>
      </c>
    </row>
    <row r="5" ht="15.75" customHeight="1">
      <c r="B5" s="273"/>
      <c r="C5" s="274"/>
      <c r="D5" s="271"/>
      <c r="E5" s="273"/>
      <c r="F5" s="274"/>
    </row>
    <row r="6" ht="15.75" customHeight="1">
      <c r="B6" s="275" t="s">
        <v>776</v>
      </c>
      <c r="C6" s="276" t="s">
        <v>795</v>
      </c>
      <c r="D6" s="271"/>
      <c r="E6" s="275" t="s">
        <v>778</v>
      </c>
      <c r="F6" s="276" t="s">
        <v>796</v>
      </c>
    </row>
    <row r="7" ht="15.75" customHeight="1">
      <c r="B7" s="277" t="s">
        <v>780</v>
      </c>
      <c r="C7" s="278" t="s">
        <v>797</v>
      </c>
      <c r="D7" s="271"/>
      <c r="E7" s="277" t="s">
        <v>782</v>
      </c>
      <c r="F7" s="278" t="s">
        <v>798</v>
      </c>
    </row>
    <row r="8" ht="15.75" customHeight="1">
      <c r="B8" s="279" t="s">
        <v>784</v>
      </c>
      <c r="C8" s="280" t="s">
        <v>799</v>
      </c>
      <c r="D8" s="271"/>
      <c r="E8" s="277" t="s">
        <v>786</v>
      </c>
      <c r="F8" s="278" t="s">
        <v>800</v>
      </c>
    </row>
    <row r="9" ht="15.75" customHeight="1">
      <c r="B9" s="159"/>
      <c r="C9" s="197"/>
      <c r="D9" s="271"/>
      <c r="E9" s="277" t="s">
        <v>262</v>
      </c>
      <c r="F9" s="278">
        <v>2.0</v>
      </c>
    </row>
    <row r="10" ht="15.75" customHeight="1">
      <c r="B10" s="159"/>
      <c r="C10" s="197"/>
      <c r="D10" s="271"/>
      <c r="E10" s="277" t="s">
        <v>401</v>
      </c>
      <c r="F10" s="278" t="s">
        <v>400</v>
      </c>
    </row>
    <row r="11" ht="15.75" customHeight="1">
      <c r="B11" s="159"/>
      <c r="C11" s="197"/>
      <c r="D11" s="271"/>
      <c r="E11" s="277" t="s">
        <v>524</v>
      </c>
      <c r="F11" s="278" t="s">
        <v>244</v>
      </c>
    </row>
    <row r="12" ht="15.75" customHeight="1">
      <c r="B12" s="192"/>
      <c r="C12" s="198"/>
      <c r="D12" s="271"/>
      <c r="E12" s="281" t="s">
        <v>788</v>
      </c>
      <c r="F12" s="282" t="s">
        <v>400</v>
      </c>
    </row>
    <row r="13" ht="15.75" customHeight="1">
      <c r="D13" s="271"/>
      <c r="E13" s="271"/>
    </row>
    <row r="14" ht="15.75" customHeight="1">
      <c r="B14" s="269" t="s">
        <v>789</v>
      </c>
      <c r="C14" s="270" t="s">
        <v>801</v>
      </c>
      <c r="D14" s="271"/>
      <c r="E14" s="271"/>
    </row>
    <row r="15" ht="15.75" customHeight="1">
      <c r="D15" s="271"/>
      <c r="E15" s="271"/>
    </row>
    <row r="16" ht="15.75" customHeight="1">
      <c r="B16" s="269" t="s">
        <v>790</v>
      </c>
      <c r="C16" s="270" t="s">
        <v>802</v>
      </c>
      <c r="D16" s="271"/>
      <c r="E16" s="271"/>
      <c r="F16" s="270" t="s">
        <v>803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82.63"/>
    <col customWidth="1" min="4" max="4" width="1.88"/>
    <col customWidth="1" min="5" max="5" width="10.25"/>
    <col customWidth="1" min="6" max="6" width="118.63"/>
  </cols>
  <sheetData>
    <row r="1" ht="15.75" customHeight="1"/>
    <row r="2" ht="15.75" customHeight="1">
      <c r="B2" s="269" t="s">
        <v>573</v>
      </c>
      <c r="C2" s="270" t="s">
        <v>804</v>
      </c>
      <c r="E2" s="269" t="s">
        <v>257</v>
      </c>
      <c r="F2" s="270" t="s">
        <v>805</v>
      </c>
    </row>
    <row r="3" ht="15.75" customHeight="1">
      <c r="E3" s="271"/>
    </row>
    <row r="4" ht="15.75" customHeight="1">
      <c r="B4" s="272" t="s">
        <v>220</v>
      </c>
      <c r="C4" s="270" t="s">
        <v>806</v>
      </c>
      <c r="E4" s="269" t="s">
        <v>774</v>
      </c>
      <c r="F4" s="270" t="s">
        <v>807</v>
      </c>
    </row>
    <row r="5" ht="15.75" customHeight="1">
      <c r="B5" s="273"/>
      <c r="C5" s="274"/>
      <c r="D5" s="271"/>
      <c r="E5" s="273"/>
      <c r="F5" s="274"/>
    </row>
    <row r="6" ht="15.75" customHeight="1">
      <c r="B6" s="275" t="s">
        <v>776</v>
      </c>
      <c r="C6" s="276" t="s">
        <v>808</v>
      </c>
      <c r="D6" s="271"/>
      <c r="E6" s="275" t="s">
        <v>778</v>
      </c>
      <c r="F6" s="276" t="s">
        <v>809</v>
      </c>
    </row>
    <row r="7" ht="15.75" customHeight="1">
      <c r="B7" s="277" t="s">
        <v>780</v>
      </c>
      <c r="C7" s="278" t="s">
        <v>810</v>
      </c>
      <c r="D7" s="271"/>
      <c r="E7" s="277" t="s">
        <v>782</v>
      </c>
      <c r="F7" s="278" t="s">
        <v>811</v>
      </c>
    </row>
    <row r="8" ht="15.75" customHeight="1">
      <c r="B8" s="279" t="s">
        <v>784</v>
      </c>
      <c r="C8" s="280" t="s">
        <v>812</v>
      </c>
      <c r="D8" s="271"/>
      <c r="E8" s="277" t="s">
        <v>786</v>
      </c>
      <c r="F8" s="278" t="s">
        <v>813</v>
      </c>
    </row>
    <row r="9" ht="15.75" customHeight="1">
      <c r="B9" s="159"/>
      <c r="C9" s="197"/>
      <c r="D9" s="271"/>
      <c r="E9" s="277" t="s">
        <v>262</v>
      </c>
      <c r="F9" s="283">
        <v>43863.0</v>
      </c>
    </row>
    <row r="10" ht="15.75" customHeight="1">
      <c r="B10" s="159"/>
      <c r="C10" s="197"/>
      <c r="D10" s="271"/>
      <c r="E10" s="277" t="s">
        <v>401</v>
      </c>
      <c r="F10" s="278" t="s">
        <v>400</v>
      </c>
    </row>
    <row r="11" ht="15.75" customHeight="1">
      <c r="B11" s="159"/>
      <c r="C11" s="197"/>
      <c r="D11" s="271"/>
      <c r="E11" s="277" t="s">
        <v>524</v>
      </c>
      <c r="F11" s="278" t="s">
        <v>244</v>
      </c>
    </row>
    <row r="12" ht="33.0" customHeight="1">
      <c r="B12" s="192"/>
      <c r="C12" s="198"/>
      <c r="D12" s="271"/>
      <c r="E12" s="281" t="s">
        <v>788</v>
      </c>
      <c r="F12" s="282" t="s">
        <v>400</v>
      </c>
    </row>
    <row r="13" ht="15.75" customHeight="1">
      <c r="D13" s="271"/>
      <c r="E13" s="271"/>
    </row>
    <row r="14" ht="15.75" customHeight="1">
      <c r="B14" s="269" t="s">
        <v>789</v>
      </c>
      <c r="C14" s="270" t="s">
        <v>400</v>
      </c>
      <c r="D14" s="271"/>
      <c r="E14" s="271"/>
    </row>
    <row r="15" ht="15.75" customHeight="1">
      <c r="D15" s="271"/>
      <c r="E15" s="271"/>
    </row>
    <row r="16" ht="15.75" customHeight="1">
      <c r="B16" s="269" t="s">
        <v>790</v>
      </c>
      <c r="C16" s="270" t="s">
        <v>814</v>
      </c>
      <c r="D16" s="271"/>
      <c r="E16" s="27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82.63"/>
    <col customWidth="1" min="4" max="4" width="1.88"/>
    <col customWidth="1" min="5" max="5" width="10.25"/>
    <col customWidth="1" min="6" max="6" width="118.63"/>
  </cols>
  <sheetData>
    <row r="1" ht="15.75" customHeight="1"/>
    <row r="2" ht="15.75" customHeight="1">
      <c r="B2" s="269" t="s">
        <v>573</v>
      </c>
      <c r="C2" s="270" t="s">
        <v>815</v>
      </c>
      <c r="E2" s="269" t="s">
        <v>257</v>
      </c>
      <c r="F2" s="270" t="s">
        <v>816</v>
      </c>
    </row>
    <row r="3" ht="15.75" customHeight="1">
      <c r="E3" s="271"/>
    </row>
    <row r="4" ht="15.75" customHeight="1">
      <c r="B4" s="272" t="s">
        <v>220</v>
      </c>
      <c r="C4" s="270" t="s">
        <v>817</v>
      </c>
      <c r="E4" s="269" t="s">
        <v>774</v>
      </c>
      <c r="F4" s="270" t="s">
        <v>818</v>
      </c>
    </row>
    <row r="5" ht="15.75" customHeight="1">
      <c r="B5" s="273"/>
      <c r="C5" s="274"/>
      <c r="D5" s="271"/>
      <c r="E5" s="273"/>
      <c r="F5" s="274"/>
    </row>
    <row r="6" ht="15.75" customHeight="1">
      <c r="B6" s="275" t="s">
        <v>776</v>
      </c>
      <c r="C6" s="276" t="s">
        <v>819</v>
      </c>
      <c r="D6" s="271"/>
      <c r="E6" s="275" t="s">
        <v>778</v>
      </c>
      <c r="F6" s="276" t="s">
        <v>820</v>
      </c>
    </row>
    <row r="7" ht="15.75" customHeight="1">
      <c r="B7" s="277" t="s">
        <v>780</v>
      </c>
      <c r="C7" s="278" t="s">
        <v>821</v>
      </c>
      <c r="D7" s="271"/>
      <c r="E7" s="277" t="s">
        <v>782</v>
      </c>
      <c r="F7" s="278" t="s">
        <v>822</v>
      </c>
    </row>
    <row r="8" ht="15.75" customHeight="1">
      <c r="B8" s="279" t="s">
        <v>784</v>
      </c>
      <c r="C8" s="280" t="s">
        <v>823</v>
      </c>
      <c r="D8" s="271"/>
      <c r="E8" s="277" t="s">
        <v>786</v>
      </c>
      <c r="F8" s="278" t="s">
        <v>824</v>
      </c>
    </row>
    <row r="9" ht="15.75" customHeight="1">
      <c r="B9" s="159"/>
      <c r="C9" s="197"/>
      <c r="D9" s="271"/>
      <c r="E9" s="277" t="s">
        <v>262</v>
      </c>
      <c r="F9" s="278">
        <v>2.0</v>
      </c>
    </row>
    <row r="10" ht="15.75" customHeight="1">
      <c r="B10" s="159"/>
      <c r="C10" s="197"/>
      <c r="D10" s="271"/>
      <c r="E10" s="277" t="s">
        <v>401</v>
      </c>
      <c r="F10" s="278" t="s">
        <v>400</v>
      </c>
    </row>
    <row r="11" ht="15.75" customHeight="1">
      <c r="B11" s="159"/>
      <c r="C11" s="197"/>
      <c r="D11" s="271"/>
      <c r="E11" s="277" t="s">
        <v>524</v>
      </c>
      <c r="F11" s="278" t="s">
        <v>400</v>
      </c>
    </row>
    <row r="12" ht="33.0" customHeight="1">
      <c r="B12" s="192"/>
      <c r="C12" s="198"/>
      <c r="D12" s="271"/>
      <c r="E12" s="281" t="s">
        <v>788</v>
      </c>
      <c r="F12" s="282" t="s">
        <v>400</v>
      </c>
    </row>
    <row r="13" ht="15.75" customHeight="1">
      <c r="D13" s="271"/>
      <c r="E13" s="271"/>
    </row>
    <row r="14" ht="15.75" customHeight="1">
      <c r="B14" s="269" t="s">
        <v>789</v>
      </c>
      <c r="C14" s="270" t="s">
        <v>400</v>
      </c>
      <c r="D14" s="271"/>
      <c r="E14" s="269"/>
      <c r="F14" s="270" t="s">
        <v>825</v>
      </c>
    </row>
    <row r="15" ht="15.75" customHeight="1">
      <c r="D15" s="271"/>
      <c r="E15" s="271"/>
    </row>
    <row r="16" ht="15.75" customHeight="1">
      <c r="B16" s="269" t="s">
        <v>790</v>
      </c>
      <c r="C16" s="270" t="s">
        <v>826</v>
      </c>
      <c r="D16" s="271"/>
      <c r="E16" s="271"/>
      <c r="F16" s="4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82.63"/>
    <col customWidth="1" min="4" max="4" width="1.88"/>
    <col customWidth="1" min="5" max="5" width="10.25"/>
    <col customWidth="1" min="6" max="6" width="118.63"/>
  </cols>
  <sheetData>
    <row r="1" ht="15.75" customHeight="1"/>
    <row r="2" ht="15.75" customHeight="1">
      <c r="B2" s="269" t="s">
        <v>573</v>
      </c>
      <c r="C2" s="270" t="s">
        <v>827</v>
      </c>
      <c r="E2" s="269" t="s">
        <v>257</v>
      </c>
      <c r="F2" s="270" t="s">
        <v>185</v>
      </c>
    </row>
    <row r="3" ht="15.75" customHeight="1">
      <c r="E3" s="271"/>
    </row>
    <row r="4" ht="15.75" customHeight="1">
      <c r="B4" s="272" t="s">
        <v>220</v>
      </c>
      <c r="C4" s="270" t="s">
        <v>828</v>
      </c>
      <c r="E4" s="269" t="s">
        <v>774</v>
      </c>
      <c r="F4" s="270" t="s">
        <v>829</v>
      </c>
    </row>
    <row r="5" ht="15.75" customHeight="1">
      <c r="B5" s="273"/>
      <c r="C5" s="274"/>
      <c r="D5" s="271"/>
      <c r="E5" s="273"/>
      <c r="F5" s="274"/>
    </row>
    <row r="6" ht="15.75" customHeight="1">
      <c r="B6" s="275" t="s">
        <v>776</v>
      </c>
      <c r="C6" s="276" t="s">
        <v>830</v>
      </c>
      <c r="D6" s="271"/>
      <c r="E6" s="275" t="s">
        <v>778</v>
      </c>
      <c r="F6" s="276" t="s">
        <v>831</v>
      </c>
    </row>
    <row r="7" ht="15.75" customHeight="1">
      <c r="B7" s="277" t="s">
        <v>780</v>
      </c>
      <c r="C7" s="278" t="s">
        <v>832</v>
      </c>
      <c r="D7" s="271"/>
      <c r="E7" s="277" t="s">
        <v>782</v>
      </c>
      <c r="F7" s="278" t="s">
        <v>833</v>
      </c>
    </row>
    <row r="8" ht="15.75" customHeight="1">
      <c r="B8" s="279" t="s">
        <v>784</v>
      </c>
      <c r="C8" s="280" t="s">
        <v>834</v>
      </c>
      <c r="D8" s="271"/>
      <c r="E8" s="277" t="s">
        <v>786</v>
      </c>
      <c r="F8" s="278" t="s">
        <v>835</v>
      </c>
    </row>
    <row r="9" ht="15.75" customHeight="1">
      <c r="B9" s="159"/>
      <c r="C9" s="197"/>
      <c r="D9" s="271"/>
      <c r="E9" s="277" t="s">
        <v>262</v>
      </c>
      <c r="F9" s="278">
        <v>2.0</v>
      </c>
    </row>
    <row r="10" ht="15.75" customHeight="1">
      <c r="B10" s="159"/>
      <c r="C10" s="197"/>
      <c r="D10" s="271"/>
      <c r="E10" s="277" t="s">
        <v>401</v>
      </c>
      <c r="F10" s="278" t="s">
        <v>400</v>
      </c>
    </row>
    <row r="11" ht="15.75" customHeight="1">
      <c r="B11" s="159"/>
      <c r="C11" s="197"/>
      <c r="D11" s="271"/>
      <c r="E11" s="277" t="s">
        <v>524</v>
      </c>
      <c r="F11" s="278" t="s">
        <v>244</v>
      </c>
    </row>
    <row r="12" ht="33.0" customHeight="1">
      <c r="B12" s="192"/>
      <c r="C12" s="198"/>
      <c r="D12" s="271"/>
      <c r="E12" s="281" t="s">
        <v>788</v>
      </c>
      <c r="F12" s="282" t="s">
        <v>400</v>
      </c>
    </row>
    <row r="13" ht="15.75" customHeight="1">
      <c r="D13" s="271"/>
      <c r="E13" s="271"/>
    </row>
    <row r="14" ht="15.75" customHeight="1">
      <c r="B14" s="269" t="s">
        <v>789</v>
      </c>
      <c r="C14" s="270" t="s">
        <v>400</v>
      </c>
      <c r="D14" s="271"/>
      <c r="E14" s="271"/>
    </row>
    <row r="15" ht="15.75" customHeight="1">
      <c r="D15" s="271"/>
      <c r="E15" s="271"/>
    </row>
    <row r="16" ht="15.75" customHeight="1">
      <c r="B16" s="269" t="s">
        <v>790</v>
      </c>
      <c r="C16" s="270" t="s">
        <v>836</v>
      </c>
      <c r="D16" s="271"/>
      <c r="E16" s="27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84.13"/>
    <col customWidth="1" min="4" max="4" width="1.88"/>
    <col customWidth="1" min="5" max="5" width="10.25"/>
    <col customWidth="1" min="6" max="6" width="119.25"/>
  </cols>
  <sheetData>
    <row r="1" ht="15.75" customHeight="1"/>
    <row r="2" ht="15.75" customHeight="1">
      <c r="B2" s="269" t="s">
        <v>573</v>
      </c>
      <c r="C2" s="270" t="s">
        <v>837</v>
      </c>
      <c r="E2" s="269" t="s">
        <v>257</v>
      </c>
      <c r="F2" s="270" t="s">
        <v>325</v>
      </c>
    </row>
    <row r="3" ht="15.75" customHeight="1">
      <c r="E3" s="271"/>
    </row>
    <row r="4" ht="15.75" customHeight="1">
      <c r="B4" s="272" t="s">
        <v>220</v>
      </c>
      <c r="C4" s="270" t="s">
        <v>838</v>
      </c>
      <c r="E4" s="269" t="s">
        <v>774</v>
      </c>
      <c r="F4" s="270" t="s">
        <v>839</v>
      </c>
    </row>
    <row r="5" ht="15.75" customHeight="1">
      <c r="B5" s="273"/>
      <c r="C5" s="274"/>
      <c r="D5" s="271"/>
      <c r="E5" s="273"/>
      <c r="F5" s="274"/>
    </row>
    <row r="6" ht="15.75" customHeight="1">
      <c r="B6" s="275" t="s">
        <v>776</v>
      </c>
      <c r="C6" s="276" t="s">
        <v>808</v>
      </c>
      <c r="D6" s="271"/>
      <c r="E6" s="275" t="s">
        <v>778</v>
      </c>
      <c r="F6" s="276" t="s">
        <v>840</v>
      </c>
    </row>
    <row r="7" ht="15.75" customHeight="1">
      <c r="B7" s="277" t="s">
        <v>780</v>
      </c>
      <c r="C7" s="278" t="s">
        <v>841</v>
      </c>
      <c r="D7" s="271"/>
      <c r="E7" s="277" t="s">
        <v>782</v>
      </c>
      <c r="F7" s="278" t="s">
        <v>842</v>
      </c>
    </row>
    <row r="8" ht="15.75" customHeight="1">
      <c r="B8" s="279" t="s">
        <v>784</v>
      </c>
      <c r="C8" s="280" t="s">
        <v>843</v>
      </c>
      <c r="D8" s="271"/>
      <c r="E8" s="277" t="s">
        <v>786</v>
      </c>
      <c r="F8" s="278" t="s">
        <v>844</v>
      </c>
    </row>
    <row r="9" ht="15.75" customHeight="1">
      <c r="B9" s="159"/>
      <c r="C9" s="197"/>
      <c r="D9" s="271"/>
      <c r="E9" s="277" t="s">
        <v>262</v>
      </c>
      <c r="F9" s="283">
        <v>43863.0</v>
      </c>
    </row>
    <row r="10" ht="15.75" customHeight="1">
      <c r="B10" s="159"/>
      <c r="C10" s="197"/>
      <c r="D10" s="271"/>
      <c r="E10" s="277" t="s">
        <v>401</v>
      </c>
      <c r="F10" s="278" t="s">
        <v>400</v>
      </c>
    </row>
    <row r="11" ht="15.75" customHeight="1">
      <c r="B11" s="159"/>
      <c r="C11" s="197"/>
      <c r="D11" s="271"/>
      <c r="E11" s="277" t="s">
        <v>524</v>
      </c>
      <c r="F11" s="278" t="s">
        <v>400</v>
      </c>
    </row>
    <row r="12" ht="25.5" customHeight="1">
      <c r="B12" s="192"/>
      <c r="C12" s="198"/>
      <c r="D12" s="271"/>
      <c r="E12" s="281" t="s">
        <v>788</v>
      </c>
      <c r="F12" s="282" t="s">
        <v>400</v>
      </c>
    </row>
    <row r="13" ht="15.75" customHeight="1">
      <c r="D13" s="271"/>
      <c r="E13" s="271"/>
    </row>
    <row r="14" ht="15.75" customHeight="1">
      <c r="B14" s="269" t="s">
        <v>789</v>
      </c>
      <c r="C14" s="270" t="s">
        <v>845</v>
      </c>
      <c r="D14" s="271"/>
      <c r="E14" s="271"/>
    </row>
    <row r="15" ht="15.75" customHeight="1">
      <c r="D15" s="271"/>
      <c r="E15" s="271"/>
    </row>
    <row r="16" ht="15.75" customHeight="1">
      <c r="B16" s="269" t="s">
        <v>790</v>
      </c>
      <c r="C16" s="270" t="s">
        <v>846</v>
      </c>
      <c r="D16" s="271"/>
      <c r="E16" s="271"/>
    </row>
    <row r="17" ht="15.75" customHeight="1"/>
    <row r="18" ht="15.75" customHeight="1">
      <c r="B18" s="269" t="s">
        <v>847</v>
      </c>
      <c r="C18" s="270" t="s">
        <v>848</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100.88"/>
    <col customWidth="1" min="4" max="4" width="1.88"/>
    <col customWidth="1" min="5" max="5" width="10.25"/>
    <col customWidth="1" min="6" max="6" width="104.13"/>
  </cols>
  <sheetData>
    <row r="1" ht="15.75" customHeight="1"/>
    <row r="2" ht="15.75" customHeight="1">
      <c r="B2" s="269" t="s">
        <v>573</v>
      </c>
      <c r="C2" s="270" t="s">
        <v>849</v>
      </c>
      <c r="E2" s="269" t="s">
        <v>257</v>
      </c>
      <c r="F2" s="270" t="s">
        <v>326</v>
      </c>
    </row>
    <row r="3" ht="15.75" customHeight="1">
      <c r="E3" s="271"/>
    </row>
    <row r="4" ht="15.75" customHeight="1">
      <c r="B4" s="272" t="s">
        <v>220</v>
      </c>
      <c r="C4" s="270" t="s">
        <v>850</v>
      </c>
      <c r="E4" s="269" t="s">
        <v>774</v>
      </c>
      <c r="F4" s="270" t="s">
        <v>851</v>
      </c>
    </row>
    <row r="5" ht="15.75" customHeight="1">
      <c r="B5" s="273"/>
      <c r="C5" s="274"/>
      <c r="D5" s="271"/>
      <c r="E5" s="273"/>
      <c r="F5" s="274"/>
    </row>
    <row r="6" ht="15.75" customHeight="1">
      <c r="B6" s="275" t="s">
        <v>776</v>
      </c>
      <c r="C6" s="276" t="s">
        <v>852</v>
      </c>
      <c r="D6" s="271"/>
      <c r="E6" s="275" t="s">
        <v>778</v>
      </c>
      <c r="F6" s="276" t="s">
        <v>204</v>
      </c>
    </row>
    <row r="7" ht="15.75" customHeight="1">
      <c r="B7" s="277" t="s">
        <v>780</v>
      </c>
      <c r="C7" s="278" t="s">
        <v>853</v>
      </c>
      <c r="D7" s="271"/>
      <c r="E7" s="277" t="s">
        <v>782</v>
      </c>
      <c r="F7" s="278" t="s">
        <v>854</v>
      </c>
    </row>
    <row r="8" ht="15.75" customHeight="1">
      <c r="B8" s="279" t="s">
        <v>784</v>
      </c>
      <c r="C8" s="280" t="s">
        <v>855</v>
      </c>
      <c r="D8" s="271"/>
      <c r="E8" s="277" t="s">
        <v>786</v>
      </c>
      <c r="F8" s="278" t="s">
        <v>856</v>
      </c>
    </row>
    <row r="9" ht="15.75" customHeight="1">
      <c r="B9" s="159"/>
      <c r="C9" s="197"/>
      <c r="D9" s="271"/>
      <c r="E9" s="277" t="s">
        <v>262</v>
      </c>
      <c r="F9" s="278">
        <v>2.0</v>
      </c>
    </row>
    <row r="10" ht="15.75" customHeight="1">
      <c r="B10" s="159"/>
      <c r="C10" s="197"/>
      <c r="D10" s="271"/>
      <c r="E10" s="277" t="s">
        <v>401</v>
      </c>
      <c r="F10" s="278" t="s">
        <v>400</v>
      </c>
    </row>
    <row r="11" ht="15.75" customHeight="1">
      <c r="B11" s="159"/>
      <c r="C11" s="197"/>
      <c r="D11" s="271"/>
      <c r="E11" s="277" t="s">
        <v>524</v>
      </c>
      <c r="F11" s="278" t="s">
        <v>400</v>
      </c>
    </row>
    <row r="12" ht="25.5" customHeight="1">
      <c r="B12" s="192"/>
      <c r="C12" s="198"/>
      <c r="D12" s="271"/>
      <c r="E12" s="281" t="s">
        <v>788</v>
      </c>
      <c r="F12" s="282" t="s">
        <v>400</v>
      </c>
    </row>
    <row r="13" ht="15.75" customHeight="1">
      <c r="D13" s="271"/>
      <c r="E13" s="271"/>
    </row>
    <row r="14" ht="15.75" customHeight="1">
      <c r="B14" s="269" t="s">
        <v>789</v>
      </c>
      <c r="C14" s="270" t="s">
        <v>400</v>
      </c>
      <c r="D14" s="271"/>
      <c r="E14" s="271"/>
    </row>
    <row r="15" ht="15.75" customHeight="1">
      <c r="D15" s="271"/>
      <c r="E15" s="271"/>
    </row>
    <row r="16" ht="15.75" customHeight="1">
      <c r="B16" s="269" t="s">
        <v>790</v>
      </c>
      <c r="C16" s="270" t="s">
        <v>857</v>
      </c>
      <c r="D16" s="271"/>
      <c r="E16" s="27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8.88"/>
    <col customWidth="1" min="3" max="3" width="100.88"/>
    <col customWidth="1" min="4" max="4" width="1.88"/>
    <col customWidth="1" min="5" max="5" width="10.25"/>
    <col customWidth="1" min="6" max="6" width="104.13"/>
  </cols>
  <sheetData>
    <row r="1" ht="15.75" customHeight="1"/>
    <row r="2" ht="15.75" customHeight="1">
      <c r="B2" s="269" t="s">
        <v>573</v>
      </c>
      <c r="C2" s="270" t="s">
        <v>858</v>
      </c>
      <c r="E2" s="269" t="s">
        <v>257</v>
      </c>
      <c r="F2" s="270" t="s">
        <v>327</v>
      </c>
    </row>
    <row r="3" ht="15.75" customHeight="1">
      <c r="E3" s="271"/>
    </row>
    <row r="4" ht="15.75" customHeight="1">
      <c r="B4" s="272" t="s">
        <v>220</v>
      </c>
      <c r="C4" s="270" t="s">
        <v>859</v>
      </c>
      <c r="E4" s="269" t="s">
        <v>774</v>
      </c>
      <c r="F4" s="270" t="s">
        <v>860</v>
      </c>
    </row>
    <row r="5" ht="15.75" customHeight="1">
      <c r="B5" s="273"/>
      <c r="C5" s="274"/>
      <c r="D5" s="271"/>
      <c r="E5" s="273"/>
      <c r="F5" s="274"/>
    </row>
    <row r="6" ht="15.75" customHeight="1">
      <c r="B6" s="275" t="s">
        <v>776</v>
      </c>
      <c r="C6" s="276" t="s">
        <v>861</v>
      </c>
      <c r="D6" s="271"/>
      <c r="E6" s="275" t="s">
        <v>778</v>
      </c>
      <c r="F6" s="276" t="s">
        <v>862</v>
      </c>
    </row>
    <row r="7" ht="15.75" customHeight="1">
      <c r="B7" s="277" t="s">
        <v>780</v>
      </c>
      <c r="C7" s="278" t="s">
        <v>863</v>
      </c>
      <c r="D7" s="271"/>
      <c r="E7" s="277" t="s">
        <v>782</v>
      </c>
      <c r="F7" s="278" t="s">
        <v>864</v>
      </c>
    </row>
    <row r="8" ht="15.75" customHeight="1">
      <c r="B8" s="279" t="s">
        <v>865</v>
      </c>
      <c r="C8" s="280" t="s">
        <v>866</v>
      </c>
      <c r="D8" s="271"/>
      <c r="E8" s="277" t="s">
        <v>786</v>
      </c>
      <c r="F8" s="278" t="s">
        <v>867</v>
      </c>
    </row>
    <row r="9" ht="15.75" customHeight="1">
      <c r="B9" s="159"/>
      <c r="C9" s="197"/>
      <c r="D9" s="271"/>
      <c r="E9" s="277" t="s">
        <v>262</v>
      </c>
      <c r="F9" s="278">
        <v>0.0</v>
      </c>
    </row>
    <row r="10" ht="15.75" customHeight="1">
      <c r="B10" s="159"/>
      <c r="C10" s="197"/>
      <c r="D10" s="271"/>
      <c r="E10" s="277" t="s">
        <v>401</v>
      </c>
      <c r="F10" s="278" t="s">
        <v>400</v>
      </c>
    </row>
    <row r="11" ht="15.75" customHeight="1">
      <c r="B11" s="159"/>
      <c r="C11" s="197"/>
      <c r="D11" s="271"/>
      <c r="E11" s="277" t="s">
        <v>524</v>
      </c>
      <c r="F11" s="278" t="s">
        <v>400</v>
      </c>
    </row>
    <row r="12" ht="25.5" customHeight="1">
      <c r="B12" s="192"/>
      <c r="C12" s="198"/>
      <c r="D12" s="271"/>
      <c r="E12" s="281" t="s">
        <v>788</v>
      </c>
      <c r="F12" s="282" t="s">
        <v>400</v>
      </c>
    </row>
    <row r="13" ht="15.75" customHeight="1">
      <c r="D13" s="271"/>
      <c r="E13" s="271"/>
    </row>
    <row r="14" ht="15.75" customHeight="1">
      <c r="B14" s="269" t="s">
        <v>789</v>
      </c>
      <c r="C14" s="270" t="s">
        <v>400</v>
      </c>
      <c r="D14" s="271"/>
      <c r="E14" s="271"/>
    </row>
    <row r="15" ht="15.75" customHeight="1">
      <c r="D15" s="271"/>
      <c r="E15" s="271"/>
    </row>
    <row r="16" ht="15.75" customHeight="1">
      <c r="B16" s="269"/>
      <c r="C16" s="270"/>
      <c r="D16" s="271"/>
      <c r="E16" s="27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8:B12"/>
    <mergeCell ref="C8:C12"/>
  </mergeCells>
  <drawing r:id="rId1"/>
</worksheet>
</file>