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yana\Documents\BITS WILP\SEMESTER 3(MAY 2025)\CONVERSATIONAL AI (AIMLCZG521)\CAI_ASSIGNMENT_2\"/>
    </mc:Choice>
  </mc:AlternateContent>
  <xr:revisionPtr revIDLastSave="0" documentId="13_ncr:1_{98E1955F-5382-477A-82C9-C2099D114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 balance sheet" sheetId="1" r:id="rId1"/>
    <sheet name="CONSOLIDATED CASH FLOW" sheetId="2" r:id="rId2"/>
    <sheet name="CONSOLIDATED INCOME" sheetId="3" r:id="rId3"/>
    <sheet name="COMPREHENSIVE INCOME" sheetId="4" r:id="rId4"/>
  </sheets>
  <calcPr calcId="191029"/>
</workbook>
</file>

<file path=xl/calcChain.xml><?xml version="1.0" encoding="utf-8"?>
<calcChain xmlns="http://schemas.openxmlformats.org/spreadsheetml/2006/main">
  <c r="C11" i="4" l="1"/>
  <c r="C12" i="4" s="1"/>
  <c r="B11" i="4"/>
  <c r="B12" i="4" s="1"/>
  <c r="C10" i="4"/>
  <c r="B10" i="4"/>
  <c r="C5" i="4"/>
  <c r="B5" i="4"/>
  <c r="C4" i="3"/>
  <c r="C10" i="3" s="1"/>
  <c r="C13" i="3" s="1"/>
  <c r="C15" i="3" s="1"/>
  <c r="B4" i="3"/>
  <c r="B10" i="3" s="1"/>
  <c r="B13" i="3" s="1"/>
  <c r="B15" i="3" s="1"/>
  <c r="C34" i="2"/>
  <c r="B34" i="2"/>
  <c r="C27" i="2"/>
  <c r="B27" i="2"/>
  <c r="C20" i="2"/>
  <c r="C36" i="2" s="1"/>
  <c r="B20" i="2"/>
  <c r="B36" i="2" s="1"/>
  <c r="C28" i="1" l="1"/>
  <c r="B28" i="1"/>
  <c r="C10" i="1"/>
  <c r="B10" i="1"/>
  <c r="B33" i="1" l="1"/>
  <c r="C33" i="1"/>
  <c r="C18" i="1" l="1"/>
  <c r="C19" i="1" s="1"/>
  <c r="B18" i="1" l="1"/>
  <c r="B19" i="1" s="1"/>
  <c r="B34" i="1"/>
  <c r="C34" i="1" l="1"/>
  <c r="B37" i="1"/>
  <c r="B38" i="1" s="1"/>
  <c r="C37" i="1" l="1"/>
  <c r="C38" i="1" s="1"/>
</calcChain>
</file>

<file path=xl/sharedStrings.xml><?xml version="1.0" encoding="utf-8"?>
<sst xmlns="http://schemas.openxmlformats.org/spreadsheetml/2006/main" count="229" uniqueCount="111">
  <si>
    <t>CHF million</t>
  </si>
  <si>
    <t>Assets</t>
  </si>
  <si>
    <t>Other non-current assets</t>
  </si>
  <si>
    <t>Trade receivables</t>
  </si>
  <si>
    <t>Cash and cash equivalents</t>
  </si>
  <si>
    <t>Equity attributable to shareholders of Rieter Holding Ltd.</t>
  </si>
  <si>
    <t>Non-current liabilities</t>
  </si>
  <si>
    <t>Trade payables</t>
  </si>
  <si>
    <t>Other current liabilities</t>
  </si>
  <si>
    <t>Current liabilities</t>
  </si>
  <si>
    <t>Liabilities</t>
  </si>
  <si>
    <t>Marketable securities and time deposits</t>
  </si>
  <si>
    <t xml:space="preserve">  </t>
  </si>
  <si>
    <t>Equity attributable to non-controlling interests</t>
  </si>
  <si>
    <t>Deferred income tax assets</t>
  </si>
  <si>
    <t>Deferred income tax liabilities</t>
  </si>
  <si>
    <t>Advance payments from customers</t>
  </si>
  <si>
    <t>Current income tax liabilities</t>
  </si>
  <si>
    <t>Non-current provisions</t>
  </si>
  <si>
    <t>Current provisions</t>
  </si>
  <si>
    <t>Defined benefit plan assets</t>
  </si>
  <si>
    <t>Defined benefit plan liabilities</t>
  </si>
  <si>
    <t>Current financial debt</t>
  </si>
  <si>
    <t>Non-current financial debt</t>
  </si>
  <si>
    <t>Investments in associated companies</t>
  </si>
  <si>
    <t>Liabilities and shareholders’ equity</t>
  </si>
  <si>
    <t>Shareholders’ equity</t>
  </si>
  <si>
    <t>CONSOLIDATED BALANCE SHEET</t>
  </si>
  <si>
    <t>Other current receivables</t>
  </si>
  <si>
    <t>Current income tax receivables</t>
  </si>
  <si>
    <t>Alternative Performance Measures (APM)</t>
  </si>
  <si>
    <t>December 31, 
2023</t>
  </si>
  <si>
    <t>Inventories</t>
  </si>
  <si>
    <t>Current assets</t>
  </si>
  <si>
    <t>Property, plant, and equipment</t>
  </si>
  <si>
    <t>Intangible assets</t>
  </si>
  <si>
    <t>Goodwill</t>
  </si>
  <si>
    <t>Non-current assets</t>
  </si>
  <si>
    <t>December 31, 
2024</t>
  </si>
  <si>
    <t>The definitions of the APM used are contained in the Annual Report 2024.</t>
  </si>
  <si>
    <t>CONSOLIDATED CASH FLOW STATEMENT</t>
  </si>
  <si>
    <t>Net profit</t>
  </si>
  <si>
    <t>Depreciation, amortization, and impairment</t>
  </si>
  <si>
    <t>Interest income</t>
  </si>
  <si>
    <t>Interest expenses</t>
  </si>
  <si>
    <t>Income taxes</t>
  </si>
  <si>
    <t>Gain on disposals of property, plant, and equipment</t>
  </si>
  <si>
    <t>Gain on disposal of assets classified as held for sale</t>
  </si>
  <si>
    <t>–</t>
  </si>
  <si>
    <t>Other non-cash income and expenses</t>
  </si>
  <si>
    <t>Change in receivables</t>
  </si>
  <si>
    <t>Change in inventories</t>
  </si>
  <si>
    <t>Change in trade payables</t>
  </si>
  <si>
    <t>Change in advance payments from customers and other liabilities</t>
  </si>
  <si>
    <t>Change in provisions</t>
  </si>
  <si>
    <t>Dividends received from associated companies</t>
  </si>
  <si>
    <t>Interest received</t>
  </si>
  <si>
    <t>Interest paid</t>
  </si>
  <si>
    <t>Income taxes paid</t>
  </si>
  <si>
    <t>Cash flow from operating activities</t>
  </si>
  <si>
    <t>Acquisition of subsidiaries, net of cash acquired</t>
  </si>
  <si>
    <t>Purchase of property, plant, and equipment, and intangible assets</t>
  </si>
  <si>
    <t>Purchase of assets classified as held for sale</t>
  </si>
  <si>
    <t>Proceeds from disposals of property, plant, and equipment</t>
  </si>
  <si>
    <t>Proceeds from disposals of assets classified as held for sale</t>
  </si>
  <si>
    <t>Sale/purchase of marketable securities and time deposits</t>
  </si>
  <si>
    <t>Cash flow from investing activities</t>
  </si>
  <si>
    <t>Dividend paid to shareholders of Rieter Holding Ltd.</t>
  </si>
  <si>
    <t>Sale of treasury shares</t>
  </si>
  <si>
    <t>Proceeds from issue of fixed-rate bond</t>
  </si>
  <si>
    <t>Repayment of fixed-rate bond</t>
  </si>
  <si>
    <t>Repayments of bank and other financial debt</t>
  </si>
  <si>
    <t>Repayments of lease liabilities</t>
  </si>
  <si>
    <t>Cash flow from financing activities</t>
  </si>
  <si>
    <t>Currency effects on cash and cash equivalents</t>
  </si>
  <si>
    <t>Change in cash and cash equivalents</t>
  </si>
  <si>
    <t>Cash and cash equivalents at January 1</t>
  </si>
  <si>
    <t>Cash and cash equivalents at December 31</t>
  </si>
  <si>
    <t>CONSOLIDATED INCOME STATEMENT</t>
  </si>
  <si>
    <t>Sales</t>
  </si>
  <si>
    <t>Cost of sales</t>
  </si>
  <si>
    <t>Gross profit</t>
  </si>
  <si>
    <t>Research and development expenses</t>
  </si>
  <si>
    <t>Selling, general, and administrative expenses</t>
  </si>
  <si>
    <t>Other income</t>
  </si>
  <si>
    <r>
      <t>Share in profit of associated companies</t>
    </r>
    <r>
      <rPr>
        <vertAlign val="superscript"/>
        <sz val="10"/>
        <rFont val="Arial"/>
        <family val="2"/>
      </rPr>
      <t>1</t>
    </r>
  </si>
  <si>
    <t>Other expenses</t>
  </si>
  <si>
    <r>
      <t>Operating result before interest and taxes (EBIT)</t>
    </r>
    <r>
      <rPr>
        <b/>
        <vertAlign val="superscript"/>
        <sz val="10"/>
        <rFont val="Arial"/>
        <family val="2"/>
      </rPr>
      <t>1</t>
    </r>
  </si>
  <si>
    <t>Financial income</t>
  </si>
  <si>
    <t>Financial expenses</t>
  </si>
  <si>
    <t>Profit before taxes</t>
  </si>
  <si>
    <t>Attributable to shareholders of Rieter Holding Ltd.</t>
  </si>
  <si>
    <t>Attributable to non-controlling interests</t>
  </si>
  <si>
    <t>Basic earnings per share (CHF)</t>
  </si>
  <si>
    <t>Diluted earnings per share (CHF)</t>
  </si>
  <si>
    <t xml:space="preserve"> </t>
  </si>
  <si>
    <t>CONSOLIDATED STATEMENT OF COMPREHENSIVE INCOME</t>
  </si>
  <si>
    <t>Remeasurement of defined benefit plans</t>
  </si>
  <si>
    <t>Income taxes on remeasurement of defined benefit plans</t>
  </si>
  <si>
    <t>Items that will not be reclassified to the income statement,
net of taxes</t>
  </si>
  <si>
    <t>Currency translation differences</t>
  </si>
  <si>
    <t>Income taxes on currency translation differences</t>
  </si>
  <si>
    <t>Cash flow hedges</t>
  </si>
  <si>
    <t>Income taxes on cash flow hedges</t>
  </si>
  <si>
    <t>Items that may be reclassified to the income statement,
net of taxes</t>
  </si>
  <si>
    <t>Total other comprehensive income</t>
  </si>
  <si>
    <t>Total comprehensive income</t>
  </si>
  <si>
    <t>2023</t>
  </si>
  <si>
    <t>2024</t>
  </si>
  <si>
    <t>Unit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</si>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</sst>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"/>
    <numFmt numFmtId="169" formatCode="_ * #,##0.00_ ;_ * \-#,##0.00_ ;_ * \-??_ ;_ @_ "/>
    <numFmt numFmtId="170" formatCode="_ * #,##0.0_ ;_ * \-#,##0.0_ ;_ * \-??_ ;_ @_ "/>
    <numFmt numFmtId="172" formatCode="0.0"/>
  </numFmts>
  <fonts count="15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rgb="FF59ADE3"/>
      <name val="Arial"/>
      <family val="2"/>
    </font>
    <font>
      <b/>
      <sz val="8"/>
      <name val="Arial"/>
      <family val="2"/>
    </font>
    <font>
      <sz val="12"/>
      <color rgb="FF59ADE3"/>
      <name val="Arial"/>
      <family val="2"/>
    </font>
    <font>
      <sz val="10"/>
      <color rgb="FF69BBFF"/>
      <name val="Arial"/>
      <family val="2"/>
    </font>
    <font>
      <b/>
      <sz val="10"/>
      <color rgb="FF69BBFF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sz val="12"/>
      <name val="Arial MT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rgb="FF69BBFF"/>
      </top>
      <bottom style="thin">
        <color rgb="FF69BBFF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69BBFF"/>
      </top>
      <bottom/>
      <diagonal/>
    </border>
  </borders>
  <cellStyleXfs count="4">
    <xf numFmtId="0" fontId="0" fillId="0" borderId="0"/>
    <xf numFmtId="0" fontId="4" fillId="0" borderId="0"/>
    <xf numFmtId="169" fontId="4" fillId="0" borderId="0" applyFill="0" applyBorder="0" applyAlignment="0" applyProtection="0"/>
    <xf numFmtId="0" fontId="12" fillId="0" borderId="0"/>
  </cellStyleXfs>
  <cellXfs count="10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2" xfId="0" applyBorder="1"/>
    <xf numFmtId="0" fontId="2" fillId="0" borderId="3" xfId="0" applyFont="1" applyBorder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right"/>
    </xf>
    <xf numFmtId="0" fontId="10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4" xfId="0" applyBorder="1" applyAlignment="1">
      <alignment horizontal="left"/>
    </xf>
    <xf numFmtId="0" fontId="2" fillId="0" borderId="2" xfId="0" applyFont="1" applyBorder="1"/>
    <xf numFmtId="49" fontId="1" fillId="0" borderId="0" xfId="0" applyNumberFormat="1" applyFont="1" applyAlignment="1">
      <alignment horizontal="left"/>
    </xf>
    <xf numFmtId="0" fontId="2" fillId="0" borderId="9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70" fontId="0" fillId="0" borderId="0" xfId="2" applyNumberFormat="1" applyFont="1" applyFill="1" applyBorder="1" applyAlignment="1" applyProtection="1">
      <alignment horizontal="right"/>
    </xf>
    <xf numFmtId="0" fontId="1" fillId="0" borderId="0" xfId="0" applyFont="1" applyAlignment="1">
      <alignment wrapText="1"/>
    </xf>
    <xf numFmtId="49" fontId="1" fillId="0" borderId="0" xfId="3" applyNumberFormat="1" applyFont="1" applyAlignment="1">
      <alignment horizontal="left"/>
    </xf>
    <xf numFmtId="0" fontId="4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49" fontId="2" fillId="0" borderId="4" xfId="0" applyNumberFormat="1" applyFont="1" applyBorder="1" applyAlignment="1">
      <alignment horizontal="left"/>
    </xf>
    <xf numFmtId="1" fontId="2" fillId="0" borderId="0" xfId="0" quotePrefix="1" applyNumberFormat="1" applyFont="1" applyAlignment="1">
      <alignment horizontal="center"/>
    </xf>
    <xf numFmtId="1" fontId="9" fillId="0" borderId="0" xfId="0" quotePrefix="1" applyNumberFormat="1" applyFont="1" applyAlignment="1">
      <alignment horizontal="center"/>
    </xf>
    <xf numFmtId="15" fontId="2" fillId="0" borderId="2" xfId="0" applyNumberFormat="1" applyFont="1" applyBorder="1" applyAlignment="1">
      <alignment horizontal="center" vertical="center" wrapText="1"/>
    </xf>
    <xf numFmtId="15" fontId="9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1" fontId="2" fillId="0" borderId="8" xfId="2" applyNumberFormat="1" applyFont="1" applyFill="1" applyBorder="1" applyAlignment="1" applyProtection="1">
      <alignment horizontal="center" vertical="center"/>
    </xf>
    <xf numFmtId="1" fontId="9" fillId="0" borderId="8" xfId="2" quotePrefix="1" applyNumberFormat="1" applyFont="1" applyFill="1" applyBorder="1" applyAlignment="1" applyProtection="1">
      <alignment horizontal="center" vertical="center"/>
    </xf>
    <xf numFmtId="1" fontId="2" fillId="0" borderId="8" xfId="2" quotePrefix="1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2" fontId="2" fillId="0" borderId="6" xfId="2" applyNumberFormat="1" applyFont="1" applyFill="1" applyBorder="1" applyAlignment="1" applyProtection="1">
      <alignment horizontal="right"/>
    </xf>
    <xf numFmtId="172" fontId="9" fillId="0" borderId="6" xfId="2" applyNumberFormat="1" applyFont="1" applyFill="1" applyBorder="1" applyAlignment="1" applyProtection="1">
      <alignment horizontal="right"/>
    </xf>
    <xf numFmtId="172" fontId="4" fillId="0" borderId="6" xfId="2" applyNumberFormat="1" applyFill="1" applyBorder="1" applyAlignment="1" applyProtection="1">
      <alignment horizontal="right"/>
    </xf>
    <xf numFmtId="172" fontId="8" fillId="0" borderId="6" xfId="2" applyNumberFormat="1" applyFont="1" applyFill="1" applyBorder="1" applyAlignment="1" applyProtection="1">
      <alignment horizontal="right"/>
    </xf>
    <xf numFmtId="172" fontId="2" fillId="0" borderId="7" xfId="2" applyNumberFormat="1" applyFont="1" applyFill="1" applyBorder="1" applyAlignment="1" applyProtection="1">
      <alignment horizontal="right"/>
    </xf>
    <xf numFmtId="172" fontId="9" fillId="0" borderId="7" xfId="2" applyNumberFormat="1" applyFont="1" applyFill="1" applyBorder="1" applyAlignment="1" applyProtection="1">
      <alignment horizontal="right"/>
    </xf>
    <xf numFmtId="172" fontId="2" fillId="0" borderId="3" xfId="2" applyNumberFormat="1" applyFont="1" applyFill="1" applyBorder="1" applyAlignment="1" applyProtection="1">
      <alignment horizontal="right"/>
    </xf>
    <xf numFmtId="172" fontId="9" fillId="0" borderId="3" xfId="2" applyNumberFormat="1" applyFont="1" applyFill="1" applyBorder="1" applyAlignment="1" applyProtection="1">
      <alignment horizontal="right"/>
    </xf>
    <xf numFmtId="172" fontId="4" fillId="0" borderId="8" xfId="2" applyNumberFormat="1" applyFill="1" applyBorder="1" applyAlignment="1" applyProtection="1">
      <alignment horizontal="right"/>
    </xf>
    <xf numFmtId="172" fontId="8" fillId="0" borderId="8" xfId="2" applyNumberFormat="1" applyFont="1" applyFill="1" applyBorder="1" applyAlignment="1" applyProtection="1">
      <alignment horizontal="right"/>
    </xf>
    <xf numFmtId="172" fontId="4" fillId="0" borderId="7" xfId="2" applyNumberFormat="1" applyFill="1" applyBorder="1" applyAlignment="1" applyProtection="1">
      <alignment horizontal="right"/>
    </xf>
    <xf numFmtId="172" fontId="8" fillId="0" borderId="7" xfId="2" applyNumberFormat="1" applyFont="1" applyFill="1" applyBorder="1" applyAlignment="1" applyProtection="1">
      <alignment horizontal="right"/>
    </xf>
    <xf numFmtId="172" fontId="2" fillId="0" borderId="6" xfId="2" applyNumberFormat="1" applyFont="1" applyFill="1" applyBorder="1" applyAlignment="1" applyProtection="1">
      <alignment horizontal="center"/>
    </xf>
    <xf numFmtId="172" fontId="9" fillId="0" borderId="6" xfId="2" applyNumberFormat="1" applyFont="1" applyFill="1" applyBorder="1" applyAlignment="1" applyProtection="1">
      <alignment horizontal="center"/>
    </xf>
    <xf numFmtId="172" fontId="4" fillId="0" borderId="6" xfId="2" applyNumberFormat="1" applyFill="1" applyBorder="1" applyAlignment="1" applyProtection="1">
      <alignment horizontal="center"/>
    </xf>
    <xf numFmtId="172" fontId="8" fillId="0" borderId="6" xfId="2" applyNumberFormat="1" applyFont="1" applyFill="1" applyBorder="1" applyAlignment="1" applyProtection="1">
      <alignment horizontal="center"/>
    </xf>
    <xf numFmtId="172" fontId="4" fillId="0" borderId="7" xfId="2" applyNumberFormat="1" applyFill="1" applyBorder="1" applyAlignment="1" applyProtection="1">
      <alignment horizontal="center"/>
    </xf>
    <xf numFmtId="172" fontId="8" fillId="0" borderId="7" xfId="2" applyNumberFormat="1" applyFont="1" applyFill="1" applyBorder="1" applyAlignment="1" applyProtection="1">
      <alignment horizontal="center"/>
    </xf>
    <xf numFmtId="172" fontId="2" fillId="0" borderId="3" xfId="2" applyNumberFormat="1" applyFont="1" applyFill="1" applyBorder="1" applyAlignment="1" applyProtection="1">
      <alignment horizontal="center"/>
    </xf>
    <xf numFmtId="172" fontId="9" fillId="0" borderId="3" xfId="2" applyNumberFormat="1" applyFont="1" applyFill="1" applyBorder="1" applyAlignment="1" applyProtection="1">
      <alignment horizontal="center"/>
    </xf>
    <xf numFmtId="172" fontId="4" fillId="0" borderId="8" xfId="2" applyNumberFormat="1" applyFill="1" applyBorder="1" applyAlignment="1" applyProtection="1">
      <alignment horizontal="center"/>
    </xf>
    <xf numFmtId="172" fontId="8" fillId="0" borderId="8" xfId="2" applyNumberFormat="1" applyFont="1" applyFill="1" applyBorder="1" applyAlignment="1" applyProtection="1">
      <alignment horizontal="center"/>
    </xf>
    <xf numFmtId="172" fontId="2" fillId="0" borderId="7" xfId="2" applyNumberFormat="1" applyFont="1" applyFill="1" applyBorder="1" applyAlignment="1">
      <alignment horizontal="center"/>
    </xf>
    <xf numFmtId="172" fontId="9" fillId="0" borderId="7" xfId="2" applyNumberFormat="1" applyFont="1" applyFill="1" applyBorder="1" applyAlignment="1">
      <alignment horizontal="center"/>
    </xf>
    <xf numFmtId="172" fontId="2" fillId="0" borderId="1" xfId="0" applyNumberFormat="1" applyFont="1" applyBorder="1" applyAlignment="1">
      <alignment horizontal="center" vertical="center"/>
    </xf>
    <xf numFmtId="172" fontId="9" fillId="0" borderId="1" xfId="0" applyNumberFormat="1" applyFon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2" fontId="8" fillId="0" borderId="1" xfId="0" applyNumberFormat="1" applyFont="1" applyBorder="1" applyAlignment="1">
      <alignment horizontal="center" vertical="center"/>
    </xf>
    <xf numFmtId="172" fontId="9" fillId="0" borderId="5" xfId="0" applyNumberFormat="1" applyFont="1" applyBorder="1" applyAlignment="1">
      <alignment horizontal="center" vertical="center"/>
    </xf>
    <xf numFmtId="172" fontId="11" fillId="0" borderId="1" xfId="0" applyNumberFormat="1" applyFont="1" applyBorder="1" applyAlignment="1">
      <alignment horizontal="center" vertical="center"/>
    </xf>
    <xf numFmtId="172" fontId="0" fillId="0" borderId="4" xfId="0" applyNumberFormat="1" applyBorder="1" applyAlignment="1">
      <alignment horizontal="center" vertical="center"/>
    </xf>
    <xf numFmtId="172" fontId="8" fillId="0" borderId="4" xfId="0" applyNumberFormat="1" applyFont="1" applyBorder="1" applyAlignment="1">
      <alignment horizontal="center" vertical="center"/>
    </xf>
    <xf numFmtId="172" fontId="2" fillId="0" borderId="3" xfId="0" applyNumberFormat="1" applyFont="1" applyBorder="1" applyAlignment="1">
      <alignment horizontal="center" vertical="center"/>
    </xf>
    <xf numFmtId="172" fontId="9" fillId="0" borderId="3" xfId="0" applyNumberFormat="1" applyFont="1" applyBorder="1" applyAlignment="1">
      <alignment horizontal="center" vertical="center"/>
    </xf>
    <xf numFmtId="172" fontId="2" fillId="0" borderId="2" xfId="0" applyNumberFormat="1" applyFont="1" applyBorder="1" applyAlignment="1">
      <alignment horizontal="center" vertical="center"/>
    </xf>
    <xf numFmtId="172" fontId="9" fillId="0" borderId="2" xfId="0" applyNumberFormat="1" applyFont="1" applyBorder="1" applyAlignment="1">
      <alignment horizontal="center" vertical="center"/>
    </xf>
    <xf numFmtId="172" fontId="2" fillId="0" borderId="4" xfId="0" applyNumberFormat="1" applyFont="1" applyBorder="1" applyAlignment="1">
      <alignment horizontal="center" vertical="center"/>
    </xf>
    <xf numFmtId="172" fontId="9" fillId="0" borderId="4" xfId="0" applyNumberFormat="1" applyFont="1" applyBorder="1" applyAlignment="1">
      <alignment horizontal="center" vertical="center"/>
    </xf>
    <xf numFmtId="172" fontId="0" fillId="0" borderId="1" xfId="0" applyNumberFormat="1" applyBorder="1" applyAlignment="1">
      <alignment horizontal="center"/>
    </xf>
    <xf numFmtId="172" fontId="8" fillId="0" borderId="1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72" fontId="9" fillId="0" borderId="1" xfId="0" applyNumberFormat="1" applyFont="1" applyBorder="1" applyAlignment="1">
      <alignment horizontal="center"/>
    </xf>
    <xf numFmtId="172" fontId="2" fillId="0" borderId="4" xfId="0" applyNumberFormat="1" applyFont="1" applyBorder="1" applyAlignment="1">
      <alignment horizontal="center"/>
    </xf>
    <xf numFmtId="172" fontId="9" fillId="0" borderId="4" xfId="0" applyNumberFormat="1" applyFont="1" applyBorder="1" applyAlignment="1">
      <alignment horizontal="center"/>
    </xf>
    <xf numFmtId="172" fontId="2" fillId="0" borderId="3" xfId="0" applyNumberFormat="1" applyFont="1" applyBorder="1" applyAlignment="1">
      <alignment horizontal="center"/>
    </xf>
    <xf numFmtId="172" fontId="9" fillId="0" borderId="3" xfId="0" applyNumberFormat="1" applyFont="1" applyBorder="1" applyAlignment="1">
      <alignment horizontal="center"/>
    </xf>
    <xf numFmtId="172" fontId="2" fillId="0" borderId="2" xfId="0" applyNumberFormat="1" applyFont="1" applyBorder="1" applyAlignment="1">
      <alignment horizontal="center"/>
    </xf>
    <xf numFmtId="172" fontId="5" fillId="0" borderId="2" xfId="0" applyNumberFormat="1" applyFont="1" applyBorder="1" applyAlignment="1">
      <alignment horizontal="center"/>
    </xf>
    <xf numFmtId="172" fontId="5" fillId="0" borderId="1" xfId="0" applyNumberFormat="1" applyFont="1" applyBorder="1" applyAlignment="1">
      <alignment horizontal="center"/>
    </xf>
    <xf numFmtId="172" fontId="8" fillId="0" borderId="1" xfId="1" applyNumberFormat="1" applyFont="1" applyBorder="1" applyAlignment="1">
      <alignment horizontal="center"/>
    </xf>
    <xf numFmtId="172" fontId="2" fillId="0" borderId="9" xfId="0" applyNumberFormat="1" applyFont="1" applyBorder="1" applyAlignment="1">
      <alignment horizontal="center"/>
    </xf>
    <xf numFmtId="172" fontId="9" fillId="0" borderId="9" xfId="0" applyNumberFormat="1" applyFont="1" applyBorder="1" applyAlignment="1">
      <alignment horizontal="center"/>
    </xf>
  </cellXfs>
  <cellStyles count="4">
    <cellStyle name="Comma 2" xfId="2" xr:uid="{17DFF7C4-1544-40A3-A307-FD661FAF80D1}"/>
    <cellStyle name="Normal" xfId="0" builtinId="0"/>
    <cellStyle name="Normal 2" xfId="1" xr:uid="{00000000-0005-0000-0000-000000000000}"/>
    <cellStyle name="Normal_GB 2007 Rieter Holding gesamt" xfId="3" xr:uid="{36F5C940-B515-466E-848C-2CA63C2C4658}"/>
  </cellStyles>
  <dxfs count="18">
    <dxf>
      <numFmt numFmtId="172" formatCode="0.0"/>
      <alignment horizontal="center" vertical="center" textRotation="0" indent="0" justifyLastLine="0" shrinkToFit="0" readingOrder="0"/>
    </dxf>
    <dxf>
      <numFmt numFmtId="172" formatCode="0.0"/>
      <alignment horizontal="center" vertical="center" textRotation="0" indent="0" justifyLastLine="0" shrinkToFit="0" readingOrder="0"/>
    </dxf>
    <dxf>
      <numFmt numFmtId="172" formatCode="0.0"/>
      <alignment horizontal="center" vertical="bottom" textRotation="0" indent="0" justifyLastLine="0" shrinkToFit="0" readingOrder="0"/>
    </dxf>
    <dxf>
      <numFmt numFmtId="172" formatCode="0.0"/>
      <alignment horizontal="center" vertical="bottom" textRotation="0" indent="0" justifyLastLine="0" shrinkToFit="0" readingOrder="0"/>
    </dxf>
    <dxf>
      <numFmt numFmtId="172" formatCode="0.0"/>
    </dxf>
    <dxf>
      <numFmt numFmtId="172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8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thin">
          <color indexed="8"/>
        </bottom>
      </border>
    </dxf>
    <dxf>
      <border outline="0">
        <bottom style="thin">
          <color rgb="FF69BBFF"/>
        </bottom>
      </border>
    </dxf>
  </dxfs>
  <tableStyles count="0" defaultTableStyle="TableStyleMedium2" defaultPivotStyle="PivotStyleLight16"/>
  <colors>
    <mruColors>
      <color rgb="FF69BBFF"/>
      <color rgb="FF59A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DF4B8-B53B-4100-B8B9-B3664BA7151C}" name="Table1" displayName="Table1" ref="A2:D38" totalsRowShown="0" headerRowDxfId="15" headerRowBorderDxfId="16" tableBorderDxfId="17">
  <autoFilter ref="A2:D38" xr:uid="{013DF4B8-B53B-4100-B8B9-B3664BA7151C}"/>
  <tableColumns count="4">
    <tableColumn id="1" xr3:uid="{EA245B46-ADEF-420F-8807-F177E0A60041}" name="CONSOLIDATED BALANCE SHEET"/>
    <tableColumn id="2" xr3:uid="{2797C133-AA3A-4E3B-8331-517FC8687011}" name="December 31, _x000a_2023"/>
    <tableColumn id="3" xr3:uid="{D5EE9FDE-51D9-4D69-A04F-E5C9E018B3EF}" name="December 31, _x000a_2024"/>
    <tableColumn id="4" xr3:uid="{37D53121-574B-4982-BEA8-72F355F703EF}" name="Un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67D3D-6A43-48B0-BAE2-FAA782623CA3}" name="Table2" displayName="Table2" ref="A2:D38" totalsRowShown="0" headerRowDxfId="14" tableBorderDxfId="13">
  <autoFilter ref="A2:D38" xr:uid="{D4767D3D-6A43-48B0-BAE2-FAA782623CA3}"/>
  <tableColumns count="4">
    <tableColumn id="1" xr3:uid="{A4B5D461-2C88-4072-9A21-EDD4B810DBD8}" name="CONSOLIDATED CASH FLOW STATEMENT"/>
    <tableColumn id="2" xr3:uid="{70D6FAC7-10E5-4E54-A40D-0663335F8BC0}" name="2023" dataDxfId="1"/>
    <tableColumn id="3" xr3:uid="{6A73FCD3-CCD4-4F5F-BEE7-BA4719BFA2FE}" name="2024" dataDxfId="0"/>
    <tableColumn id="4" xr3:uid="{36D4A9A8-6D59-46B0-B17E-213E8D8A931F}" name="Uni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B1097-A5C7-4917-91B9-D7E52B784332}" name="Table3" displayName="Table3" ref="A1:D20" totalsRowShown="0" headerRowDxfId="11" tableBorderDxfId="10">
  <autoFilter ref="A1:D20" xr:uid="{3C7B1097-A5C7-4917-91B9-D7E52B784332}"/>
  <tableColumns count="4">
    <tableColumn id="1" xr3:uid="{4F84BA62-E9BA-4029-8C8E-E4E11FCFB455}" name="CONSOLIDATED INCOME STATEMENT"/>
    <tableColumn id="2" xr3:uid="{4864C544-EF35-4E78-B8D7-934D1669E99F}" name="2023" dataDxfId="3"/>
    <tableColumn id="3" xr3:uid="{DAC18B90-205A-40A7-8BE0-67215E1E80DB}" name="2024" dataDxfId="2"/>
    <tableColumn id="4" xr3:uid="{25EE9451-F13E-4C41-AF03-01C523A1AE3B}" name="Uni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CC36D6-89A2-4BEB-8A78-2D71B07755B1}" name="Table4" displayName="Table4" ref="A1:D14" totalsRowShown="0" headerRowDxfId="8" tableBorderDxfId="7">
  <autoFilter ref="A1:D14" xr:uid="{8ACC36D6-89A2-4BEB-8A78-2D71B07755B1}"/>
  <tableColumns count="4">
    <tableColumn id="1" xr3:uid="{F4B2EDB9-1D54-44FF-B339-5EB951D1F48D}" name="CONSOLIDATED STATEMENT OF COMPREHENSIVE INCOME"/>
    <tableColumn id="2" xr3:uid="{353F8419-7C89-4A91-86F0-799A79C18DCA}" name="2023" dataDxfId="5"/>
    <tableColumn id="3" xr3:uid="{0A0D5503-20A9-4463-B986-825D65011AFA}" name="2024" dataDxfId="4"/>
    <tableColumn id="4" xr3:uid="{B7CA9F1A-8019-4278-82AE-7863EEF276AB}" name="Uni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7"/>
  <sheetViews>
    <sheetView showGridLines="0" tabSelected="1" zoomScaleNormal="100" workbookViewId="0">
      <selection activeCell="B4" sqref="B4:C38"/>
    </sheetView>
  </sheetViews>
  <sheetFormatPr defaultColWidth="11.42578125" defaultRowHeight="12.75"/>
  <cols>
    <col min="1" max="1" width="73.42578125" customWidth="1"/>
    <col min="2" max="3" width="15.7109375" style="1" customWidth="1"/>
    <col min="4" max="6" width="11.42578125" customWidth="1"/>
    <col min="7" max="7" width="12.5703125" customWidth="1"/>
    <col min="8" max="8" width="12.140625" customWidth="1"/>
  </cols>
  <sheetData>
    <row r="1" spans="1:8">
      <c r="A1" s="3" t="s">
        <v>12</v>
      </c>
      <c r="F1" s="2"/>
      <c r="G1" s="2"/>
      <c r="H1" s="2"/>
    </row>
    <row r="2" spans="1:8" ht="30.75" customHeight="1">
      <c r="A2" s="42" t="s">
        <v>27</v>
      </c>
      <c r="B2" s="42" t="s">
        <v>31</v>
      </c>
      <c r="C2" s="43" t="s">
        <v>38</v>
      </c>
      <c r="D2" s="48" t="s">
        <v>109</v>
      </c>
      <c r="F2" s="2"/>
      <c r="G2" s="2"/>
      <c r="H2" s="2"/>
    </row>
    <row r="3" spans="1:8" ht="15" customHeight="1">
      <c r="A3" s="4" t="s">
        <v>1</v>
      </c>
      <c r="B3" s="10"/>
      <c r="C3" s="15"/>
      <c r="F3" s="2"/>
      <c r="G3" s="2"/>
      <c r="H3" s="2"/>
    </row>
    <row r="4" spans="1:8" ht="15" customHeight="1">
      <c r="A4" s="8" t="s">
        <v>4</v>
      </c>
      <c r="B4" s="92">
        <v>135.6</v>
      </c>
      <c r="C4" s="93">
        <v>103.2</v>
      </c>
      <c r="D4" s="50" t="s">
        <v>0</v>
      </c>
      <c r="F4" s="2"/>
      <c r="G4" s="2"/>
      <c r="H4" s="2"/>
    </row>
    <row r="5" spans="1:8" ht="15" customHeight="1">
      <c r="A5" s="8" t="s">
        <v>11</v>
      </c>
      <c r="B5" s="92">
        <v>0.3</v>
      </c>
      <c r="C5" s="93">
        <v>0.2</v>
      </c>
      <c r="D5" s="50" t="s">
        <v>0</v>
      </c>
      <c r="F5" s="2"/>
      <c r="G5" s="2"/>
      <c r="H5" s="2"/>
    </row>
    <row r="6" spans="1:8" ht="15" customHeight="1">
      <c r="A6" s="8" t="s">
        <v>3</v>
      </c>
      <c r="B6" s="92">
        <v>138.80000000000001</v>
      </c>
      <c r="C6" s="93">
        <v>106.4</v>
      </c>
      <c r="D6" s="50" t="s">
        <v>0</v>
      </c>
      <c r="F6" s="2"/>
      <c r="G6" s="2"/>
      <c r="H6" s="2"/>
    </row>
    <row r="7" spans="1:8" ht="15" customHeight="1">
      <c r="A7" s="8" t="s">
        <v>28</v>
      </c>
      <c r="B7" s="92">
        <v>77.599999999999994</v>
      </c>
      <c r="C7" s="93">
        <v>41.1</v>
      </c>
      <c r="D7" s="50" t="s">
        <v>0</v>
      </c>
      <c r="F7" s="2"/>
      <c r="G7" s="2"/>
      <c r="H7" s="2"/>
    </row>
    <row r="8" spans="1:8" ht="15" customHeight="1">
      <c r="A8" s="8" t="s">
        <v>29</v>
      </c>
      <c r="B8" s="92">
        <v>3.3</v>
      </c>
      <c r="C8" s="93">
        <v>3.6</v>
      </c>
      <c r="D8" s="50" t="s">
        <v>0</v>
      </c>
      <c r="F8" s="2"/>
      <c r="G8" s="2"/>
      <c r="H8" s="2"/>
    </row>
    <row r="9" spans="1:8" ht="15" customHeight="1">
      <c r="A9" s="8" t="s">
        <v>32</v>
      </c>
      <c r="B9" s="92">
        <v>285.89999999999998</v>
      </c>
      <c r="C9" s="93">
        <v>259</v>
      </c>
      <c r="D9" s="50" t="s">
        <v>0</v>
      </c>
      <c r="F9" s="2"/>
      <c r="G9" s="2"/>
      <c r="H9" s="2"/>
    </row>
    <row r="10" spans="1:8" ht="15" customHeight="1">
      <c r="A10" s="4" t="s">
        <v>33</v>
      </c>
      <c r="B10" s="94">
        <f>SUM(B4:B9)</f>
        <v>641.5</v>
      </c>
      <c r="C10" s="95">
        <f>SUM(C4:C9)</f>
        <v>513.5</v>
      </c>
      <c r="D10" s="50" t="s">
        <v>0</v>
      </c>
      <c r="F10" s="2"/>
      <c r="G10" s="2"/>
      <c r="H10" s="2"/>
    </row>
    <row r="11" spans="1:8" ht="15" customHeight="1">
      <c r="A11" s="8" t="s">
        <v>34</v>
      </c>
      <c r="B11" s="92">
        <v>226.1</v>
      </c>
      <c r="C11" s="93">
        <v>258.7</v>
      </c>
      <c r="D11" s="50" t="s">
        <v>0</v>
      </c>
      <c r="F11" s="2"/>
      <c r="G11" s="2"/>
      <c r="H11" s="2"/>
    </row>
    <row r="12" spans="1:8" ht="15" customHeight="1">
      <c r="A12" s="8" t="s">
        <v>35</v>
      </c>
      <c r="B12" s="92">
        <v>119.4</v>
      </c>
      <c r="C12" s="93">
        <v>108.7</v>
      </c>
      <c r="D12" s="50" t="s">
        <v>0</v>
      </c>
      <c r="F12" s="2"/>
      <c r="G12" s="2"/>
      <c r="H12" s="2"/>
    </row>
    <row r="13" spans="1:8" ht="15" customHeight="1">
      <c r="A13" s="8" t="s">
        <v>36</v>
      </c>
      <c r="B13" s="92">
        <v>184.3</v>
      </c>
      <c r="C13" s="93">
        <v>192</v>
      </c>
      <c r="D13" s="50" t="s">
        <v>0</v>
      </c>
      <c r="F13" s="2"/>
      <c r="G13" s="2"/>
      <c r="H13" s="2"/>
    </row>
    <row r="14" spans="1:8" ht="15" customHeight="1">
      <c r="A14" s="8" t="s">
        <v>24</v>
      </c>
      <c r="B14" s="92">
        <v>18.8</v>
      </c>
      <c r="C14" s="93">
        <v>14.3</v>
      </c>
      <c r="D14" s="50" t="s">
        <v>0</v>
      </c>
      <c r="F14" s="2"/>
      <c r="G14" s="2"/>
      <c r="H14" s="2"/>
    </row>
    <row r="15" spans="1:8" ht="15" customHeight="1">
      <c r="A15" s="8" t="s">
        <v>20</v>
      </c>
      <c r="B15" s="92">
        <v>63</v>
      </c>
      <c r="C15" s="93">
        <v>75.199999999999989</v>
      </c>
      <c r="D15" s="50" t="s">
        <v>0</v>
      </c>
      <c r="F15" s="2"/>
      <c r="G15" s="2"/>
      <c r="H15" s="2"/>
    </row>
    <row r="16" spans="1:8" ht="15" customHeight="1">
      <c r="A16" s="8" t="s">
        <v>14</v>
      </c>
      <c r="B16" s="92">
        <v>47</v>
      </c>
      <c r="C16" s="93">
        <v>46</v>
      </c>
      <c r="D16" s="50" t="s">
        <v>0</v>
      </c>
      <c r="F16" s="2"/>
      <c r="G16" s="2"/>
      <c r="H16" s="2"/>
    </row>
    <row r="17" spans="1:8" ht="15" customHeight="1">
      <c r="A17" s="8" t="s">
        <v>2</v>
      </c>
      <c r="B17" s="92">
        <v>9.9</v>
      </c>
      <c r="C17" s="93">
        <v>9.4</v>
      </c>
      <c r="D17" s="50" t="s">
        <v>0</v>
      </c>
      <c r="F17" s="2"/>
      <c r="G17" s="2"/>
      <c r="H17" s="2"/>
    </row>
    <row r="18" spans="1:8" ht="15" customHeight="1">
      <c r="A18" s="11" t="s">
        <v>37</v>
      </c>
      <c r="B18" s="96">
        <f>SUM(B11:B17)</f>
        <v>668.49999999999989</v>
      </c>
      <c r="C18" s="97">
        <f>SUM(C11:C17)</f>
        <v>704.29999999999984</v>
      </c>
      <c r="D18" s="50" t="s">
        <v>0</v>
      </c>
      <c r="F18" s="2"/>
      <c r="G18" s="2"/>
      <c r="H18" s="2"/>
    </row>
    <row r="19" spans="1:8" ht="15" customHeight="1">
      <c r="A19" s="13" t="s">
        <v>1</v>
      </c>
      <c r="B19" s="98">
        <f>B10+B18</f>
        <v>1310</v>
      </c>
      <c r="C19" s="99">
        <f>C10+C18</f>
        <v>1217.7999999999997</v>
      </c>
      <c r="D19" s="50" t="s">
        <v>0</v>
      </c>
      <c r="F19" s="2"/>
      <c r="G19" s="2"/>
      <c r="H19" s="2"/>
    </row>
    <row r="20" spans="1:8" ht="15" customHeight="1">
      <c r="A20" s="12"/>
      <c r="B20" s="100"/>
      <c r="C20" s="101"/>
      <c r="D20" s="51"/>
      <c r="F20" s="2"/>
      <c r="G20" s="2"/>
      <c r="H20" s="2"/>
    </row>
    <row r="21" spans="1:8" ht="15" customHeight="1">
      <c r="A21" s="4" t="s">
        <v>25</v>
      </c>
      <c r="B21" s="94"/>
      <c r="C21" s="102"/>
      <c r="D21" s="51"/>
      <c r="F21" s="2"/>
      <c r="G21" s="2"/>
      <c r="H21" s="2"/>
    </row>
    <row r="22" spans="1:8" ht="15" customHeight="1">
      <c r="A22" s="8" t="s">
        <v>22</v>
      </c>
      <c r="B22" s="92">
        <v>198.1</v>
      </c>
      <c r="C22" s="93">
        <v>104.9</v>
      </c>
      <c r="D22" s="50" t="s">
        <v>0</v>
      </c>
      <c r="F22" s="2"/>
      <c r="G22" s="2"/>
      <c r="H22" s="2"/>
    </row>
    <row r="23" spans="1:8" ht="15" customHeight="1">
      <c r="A23" s="8" t="s">
        <v>7</v>
      </c>
      <c r="B23" s="92">
        <v>101.5</v>
      </c>
      <c r="C23" s="103">
        <v>102.4</v>
      </c>
      <c r="D23" s="50" t="s">
        <v>0</v>
      </c>
      <c r="F23" s="2"/>
      <c r="G23" s="2"/>
      <c r="H23" s="2"/>
    </row>
    <row r="24" spans="1:8" ht="15" customHeight="1">
      <c r="A24" s="8" t="s">
        <v>8</v>
      </c>
      <c r="B24" s="92">
        <v>204.6</v>
      </c>
      <c r="C24" s="93">
        <v>134.6</v>
      </c>
      <c r="D24" s="50" t="s">
        <v>0</v>
      </c>
      <c r="F24" s="2"/>
      <c r="G24" s="2"/>
      <c r="H24" s="2"/>
    </row>
    <row r="25" spans="1:8" ht="15" customHeight="1">
      <c r="A25" s="8" t="s">
        <v>16</v>
      </c>
      <c r="B25" s="92">
        <v>96.3</v>
      </c>
      <c r="C25" s="103">
        <v>60.8</v>
      </c>
      <c r="D25" s="50" t="s">
        <v>0</v>
      </c>
      <c r="F25" s="2"/>
      <c r="G25" s="2"/>
      <c r="H25" s="2"/>
    </row>
    <row r="26" spans="1:8" ht="15" customHeight="1">
      <c r="A26" s="8" t="s">
        <v>17</v>
      </c>
      <c r="B26" s="92">
        <v>44.5</v>
      </c>
      <c r="C26" s="93">
        <v>43</v>
      </c>
      <c r="D26" s="50" t="s">
        <v>0</v>
      </c>
      <c r="F26" s="2"/>
      <c r="G26" s="2"/>
      <c r="H26" s="2"/>
    </row>
    <row r="27" spans="1:8" ht="15" customHeight="1">
      <c r="A27" s="8" t="s">
        <v>19</v>
      </c>
      <c r="B27" s="92">
        <v>72.2</v>
      </c>
      <c r="C27" s="93">
        <v>46</v>
      </c>
      <c r="D27" s="50" t="s">
        <v>0</v>
      </c>
      <c r="F27" s="2"/>
      <c r="G27" s="2"/>
      <c r="H27" s="2"/>
    </row>
    <row r="28" spans="1:8" ht="15" customHeight="1">
      <c r="A28" s="4" t="s">
        <v>9</v>
      </c>
      <c r="B28" s="94">
        <f>SUM(B22:B27)</f>
        <v>717.2</v>
      </c>
      <c r="C28" s="95">
        <f>SUM(C22:C27)</f>
        <v>491.7</v>
      </c>
      <c r="D28" s="50" t="s">
        <v>0</v>
      </c>
      <c r="F28" s="2"/>
      <c r="G28" s="2"/>
      <c r="H28" s="2"/>
    </row>
    <row r="29" spans="1:8" ht="15" customHeight="1">
      <c r="A29" s="8" t="s">
        <v>23</v>
      </c>
      <c r="B29" s="92">
        <v>129</v>
      </c>
      <c r="C29" s="93">
        <v>228.8</v>
      </c>
      <c r="D29" s="50" t="s">
        <v>0</v>
      </c>
      <c r="F29" s="2"/>
      <c r="G29" s="2"/>
      <c r="H29" s="2"/>
    </row>
    <row r="30" spans="1:8" ht="15" customHeight="1">
      <c r="A30" s="8" t="s">
        <v>21</v>
      </c>
      <c r="B30" s="92">
        <v>24</v>
      </c>
      <c r="C30" s="93">
        <v>25.9</v>
      </c>
      <c r="D30" s="50" t="s">
        <v>0</v>
      </c>
      <c r="F30" s="2"/>
      <c r="G30" s="2"/>
      <c r="H30" s="2"/>
    </row>
    <row r="31" spans="1:8" ht="15" customHeight="1">
      <c r="A31" s="8" t="s">
        <v>15</v>
      </c>
      <c r="B31" s="92">
        <v>38.1</v>
      </c>
      <c r="C31" s="93">
        <v>39.9</v>
      </c>
      <c r="D31" s="50" t="s">
        <v>0</v>
      </c>
      <c r="F31" s="2"/>
      <c r="G31" s="2"/>
      <c r="H31" s="2"/>
    </row>
    <row r="32" spans="1:8" ht="15" customHeight="1">
      <c r="A32" s="8" t="s">
        <v>18</v>
      </c>
      <c r="B32" s="92">
        <v>25</v>
      </c>
      <c r="C32" s="93">
        <v>21.1</v>
      </c>
      <c r="D32" s="50" t="s">
        <v>0</v>
      </c>
      <c r="F32" s="2"/>
      <c r="G32" s="2"/>
      <c r="H32" s="2"/>
    </row>
    <row r="33" spans="1:8" ht="15" customHeight="1">
      <c r="A33" s="4" t="s">
        <v>6</v>
      </c>
      <c r="B33" s="94">
        <f>SUM(B29:B32)</f>
        <v>216.1</v>
      </c>
      <c r="C33" s="95">
        <f>SUM(C29:C32)</f>
        <v>315.70000000000005</v>
      </c>
      <c r="D33" s="50" t="s">
        <v>0</v>
      </c>
      <c r="F33" s="2"/>
      <c r="G33" s="2"/>
      <c r="H33" s="2"/>
    </row>
    <row r="34" spans="1:8" ht="15" customHeight="1">
      <c r="A34" s="4" t="s">
        <v>10</v>
      </c>
      <c r="B34" s="94">
        <f>B28+B33</f>
        <v>933.30000000000007</v>
      </c>
      <c r="C34" s="95">
        <f>C28+C33</f>
        <v>807.40000000000009</v>
      </c>
      <c r="D34" s="50" t="s">
        <v>0</v>
      </c>
      <c r="F34" s="2"/>
      <c r="G34" s="2"/>
      <c r="H34" s="2"/>
    </row>
    <row r="35" spans="1:8" ht="15" customHeight="1">
      <c r="A35" s="8" t="s">
        <v>5</v>
      </c>
      <c r="B35" s="92">
        <v>376.6</v>
      </c>
      <c r="C35" s="93">
        <v>410.9</v>
      </c>
      <c r="D35" s="50" t="s">
        <v>0</v>
      </c>
      <c r="F35" s="2"/>
      <c r="G35" s="2"/>
      <c r="H35" s="2"/>
    </row>
    <row r="36" spans="1:8" ht="15" customHeight="1">
      <c r="A36" s="8" t="s">
        <v>13</v>
      </c>
      <c r="B36" s="92">
        <v>0.1</v>
      </c>
      <c r="C36" s="93">
        <v>-0.5</v>
      </c>
      <c r="D36" s="50" t="s">
        <v>0</v>
      </c>
      <c r="F36" s="2"/>
      <c r="G36" s="2"/>
      <c r="H36" s="2"/>
    </row>
    <row r="37" spans="1:8" ht="15" customHeight="1">
      <c r="A37" s="11" t="s">
        <v>26</v>
      </c>
      <c r="B37" s="96">
        <f>SUM(B35:B36)</f>
        <v>376.70000000000005</v>
      </c>
      <c r="C37" s="97">
        <f>SUM(C35:C36)</f>
        <v>410.4</v>
      </c>
      <c r="D37" s="50" t="s">
        <v>0</v>
      </c>
      <c r="F37" s="2"/>
      <c r="G37" s="2"/>
      <c r="H37" s="2"/>
    </row>
    <row r="38" spans="1:8" ht="15" customHeight="1">
      <c r="A38" s="22" t="s">
        <v>25</v>
      </c>
      <c r="B38" s="104">
        <f>B34+B37</f>
        <v>1310</v>
      </c>
      <c r="C38" s="105">
        <f>C34+C37</f>
        <v>1217.8000000000002</v>
      </c>
      <c r="D38" s="50" t="s">
        <v>0</v>
      </c>
      <c r="F38" s="2"/>
      <c r="G38" s="2"/>
      <c r="H38" s="2"/>
    </row>
    <row r="39" spans="1:8" ht="15" customHeight="1">
      <c r="A39" s="9"/>
      <c r="B39" s="7"/>
      <c r="C39" s="7"/>
      <c r="F39" s="2"/>
      <c r="G39" s="2"/>
      <c r="H39" s="2"/>
    </row>
    <row r="40" spans="1:8" ht="15" customHeight="1">
      <c r="A40" s="14" t="s">
        <v>30</v>
      </c>
      <c r="B40" s="6"/>
      <c r="C40" s="6"/>
      <c r="D40" s="2"/>
      <c r="E40" s="2"/>
      <c r="F40" s="2"/>
      <c r="G40" s="2"/>
      <c r="H40" s="2"/>
    </row>
    <row r="41" spans="1:8" ht="15" customHeight="1">
      <c r="A41" s="5" t="s">
        <v>39</v>
      </c>
      <c r="B41" s="6"/>
      <c r="C41" s="6"/>
      <c r="D41" s="2"/>
      <c r="E41" s="2"/>
      <c r="F41" s="2"/>
      <c r="G41" s="2"/>
      <c r="H41" s="2"/>
    </row>
    <row r="42" spans="1:8" ht="12.75" customHeight="1">
      <c r="B42" s="6"/>
      <c r="C42" s="6"/>
      <c r="D42" s="2"/>
      <c r="E42" s="2"/>
      <c r="F42" s="3"/>
      <c r="G42" s="2"/>
      <c r="H42" s="2"/>
    </row>
    <row r="43" spans="1:8" ht="12" customHeight="1">
      <c r="A43" s="16"/>
      <c r="D43" s="2"/>
      <c r="E43" s="2"/>
      <c r="F43" s="2"/>
      <c r="G43" s="2"/>
      <c r="H43" s="2"/>
    </row>
    <row r="44" spans="1:8" ht="12.75" customHeight="1">
      <c r="E44" s="2"/>
      <c r="F44" s="2"/>
      <c r="G44" s="2"/>
      <c r="H44" s="2"/>
    </row>
    <row r="45" spans="1:8" ht="12.75" customHeight="1">
      <c r="E45" s="2"/>
      <c r="F45" s="2"/>
      <c r="G45" s="2"/>
      <c r="H45" s="2"/>
    </row>
    <row r="46" spans="1:8" ht="12.75" customHeight="1">
      <c r="E46" s="2"/>
      <c r="F46" s="2"/>
      <c r="G46" s="2"/>
      <c r="H46" s="2"/>
    </row>
    <row r="81" spans="1:3">
      <c r="A81" s="21"/>
      <c r="B81"/>
      <c r="C81"/>
    </row>
    <row r="83" spans="1:3">
      <c r="A83" s="23"/>
      <c r="B83" s="24"/>
      <c r="C83" s="24"/>
    </row>
    <row r="104" spans="1:3">
      <c r="A104" s="27"/>
      <c r="B104" s="28"/>
      <c r="C104" s="28"/>
    </row>
    <row r="105" spans="1:3">
      <c r="A105" s="30"/>
      <c r="B105" s="24"/>
      <c r="C105" s="24"/>
    </row>
    <row r="106" spans="1:3">
      <c r="A106" s="29" t="s">
        <v>95</v>
      </c>
      <c r="B106" s="24"/>
      <c r="C106" s="24"/>
    </row>
    <row r="107" spans="1:3">
      <c r="A107" s="36"/>
      <c r="B107" s="25"/>
      <c r="C107" s="25"/>
    </row>
  </sheetData>
  <phoneticPr fontId="1" type="noConversion"/>
  <pageMargins left="0.74803149606299213" right="0.55118110236220474" top="0.98425196850393704" bottom="0.98425196850393704" header="0.51181102362204722" footer="0.51181102362204722"/>
  <pageSetup paperSize="9" scale="97" firstPageNumber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6FF0-E013-4181-9B53-B0C9963D974A}">
  <dimension ref="A2:D38"/>
  <sheetViews>
    <sheetView workbookViewId="0">
      <selection activeCell="K28" sqref="K28"/>
    </sheetView>
  </sheetViews>
  <sheetFormatPr defaultRowHeight="12.75"/>
  <cols>
    <col min="1" max="1" width="56.85546875" bestFit="1" customWidth="1"/>
    <col min="2" max="3" width="9.5703125" bestFit="1" customWidth="1"/>
    <col min="4" max="4" width="8.5703125" bestFit="1" customWidth="1"/>
  </cols>
  <sheetData>
    <row r="2" spans="1:4">
      <c r="A2" s="40" t="s">
        <v>40</v>
      </c>
      <c r="B2" s="40" t="s">
        <v>107</v>
      </c>
      <c r="C2" s="41" t="s">
        <v>108</v>
      </c>
      <c r="D2" s="49" t="s">
        <v>109</v>
      </c>
    </row>
    <row r="3" spans="1:4">
      <c r="A3" s="4" t="s">
        <v>41</v>
      </c>
      <c r="B3" s="78">
        <v>74</v>
      </c>
      <c r="C3" s="79">
        <v>10.4</v>
      </c>
      <c r="D3" s="53" t="s">
        <v>0</v>
      </c>
    </row>
    <row r="4" spans="1:4">
      <c r="A4" s="8" t="s">
        <v>42</v>
      </c>
      <c r="B4" s="80">
        <v>58.7</v>
      </c>
      <c r="C4" s="81">
        <v>54.9</v>
      </c>
      <c r="D4" s="53" t="s">
        <v>0</v>
      </c>
    </row>
    <row r="5" spans="1:4">
      <c r="A5" s="8" t="s">
        <v>43</v>
      </c>
      <c r="B5" s="80">
        <v>-1.4</v>
      </c>
      <c r="C5" s="81">
        <v>-1.5</v>
      </c>
      <c r="D5" s="53" t="s">
        <v>0</v>
      </c>
    </row>
    <row r="6" spans="1:4">
      <c r="A6" s="8" t="s">
        <v>44</v>
      </c>
      <c r="B6" s="80">
        <v>13.1</v>
      </c>
      <c r="C6" s="81">
        <v>10.4</v>
      </c>
      <c r="D6" s="53" t="s">
        <v>0</v>
      </c>
    </row>
    <row r="7" spans="1:4">
      <c r="A7" s="8" t="s">
        <v>45</v>
      </c>
      <c r="B7" s="80">
        <v>16.600000000000001</v>
      </c>
      <c r="C7" s="81">
        <v>6.1</v>
      </c>
      <c r="D7" s="53" t="s">
        <v>0</v>
      </c>
    </row>
    <row r="8" spans="1:4">
      <c r="A8" s="8" t="s">
        <v>46</v>
      </c>
      <c r="B8" s="80">
        <v>-1.4</v>
      </c>
      <c r="C8" s="81">
        <v>-2</v>
      </c>
      <c r="D8" s="53" t="s">
        <v>0</v>
      </c>
    </row>
    <row r="9" spans="1:4">
      <c r="A9" s="8" t="s">
        <v>47</v>
      </c>
      <c r="B9" s="80">
        <v>-72.5</v>
      </c>
      <c r="C9" s="81" t="s">
        <v>48</v>
      </c>
      <c r="D9" s="53" t="s">
        <v>0</v>
      </c>
    </row>
    <row r="10" spans="1:4">
      <c r="A10" s="8" t="s">
        <v>49</v>
      </c>
      <c r="B10" s="80">
        <v>-1.2</v>
      </c>
      <c r="C10" s="81">
        <v>-0.70000000000000018</v>
      </c>
      <c r="D10" s="53" t="s">
        <v>0</v>
      </c>
    </row>
    <row r="11" spans="1:4">
      <c r="A11" s="8" t="s">
        <v>50</v>
      </c>
      <c r="B11" s="80">
        <v>64.5</v>
      </c>
      <c r="C11" s="81">
        <v>63.8</v>
      </c>
      <c r="D11" s="53" t="s">
        <v>0</v>
      </c>
    </row>
    <row r="12" spans="1:4">
      <c r="A12" s="8" t="s">
        <v>51</v>
      </c>
      <c r="B12" s="80">
        <v>49.7</v>
      </c>
      <c r="C12" s="81">
        <v>39.700000000000003</v>
      </c>
      <c r="D12" s="53" t="s">
        <v>0</v>
      </c>
    </row>
    <row r="13" spans="1:4">
      <c r="A13" s="8" t="s">
        <v>52</v>
      </c>
      <c r="B13" s="80">
        <v>-52.7</v>
      </c>
      <c r="C13" s="81">
        <v>-3.1</v>
      </c>
      <c r="D13" s="53" t="s">
        <v>0</v>
      </c>
    </row>
    <row r="14" spans="1:4">
      <c r="A14" s="8" t="s">
        <v>53</v>
      </c>
      <c r="B14" s="80">
        <v>-94.2</v>
      </c>
      <c r="C14" s="81">
        <v>-90.899999999999991</v>
      </c>
      <c r="D14" s="53" t="s">
        <v>0</v>
      </c>
    </row>
    <row r="15" spans="1:4">
      <c r="A15" s="8" t="s">
        <v>54</v>
      </c>
      <c r="B15" s="80">
        <v>40.299999999999997</v>
      </c>
      <c r="C15" s="81">
        <v>-34.5</v>
      </c>
      <c r="D15" s="53" t="s">
        <v>0</v>
      </c>
    </row>
    <row r="16" spans="1:4">
      <c r="A16" s="8" t="s">
        <v>55</v>
      </c>
      <c r="B16" s="80">
        <v>0.5</v>
      </c>
      <c r="C16" s="81">
        <v>1.6</v>
      </c>
      <c r="D16" s="53" t="s">
        <v>0</v>
      </c>
    </row>
    <row r="17" spans="1:4">
      <c r="A17" s="8" t="s">
        <v>56</v>
      </c>
      <c r="B17" s="80">
        <v>1.3</v>
      </c>
      <c r="C17" s="81">
        <v>1.4</v>
      </c>
      <c r="D17" s="53" t="s">
        <v>0</v>
      </c>
    </row>
    <row r="18" spans="1:4">
      <c r="A18" s="8" t="s">
        <v>57</v>
      </c>
      <c r="B18" s="80">
        <v>-13.3</v>
      </c>
      <c r="C18" s="81">
        <v>-10.5</v>
      </c>
      <c r="D18" s="53" t="s">
        <v>0</v>
      </c>
    </row>
    <row r="19" spans="1:4">
      <c r="A19" s="17" t="s">
        <v>58</v>
      </c>
      <c r="B19" s="80">
        <v>-12.7</v>
      </c>
      <c r="C19" s="81">
        <v>-8.8000000000000007</v>
      </c>
      <c r="D19" s="53" t="s">
        <v>0</v>
      </c>
    </row>
    <row r="20" spans="1:4">
      <c r="A20" s="18" t="s">
        <v>59</v>
      </c>
      <c r="B20" s="78">
        <f>SUM(B3:B19)</f>
        <v>69.299999999999969</v>
      </c>
      <c r="C20" s="82">
        <f>SUM(C3:C19)</f>
        <v>36.299999999999983</v>
      </c>
      <c r="D20" s="53" t="s">
        <v>0</v>
      </c>
    </row>
    <row r="21" spans="1:4">
      <c r="A21" s="17" t="s">
        <v>60</v>
      </c>
      <c r="B21" s="80" t="s">
        <v>48</v>
      </c>
      <c r="C21" s="81">
        <v>1.1000000000000001</v>
      </c>
      <c r="D21" s="53" t="s">
        <v>0</v>
      </c>
    </row>
    <row r="22" spans="1:4">
      <c r="A22" s="17" t="s">
        <v>61</v>
      </c>
      <c r="B22" s="80">
        <v>-41.2</v>
      </c>
      <c r="C22" s="81">
        <v>-25.599999999999998</v>
      </c>
      <c r="D22" s="53" t="s">
        <v>0</v>
      </c>
    </row>
    <row r="23" spans="1:4">
      <c r="A23" s="17" t="s">
        <v>62</v>
      </c>
      <c r="B23" s="83">
        <v>-1.5</v>
      </c>
      <c r="C23" s="81" t="s">
        <v>48</v>
      </c>
      <c r="D23" s="53" t="s">
        <v>0</v>
      </c>
    </row>
    <row r="24" spans="1:4">
      <c r="A24" s="8" t="s">
        <v>63</v>
      </c>
      <c r="B24" s="80">
        <v>2.8</v>
      </c>
      <c r="C24" s="81">
        <v>2.9</v>
      </c>
      <c r="D24" s="53" t="s">
        <v>0</v>
      </c>
    </row>
    <row r="25" spans="1:4">
      <c r="A25" s="8" t="s">
        <v>64</v>
      </c>
      <c r="B25" s="80">
        <v>89.1</v>
      </c>
      <c r="C25" s="81" t="s">
        <v>48</v>
      </c>
      <c r="D25" s="53" t="s">
        <v>0</v>
      </c>
    </row>
    <row r="26" spans="1:4">
      <c r="A26" s="8" t="s">
        <v>65</v>
      </c>
      <c r="B26" s="80">
        <v>0.2</v>
      </c>
      <c r="C26" s="81">
        <v>0.5</v>
      </c>
      <c r="D26" s="53" t="s">
        <v>0</v>
      </c>
    </row>
    <row r="27" spans="1:4">
      <c r="A27" s="4" t="s">
        <v>66</v>
      </c>
      <c r="B27" s="78">
        <f>SUM(B21:B26)</f>
        <v>49.399999999999991</v>
      </c>
      <c r="C27" s="82">
        <f>SUM(C21:C26)</f>
        <v>-21.099999999999998</v>
      </c>
      <c r="D27" s="53" t="s">
        <v>0</v>
      </c>
    </row>
    <row r="28" spans="1:4">
      <c r="A28" s="8" t="s">
        <v>67</v>
      </c>
      <c r="B28" s="80">
        <v>-6.7</v>
      </c>
      <c r="C28" s="81">
        <v>-13.5</v>
      </c>
      <c r="D28" s="53" t="s">
        <v>0</v>
      </c>
    </row>
    <row r="29" spans="1:4">
      <c r="A29" s="8" t="s">
        <v>68</v>
      </c>
      <c r="B29" s="80" t="s">
        <v>48</v>
      </c>
      <c r="C29" s="81">
        <v>1.3</v>
      </c>
      <c r="D29" s="53" t="s">
        <v>0</v>
      </c>
    </row>
    <row r="30" spans="1:4">
      <c r="A30" s="8" t="s">
        <v>69</v>
      </c>
      <c r="B30" s="80" t="s">
        <v>48</v>
      </c>
      <c r="C30" s="81">
        <v>69.900000000000006</v>
      </c>
      <c r="D30" s="53" t="s">
        <v>0</v>
      </c>
    </row>
    <row r="31" spans="1:4">
      <c r="A31" s="8" t="s">
        <v>70</v>
      </c>
      <c r="B31" s="80" t="s">
        <v>48</v>
      </c>
      <c r="C31" s="81">
        <v>-75</v>
      </c>
      <c r="D31" s="53" t="s">
        <v>0</v>
      </c>
    </row>
    <row r="32" spans="1:4">
      <c r="A32" s="8" t="s">
        <v>71</v>
      </c>
      <c r="B32" s="80">
        <v>-139.4</v>
      </c>
      <c r="C32" s="81">
        <v>-25.299999999999997</v>
      </c>
      <c r="D32" s="53" t="s">
        <v>0</v>
      </c>
    </row>
    <row r="33" spans="1:4">
      <c r="A33" s="8" t="s">
        <v>72</v>
      </c>
      <c r="B33" s="80">
        <v>-5.5</v>
      </c>
      <c r="C33" s="81">
        <v>-7.7</v>
      </c>
      <c r="D33" s="53" t="s">
        <v>0</v>
      </c>
    </row>
    <row r="34" spans="1:4">
      <c r="A34" s="4" t="s">
        <v>73</v>
      </c>
      <c r="B34" s="78">
        <f>SUM(B28:B33)</f>
        <v>-151.6</v>
      </c>
      <c r="C34" s="82">
        <f>SUM(C28:C33)</f>
        <v>-50.3</v>
      </c>
      <c r="D34" s="53" t="s">
        <v>0</v>
      </c>
    </row>
    <row r="35" spans="1:4">
      <c r="A35" s="19" t="s">
        <v>74</v>
      </c>
      <c r="B35" s="84">
        <v>-7.2</v>
      </c>
      <c r="C35" s="85">
        <v>2.6999999999999997</v>
      </c>
      <c r="D35" s="53" t="s">
        <v>0</v>
      </c>
    </row>
    <row r="36" spans="1:4">
      <c r="A36" s="13" t="s">
        <v>75</v>
      </c>
      <c r="B36" s="86">
        <f>B20+B27+B34+B35</f>
        <v>-40.100000000000037</v>
      </c>
      <c r="C36" s="87">
        <f>C20+C27+C34+C35</f>
        <v>-32.400000000000006</v>
      </c>
      <c r="D36" s="53" t="s">
        <v>0</v>
      </c>
    </row>
    <row r="37" spans="1:4">
      <c r="A37" s="20" t="s">
        <v>76</v>
      </c>
      <c r="B37" s="88">
        <v>175.7</v>
      </c>
      <c r="C37" s="89">
        <v>135.6</v>
      </c>
      <c r="D37" s="53" t="s">
        <v>0</v>
      </c>
    </row>
    <row r="38" spans="1:4">
      <c r="A38" s="39" t="s">
        <v>77</v>
      </c>
      <c r="B38" s="90">
        <v>135.6</v>
      </c>
      <c r="C38" s="91">
        <v>103.2</v>
      </c>
      <c r="D38" s="53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8C0-FF65-4FF4-AA4F-29A4D7E78B7A}">
  <dimension ref="A1:D20"/>
  <sheetViews>
    <sheetView workbookViewId="0">
      <selection activeCell="I23" sqref="I23"/>
    </sheetView>
  </sheetViews>
  <sheetFormatPr defaultRowHeight="12.75"/>
  <cols>
    <col min="1" max="1" width="40.5703125" bestFit="1" customWidth="1"/>
    <col min="2" max="3" width="9.5703125" bestFit="1" customWidth="1"/>
  </cols>
  <sheetData>
    <row r="1" spans="1:4">
      <c r="A1" s="45" t="s">
        <v>78</v>
      </c>
      <c r="B1" s="45" t="s">
        <v>107</v>
      </c>
      <c r="C1" s="46" t="s">
        <v>108</v>
      </c>
      <c r="D1" s="52" t="s">
        <v>109</v>
      </c>
    </row>
    <row r="2" spans="1:4">
      <c r="A2" s="26" t="s">
        <v>79</v>
      </c>
      <c r="B2" s="66">
        <v>1418.6</v>
      </c>
      <c r="C2" s="67">
        <v>859.1</v>
      </c>
      <c r="D2" s="50" t="s">
        <v>0</v>
      </c>
    </row>
    <row r="3" spans="1:4">
      <c r="A3" s="31" t="s">
        <v>80</v>
      </c>
      <c r="B3" s="68">
        <v>-1038.3</v>
      </c>
      <c r="C3" s="69">
        <v>-595.70000000000005</v>
      </c>
      <c r="D3" s="50" t="s">
        <v>0</v>
      </c>
    </row>
    <row r="4" spans="1:4">
      <c r="A4" s="26" t="s">
        <v>81</v>
      </c>
      <c r="B4" s="66">
        <f>SUM(B2:B3)</f>
        <v>380.29999999999995</v>
      </c>
      <c r="C4" s="67">
        <f>SUM(C2:C3)</f>
        <v>263.39999999999998</v>
      </c>
      <c r="D4" s="50" t="s">
        <v>0</v>
      </c>
    </row>
    <row r="5" spans="1:4">
      <c r="A5" s="31" t="s">
        <v>82</v>
      </c>
      <c r="B5" s="68">
        <v>-76.8</v>
      </c>
      <c r="C5" s="69">
        <v>-50</v>
      </c>
      <c r="D5" s="50" t="s">
        <v>0</v>
      </c>
    </row>
    <row r="6" spans="1:4">
      <c r="A6" s="32" t="s">
        <v>83</v>
      </c>
      <c r="B6" s="68">
        <v>-234.9</v>
      </c>
      <c r="C6" s="69">
        <v>-203.4</v>
      </c>
      <c r="D6" s="50" t="s">
        <v>0</v>
      </c>
    </row>
    <row r="7" spans="1:4">
      <c r="A7" s="32" t="s">
        <v>84</v>
      </c>
      <c r="B7" s="68">
        <v>103.2</v>
      </c>
      <c r="C7" s="69">
        <v>37.6</v>
      </c>
      <c r="D7" s="50" t="s">
        <v>0</v>
      </c>
    </row>
    <row r="8" spans="1:4" ht="14.25">
      <c r="A8" s="32" t="s">
        <v>85</v>
      </c>
      <c r="B8" s="68">
        <v>3.1</v>
      </c>
      <c r="C8" s="69">
        <v>2.9</v>
      </c>
      <c r="D8" s="50" t="s">
        <v>0</v>
      </c>
    </row>
    <row r="9" spans="1:4">
      <c r="A9" s="32" t="s">
        <v>86</v>
      </c>
      <c r="B9" s="68">
        <v>-70.099999999999994</v>
      </c>
      <c r="C9" s="69">
        <v>-22.5</v>
      </c>
      <c r="D9" s="50" t="s">
        <v>0</v>
      </c>
    </row>
    <row r="10" spans="1:4" ht="27">
      <c r="A10" s="26" t="s">
        <v>87</v>
      </c>
      <c r="B10" s="66">
        <f>SUM(B4:B9)</f>
        <v>104.79999999999995</v>
      </c>
      <c r="C10" s="67">
        <f>SUM(C4:C9)</f>
        <v>27.999999999999972</v>
      </c>
      <c r="D10" s="50" t="s">
        <v>0</v>
      </c>
    </row>
    <row r="11" spans="1:4">
      <c r="A11" s="32" t="s">
        <v>88</v>
      </c>
      <c r="B11" s="68">
        <v>1.8</v>
      </c>
      <c r="C11" s="69">
        <v>2</v>
      </c>
      <c r="D11" s="50" t="s">
        <v>0</v>
      </c>
    </row>
    <row r="12" spans="1:4">
      <c r="A12" s="32" t="s">
        <v>89</v>
      </c>
      <c r="B12" s="68">
        <v>-16</v>
      </c>
      <c r="C12" s="69">
        <v>-13.5</v>
      </c>
      <c r="D12" s="50" t="s">
        <v>0</v>
      </c>
    </row>
    <row r="13" spans="1:4">
      <c r="A13" s="26" t="s">
        <v>90</v>
      </c>
      <c r="B13" s="66">
        <f>SUM(B10:B12)</f>
        <v>90.599999999999952</v>
      </c>
      <c r="C13" s="67">
        <f>SUM(C10:C12)</f>
        <v>16.499999999999972</v>
      </c>
      <c r="D13" s="50" t="s">
        <v>0</v>
      </c>
    </row>
    <row r="14" spans="1:4">
      <c r="A14" s="33" t="s">
        <v>45</v>
      </c>
      <c r="B14" s="70">
        <v>-16.600000000000001</v>
      </c>
      <c r="C14" s="71">
        <v>-6.1</v>
      </c>
      <c r="D14" s="50" t="s">
        <v>0</v>
      </c>
    </row>
    <row r="15" spans="1:4">
      <c r="A15" s="35" t="s">
        <v>41</v>
      </c>
      <c r="B15" s="72">
        <f>SUM(B13:B14)</f>
        <v>73.999999999999943</v>
      </c>
      <c r="C15" s="73">
        <f>SUM(C13:C14)</f>
        <v>10.399999999999972</v>
      </c>
      <c r="D15" s="50" t="s">
        <v>0</v>
      </c>
    </row>
    <row r="16" spans="1:4" ht="25.5">
      <c r="A16" s="34" t="s">
        <v>91</v>
      </c>
      <c r="B16" s="74">
        <v>74</v>
      </c>
      <c r="C16" s="75">
        <v>10.5</v>
      </c>
      <c r="D16" s="50" t="s">
        <v>0</v>
      </c>
    </row>
    <row r="17" spans="1:4">
      <c r="A17" s="32" t="s">
        <v>92</v>
      </c>
      <c r="B17" s="68">
        <v>0</v>
      </c>
      <c r="C17" s="69">
        <v>-0.1</v>
      </c>
      <c r="D17" s="50" t="s">
        <v>0</v>
      </c>
    </row>
    <row r="18" spans="1:4">
      <c r="A18" s="32"/>
      <c r="B18" s="68"/>
      <c r="C18" s="69"/>
      <c r="D18" s="50"/>
    </row>
    <row r="19" spans="1:4">
      <c r="A19" s="26" t="s">
        <v>93</v>
      </c>
      <c r="B19" s="66">
        <v>16.47943271199129</v>
      </c>
      <c r="C19" s="67">
        <v>2.3275871206154997</v>
      </c>
      <c r="D19" s="50" t="s">
        <v>110</v>
      </c>
    </row>
    <row r="20" spans="1:4">
      <c r="A20" s="44" t="s">
        <v>94</v>
      </c>
      <c r="B20" s="76">
        <v>16.468152572551187</v>
      </c>
      <c r="C20" s="77">
        <v>2.33</v>
      </c>
      <c r="D20" s="50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6699-8B45-4EB7-BD78-5AA587481F9E}">
  <dimension ref="A1:D14"/>
  <sheetViews>
    <sheetView workbookViewId="0">
      <selection activeCell="F25" sqref="F25"/>
    </sheetView>
  </sheetViews>
  <sheetFormatPr defaultRowHeight="12.75"/>
  <cols>
    <col min="1" max="1" width="61" bestFit="1" customWidth="1"/>
    <col min="2" max="3" width="9.5703125" bestFit="1" customWidth="1"/>
  </cols>
  <sheetData>
    <row r="1" spans="1:4">
      <c r="A1" s="47" t="s">
        <v>96</v>
      </c>
      <c r="B1" s="47" t="s">
        <v>107</v>
      </c>
      <c r="C1" s="46" t="s">
        <v>108</v>
      </c>
      <c r="D1" s="52" t="s">
        <v>109</v>
      </c>
    </row>
    <row r="2" spans="1:4">
      <c r="A2" s="26" t="s">
        <v>41</v>
      </c>
      <c r="B2" s="54">
        <v>74</v>
      </c>
      <c r="C2" s="55">
        <v>10.4</v>
      </c>
      <c r="D2" s="50" t="s">
        <v>0</v>
      </c>
    </row>
    <row r="3" spans="1:4">
      <c r="A3" s="31" t="s">
        <v>97</v>
      </c>
      <c r="B3" s="56">
        <v>-2</v>
      </c>
      <c r="C3" s="57">
        <v>14.5</v>
      </c>
      <c r="D3" s="50" t="s">
        <v>0</v>
      </c>
    </row>
    <row r="4" spans="1:4">
      <c r="A4" s="31" t="s">
        <v>98</v>
      </c>
      <c r="B4" s="56">
        <v>0.3</v>
      </c>
      <c r="C4" s="57">
        <v>-2.9</v>
      </c>
      <c r="D4" s="50" t="s">
        <v>0</v>
      </c>
    </row>
    <row r="5" spans="1:4" ht="25.5">
      <c r="A5" s="26" t="s">
        <v>99</v>
      </c>
      <c r="B5" s="54">
        <f>SUM(B3:B4)</f>
        <v>-1.7</v>
      </c>
      <c r="C5" s="55">
        <f>SUM(C3:C4)</f>
        <v>11.6</v>
      </c>
      <c r="D5" s="50" t="s">
        <v>0</v>
      </c>
    </row>
    <row r="6" spans="1:4">
      <c r="A6" s="31" t="s">
        <v>100</v>
      </c>
      <c r="B6" s="56">
        <v>-53.7</v>
      </c>
      <c r="C6" s="57">
        <v>15.1</v>
      </c>
      <c r="D6" s="50" t="s">
        <v>0</v>
      </c>
    </row>
    <row r="7" spans="1:4">
      <c r="A7" s="31" t="s">
        <v>101</v>
      </c>
      <c r="B7" s="56">
        <v>0.4</v>
      </c>
      <c r="C7" s="57">
        <v>0</v>
      </c>
      <c r="D7" s="50" t="s">
        <v>0</v>
      </c>
    </row>
    <row r="8" spans="1:4">
      <c r="A8" s="31" t="s">
        <v>102</v>
      </c>
      <c r="B8" s="56">
        <v>3.9</v>
      </c>
      <c r="C8" s="57">
        <v>6.3</v>
      </c>
      <c r="D8" s="50" t="s">
        <v>0</v>
      </c>
    </row>
    <row r="9" spans="1:4">
      <c r="A9" s="31" t="s">
        <v>103</v>
      </c>
      <c r="B9" s="56">
        <v>-0.8</v>
      </c>
      <c r="C9" s="57">
        <v>-1.3</v>
      </c>
      <c r="D9" s="50" t="s">
        <v>0</v>
      </c>
    </row>
    <row r="10" spans="1:4" ht="25.5">
      <c r="A10" s="26" t="s">
        <v>104</v>
      </c>
      <c r="B10" s="54">
        <f>SUM(B6:B9)</f>
        <v>-50.2</v>
      </c>
      <c r="C10" s="55">
        <f>SUM(C6:C9)</f>
        <v>20.099999999999998</v>
      </c>
      <c r="D10" s="50" t="s">
        <v>0</v>
      </c>
    </row>
    <row r="11" spans="1:4">
      <c r="A11" s="37" t="s">
        <v>105</v>
      </c>
      <c r="B11" s="58">
        <f>SUM(B5,B10)</f>
        <v>-51.900000000000006</v>
      </c>
      <c r="C11" s="59">
        <f>SUM(C5,C10)</f>
        <v>31.699999999999996</v>
      </c>
      <c r="D11" s="50" t="s">
        <v>0</v>
      </c>
    </row>
    <row r="12" spans="1:4">
      <c r="A12" s="35" t="s">
        <v>106</v>
      </c>
      <c r="B12" s="60">
        <f>B2+B11</f>
        <v>22.099999999999994</v>
      </c>
      <c r="C12" s="61">
        <f>C2+C11</f>
        <v>42.099999999999994</v>
      </c>
      <c r="D12" s="50" t="s">
        <v>0</v>
      </c>
    </row>
    <row r="13" spans="1:4">
      <c r="A13" s="38" t="s">
        <v>91</v>
      </c>
      <c r="B13" s="62">
        <v>22.1</v>
      </c>
      <c r="C13" s="63">
        <v>42.3</v>
      </c>
      <c r="D13" s="50" t="s">
        <v>0</v>
      </c>
    </row>
    <row r="14" spans="1:4">
      <c r="A14" s="33" t="s">
        <v>92</v>
      </c>
      <c r="B14" s="64">
        <v>0</v>
      </c>
      <c r="C14" s="65">
        <v>-0.2</v>
      </c>
      <c r="D14" s="5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 balance sheet</vt:lpstr>
      <vt:lpstr>CONSOLIDATED CASH FLOW</vt:lpstr>
      <vt:lpstr>CONSOLIDATED INCOME</vt:lpstr>
      <vt:lpstr>COMPREHENSIVE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Rieter</dc:creator>
  <cp:lastModifiedBy>Ayan Sen</cp:lastModifiedBy>
  <cp:lastPrinted>2020-03-04T12:05:32Z</cp:lastPrinted>
  <dcterms:created xsi:type="dcterms:W3CDTF">2011-03-18T13:47:27Z</dcterms:created>
  <dcterms:modified xsi:type="dcterms:W3CDTF">2025-08-20T02:17:56Z</dcterms:modified>
</cp:coreProperties>
</file>