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arth\OneDrive\Desktop\lab practice\DL\"/>
    </mc:Choice>
  </mc:AlternateContent>
  <xr:revisionPtr revIDLastSave="0" documentId="13_ncr:1_{F20D05E1-4CE9-43AA-8BB2-07357C7C3914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Game" sheetId="3" r:id="rId1"/>
    <sheet name="Messenger" sheetId="5" r:id="rId2"/>
    <sheet name="HouseExpenses" sheetId="4" r:id="rId3"/>
    <sheet name="ServerUsage" sheetId="7" r:id="rId4"/>
    <sheet name="Contoso" sheetId="1" r:id="rId5"/>
    <sheet name="Sheet1" sheetId="9" r:id="rId6"/>
    <sheet name="SalaryInfo" sheetId="8" r:id="rId7"/>
  </sheets>
  <definedNames>
    <definedName name="_xlnm._FilterDatabase" localSheetId="6" hidden="1">SalaryInfo!$A$4:$F$15</definedName>
    <definedName name="_xlchart.v1.0" hidden="1">HouseExpenses!$N$21:$N$24</definedName>
    <definedName name="messenger">Messenger!$E$7:$H$16</definedName>
  </definedNames>
  <calcPr calcId="191028"/>
  <pivotCaches>
    <pivotCache cacheId="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K23" i="1"/>
  <c r="K20" i="1"/>
  <c r="H12" i="1"/>
  <c r="H13" i="1"/>
  <c r="H14" i="1"/>
  <c r="H15" i="1"/>
  <c r="H28" i="1"/>
  <c r="H29" i="1"/>
  <c r="H30" i="1"/>
  <c r="H31" i="1"/>
  <c r="H32" i="1"/>
  <c r="H33" i="1"/>
  <c r="H34" i="1"/>
  <c r="H11" i="1"/>
  <c r="G12" i="1"/>
  <c r="G13" i="1"/>
  <c r="G14" i="1"/>
  <c r="G15" i="1"/>
  <c r="G28" i="1"/>
  <c r="G29" i="1"/>
  <c r="G30" i="1"/>
  <c r="G31" i="1"/>
  <c r="G32" i="1"/>
  <c r="G33" i="1"/>
  <c r="G34" i="1"/>
  <c r="G11" i="1"/>
  <c r="F12" i="1"/>
  <c r="F13" i="1"/>
  <c r="F14" i="1"/>
  <c r="F15" i="1"/>
  <c r="F16" i="1"/>
  <c r="G16" i="1" s="1"/>
  <c r="H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H22" i="1" s="1"/>
  <c r="F23" i="1"/>
  <c r="G23" i="1" s="1"/>
  <c r="H23" i="1" s="1"/>
  <c r="F24" i="1"/>
  <c r="G24" i="1" s="1"/>
  <c r="F25" i="1"/>
  <c r="G25" i="1" s="1"/>
  <c r="H25" i="1" s="1"/>
  <c r="F26" i="1"/>
  <c r="G26" i="1" s="1"/>
  <c r="H26" i="1" s="1"/>
  <c r="F27" i="1"/>
  <c r="G27" i="1" s="1"/>
  <c r="H27" i="1" s="1"/>
  <c r="F28" i="1"/>
  <c r="F29" i="1"/>
  <c r="F30" i="1"/>
  <c r="F31" i="1"/>
  <c r="F32" i="1"/>
  <c r="F33" i="1"/>
  <c r="F34" i="1"/>
  <c r="F11" i="1"/>
  <c r="J29" i="7"/>
  <c r="J30" i="7"/>
  <c r="J31" i="7"/>
  <c r="J32" i="7"/>
  <c r="J28" i="7"/>
  <c r="J23" i="7"/>
  <c r="J24" i="7"/>
  <c r="J25" i="7"/>
  <c r="J13" i="7"/>
  <c r="J14" i="7"/>
  <c r="J15" i="7"/>
  <c r="J16" i="7"/>
  <c r="J17" i="7"/>
  <c r="J18" i="7"/>
  <c r="J19" i="7"/>
  <c r="J20" i="7"/>
  <c r="J12" i="7"/>
  <c r="N24" i="4"/>
  <c r="N23" i="4"/>
  <c r="N22" i="4"/>
  <c r="N21" i="4"/>
  <c r="N19" i="4"/>
  <c r="C19" i="4"/>
  <c r="D19" i="4"/>
  <c r="E19" i="4"/>
  <c r="F19" i="4"/>
  <c r="G19" i="4"/>
  <c r="H19" i="4"/>
  <c r="I19" i="4"/>
  <c r="J19" i="4"/>
  <c r="K19" i="4"/>
  <c r="L19" i="4"/>
  <c r="M19" i="4"/>
  <c r="B19" i="4"/>
  <c r="N9" i="4"/>
  <c r="N10" i="4"/>
  <c r="N12" i="4"/>
  <c r="N13" i="4"/>
  <c r="N14" i="4"/>
  <c r="N15" i="4"/>
  <c r="N16" i="4"/>
  <c r="N17" i="4"/>
  <c r="N18" i="4"/>
  <c r="N8" i="4"/>
  <c r="K7" i="5"/>
  <c r="K9" i="5" s="1"/>
  <c r="K10" i="5"/>
  <c r="K8" i="5"/>
  <c r="G10" i="3"/>
  <c r="G9" i="3"/>
  <c r="E19" i="3"/>
  <c r="C19" i="3"/>
  <c r="D19" i="3"/>
  <c r="B19" i="3"/>
  <c r="E10" i="3"/>
  <c r="E11" i="3"/>
  <c r="E12" i="3"/>
  <c r="E13" i="3"/>
  <c r="E14" i="3"/>
  <c r="E15" i="3"/>
  <c r="E16" i="3"/>
  <c r="E17" i="3"/>
  <c r="E18" i="3"/>
  <c r="E9" i="3"/>
  <c r="H20" i="1" l="1"/>
  <c r="K27" i="1"/>
  <c r="H18" i="1"/>
  <c r="K28" i="1"/>
  <c r="K22" i="1"/>
  <c r="H24" i="1"/>
  <c r="H21" i="1"/>
  <c r="K24" i="1"/>
  <c r="K25" i="1"/>
  <c r="H19" i="1"/>
  <c r="K26" i="1"/>
  <c r="H17" i="1"/>
  <c r="K29" i="1"/>
  <c r="K30" i="1" l="1"/>
  <c r="K31" i="1" s="1"/>
</calcChain>
</file>

<file path=xl/sharedStrings.xml><?xml version="1.0" encoding="utf-8"?>
<sst xmlns="http://schemas.openxmlformats.org/spreadsheetml/2006/main" count="613" uniqueCount="268">
  <si>
    <t>Instruction:</t>
  </si>
  <si>
    <t>-  Find the average win time of each day (E9:E18)</t>
  </si>
  <si>
    <t>-  Find the number of win in each game (B19:D19)</t>
  </si>
  <si>
    <t>-  Find the total wins (G9)</t>
  </si>
  <si>
    <t>-  Find the total losses (G10)</t>
  </si>
  <si>
    <t>Game Stats</t>
  </si>
  <si>
    <t>Day Played</t>
  </si>
  <si>
    <t>Game 1</t>
  </si>
  <si>
    <t>Game 2</t>
  </si>
  <si>
    <t>Game 3</t>
  </si>
  <si>
    <t>Average
Wins</t>
  </si>
  <si>
    <t>Day 1</t>
  </si>
  <si>
    <t>Total wins</t>
  </si>
  <si>
    <t>Day 2</t>
  </si>
  <si>
    <t>Total losses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</si>
  <si>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</si>
  <si>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</si>
  <si>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</si>
  <si>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</si>
  <si>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</si>
  <si>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</si>
  <si>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</si>
  <si>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</si>
  <si>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Num of win</t>
  </si>
  <si>
    <t>-  Use the VLOOKUP function for automatic finding the messenger name, service, and charge when input the their ID</t>
  </si>
  <si>
    <t>Consolidated Messenger</t>
  </si>
  <si>
    <t>Downtown Attorney Deliveries</t>
  </si>
  <si>
    <t>Client ID</t>
  </si>
  <si>
    <t>Client Last</t>
  </si>
  <si>
    <t>Client First</t>
  </si>
  <si>
    <t>Time</t>
  </si>
  <si>
    <t>Messenger ID</t>
  </si>
  <si>
    <t>Messenger Name</t>
  </si>
  <si>
    <t>Service</t>
  </si>
  <si>
    <t>Charge</t>
  </si>
  <si>
    <t>Pedersen</t>
  </si>
  <si>
    <t>Flemming</t>
  </si>
  <si>
    <t>A01</t>
  </si>
  <si>
    <t>Katka</t>
  </si>
  <si>
    <t>Foot</t>
  </si>
  <si>
    <t>Messenger ID:</t>
  </si>
  <si>
    <t>Input the ID of messenger</t>
  </si>
  <si>
    <t>Jaffe</t>
  </si>
  <si>
    <t>Jon</t>
  </si>
  <si>
    <t>A06</t>
  </si>
  <si>
    <t>Guy</t>
  </si>
  <si>
    <t>Bike</t>
  </si>
  <si>
    <t xml:space="preserve"> Name:</t>
  </si>
  <si>
    <t>Akers</t>
  </si>
  <si>
    <t>Kim</t>
  </si>
  <si>
    <t>A13</t>
  </si>
  <si>
    <t>Bill</t>
  </si>
  <si>
    <t>Service:</t>
  </si>
  <si>
    <t>A15</t>
  </si>
  <si>
    <t>Jenny</t>
  </si>
  <si>
    <t>Charge:</t>
  </si>
  <si>
    <t>A20</t>
  </si>
  <si>
    <t>Stuart</t>
  </si>
  <si>
    <t>Vehicle</t>
  </si>
  <si>
    <t>Laszlo</t>
  </si>
  <si>
    <t>Rebecca</t>
  </si>
  <si>
    <t>A25</t>
  </si>
  <si>
    <t>Tommy</t>
  </si>
  <si>
    <t>A27</t>
  </si>
  <si>
    <t>Alex</t>
  </si>
  <si>
    <t>Boat</t>
  </si>
  <si>
    <t>Jirsak</t>
  </si>
  <si>
    <t>Peter</t>
  </si>
  <si>
    <t>A30</t>
  </si>
  <si>
    <t>Rosy</t>
  </si>
  <si>
    <t>Munson</t>
  </si>
  <si>
    <t>Liberty</t>
  </si>
  <si>
    <t>A32</t>
  </si>
  <si>
    <t>Jimmy</t>
  </si>
  <si>
    <t>A35</t>
  </si>
  <si>
    <t>Charl</t>
  </si>
  <si>
    <t>-  Find the total of each expense category for a year (N9:N19)</t>
  </si>
  <si>
    <t>-  Find the monthly subtotals for each month (B20:M20)</t>
  </si>
  <si>
    <t>-  Find the total expenses of each quarter (N21:N24) then present it with the pie chart</t>
  </si>
  <si>
    <t>2017 Housing Expenses</t>
  </si>
  <si>
    <t>Expense Category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</si>
  <si>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</si>
  <si>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</si>
  <si>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</si>
  <si>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</si>
  <si>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</si>
  <si>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</si>
  <si>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</si>
  <si>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</si>
  <si>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</si>
  <si>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</si>
  <si>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</si>
  <si>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</si>
  <si>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</si>
  <si>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Rent</t>
  </si>
  <si>
    <t>Renter's Insurance</t>
  </si>
  <si>
    <t>Miscellaneous</t>
  </si>
  <si>
    <t>Utilities</t>
  </si>
  <si>
    <t>Electricity</t>
  </si>
  <si>
    <t>Gas</t>
  </si>
  <si>
    <t>Water</t>
  </si>
  <si>
    <t>Garbage Service</t>
  </si>
  <si>
    <t>Phone</t>
  </si>
  <si>
    <t>Internet</t>
  </si>
  <si>
    <t>Cable TV</t>
  </si>
  <si>
    <t>Monthly Subtotals</t>
  </si>
  <si>
    <t>Q1 Expenses</t>
  </si>
  <si>
    <t>Q2 Expenses</t>
  </si>
  <si>
    <t>Q3 Expenses</t>
  </si>
  <si>
    <t>Q4 Expenses</t>
  </si>
  <si>
    <t>-  Find the total transactions by date (J12:J20) then present it with the line chart</t>
  </si>
  <si>
    <t>-  Find the total transactions by region (J23:J25) then present it with the pie chart</t>
  </si>
  <si>
    <t>-  Find the total transactions by department (J28:J34) then present it with the bar chart</t>
  </si>
  <si>
    <t>Usage Statistics</t>
  </si>
  <si>
    <t>Wide World Importers - District # 0734</t>
  </si>
  <si>
    <t>Period of July - August 2017</t>
  </si>
  <si>
    <t>Kb/sec</t>
  </si>
  <si>
    <t>Mb</t>
  </si>
  <si>
    <t>Date</t>
  </si>
  <si>
    <t>Department</t>
  </si>
  <si>
    <t>Region</t>
  </si>
  <si>
    <t>Avg. Bandwidth</t>
  </si>
  <si>
    <t>Data In</t>
  </si>
  <si>
    <t>Data Out</t>
  </si>
  <si>
    <t>Transactions</t>
  </si>
  <si>
    <t>Merchandising</t>
  </si>
  <si>
    <t>North</t>
  </si>
  <si>
    <t>Total Transactions by Date</t>
  </si>
  <si>
    <t>South</t>
  </si>
  <si>
    <t>Central</t>
  </si>
  <si>
    <t>Purchasing</t>
  </si>
  <si>
    <t>Distribution</t>
  </si>
  <si>
    <t>Accounting</t>
  </si>
  <si>
    <t>Total Transactions by Region</t>
  </si>
  <si>
    <t>Point of sale</t>
  </si>
  <si>
    <t>Total Transactions by Department</t>
  </si>
  <si>
    <t>-  Find the bonus (%) of each employee (F11:F34)</t>
  </si>
  <si>
    <t>-  Find the bonus (Baht) of each employee (F11:F34)</t>
  </si>
  <si>
    <t>-  Find the income of each employee (F11:F34)</t>
  </si>
  <si>
    <t>-  Find the total bonus (Baht) of each job (K20:K29)</t>
  </si>
  <si>
    <t>-  Find the total bonus and show it in the number format (K30)</t>
  </si>
  <si>
    <t>-  Show the total bonus in the text format K31)</t>
  </si>
  <si>
    <t>Contoso, Ltd.</t>
  </si>
  <si>
    <t>Last Name</t>
  </si>
  <si>
    <t>First Name</t>
  </si>
  <si>
    <t>Job Title</t>
  </si>
  <si>
    <t>Salary</t>
  </si>
  <si>
    <t>Hours</t>
  </si>
  <si>
    <t>%Bonus</t>
  </si>
  <si>
    <t>Bonus (Baht)</t>
  </si>
  <si>
    <t>Income</t>
  </si>
  <si>
    <t>Bonus Condtions</t>
  </si>
  <si>
    <t>Bouchard</t>
  </si>
  <si>
    <t>Thomas</t>
  </si>
  <si>
    <t>Physician</t>
  </si>
  <si>
    <t>% Bonus</t>
  </si>
  <si>
    <t>Holt</t>
  </si>
  <si>
    <t>Holly</t>
  </si>
  <si>
    <t>greater than 35</t>
  </si>
  <si>
    <t>26-35</t>
  </si>
  <si>
    <t>Barnhill</t>
  </si>
  <si>
    <t>Josh</t>
  </si>
  <si>
    <t>Billing Clerk</t>
  </si>
  <si>
    <t>16-25</t>
  </si>
  <si>
    <t>Kane</t>
  </si>
  <si>
    <t>John</t>
  </si>
  <si>
    <t>Registered Nurse</t>
  </si>
  <si>
    <t>less than 16</t>
  </si>
  <si>
    <t>Truelsen</t>
  </si>
  <si>
    <t>Silva</t>
  </si>
  <si>
    <t>Edmund</t>
  </si>
  <si>
    <t>Physician Assistant</t>
  </si>
  <si>
    <r>
      <rPr>
        <b/>
        <sz val="11"/>
        <color rgb="FFFF0000"/>
        <rFont val="Calibri"/>
        <family val="2"/>
        <scheme val="minor"/>
      </rPr>
      <t>Bonus</t>
    </r>
    <r>
      <rPr>
        <sz val="11"/>
        <color theme="1"/>
        <rFont val="Calibri"/>
        <family val="2"/>
        <charset val="222"/>
        <scheme val="minor"/>
      </rPr>
      <t xml:space="preserve"> (Baht) = Salary * %Bonus</t>
    </r>
  </si>
  <si>
    <t>Wang</t>
  </si>
  <si>
    <t>Jeff</t>
  </si>
  <si>
    <t>Referral Specialist</t>
  </si>
  <si>
    <t>Wilson</t>
  </si>
  <si>
    <t>Dan</t>
  </si>
  <si>
    <t>Bonus of each job:</t>
  </si>
  <si>
    <t>Bath</t>
  </si>
  <si>
    <t>Valdes</t>
  </si>
  <si>
    <t>Rene</t>
  </si>
  <si>
    <t>Receptionist</t>
  </si>
  <si>
    <t>Geller</t>
  </si>
  <si>
    <t>Christa</t>
  </si>
  <si>
    <t>Office Manager</t>
  </si>
  <si>
    <t>File Clerk</t>
  </si>
  <si>
    <t>Gordner</t>
  </si>
  <si>
    <t>Medical Assistant</t>
  </si>
  <si>
    <t>Delaney</t>
  </si>
  <si>
    <t>Aidan</t>
  </si>
  <si>
    <t>Nurse Practitioner</t>
  </si>
  <si>
    <t>Dellamore</t>
  </si>
  <si>
    <t>Luca</t>
  </si>
  <si>
    <t>Hamilton</t>
  </si>
  <si>
    <t>David</t>
  </si>
  <si>
    <t>Hofmann</t>
  </si>
  <si>
    <t>Roland</t>
  </si>
  <si>
    <t>Murray</t>
  </si>
  <si>
    <t>Billie Jo</t>
  </si>
  <si>
    <t>Kennedy</t>
  </si>
  <si>
    <t>Kevin</t>
  </si>
  <si>
    <t>Hensien</t>
  </si>
  <si>
    <t>Kari</t>
  </si>
  <si>
    <t>Total bonus:         Baht</t>
  </si>
  <si>
    <t>Moore</t>
  </si>
  <si>
    <t>Bobby</t>
  </si>
  <si>
    <t xml:space="preserve">Text  </t>
  </si>
  <si>
    <t>Murchison</t>
  </si>
  <si>
    <t>Heather</t>
  </si>
  <si>
    <t>Meyer</t>
  </si>
  <si>
    <t>April</t>
  </si>
  <si>
    <t>Poland</t>
  </si>
  <si>
    <t>Carole</t>
  </si>
  <si>
    <t>-  Use the function PivotTable for creating the summary table as shown below</t>
  </si>
  <si>
    <t>ID</t>
  </si>
  <si>
    <t>Name</t>
  </si>
  <si>
    <t>Last name</t>
  </si>
  <si>
    <t>position</t>
  </si>
  <si>
    <t>001</t>
  </si>
  <si>
    <t>Mr. Ah</t>
  </si>
  <si>
    <t>Bee</t>
  </si>
  <si>
    <t>Manager</t>
  </si>
  <si>
    <t>HR</t>
  </si>
  <si>
    <t>002</t>
  </si>
  <si>
    <t>Mr.Goh</t>
  </si>
  <si>
    <t>Green</t>
  </si>
  <si>
    <t>Deputy Manager</t>
  </si>
  <si>
    <t>003</t>
  </si>
  <si>
    <t>Mrs.Kate</t>
  </si>
  <si>
    <t>Blue</t>
  </si>
  <si>
    <t>The staff</t>
  </si>
  <si>
    <t>004</t>
  </si>
  <si>
    <t>Mrs.White</t>
  </si>
  <si>
    <t>Tiger</t>
  </si>
  <si>
    <t>Admin employees</t>
  </si>
  <si>
    <t>Administation</t>
  </si>
  <si>
    <t>005</t>
  </si>
  <si>
    <t>Mr.Pete</t>
  </si>
  <si>
    <t>Wood</t>
  </si>
  <si>
    <t>Accountant.</t>
  </si>
  <si>
    <t>Account</t>
  </si>
  <si>
    <t>006</t>
  </si>
  <si>
    <t>Mr.Ren</t>
  </si>
  <si>
    <t>Happy</t>
  </si>
  <si>
    <t>Public relations</t>
  </si>
  <si>
    <t>Sale</t>
  </si>
  <si>
    <t>007</t>
  </si>
  <si>
    <t>Ms.Marey</t>
  </si>
  <si>
    <t>Lion</t>
  </si>
  <si>
    <t>Saleman</t>
  </si>
  <si>
    <t>008</t>
  </si>
  <si>
    <t>Ms.Pink</t>
  </si>
  <si>
    <t>Tree</t>
  </si>
  <si>
    <t>009</t>
  </si>
  <si>
    <t>Mr.Jeff</t>
  </si>
  <si>
    <t>Box</t>
  </si>
  <si>
    <t>010</t>
  </si>
  <si>
    <t>Mr.Paul</t>
  </si>
  <si>
    <t>Power</t>
  </si>
  <si>
    <t>Production Supervisor</t>
  </si>
  <si>
    <t>Manufacture</t>
  </si>
  <si>
    <t>011</t>
  </si>
  <si>
    <t>Ms.Ying</t>
  </si>
  <si>
    <t>Wind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</si>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</sst>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\ mmm"/>
    <numFmt numFmtId="165" formatCode="[$-1070000]d/mm/yyyy;@"/>
  </numFmts>
  <fonts count="2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7030A0"/>
      <name val="Calibri Light"/>
      <family val="2"/>
      <scheme val="major"/>
    </font>
    <font>
      <sz val="2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indexed="16"/>
      <name val="Calibri"/>
      <family val="2"/>
      <scheme val="minor"/>
    </font>
    <font>
      <sz val="10"/>
      <color indexed="16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27"/>
      </left>
      <right style="medium">
        <color indexed="27"/>
      </right>
      <top/>
      <bottom style="medium">
        <color indexed="27"/>
      </bottom>
      <diagonal/>
    </border>
    <border>
      <left/>
      <right style="medium">
        <color indexed="27"/>
      </right>
      <top style="medium">
        <color indexed="27"/>
      </top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5" fillId="0" borderId="0" xfId="2"/>
    <xf numFmtId="0" fontId="5" fillId="0" borderId="0" xfId="2" applyAlignment="1">
      <alignment horizontal="left" indent="2"/>
    </xf>
    <xf numFmtId="1" fontId="5" fillId="0" borderId="0" xfId="2" applyNumberFormat="1"/>
    <xf numFmtId="0" fontId="8" fillId="0" borderId="0" xfId="0" applyFont="1"/>
    <xf numFmtId="0" fontId="9" fillId="0" borderId="0" xfId="0" applyFont="1"/>
    <xf numFmtId="0" fontId="8" fillId="0" borderId="0" xfId="0" quotePrefix="1" applyFont="1" applyAlignment="1">
      <alignment horizontal="left"/>
    </xf>
    <xf numFmtId="0" fontId="8" fillId="0" borderId="0" xfId="0" quotePrefix="1" applyFont="1"/>
    <xf numFmtId="0" fontId="2" fillId="7" borderId="0" xfId="5" applyFont="1" applyFill="1"/>
    <xf numFmtId="0" fontId="2" fillId="7" borderId="0" xfId="5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5" borderId="0" xfId="0" applyFill="1"/>
    <xf numFmtId="0" fontId="12" fillId="7" borderId="0" xfId="0" applyFont="1" applyFill="1" applyAlignment="1">
      <alignment horizontal="center"/>
    </xf>
    <xf numFmtId="43" fontId="0" fillId="0" borderId="0" xfId="1" applyFont="1"/>
    <xf numFmtId="0" fontId="13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0" fillId="5" borderId="0" xfId="1" applyFont="1" applyFill="1"/>
    <xf numFmtId="0" fontId="13" fillId="7" borderId="0" xfId="5" applyFont="1" applyFill="1" applyAlignment="1">
      <alignment horizontal="center"/>
    </xf>
    <xf numFmtId="0" fontId="14" fillId="7" borderId="0" xfId="5" applyFont="1" applyFill="1"/>
    <xf numFmtId="0" fontId="13" fillId="0" borderId="0" xfId="2" applyFont="1"/>
    <xf numFmtId="0" fontId="13" fillId="7" borderId="0" xfId="0" applyFont="1" applyFill="1" applyAlignment="1">
      <alignment horizontal="center" wrapText="1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3" fillId="7" borderId="0" xfId="0" applyFont="1" applyFill="1" applyAlignment="1">
      <alignment horizontal="center"/>
    </xf>
    <xf numFmtId="43" fontId="0" fillId="0" borderId="0" xfId="1" applyFont="1" applyFill="1"/>
    <xf numFmtId="0" fontId="13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/>
    <xf numFmtId="0" fontId="16" fillId="0" borderId="0" xfId="0" quotePrefix="1" applyFont="1" applyAlignment="1">
      <alignment horizontal="left"/>
    </xf>
    <xf numFmtId="0" fontId="16" fillId="0" borderId="0" xfId="0" quotePrefix="1" applyFont="1"/>
    <xf numFmtId="0" fontId="18" fillId="0" borderId="0" xfId="0" applyFont="1"/>
    <xf numFmtId="164" fontId="20" fillId="8" borderId="0" xfId="0" applyNumberFormat="1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164" fontId="19" fillId="8" borderId="0" xfId="0" applyNumberFormat="1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2" xfId="0" applyFont="1" applyBorder="1"/>
    <xf numFmtId="0" fontId="5" fillId="0" borderId="0" xfId="0" applyFont="1"/>
    <xf numFmtId="0" fontId="5" fillId="0" borderId="0" xfId="2" applyAlignment="1">
      <alignment horizontal="center"/>
    </xf>
    <xf numFmtId="18" fontId="5" fillId="0" borderId="0" xfId="2" applyNumberFormat="1" applyAlignment="1">
      <alignment horizontal="center"/>
    </xf>
    <xf numFmtId="0" fontId="24" fillId="0" borderId="0" xfId="0" applyFont="1"/>
    <xf numFmtId="0" fontId="18" fillId="5" borderId="3" xfId="0" applyFont="1" applyFill="1" applyBorder="1"/>
    <xf numFmtId="0" fontId="13" fillId="7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6" borderId="0" xfId="2" applyFont="1" applyFill="1" applyAlignment="1">
      <alignment horizontal="center"/>
    </xf>
    <xf numFmtId="49" fontId="5" fillId="0" borderId="0" xfId="2" applyNumberFormat="1" applyAlignment="1">
      <alignment horizontal="center"/>
    </xf>
    <xf numFmtId="0" fontId="26" fillId="0" borderId="0" xfId="0" applyFont="1"/>
    <xf numFmtId="165" fontId="18" fillId="5" borderId="3" xfId="0" applyNumberFormat="1" applyFont="1" applyFill="1" applyBorder="1" applyAlignment="1">
      <alignment horizontal="center"/>
    </xf>
    <xf numFmtId="2" fontId="0" fillId="5" borderId="0" xfId="0" applyNumberFormat="1" applyFill="1"/>
    <xf numFmtId="43" fontId="3" fillId="5" borderId="0" xfId="1" applyFont="1" applyFill="1"/>
    <xf numFmtId="43" fontId="18" fillId="5" borderId="3" xfId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7" borderId="3" xfId="0" quotePrefix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3" xfId="0" applyFont="1" applyFill="1" applyBorder="1" applyAlignment="1">
      <alignment horizontal="center"/>
    </xf>
    <xf numFmtId="43" fontId="1" fillId="0" borderId="0" xfId="1" applyFont="1"/>
    <xf numFmtId="43" fontId="1" fillId="5" borderId="0" xfId="1" applyFont="1" applyFill="1"/>
    <xf numFmtId="43" fontId="1" fillId="0" borderId="0" xfId="1" applyFont="1" applyFill="1"/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23" fillId="0" borderId="0" xfId="3" applyFont="1" applyAlignment="1">
      <alignment horizontal="center"/>
    </xf>
    <xf numFmtId="0" fontId="25" fillId="4" borderId="0" xfId="6" applyFont="1" applyAlignment="1">
      <alignment horizontal="center" vertical="center"/>
    </xf>
    <xf numFmtId="0" fontId="10" fillId="0" borderId="0" xfId="3" applyFont="1" applyAlignment="1">
      <alignment horizontal="center"/>
    </xf>
    <xf numFmtId="0" fontId="17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">
    <cellStyle name="20% - Accent1 2" xfId="4" xr:uid="{00000000-0005-0000-0000-000000000000}"/>
    <cellStyle name="Accent4 2" xfId="6" xr:uid="{00000000-0005-0000-0000-000001000000}"/>
    <cellStyle name="Accent6 2" xfId="5" xr:uid="{00000000-0005-0000-0000-000002000000}"/>
    <cellStyle name="Comma" xfId="1" builtinId="3"/>
    <cellStyle name="Normal" xfId="0" builtinId="0"/>
    <cellStyle name="Normal 2" xfId="2" xr:uid="{00000000-0005-0000-0000-000005000000}"/>
    <cellStyle name="Title 2" xfId="3" xr:uid="{00000000-0005-0000-0000-000006000000}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91082053-3FD4-424B-B1FA-1BC05BD30F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expenses of each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HouseExpenses!$N$21:$N$24</c:f>
              <c:numCache>
                <c:formatCode>_(* #,##0.00_);_(* \(#,##0.00\);_(* "-"??_);_(@_)</c:formatCode>
                <c:ptCount val="4"/>
                <c:pt idx="0">
                  <c:v>6315</c:v>
                </c:pt>
                <c:pt idx="1">
                  <c:v>5795</c:v>
                </c:pt>
                <c:pt idx="2">
                  <c:v>6205</c:v>
                </c:pt>
                <c:pt idx="3">
                  <c:v>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3F2-B884-713490B552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ServerUsage!$J$11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ServerUsage!$I$12:$I$20</c:f>
              <c:numCache>
                <c:formatCode>[$-1070000]d/mm/yyyy;@</c:formatCode>
                <c:ptCount val="9"/>
                <c:pt idx="0">
                  <c:v>42917</c:v>
                </c:pt>
                <c:pt idx="1">
                  <c:v>42924</c:v>
                </c:pt>
                <c:pt idx="2">
                  <c:v>42931</c:v>
                </c:pt>
                <c:pt idx="3">
                  <c:v>42938</c:v>
                </c:pt>
                <c:pt idx="4">
                  <c:v>42945</c:v>
                </c:pt>
                <c:pt idx="5">
                  <c:v>42952</c:v>
                </c:pt>
                <c:pt idx="6">
                  <c:v>42959</c:v>
                </c:pt>
                <c:pt idx="7">
                  <c:v>42966</c:v>
                </c:pt>
                <c:pt idx="8">
                  <c:v>42973</c:v>
                </c:pt>
              </c:numCache>
            </c:numRef>
          </c:cat>
          <c:val>
            <c:numRef>
              <c:f>ServerUsage!$J$12:$J$20</c:f>
              <c:numCache>
                <c:formatCode>_(* #,##0.00_);_(* \(#,##0.00\);_(* "-"??_);_(@_)</c:formatCode>
                <c:ptCount val="9"/>
                <c:pt idx="0">
                  <c:v>579502</c:v>
                </c:pt>
                <c:pt idx="1">
                  <c:v>555785</c:v>
                </c:pt>
                <c:pt idx="2">
                  <c:v>566206</c:v>
                </c:pt>
                <c:pt idx="3">
                  <c:v>586438</c:v>
                </c:pt>
                <c:pt idx="4">
                  <c:v>578358</c:v>
                </c:pt>
                <c:pt idx="5">
                  <c:v>572934</c:v>
                </c:pt>
                <c:pt idx="6">
                  <c:v>487461</c:v>
                </c:pt>
                <c:pt idx="7">
                  <c:v>577563</c:v>
                </c:pt>
                <c:pt idx="8">
                  <c:v>605427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9-43C1-B76F-4DEBFD53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7312"/>
        <c:axId val="1321477792"/>
      </c:lineChart>
      <c:dateAx>
        <c:axId val="1321477312"/>
        <c:scaling>
          <c:orientation val="minMax"/>
        </c:scaling>
        <c:delete val="0"/>
        <c:axPos val="b"/>
        <c:numFmt formatCode="[$-1070000]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77792"/>
        <c:crosses val="autoZero"/>
        <c:auto val="1"/>
        <c:lblOffset val="100"/>
        <c:baseTimeUnit val="days"/>
      </c:dateAx>
      <c:valAx>
        <c:axId val="1321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Transactions by Region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ServerUsage!$I$22:$I$25</c15:sqref>
                  </c15:fullRef>
                </c:ext>
              </c:extLst>
              <c:f>ServerUsage!$I$23:$I$25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ServerUsage!$J$22:$J$25</c15:sqref>
                  </c15:fullRef>
                </c:ext>
              </c:extLst>
              <c:f>ServerUsage!$J$23:$J$25</c:f>
              <c:numCache>
                <c:formatCode>General</c:formatCode>
                <c:ptCount val="3"/>
                <c:pt idx="0">
                  <c:v>1710689</c:v>
                </c:pt>
                <c:pt idx="1">
                  <c:v>1884480</c:v>
                </c:pt>
                <c:pt idx="2">
                  <c:v>1514505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DAC-4F31-85EC-7BAC60BC2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ServerUsage!$I$28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ServerUsage!$J$28</c:f>
              <c:numCache>
                <c:formatCode>General</c:formatCode>
                <c:ptCount val="1"/>
                <c:pt idx="0">
                  <c:v>1861642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C-4FF6-919B-5C3ED2FFD4FD}"/>
            </c:ext>
          </c:extLst>
        </c:ser>
        <c:ser>
          <c:idx val="1"/>
          <c:order val="1"/>
          <c:tx>
            <c:strRef>
              <c:f>ServerUsage!$I$29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ServerUsage!$J$29</c:f>
              <c:numCache>
                <c:formatCode>General</c:formatCode>
                <c:ptCount val="1"/>
                <c:pt idx="0">
                  <c:v>211982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FF6-919B-5C3ED2FFD4FD}"/>
            </c:ext>
          </c:extLst>
        </c:ser>
        <c:ser>
          <c:idx val="2"/>
          <c:order val="2"/>
          <c:tx>
            <c:strRef>
              <c:f>ServerUsage!$I$30</c:f>
              <c:strCache>
                <c:ptCount val="1"/>
                <c:pt idx="0">
                  <c:v>Merchandising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ServerUsage!$J$30</c:f>
              <c:numCache>
                <c:formatCode>General</c:formatCode>
                <c:ptCount val="1"/>
                <c:pt idx="0">
                  <c:v>252298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C-4FF6-919B-5C3ED2FFD4FD}"/>
            </c:ext>
          </c:extLst>
        </c:ser>
        <c:ser>
          <c:idx val="3"/>
          <c:order val="3"/>
          <c:tx>
            <c:strRef>
              <c:f>ServerUsage!$I$31</c:f>
              <c:strCache>
                <c:ptCount val="1"/>
                <c:pt idx="0">
                  <c:v>Point of 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ServerUsage!$J$31</c:f>
              <c:numCache>
                <c:formatCode>General</c:formatCode>
                <c:ptCount val="1"/>
                <c:pt idx="0">
                  <c:v>2009095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C-4FF6-919B-5C3ED2FFD4FD}"/>
            </c:ext>
          </c:extLst>
        </c:ser>
        <c:ser>
          <c:idx val="4"/>
          <c:order val="4"/>
          <c:tx>
            <c:strRef>
              <c:f>ServerUsage!$I$32</c:f>
              <c:strCache>
                <c:ptCount val="1"/>
                <c:pt idx="0">
                  <c:v>Purchasing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ServerUsage!$J$32</c:f>
              <c:numCache>
                <c:formatCode>General</c:formatCode>
                <c:ptCount val="1"/>
                <c:pt idx="0">
                  <c:v>774657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C-4FF6-919B-5C3ED2FF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466272"/>
        <c:axId val="1321466752"/>
      </c:barChart>
      <c:catAx>
        <c:axId val="132146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66752"/>
        <c:crosses val="autoZero"/>
        <c:auto val="1"/>
        <c:lblAlgn val="ctr"/>
        <c:lblOffset val="100"/>
        <c:noMultiLvlLbl val="0"/>
      </c:catAx>
      <c:valAx>
        <c:axId val="13214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19</xdr:row>
      <xdr:rowOff>171450</xdr:rowOff>
    </xdr:from>
    <xdr:to>
      <xdr:col>9</xdr:col>
      <xdr:colOff>91440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9E134-F28B-F9C6-6FDA-DA533BF8E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301624</xdr:colOff>
      <xdr:row>9</xdr:row>
      <xdr:rowOff>79375</xdr:rowOff>
    </xdr:from>
    <xdr:to>
      <xdr:col>17</xdr:col>
      <xdr:colOff>341312</xdr:colOff>
      <xdr:row>25</xdr:row>
      <xdr:rowOff>42067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D9416-E5F1-3973-7A29-5E8F0D176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95249</xdr:colOff>
      <xdr:row>26</xdr:row>
      <xdr:rowOff>53182</xdr:rowOff>
    </xdr:from>
    <xdr:to>
      <xdr:col>17</xdr:col>
      <xdr:colOff>388937</xdr:colOff>
      <xdr:row>41</xdr:row>
      <xdr:rowOff>57944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688C6-FF19-808C-290C-98976B56C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825501</xdr:colOff>
      <xdr:row>42</xdr:row>
      <xdr:rowOff>164306</xdr:rowOff>
    </xdr:from>
    <xdr:to>
      <xdr:col>16</xdr:col>
      <xdr:colOff>468313</xdr:colOff>
      <xdr:row>57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FF192-276C-CC56-9A0F-81706540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171450</xdr:rowOff>
    </xdr:from>
    <xdr:to>
      <xdr:col>11</xdr:col>
      <xdr:colOff>31750</xdr:colOff>
      <xdr:row>16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799070" y="171450"/>
          <a:ext cx="2687320" cy="2965450"/>
          <a:chOff x="7749540" y="541020"/>
          <a:chExt cx="2689860" cy="295656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7749540" y="541020"/>
            <a:ext cx="2689860" cy="29565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1460" y="662940"/>
            <a:ext cx="2446020" cy="27508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อนวัช จันทร์ดี" refreshedDate="45568.059079629631" createdVersion="8" refreshedVersion="8" minRefreshableVersion="3" recordCount="11" xr:uid="{6EA7EF01-D657-4A4D-A8F5-E8F73C575B4B}">
  <cacheSource type="worksheet">
    <worksheetSource name="Table1"/>
  </cacheSource>
  <cacheFields count="6">
    <cacheField name="ID" numFmtId="0">
      <sharedItems/>
    </cacheField>
    <cacheField name="Name" numFmtId="0">
      <sharedItems/>
    </cacheField>
    <cacheField name="Last name" numFmtId="0">
      <sharedItems/>
    </cacheField>
    <cacheField name="position" numFmtId="0">
      <sharedItems count="8">
        <s v="Manager"/>
        <s v="Deputy Manager"/>
        <s v="The staff"/>
        <s v="Admin employees"/>
        <s v="Accountant."/>
        <s v="Public relations"/>
        <s v="Saleman"/>
        <s v="Production Supervisor"/>
      </sharedItems>
    </cacheField>
    <cacheField name="Department" numFmtId="0">
      <sharedItems count="5">
        <s v="HR"/>
        <s v="Administation"/>
        <s v="Account"/>
        <s v="Sale"/>
        <s v="Manufacture"/>
      </sharedItems>
    </cacheField>
    <cacheField name="Salary" numFmtId="0">
      <sharedItems containsSemiMixedTypes="0" containsString="0" containsNumber="1" containsInteger="1" minValue="11000" maxValue="25000" count="5">
        <n v="25000"/>
        <n v="23000"/>
        <n v="15000"/>
        <n v="12000"/>
        <n v="1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001"/>
    <s v="Mr. Ah"/>
    <s v="Bee"/>
    <x v="0"/>
    <x v="0"/>
    <x v="0"/>
  </r>
  <r>
    <s v="002"/>
    <s v="Mr.Goh"/>
    <s v="Green"/>
    <x v="1"/>
    <x v="0"/>
    <x v="1"/>
  </r>
  <r>
    <s v="003"/>
    <s v="Mrs.Kate"/>
    <s v="Blue"/>
    <x v="2"/>
    <x v="0"/>
    <x v="2"/>
  </r>
  <r>
    <s v="004"/>
    <s v="Mrs.White"/>
    <s v="Tiger"/>
    <x v="3"/>
    <x v="1"/>
    <x v="3"/>
  </r>
  <r>
    <s v="005"/>
    <s v="Mr.Pete"/>
    <s v="Wood"/>
    <x v="4"/>
    <x v="2"/>
    <x v="2"/>
  </r>
  <r>
    <s v="006"/>
    <s v="Mr.Ren"/>
    <s v="Happy"/>
    <x v="5"/>
    <x v="3"/>
    <x v="3"/>
  </r>
  <r>
    <s v="007"/>
    <s v="Ms.Marey"/>
    <s v="Lion"/>
    <x v="6"/>
    <x v="3"/>
    <x v="3"/>
  </r>
  <r>
    <s v="008"/>
    <s v="Ms.Pink"/>
    <s v="Tree"/>
    <x v="6"/>
    <x v="3"/>
    <x v="3"/>
  </r>
  <r>
    <s v="009"/>
    <s v="Mr.Jeff"/>
    <s v="Box"/>
    <x v="6"/>
    <x v="3"/>
    <x v="3"/>
  </r>
  <r>
    <s v="010"/>
    <s v="Mr.Paul"/>
    <s v="Power"/>
    <x v="7"/>
    <x v="4"/>
    <x v="4"/>
  </r>
  <r>
    <s v="011"/>
    <s v="Ms.Ying"/>
    <s v="Wind"/>
    <x v="7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B2BCB-64EB-46F0-B305-B7478CBC55B5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6">
    <pivotField showAll="0"/>
    <pivotField showAll="0"/>
    <pivotField showAll="0"/>
    <pivotField axis="axisRow" showAll="0">
      <items count="9">
        <item x="4"/>
        <item x="3"/>
        <item x="1"/>
        <item x="0"/>
        <item x="7"/>
        <item x="5"/>
        <item x="6"/>
        <item x="2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2">
    <field x="4"/>
    <field x="3"/>
  </rowFields>
  <rowItems count="1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7"/>
    </i>
    <i>
      <x v="3"/>
    </i>
    <i r="1">
      <x v="4"/>
    </i>
    <i>
      <x v="4"/>
    </i>
    <i r="1">
      <x v="5"/>
    </i>
    <i r="1">
      <x v="6"/>
    </i>
    <i t="grand">
      <x/>
    </i>
  </rowItems>
  <colItems count="1">
    <i/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C104-D5A1-4DB9-BD33-FFF88ABD923F}" name="Table1" displayName="Table1" ref="A4:F15" totalsRowShown="0" headerRowDxfId="9" headerRowBorderDxfId="8" tableBorderDxfId="7" totalsRowBorderDxfId="6">
  <tableColumns count="6">
    <tableColumn id="1" xr3:uid="{829FE9B5-A973-4520-B4B3-76BD719E3103}" name="ID" dataDxfId="5"/>
    <tableColumn id="2" xr3:uid="{A0227D7E-B997-4EE9-9320-B777451598A9}" name="Name" dataDxfId="4"/>
    <tableColumn id="3" xr3:uid="{00459C4E-9619-47D1-AF17-0D6CF4F32199}" name="Last name" dataDxfId="3"/>
    <tableColumn id="4" xr3:uid="{0AADA261-2D78-4048-9989-DC6FF2B01405}" name="position" dataDxfId="2"/>
    <tableColumn id="5" xr3:uid="{0D66BF70-7162-434D-AA2D-37BA77038690}" name="Department" dataDxfId="1"/>
    <tableColumn id="6" xr3:uid="{631D98A3-06F7-44AE-850E-3DE3EACB04B7}" name="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opLeftCell="A3" zoomScale="130" zoomScaleNormal="130" workbookViewId="0">
      <selection activeCell="E9" sqref="E9"/>
    </sheetView>
  </sheetViews>
  <sheetFormatPr defaultRowHeight="14.4"/>
  <cols>
    <col min="1" max="5" width="14.77734375" customWidth="1"/>
    <col min="6" max="6" width="15.88671875" customWidth="1"/>
    <col min="7" max="7" width="18.44140625" customWidth="1"/>
  </cols>
  <sheetData>
    <row r="1" spans="1:7" s="31" customFormat="1" ht="15.6">
      <c r="A1" s="30" t="s">
        <v>0</v>
      </c>
    </row>
    <row r="2" spans="1:7" s="31" customFormat="1" ht="15.6">
      <c r="A2" s="32" t="s">
        <v>1</v>
      </c>
    </row>
    <row r="3" spans="1:7" s="31" customFormat="1" ht="15.6">
      <c r="A3" s="32" t="s">
        <v>2</v>
      </c>
    </row>
    <row r="4" spans="1:7" s="31" customFormat="1" ht="15.6">
      <c r="A4" s="32" t="s">
        <v>3</v>
      </c>
    </row>
    <row r="5" spans="1:7" s="31" customFormat="1" ht="15.6">
      <c r="A5" s="33" t="s">
        <v>4</v>
      </c>
    </row>
    <row r="6" spans="1:7" s="6" customFormat="1" ht="15.6">
      <c r="A6" s="8"/>
      <c r="B6" s="5"/>
      <c r="C6" s="5"/>
      <c r="D6" s="5"/>
      <c r="E6" s="5"/>
    </row>
    <row r="7" spans="1:7" ht="31.2">
      <c r="A7" s="78" t="s">
        <v>5</v>
      </c>
      <c r="B7" s="78"/>
      <c r="C7" s="78"/>
      <c r="D7" s="78"/>
      <c r="E7" s="78"/>
    </row>
    <row r="8" spans="1:7" ht="28.8">
      <c r="A8" s="11" t="s">
        <v>6</v>
      </c>
      <c r="B8" s="11" t="s">
        <v>7</v>
      </c>
      <c r="C8" s="11" t="s">
        <v>8</v>
      </c>
      <c r="D8" s="11" t="s">
        <v>9</v>
      </c>
      <c r="E8" s="23" t="s">
        <v>10</v>
      </c>
    </row>
    <row r="9" spans="1:7">
      <c r="A9" s="1" t="s">
        <v>11</v>
      </c>
      <c r="B9" s="1">
        <v>1</v>
      </c>
      <c r="C9" s="1">
        <v>1</v>
      </c>
      <c r="D9" s="1">
        <v>0</v>
      </c>
      <c r="E9" s="58">
        <f>AVERAGE(B9:D9)</f>
        <v>0.66666666666666663</v>
      </c>
      <c r="F9" s="24" t="s">
        <v>12</v>
      </c>
      <c r="G9" s="12">
        <f>SUM(B9:D18)</f>
        <v>17</v>
      </c>
    </row>
    <row r="10" spans="1:7">
      <c r="A10" s="1" t="s">
        <v>13</v>
      </c>
      <c r="B10" s="1">
        <v>1</v>
      </c>
      <c r="C10" s="1">
        <v>0</v>
      </c>
      <c r="D10" s="1">
        <v>0</v>
      </c>
      <c r="E10" s="58">
        <f t="shared" ref="E10:E19" si="0">AVERAGE(B10:D10)</f>
        <v>0.33333333333333331</v>
      </c>
      <c r="F10" s="24" t="s">
        <v>14</v>
      </c>
      <c r="G10" s="12">
        <f>COUNT(B9:D18)-G9</f>
        <v>13</v>
      </c>
    </row>
    <row r="11" spans="1:7">
      <c r="A11" s="1" t="s">
        <v>15</v>
      </c>
      <c r="B11" s="1">
        <v>0</v>
      </c>
      <c r="C11" s="1">
        <v>0</v>
      </c>
      <c r="D11" s="1">
        <v>0</v>
      </c>
      <c r="E11" s="58">
        <f t="shared" si="0"/>
        <v>0</v>
      </c>
    </row>
    <row r="12" spans="1:7">
      <c r="A12" s="1" t="s">
        <v>16</v>
      </c>
      <c r="B12" s="1">
        <v>0</v>
      </c>
      <c r="C12" s="1">
        <v>1</v>
      </c>
      <c r="D12" s="1">
        <v>1</v>
      </c>
      <c r="E12" s="58">
        <f t="shared" si="0"/>
        <v>0.66666666666666663</v>
      </c>
    </row>
    <row r="13" spans="1:7">
      <c r="A13" s="1" t="s">
        <v>17</v>
      </c>
      <c r="B13" s="1">
        <v>1</v>
      </c>
      <c r="C13" s="1">
        <v>1</v>
      </c>
      <c r="D13" s="1">
        <v>0</v>
      </c>
      <c r="E13" s="58">
        <f t="shared" si="0"/>
        <v>0.66666666666666663</v>
      </c>
    </row>
    <row r="14" spans="1:7">
      <c r="A14" s="1" t="s">
        <v>18</v>
      </c>
      <c r="B14" s="1">
        <v>1</v>
      </c>
      <c r="C14" s="1">
        <v>0</v>
      </c>
      <c r="D14" s="1">
        <v>1</v>
      </c>
      <c r="E14" s="58">
        <f t="shared" si="0"/>
        <v>0.66666666666666663</v>
      </c>
    </row>
    <row r="15" spans="1:7">
      <c r="A15" s="1" t="s">
        <v>19</v>
      </c>
      <c r="B15" s="1">
        <v>1</v>
      </c>
      <c r="C15" s="1">
        <v>1</v>
      </c>
      <c r="D15" s="1">
        <v>1</v>
      </c>
      <c r="E15" s="58">
        <f t="shared" si="0"/>
        <v>1</v>
      </c>
    </row>
    <row r="16" spans="1:7">
      <c r="A16" s="1" t="s">
        <v>20</v>
      </c>
      <c r="B16" s="1">
        <v>0</v>
      </c>
      <c r="C16" s="1">
        <v>1</v>
      </c>
      <c r="D16" s="1">
        <v>1</v>
      </c>
      <c r="E16" s="58">
        <f t="shared" si="0"/>
        <v>0.66666666666666663</v>
      </c>
    </row>
    <row r="17" spans="1:5">
      <c r="A17" s="1" t="s">
        <v>21</v>
      </c>
      <c r="B17" s="1">
        <v>1</v>
      </c>
      <c r="C17" s="1">
        <v>0</v>
      </c>
      <c r="D17" s="1">
        <v>1</v>
      </c>
      <c r="E17" s="58">
        <f t="shared" si="0"/>
        <v>0.66666666666666663</v>
      </c>
    </row>
    <row r="18" spans="1:5">
      <c r="A18" s="1" t="s">
        <v>22</v>
      </c>
      <c r="B18" s="1">
        <v>0</v>
      </c>
      <c r="C18" s="1">
        <v>1</v>
      </c>
      <c r="D18" s="1">
        <v>0</v>
      </c>
      <c r="E18" s="58">
        <f t="shared" si="0"/>
        <v>0.33333333333333331</v>
      </c>
    </row>
    <row r="19" spans="1:5" ht="22.95" customHeight="1">
      <c r="A19" s="25" t="s">
        <v>23</v>
      </c>
      <c r="B19" s="12">
        <f>COUNTIF(B9:B18,1)</f>
        <v>6</v>
      </c>
      <c r="C19" s="12">
        <f t="shared" ref="C19:D19" si="1">COUNTIF(C9:C18,1)</f>
        <v>6</v>
      </c>
      <c r="D19" s="12">
        <f t="shared" si="1"/>
        <v>5</v>
      </c>
      <c r="E19" s="58">
        <f t="shared" si="0"/>
        <v>5.666666666666667</v>
      </c>
    </row>
  </sheetData>
  <mergeCells count="1">
    <mergeCell ref="A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D2" sqref="D2"/>
    </sheetView>
  </sheetViews>
  <sheetFormatPr defaultColWidth="8.88671875" defaultRowHeight="14.4"/>
  <cols>
    <col min="1" max="5" width="13.88671875" style="47" customWidth="1"/>
    <col min="6" max="6" width="18.6640625" style="47" customWidth="1"/>
    <col min="7" max="7" width="14.44140625" style="47" customWidth="1"/>
    <col min="8" max="8" width="13.88671875" style="47" customWidth="1"/>
    <col min="9" max="9" width="8.88671875" style="47"/>
    <col min="10" max="10" width="18" style="47" customWidth="1"/>
    <col min="11" max="11" width="22.44140625" style="47" customWidth="1"/>
    <col min="12" max="12" width="26.44140625" style="47" customWidth="1"/>
    <col min="13" max="16384" width="8.88671875" style="47"/>
  </cols>
  <sheetData>
    <row r="1" spans="1:12" s="31" customFormat="1" ht="15.6">
      <c r="A1" s="30" t="s">
        <v>0</v>
      </c>
    </row>
    <row r="2" spans="1:12" s="31" customFormat="1" ht="15.6">
      <c r="A2" s="32" t="s">
        <v>24</v>
      </c>
    </row>
    <row r="3" spans="1:12" s="31" customFormat="1" ht="15.6">
      <c r="A3" s="33"/>
    </row>
    <row r="4" spans="1:12" ht="23.4">
      <c r="A4" s="79" t="s">
        <v>25</v>
      </c>
      <c r="B4" s="79"/>
      <c r="C4" s="79"/>
      <c r="D4" s="79"/>
      <c r="E4" s="79"/>
      <c r="F4" s="79"/>
      <c r="G4" s="79"/>
      <c r="H4" s="79"/>
      <c r="I4" s="71"/>
      <c r="J4" s="71"/>
      <c r="K4" s="71"/>
      <c r="L4" s="71"/>
    </row>
    <row r="5" spans="1:12" ht="18">
      <c r="A5" s="80" t="s">
        <v>26</v>
      </c>
      <c r="B5" s="80"/>
      <c r="C5" s="80"/>
      <c r="D5" s="80"/>
      <c r="E5" s="80"/>
      <c r="F5" s="80"/>
      <c r="G5" s="80"/>
      <c r="H5" s="80"/>
      <c r="I5" s="71"/>
      <c r="J5" s="71"/>
      <c r="K5" s="71"/>
      <c r="L5" s="71"/>
    </row>
    <row r="6" spans="1:12">
      <c r="A6" s="54" t="s">
        <v>27</v>
      </c>
      <c r="B6" s="54" t="s">
        <v>28</v>
      </c>
      <c r="C6" s="54" t="s">
        <v>29</v>
      </c>
      <c r="D6" s="54" t="s">
        <v>30</v>
      </c>
      <c r="E6" s="54" t="s">
        <v>31</v>
      </c>
      <c r="F6" s="54" t="s">
        <v>32</v>
      </c>
      <c r="G6" s="54" t="s">
        <v>33</v>
      </c>
      <c r="H6" s="54" t="s">
        <v>34</v>
      </c>
      <c r="I6" s="71"/>
      <c r="J6" s="71"/>
      <c r="K6" s="71"/>
      <c r="L6" s="71"/>
    </row>
    <row r="7" spans="1:12">
      <c r="A7" s="48">
        <v>112</v>
      </c>
      <c r="B7" s="2" t="s">
        <v>35</v>
      </c>
      <c r="C7" s="2" t="s">
        <v>36</v>
      </c>
      <c r="D7" s="49">
        <v>0.375</v>
      </c>
      <c r="E7" s="72" t="s">
        <v>37</v>
      </c>
      <c r="F7" s="55" t="s">
        <v>38</v>
      </c>
      <c r="G7" s="55" t="s">
        <v>39</v>
      </c>
      <c r="H7" s="48">
        <v>18</v>
      </c>
      <c r="I7" s="71"/>
      <c r="J7" s="52" t="s">
        <v>40</v>
      </c>
      <c r="K7" s="70" t="str">
        <f>E8</f>
        <v>A06</v>
      </c>
      <c r="L7" s="56" t="s">
        <v>41</v>
      </c>
    </row>
    <row r="8" spans="1:12">
      <c r="A8" s="48">
        <v>148</v>
      </c>
      <c r="B8" s="2" t="s">
        <v>42</v>
      </c>
      <c r="C8" s="2" t="s">
        <v>43</v>
      </c>
      <c r="D8" s="49">
        <v>0.64583333333333337</v>
      </c>
      <c r="E8" s="72" t="s">
        <v>44</v>
      </c>
      <c r="F8" s="55" t="s">
        <v>45</v>
      </c>
      <c r="G8" s="55" t="s">
        <v>46</v>
      </c>
      <c r="H8" s="48">
        <v>16</v>
      </c>
      <c r="I8" s="71"/>
      <c r="J8" s="53" t="s">
        <v>47</v>
      </c>
      <c r="K8" s="73" t="str">
        <f>VLOOKUP(K7,messenger,2,)</f>
        <v>Guy</v>
      </c>
      <c r="L8" s="71"/>
    </row>
    <row r="9" spans="1:12">
      <c r="A9" s="48">
        <v>129</v>
      </c>
      <c r="B9" s="2" t="s">
        <v>48</v>
      </c>
      <c r="C9" s="2" t="s">
        <v>49</v>
      </c>
      <c r="D9" s="49">
        <v>0.35416666666666669</v>
      </c>
      <c r="E9" s="72" t="s">
        <v>50</v>
      </c>
      <c r="F9" s="55" t="s">
        <v>51</v>
      </c>
      <c r="G9" s="55" t="s">
        <v>46</v>
      </c>
      <c r="H9" s="48">
        <v>16</v>
      </c>
      <c r="I9" s="71"/>
      <c r="J9" s="53" t="s">
        <v>52</v>
      </c>
      <c r="K9" s="73" t="str">
        <f>VLOOKUP(K7,messenger,3,)</f>
        <v>Bike</v>
      </c>
      <c r="L9" s="71"/>
    </row>
    <row r="10" spans="1:12">
      <c r="A10" s="48">
        <v>148</v>
      </c>
      <c r="B10" s="2" t="s">
        <v>42</v>
      </c>
      <c r="C10" s="2" t="s">
        <v>43</v>
      </c>
      <c r="D10" s="49">
        <v>0.39583333333333331</v>
      </c>
      <c r="E10" s="72" t="s">
        <v>53</v>
      </c>
      <c r="F10" s="55" t="s">
        <v>54</v>
      </c>
      <c r="G10" s="55" t="s">
        <v>39</v>
      </c>
      <c r="H10" s="48">
        <v>18</v>
      </c>
      <c r="I10" s="71"/>
      <c r="J10" s="53" t="s">
        <v>55</v>
      </c>
      <c r="K10" s="73">
        <f>VLOOKUP(K7,messenger,4,)</f>
        <v>16</v>
      </c>
      <c r="L10" s="71"/>
    </row>
    <row r="11" spans="1:12">
      <c r="A11" s="48">
        <v>112</v>
      </c>
      <c r="B11" s="2" t="s">
        <v>35</v>
      </c>
      <c r="C11" s="2" t="s">
        <v>36</v>
      </c>
      <c r="D11" s="49">
        <v>0.375</v>
      </c>
      <c r="E11" s="72" t="s">
        <v>56</v>
      </c>
      <c r="F11" s="55" t="s">
        <v>57</v>
      </c>
      <c r="G11" s="55" t="s">
        <v>58</v>
      </c>
      <c r="H11" s="48">
        <v>25</v>
      </c>
      <c r="I11" s="71"/>
      <c r="J11" s="71"/>
      <c r="K11" s="71"/>
      <c r="L11" s="71"/>
    </row>
    <row r="12" spans="1:12">
      <c r="A12" s="48">
        <v>117</v>
      </c>
      <c r="B12" s="2" t="s">
        <v>59</v>
      </c>
      <c r="C12" s="2" t="s">
        <v>60</v>
      </c>
      <c r="D12" s="49">
        <v>0.41666666666666669</v>
      </c>
      <c r="E12" s="72" t="s">
        <v>61</v>
      </c>
      <c r="F12" s="55" t="s">
        <v>62</v>
      </c>
      <c r="G12" s="55" t="s">
        <v>58</v>
      </c>
      <c r="H12" s="48">
        <v>20</v>
      </c>
      <c r="I12" s="71"/>
      <c r="J12" s="71"/>
      <c r="K12" s="71"/>
      <c r="L12" s="71"/>
    </row>
    <row r="13" spans="1:12">
      <c r="A13" s="48">
        <v>117</v>
      </c>
      <c r="B13" s="2" t="s">
        <v>59</v>
      </c>
      <c r="C13" s="2" t="s">
        <v>60</v>
      </c>
      <c r="D13" s="49">
        <v>0.45833333333333331</v>
      </c>
      <c r="E13" s="72" t="s">
        <v>63</v>
      </c>
      <c r="F13" s="55" t="s">
        <v>64</v>
      </c>
      <c r="G13" s="55" t="s">
        <v>65</v>
      </c>
      <c r="H13" s="48">
        <v>19</v>
      </c>
      <c r="I13" s="71"/>
      <c r="J13" s="71"/>
      <c r="K13" s="71"/>
      <c r="L13" s="71"/>
    </row>
    <row r="14" spans="1:12">
      <c r="A14" s="48">
        <v>174</v>
      </c>
      <c r="B14" s="2" t="s">
        <v>66</v>
      </c>
      <c r="C14" s="2" t="s">
        <v>67</v>
      </c>
      <c r="D14" s="49">
        <v>0.5625</v>
      </c>
      <c r="E14" s="72" t="s">
        <v>68</v>
      </c>
      <c r="F14" s="55" t="s">
        <v>69</v>
      </c>
      <c r="G14" s="55" t="s">
        <v>65</v>
      </c>
      <c r="H14" s="48">
        <v>22</v>
      </c>
      <c r="I14" s="71"/>
      <c r="J14" s="71"/>
      <c r="K14" s="71"/>
      <c r="L14" s="71"/>
    </row>
    <row r="15" spans="1:12">
      <c r="A15" s="48">
        <v>200</v>
      </c>
      <c r="B15" s="2" t="s">
        <v>70</v>
      </c>
      <c r="C15" s="2" t="s">
        <v>71</v>
      </c>
      <c r="D15" s="49">
        <v>0.59375</v>
      </c>
      <c r="E15" s="72" t="s">
        <v>72</v>
      </c>
      <c r="F15" s="55" t="s">
        <v>73</v>
      </c>
      <c r="G15" s="55" t="s">
        <v>46</v>
      </c>
      <c r="H15" s="48">
        <v>25</v>
      </c>
      <c r="I15" s="71"/>
      <c r="J15" s="71"/>
      <c r="K15" s="71"/>
      <c r="L15" s="71"/>
    </row>
    <row r="16" spans="1:12">
      <c r="A16" s="48">
        <v>148</v>
      </c>
      <c r="B16" s="2" t="s">
        <v>42</v>
      </c>
      <c r="C16" s="2" t="s">
        <v>43</v>
      </c>
      <c r="D16" s="49">
        <v>0.39583333333333331</v>
      </c>
      <c r="E16" s="72" t="s">
        <v>74</v>
      </c>
      <c r="F16" s="72" t="s">
        <v>75</v>
      </c>
      <c r="G16" s="55" t="s">
        <v>39</v>
      </c>
      <c r="H16" s="72">
        <v>19</v>
      </c>
      <c r="I16" s="71"/>
      <c r="J16" s="71"/>
      <c r="K16" s="71"/>
      <c r="L16" s="71"/>
    </row>
  </sheetData>
  <mergeCells count="2">
    <mergeCell ref="A4:H4"/>
    <mergeCell ref="A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B11" workbookViewId="0">
      <selection activeCell="K29" sqref="K29"/>
    </sheetView>
  </sheetViews>
  <sheetFormatPr defaultRowHeight="14.4"/>
  <cols>
    <col min="1" max="1" width="17.88671875" customWidth="1"/>
    <col min="2" max="2" width="11.33203125" bestFit="1" customWidth="1"/>
    <col min="3" max="13" width="11.6640625" customWidth="1"/>
    <col min="14" max="14" width="10.44140625" bestFit="1" customWidth="1"/>
  </cols>
  <sheetData>
    <row r="1" spans="1:14" s="31" customFormat="1" ht="15.6">
      <c r="A1" s="30" t="s">
        <v>0</v>
      </c>
    </row>
    <row r="2" spans="1:14" s="31" customFormat="1" ht="15.6">
      <c r="A2" s="32" t="s">
        <v>76</v>
      </c>
    </row>
    <row r="3" spans="1:14" s="31" customFormat="1" ht="15.6">
      <c r="A3" s="32" t="s">
        <v>77</v>
      </c>
    </row>
    <row r="4" spans="1:14" s="31" customFormat="1" ht="15.6">
      <c r="A4" s="32" t="s">
        <v>78</v>
      </c>
    </row>
    <row r="5" spans="1:14" s="6" customFormat="1" ht="15.6">
      <c r="A5" s="8"/>
      <c r="B5" s="5"/>
      <c r="C5" s="5"/>
      <c r="D5" s="5"/>
      <c r="E5" s="5"/>
    </row>
    <row r="6" spans="1:14" ht="31.2">
      <c r="A6" s="81" t="s">
        <v>79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</row>
    <row r="7" spans="1:14">
      <c r="A7" s="9" t="s">
        <v>80</v>
      </c>
      <c r="B7" s="10" t="s">
        <v>81</v>
      </c>
      <c r="C7" s="10" t="s">
        <v>82</v>
      </c>
      <c r="D7" s="10" t="s">
        <v>83</v>
      </c>
      <c r="E7" s="10" t="s">
        <v>84</v>
      </c>
      <c r="F7" s="10" t="s">
        <v>85</v>
      </c>
      <c r="G7" s="10" t="s">
        <v>86</v>
      </c>
      <c r="H7" s="10" t="s">
        <v>87</v>
      </c>
      <c r="I7" s="10" t="s">
        <v>88</v>
      </c>
      <c r="J7" s="10" t="s">
        <v>89</v>
      </c>
      <c r="K7" s="10" t="s">
        <v>90</v>
      </c>
      <c r="L7" s="10" t="s">
        <v>91</v>
      </c>
      <c r="M7" s="10" t="s">
        <v>92</v>
      </c>
      <c r="N7" s="20" t="s">
        <v>93</v>
      </c>
    </row>
    <row r="8" spans="1:14">
      <c r="A8" s="2" t="s">
        <v>94</v>
      </c>
      <c r="B8" s="74">
        <v>1200</v>
      </c>
      <c r="C8" s="74">
        <v>1200</v>
      </c>
      <c r="D8" s="74">
        <v>1200</v>
      </c>
      <c r="E8" s="74">
        <v>1200</v>
      </c>
      <c r="F8" s="74">
        <v>1200</v>
      </c>
      <c r="G8" s="74">
        <v>1200</v>
      </c>
      <c r="H8" s="74">
        <v>1200</v>
      </c>
      <c r="I8" s="74">
        <v>1200</v>
      </c>
      <c r="J8" s="74">
        <v>1200</v>
      </c>
      <c r="K8" s="74">
        <v>1200</v>
      </c>
      <c r="L8" s="74">
        <v>1200</v>
      </c>
      <c r="M8" s="74">
        <v>1200</v>
      </c>
      <c r="N8" s="75">
        <f>SUM(B8:M8)</f>
        <v>14400</v>
      </c>
    </row>
    <row r="9" spans="1:14">
      <c r="A9" s="2" t="s">
        <v>95</v>
      </c>
      <c r="B9" s="74">
        <v>40</v>
      </c>
      <c r="C9" s="74">
        <v>40</v>
      </c>
      <c r="D9" s="74">
        <v>40</v>
      </c>
      <c r="E9" s="74">
        <v>40</v>
      </c>
      <c r="F9" s="74">
        <v>40</v>
      </c>
      <c r="G9" s="74">
        <v>40</v>
      </c>
      <c r="H9" s="74">
        <v>40</v>
      </c>
      <c r="I9" s="74">
        <v>40</v>
      </c>
      <c r="J9" s="74">
        <v>40</v>
      </c>
      <c r="K9" s="74">
        <v>40</v>
      </c>
      <c r="L9" s="74">
        <v>40</v>
      </c>
      <c r="M9" s="74">
        <v>40</v>
      </c>
      <c r="N9" s="75">
        <f t="shared" ref="N9:N19" si="0">SUM(B9:M9)</f>
        <v>480</v>
      </c>
    </row>
    <row r="10" spans="1:14">
      <c r="A10" s="2" t="s">
        <v>96</v>
      </c>
      <c r="B10" s="74">
        <v>400</v>
      </c>
      <c r="C10" s="74">
        <v>100</v>
      </c>
      <c r="D10" s="74">
        <v>200</v>
      </c>
      <c r="E10" s="74">
        <v>150</v>
      </c>
      <c r="F10" s="74">
        <v>100</v>
      </c>
      <c r="G10" s="74">
        <v>100</v>
      </c>
      <c r="H10" s="74">
        <v>300</v>
      </c>
      <c r="I10" s="74">
        <v>200</v>
      </c>
      <c r="J10" s="74">
        <v>150</v>
      </c>
      <c r="K10" s="74">
        <v>100</v>
      </c>
      <c r="L10" s="74">
        <v>150</v>
      </c>
      <c r="M10" s="74">
        <v>100</v>
      </c>
      <c r="N10" s="75">
        <f t="shared" si="0"/>
        <v>2050</v>
      </c>
    </row>
    <row r="11" spans="1:14">
      <c r="A11" s="2" t="s">
        <v>97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</row>
    <row r="12" spans="1:14">
      <c r="A12" s="3" t="s">
        <v>98</v>
      </c>
      <c r="B12" s="74">
        <v>180</v>
      </c>
      <c r="C12" s="74">
        <v>180</v>
      </c>
      <c r="D12" s="74">
        <v>180</v>
      </c>
      <c r="E12" s="74">
        <v>150</v>
      </c>
      <c r="F12" s="74">
        <v>150</v>
      </c>
      <c r="G12" s="74">
        <v>180</v>
      </c>
      <c r="H12" s="74">
        <v>220</v>
      </c>
      <c r="I12" s="74">
        <v>230</v>
      </c>
      <c r="J12" s="74">
        <v>160</v>
      </c>
      <c r="K12" s="74">
        <v>150</v>
      </c>
      <c r="L12" s="74">
        <v>160</v>
      </c>
      <c r="M12" s="74">
        <v>170</v>
      </c>
      <c r="N12" s="75">
        <f t="shared" si="0"/>
        <v>2110</v>
      </c>
    </row>
    <row r="13" spans="1:14">
      <c r="A13" s="3" t="s">
        <v>99</v>
      </c>
      <c r="B13" s="74">
        <v>120</v>
      </c>
      <c r="C13" s="74">
        <v>120</v>
      </c>
      <c r="D13" s="74">
        <v>110</v>
      </c>
      <c r="E13" s="74">
        <v>90</v>
      </c>
      <c r="F13" s="74">
        <v>80</v>
      </c>
      <c r="G13" s="74">
        <v>70</v>
      </c>
      <c r="H13" s="74">
        <v>70</v>
      </c>
      <c r="I13" s="74">
        <v>70</v>
      </c>
      <c r="J13" s="74">
        <v>80</v>
      </c>
      <c r="K13" s="74">
        <v>90</v>
      </c>
      <c r="L13" s="74">
        <v>100</v>
      </c>
      <c r="M13" s="74">
        <v>120</v>
      </c>
      <c r="N13" s="75">
        <f t="shared" si="0"/>
        <v>1120</v>
      </c>
    </row>
    <row r="14" spans="1:14">
      <c r="A14" s="3" t="s">
        <v>100</v>
      </c>
      <c r="B14" s="74">
        <v>35</v>
      </c>
      <c r="C14" s="74">
        <v>35</v>
      </c>
      <c r="D14" s="74">
        <v>35</v>
      </c>
      <c r="E14" s="74">
        <v>35</v>
      </c>
      <c r="F14" s="74">
        <v>35</v>
      </c>
      <c r="G14" s="74">
        <v>35</v>
      </c>
      <c r="H14" s="74">
        <v>35</v>
      </c>
      <c r="I14" s="74">
        <v>35</v>
      </c>
      <c r="J14" s="74">
        <v>35</v>
      </c>
      <c r="K14" s="74">
        <v>35</v>
      </c>
      <c r="L14" s="74">
        <v>35</v>
      </c>
      <c r="M14" s="74">
        <v>35</v>
      </c>
      <c r="N14" s="75">
        <f t="shared" si="0"/>
        <v>420</v>
      </c>
    </row>
    <row r="15" spans="1:14">
      <c r="A15" s="3" t="s">
        <v>101</v>
      </c>
      <c r="B15" s="74">
        <v>50</v>
      </c>
      <c r="C15" s="74">
        <v>50</v>
      </c>
      <c r="D15" s="74">
        <v>50</v>
      </c>
      <c r="E15" s="74">
        <v>50</v>
      </c>
      <c r="F15" s="74">
        <v>50</v>
      </c>
      <c r="G15" s="74">
        <v>50</v>
      </c>
      <c r="H15" s="74">
        <v>50</v>
      </c>
      <c r="I15" s="74">
        <v>50</v>
      </c>
      <c r="J15" s="74">
        <v>50</v>
      </c>
      <c r="K15" s="74">
        <v>50</v>
      </c>
      <c r="L15" s="74">
        <v>50</v>
      </c>
      <c r="M15" s="74">
        <v>50</v>
      </c>
      <c r="N15" s="75">
        <f t="shared" si="0"/>
        <v>600</v>
      </c>
    </row>
    <row r="16" spans="1:14">
      <c r="A16" s="3" t="s">
        <v>102</v>
      </c>
      <c r="B16" s="74">
        <v>50</v>
      </c>
      <c r="C16" s="74">
        <v>50</v>
      </c>
      <c r="D16" s="74">
        <v>50</v>
      </c>
      <c r="E16" s="74">
        <v>50</v>
      </c>
      <c r="F16" s="74">
        <v>50</v>
      </c>
      <c r="G16" s="74">
        <v>50</v>
      </c>
      <c r="H16" s="74">
        <v>50</v>
      </c>
      <c r="I16" s="74">
        <v>50</v>
      </c>
      <c r="J16" s="74">
        <v>50</v>
      </c>
      <c r="K16" s="74">
        <v>50</v>
      </c>
      <c r="L16" s="74">
        <v>50</v>
      </c>
      <c r="M16" s="74">
        <v>50</v>
      </c>
      <c r="N16" s="75">
        <f t="shared" si="0"/>
        <v>600</v>
      </c>
    </row>
    <row r="17" spans="1:14">
      <c r="A17" s="3" t="s">
        <v>103</v>
      </c>
      <c r="B17" s="74">
        <v>65</v>
      </c>
      <c r="C17" s="74">
        <v>65</v>
      </c>
      <c r="D17" s="74">
        <v>65</v>
      </c>
      <c r="E17" s="74">
        <v>65</v>
      </c>
      <c r="F17" s="74">
        <v>65</v>
      </c>
      <c r="G17" s="74">
        <v>65</v>
      </c>
      <c r="H17" s="74">
        <v>65</v>
      </c>
      <c r="I17" s="74">
        <v>65</v>
      </c>
      <c r="J17" s="74">
        <v>65</v>
      </c>
      <c r="K17" s="74">
        <v>65</v>
      </c>
      <c r="L17" s="74">
        <v>65</v>
      </c>
      <c r="M17" s="74">
        <v>65</v>
      </c>
      <c r="N17" s="75">
        <f t="shared" si="0"/>
        <v>780</v>
      </c>
    </row>
    <row r="18" spans="1:14">
      <c r="A18" s="3" t="s">
        <v>104</v>
      </c>
      <c r="B18" s="74">
        <v>135</v>
      </c>
      <c r="C18" s="74">
        <v>135</v>
      </c>
      <c r="D18" s="74">
        <v>135</v>
      </c>
      <c r="E18" s="74">
        <v>135</v>
      </c>
      <c r="F18" s="74">
        <v>135</v>
      </c>
      <c r="G18" s="74">
        <v>135</v>
      </c>
      <c r="H18" s="74">
        <v>135</v>
      </c>
      <c r="I18" s="74">
        <v>135</v>
      </c>
      <c r="J18" s="74">
        <v>135</v>
      </c>
      <c r="K18" s="74">
        <v>135</v>
      </c>
      <c r="L18" s="74">
        <v>135</v>
      </c>
      <c r="M18" s="74">
        <v>135</v>
      </c>
      <c r="N18" s="75">
        <f t="shared" si="0"/>
        <v>1620</v>
      </c>
    </row>
    <row r="19" spans="1:14">
      <c r="A19" s="21" t="s">
        <v>105</v>
      </c>
      <c r="B19" s="59">
        <f>SUM(B8:B18)</f>
        <v>2275</v>
      </c>
      <c r="C19" s="59">
        <f t="shared" ref="C19:M19" si="1">SUM(C8:C18)</f>
        <v>1975</v>
      </c>
      <c r="D19" s="59">
        <f t="shared" si="1"/>
        <v>2065</v>
      </c>
      <c r="E19" s="59">
        <f t="shared" si="1"/>
        <v>1965</v>
      </c>
      <c r="F19" s="59">
        <f t="shared" si="1"/>
        <v>1905</v>
      </c>
      <c r="G19" s="59">
        <f t="shared" si="1"/>
        <v>1925</v>
      </c>
      <c r="H19" s="59">
        <f t="shared" si="1"/>
        <v>2165</v>
      </c>
      <c r="I19" s="59">
        <f t="shared" si="1"/>
        <v>2075</v>
      </c>
      <c r="J19" s="59">
        <f t="shared" si="1"/>
        <v>1965</v>
      </c>
      <c r="K19" s="59">
        <f t="shared" si="1"/>
        <v>1915</v>
      </c>
      <c r="L19" s="59">
        <f t="shared" si="1"/>
        <v>1985</v>
      </c>
      <c r="M19" s="59">
        <f t="shared" si="1"/>
        <v>1965</v>
      </c>
      <c r="N19" s="75">
        <f t="shared" si="0"/>
        <v>24180</v>
      </c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C21" s="4"/>
      <c r="D21" s="2"/>
      <c r="E21" s="2"/>
      <c r="F21" s="2"/>
      <c r="G21" s="2"/>
      <c r="H21" s="2"/>
      <c r="I21" s="2"/>
      <c r="J21" s="2"/>
      <c r="K21" s="2"/>
      <c r="L21" s="22" t="s">
        <v>106</v>
      </c>
      <c r="N21" s="75">
        <f>SUM(B19:D19)</f>
        <v>6315</v>
      </c>
    </row>
    <row r="22" spans="1:14">
      <c r="C22" s="2"/>
      <c r="D22" s="4"/>
      <c r="E22" s="2"/>
      <c r="F22" s="2"/>
      <c r="G22" s="2"/>
      <c r="H22" s="2"/>
      <c r="I22" s="2"/>
      <c r="J22" s="2"/>
      <c r="K22" s="2"/>
      <c r="L22" s="22" t="s">
        <v>107</v>
      </c>
      <c r="N22" s="75">
        <f>SUM(E19:G19)</f>
        <v>5795</v>
      </c>
    </row>
    <row r="23" spans="1:14">
      <c r="C23" s="2"/>
      <c r="D23" s="2"/>
      <c r="E23" s="2"/>
      <c r="F23" s="2"/>
      <c r="G23" s="2"/>
      <c r="H23" s="2"/>
      <c r="I23" s="2"/>
      <c r="J23" s="2"/>
      <c r="K23" s="2"/>
      <c r="L23" s="22" t="s">
        <v>108</v>
      </c>
      <c r="N23" s="75">
        <f>SUM(H19:J19)</f>
        <v>6205</v>
      </c>
    </row>
    <row r="24" spans="1:14">
      <c r="C24" s="2"/>
      <c r="D24" s="2"/>
      <c r="E24" s="2"/>
      <c r="F24" s="2"/>
      <c r="G24" s="2"/>
      <c r="H24" s="2"/>
      <c r="I24" s="2"/>
      <c r="J24" s="2"/>
      <c r="K24" s="2"/>
      <c r="L24" s="22" t="s">
        <v>109</v>
      </c>
      <c r="N24" s="75">
        <f>SUM(K19:M19)</f>
        <v>5865</v>
      </c>
    </row>
  </sheetData>
  <mergeCells count="1">
    <mergeCell ref="A6:N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9"/>
  <sheetViews>
    <sheetView topLeftCell="C26" zoomScale="96" zoomScaleNormal="96" workbookViewId="0">
      <selection activeCell="J39" sqref="J39"/>
    </sheetView>
  </sheetViews>
  <sheetFormatPr defaultColWidth="8.88671875" defaultRowHeight="14.4" thickBottom="1"/>
  <cols>
    <col min="1" max="1" width="18.88671875" style="44" customWidth="1"/>
    <col min="2" max="2" width="18.88671875" style="45" customWidth="1"/>
    <col min="3" max="3" width="14.6640625" style="34" customWidth="1"/>
    <col min="4" max="4" width="15" style="46" bestFit="1" customWidth="1"/>
    <col min="5" max="6" width="13.6640625" style="34" customWidth="1"/>
    <col min="7" max="7" width="14.44140625" style="34" customWidth="1"/>
    <col min="8" max="8" width="8.88671875" style="34"/>
    <col min="9" max="10" width="18.44140625" style="34" customWidth="1"/>
    <col min="11" max="16384" width="8.88671875" style="34"/>
  </cols>
  <sheetData>
    <row r="1" spans="1:18" s="31" customFormat="1" ht="15.6">
      <c r="A1" s="30" t="s">
        <v>0</v>
      </c>
    </row>
    <row r="2" spans="1:18" s="31" customFormat="1" ht="15.6">
      <c r="A2" s="32" t="s">
        <v>110</v>
      </c>
    </row>
    <row r="3" spans="1:18" s="31" customFormat="1" ht="15.6">
      <c r="A3" s="32" t="s">
        <v>111</v>
      </c>
    </row>
    <row r="4" spans="1:18" s="31" customFormat="1" ht="15.6">
      <c r="A4" s="32" t="s">
        <v>112</v>
      </c>
    </row>
    <row r="5" spans="1:18" s="6" customFormat="1" ht="15.6">
      <c r="A5" s="7"/>
      <c r="B5" s="5"/>
      <c r="C5" s="5"/>
      <c r="D5" s="5"/>
      <c r="E5" s="5"/>
    </row>
    <row r="6" spans="1:18" ht="23.4">
      <c r="A6" s="82" t="s">
        <v>113</v>
      </c>
      <c r="B6" s="82"/>
      <c r="C6" s="82"/>
      <c r="D6" s="82"/>
      <c r="E6" s="82"/>
      <c r="F6" s="82"/>
      <c r="G6" s="82"/>
    </row>
    <row r="7" spans="1:18" ht="13.8">
      <c r="A7" s="83" t="s">
        <v>114</v>
      </c>
      <c r="B7" s="83"/>
      <c r="C7" s="83"/>
      <c r="D7" s="83"/>
      <c r="E7" s="83"/>
      <c r="F7" s="83"/>
      <c r="G7" s="83"/>
    </row>
    <row r="8" spans="1:18" ht="13.8">
      <c r="A8" s="83" t="s">
        <v>115</v>
      </c>
      <c r="B8" s="83"/>
      <c r="C8" s="83"/>
      <c r="D8" s="83"/>
      <c r="E8" s="83"/>
      <c r="F8" s="83"/>
      <c r="G8" s="83"/>
    </row>
    <row r="9" spans="1:18" s="37" customFormat="1" ht="15.6" customHeight="1">
      <c r="A9" s="35"/>
      <c r="B9" s="36"/>
      <c r="C9" s="36"/>
      <c r="D9" s="36" t="s">
        <v>116</v>
      </c>
      <c r="E9" s="36" t="s">
        <v>117</v>
      </c>
      <c r="F9" s="36" t="s">
        <v>117</v>
      </c>
      <c r="G9" s="36"/>
    </row>
    <row r="10" spans="1:18" s="40" customFormat="1" ht="18.75" customHeight="1">
      <c r="A10" s="38" t="s">
        <v>118</v>
      </c>
      <c r="B10" s="39" t="s">
        <v>119</v>
      </c>
      <c r="C10" s="39" t="s">
        <v>120</v>
      </c>
      <c r="D10" s="39" t="s">
        <v>121</v>
      </c>
      <c r="E10" s="39" t="s">
        <v>122</v>
      </c>
      <c r="F10" s="39" t="s">
        <v>123</v>
      </c>
      <c r="G10" s="39" t="s">
        <v>124</v>
      </c>
    </row>
    <row r="11" spans="1:18" s="43" customFormat="1" ht="15" thickBot="1">
      <c r="A11" s="41">
        <v>42917</v>
      </c>
      <c r="B11" s="42" t="s">
        <v>125</v>
      </c>
      <c r="C11" s="34" t="s">
        <v>126</v>
      </c>
      <c r="D11" s="76">
        <v>56.5</v>
      </c>
      <c r="E11" s="76">
        <v>518</v>
      </c>
      <c r="F11" s="76">
        <v>3106</v>
      </c>
      <c r="G11" s="76">
        <v>10312</v>
      </c>
      <c r="H11" s="34"/>
      <c r="I11" s="50" t="s">
        <v>127</v>
      </c>
      <c r="J11" s="34"/>
      <c r="K11" s="34"/>
      <c r="L11" s="34"/>
      <c r="M11" s="34"/>
      <c r="N11" s="34"/>
      <c r="O11" s="34"/>
      <c r="P11" s="34"/>
      <c r="Q11" s="34"/>
      <c r="R11" s="34"/>
    </row>
    <row r="12" spans="1:18">
      <c r="A12" s="41">
        <v>42917</v>
      </c>
      <c r="B12" s="42" t="s">
        <v>125</v>
      </c>
      <c r="C12" s="34" t="s">
        <v>128</v>
      </c>
      <c r="D12" s="76">
        <v>48.5</v>
      </c>
      <c r="E12" s="76">
        <v>406</v>
      </c>
      <c r="F12" s="76">
        <v>2674</v>
      </c>
      <c r="G12" s="76">
        <v>8513</v>
      </c>
      <c r="I12" s="57">
        <v>42917</v>
      </c>
      <c r="J12" s="60">
        <f>SUMIF($A$11:$A$145,I12,$G$11:$G$145)</f>
        <v>579502</v>
      </c>
    </row>
    <row r="13" spans="1:18">
      <c r="A13" s="41">
        <v>42917</v>
      </c>
      <c r="B13" s="42" t="s">
        <v>125</v>
      </c>
      <c r="C13" s="34" t="s">
        <v>129</v>
      </c>
      <c r="D13" s="76">
        <v>51.6</v>
      </c>
      <c r="E13" s="76">
        <v>495</v>
      </c>
      <c r="F13" s="76">
        <v>2943</v>
      </c>
      <c r="G13" s="76">
        <v>9103</v>
      </c>
      <c r="I13" s="57">
        <v>42924</v>
      </c>
      <c r="J13" s="60">
        <f t="shared" ref="J13:J20" si="0">SUMIF($A$11:$A$145,I13,$G$11:$G$145)</f>
        <v>555785</v>
      </c>
    </row>
    <row r="14" spans="1:18">
      <c r="A14" s="41">
        <v>42917</v>
      </c>
      <c r="B14" s="42" t="s">
        <v>130</v>
      </c>
      <c r="C14" s="34" t="s">
        <v>126</v>
      </c>
      <c r="D14" s="76">
        <v>110.4</v>
      </c>
      <c r="E14" s="76">
        <v>1304</v>
      </c>
      <c r="F14" s="76">
        <v>6103</v>
      </c>
      <c r="G14" s="76">
        <v>35406</v>
      </c>
      <c r="I14" s="57">
        <v>42931</v>
      </c>
      <c r="J14" s="60">
        <f t="shared" si="0"/>
        <v>566206</v>
      </c>
    </row>
    <row r="15" spans="1:18">
      <c r="A15" s="41">
        <v>42917</v>
      </c>
      <c r="B15" s="42" t="s">
        <v>130</v>
      </c>
      <c r="C15" s="34" t="s">
        <v>128</v>
      </c>
      <c r="D15" s="76">
        <v>59.8</v>
      </c>
      <c r="E15" s="76">
        <v>964</v>
      </c>
      <c r="F15" s="76">
        <v>4766</v>
      </c>
      <c r="G15" s="76">
        <v>25164</v>
      </c>
      <c r="I15" s="57">
        <v>42938</v>
      </c>
      <c r="J15" s="60">
        <f t="shared" si="0"/>
        <v>586438</v>
      </c>
    </row>
    <row r="16" spans="1:18">
      <c r="A16" s="41">
        <v>42917</v>
      </c>
      <c r="B16" s="42" t="s">
        <v>130</v>
      </c>
      <c r="C16" s="34" t="s">
        <v>129</v>
      </c>
      <c r="D16" s="76">
        <v>89.1</v>
      </c>
      <c r="E16" s="76">
        <v>1064</v>
      </c>
      <c r="F16" s="76">
        <v>3946</v>
      </c>
      <c r="G16" s="76">
        <v>29431</v>
      </c>
      <c r="I16" s="57">
        <v>42945</v>
      </c>
      <c r="J16" s="60">
        <f t="shared" si="0"/>
        <v>578358</v>
      </c>
    </row>
    <row r="17" spans="1:10">
      <c r="A17" s="41">
        <v>42917</v>
      </c>
      <c r="B17" s="42" t="s">
        <v>131</v>
      </c>
      <c r="C17" s="34" t="s">
        <v>126</v>
      </c>
      <c r="D17" s="76">
        <v>38.6</v>
      </c>
      <c r="E17" s="76">
        <v>1551</v>
      </c>
      <c r="F17" s="76">
        <v>2064</v>
      </c>
      <c r="G17" s="76">
        <v>9102</v>
      </c>
      <c r="I17" s="57">
        <v>42952</v>
      </c>
      <c r="J17" s="60">
        <f t="shared" si="0"/>
        <v>572934</v>
      </c>
    </row>
    <row r="18" spans="1:10">
      <c r="A18" s="41">
        <v>42917</v>
      </c>
      <c r="B18" s="42" t="s">
        <v>131</v>
      </c>
      <c r="C18" s="34" t="s">
        <v>128</v>
      </c>
      <c r="D18" s="76">
        <v>16.399999999999999</v>
      </c>
      <c r="E18" s="76">
        <v>876</v>
      </c>
      <c r="F18" s="76">
        <v>1643</v>
      </c>
      <c r="G18" s="76">
        <v>8460</v>
      </c>
      <c r="I18" s="57">
        <v>42959</v>
      </c>
      <c r="J18" s="60">
        <f t="shared" si="0"/>
        <v>487461</v>
      </c>
    </row>
    <row r="19" spans="1:10">
      <c r="A19" s="41">
        <v>42917</v>
      </c>
      <c r="B19" s="42" t="s">
        <v>131</v>
      </c>
      <c r="C19" s="34" t="s">
        <v>129</v>
      </c>
      <c r="D19" s="76">
        <v>12.4</v>
      </c>
      <c r="E19" s="76">
        <v>674</v>
      </c>
      <c r="F19" s="76">
        <v>943</v>
      </c>
      <c r="G19" s="76">
        <v>4121</v>
      </c>
      <c r="I19" s="57">
        <v>42966</v>
      </c>
      <c r="J19" s="60">
        <f t="shared" si="0"/>
        <v>577563</v>
      </c>
    </row>
    <row r="20" spans="1:10">
      <c r="A20" s="41">
        <v>42917</v>
      </c>
      <c r="B20" s="42" t="s">
        <v>132</v>
      </c>
      <c r="C20" s="34" t="s">
        <v>126</v>
      </c>
      <c r="D20" s="76">
        <v>114.5</v>
      </c>
      <c r="E20" s="76">
        <v>2601</v>
      </c>
      <c r="F20" s="76">
        <v>12359</v>
      </c>
      <c r="G20" s="76">
        <v>64135</v>
      </c>
      <c r="I20" s="57">
        <v>42973</v>
      </c>
      <c r="J20" s="60">
        <f t="shared" si="0"/>
        <v>605427</v>
      </c>
    </row>
    <row r="21" spans="1:10">
      <c r="A21" s="41">
        <v>42917</v>
      </c>
      <c r="B21" s="42" t="s">
        <v>132</v>
      </c>
      <c r="C21" s="34" t="s">
        <v>128</v>
      </c>
      <c r="D21" s="76">
        <v>84.6</v>
      </c>
      <c r="E21" s="76">
        <v>1684</v>
      </c>
      <c r="F21" s="76">
        <v>9467</v>
      </c>
      <c r="G21" s="76">
        <v>46810</v>
      </c>
    </row>
    <row r="22" spans="1:10">
      <c r="A22" s="41">
        <v>42917</v>
      </c>
      <c r="B22" s="42" t="s">
        <v>132</v>
      </c>
      <c r="C22" s="34" t="s">
        <v>129</v>
      </c>
      <c r="D22" s="76">
        <v>214.7</v>
      </c>
      <c r="E22" s="76">
        <v>3169</v>
      </c>
      <c r="F22" s="76">
        <v>21661</v>
      </c>
      <c r="G22" s="76">
        <v>81355</v>
      </c>
      <c r="I22" s="50" t="s">
        <v>133</v>
      </c>
    </row>
    <row r="23" spans="1:10">
      <c r="A23" s="41">
        <v>42917</v>
      </c>
      <c r="B23" s="42" t="s">
        <v>134</v>
      </c>
      <c r="C23" s="34" t="s">
        <v>126</v>
      </c>
      <c r="D23" s="76">
        <v>213.9</v>
      </c>
      <c r="E23" s="76">
        <v>3164</v>
      </c>
      <c r="F23" s="76">
        <v>26492</v>
      </c>
      <c r="G23" s="76">
        <v>103454</v>
      </c>
      <c r="I23" s="51" t="s">
        <v>129</v>
      </c>
      <c r="J23" s="51">
        <f>SUMIF($C$11:$C$145,I23,$G$11:$G$145)</f>
        <v>1710689</v>
      </c>
    </row>
    <row r="24" spans="1:10">
      <c r="A24" s="41">
        <v>42917</v>
      </c>
      <c r="B24" s="42" t="s">
        <v>134</v>
      </c>
      <c r="C24" s="34" t="s">
        <v>128</v>
      </c>
      <c r="D24" s="76">
        <v>184</v>
      </c>
      <c r="E24" s="76">
        <v>2649</v>
      </c>
      <c r="F24" s="76">
        <v>19733</v>
      </c>
      <c r="G24" s="76">
        <v>78669</v>
      </c>
      <c r="I24" s="51" t="s">
        <v>126</v>
      </c>
      <c r="J24" s="51">
        <f t="shared" ref="J24:J25" si="1">SUMIF($C$11:$C$145,I24,$G$11:$G$145)</f>
        <v>1884480</v>
      </c>
    </row>
    <row r="25" spans="1:10">
      <c r="A25" s="41">
        <v>42917</v>
      </c>
      <c r="B25" s="42" t="s">
        <v>134</v>
      </c>
      <c r="C25" s="34" t="s">
        <v>129</v>
      </c>
      <c r="D25" s="76">
        <v>109.9</v>
      </c>
      <c r="E25" s="76">
        <v>1974</v>
      </c>
      <c r="F25" s="76">
        <v>15464</v>
      </c>
      <c r="G25" s="76">
        <v>65467</v>
      </c>
      <c r="I25" s="51" t="s">
        <v>128</v>
      </c>
      <c r="J25" s="51">
        <f t="shared" si="1"/>
        <v>1514505</v>
      </c>
    </row>
    <row r="26" spans="1:10">
      <c r="A26" s="41">
        <v>42924</v>
      </c>
      <c r="B26" s="42" t="s">
        <v>125</v>
      </c>
      <c r="C26" s="34" t="s">
        <v>126</v>
      </c>
      <c r="D26" s="76">
        <v>53.4</v>
      </c>
      <c r="E26" s="76">
        <v>494</v>
      </c>
      <c r="F26" s="76">
        <v>3066</v>
      </c>
      <c r="G26" s="76">
        <v>9981</v>
      </c>
    </row>
    <row r="27" spans="1:10">
      <c r="A27" s="41">
        <v>42924</v>
      </c>
      <c r="B27" s="42" t="s">
        <v>125</v>
      </c>
      <c r="C27" s="34" t="s">
        <v>128</v>
      </c>
      <c r="D27" s="76">
        <v>50.1</v>
      </c>
      <c r="E27" s="76">
        <v>364</v>
      </c>
      <c r="F27" s="76">
        <v>2514</v>
      </c>
      <c r="G27" s="76">
        <v>8302</v>
      </c>
      <c r="I27" s="50" t="s">
        <v>135</v>
      </c>
    </row>
    <row r="28" spans="1:10">
      <c r="A28" s="41">
        <v>42924</v>
      </c>
      <c r="B28" s="42" t="s">
        <v>125</v>
      </c>
      <c r="C28" s="34" t="s">
        <v>129</v>
      </c>
      <c r="D28" s="76">
        <v>49.6</v>
      </c>
      <c r="E28" s="76">
        <v>487</v>
      </c>
      <c r="F28" s="76">
        <v>2876</v>
      </c>
      <c r="G28" s="76">
        <v>8943</v>
      </c>
      <c r="I28" s="51" t="s">
        <v>132</v>
      </c>
      <c r="J28" s="51">
        <f>SUMIF($B$11:$B$145,I28,$G$11:$G$145)</f>
        <v>1861642</v>
      </c>
    </row>
    <row r="29" spans="1:10">
      <c r="A29" s="41">
        <v>42924</v>
      </c>
      <c r="B29" s="42" t="s">
        <v>130</v>
      </c>
      <c r="C29" s="34" t="s">
        <v>126</v>
      </c>
      <c r="D29" s="76">
        <v>108.5</v>
      </c>
      <c r="E29" s="76">
        <v>1206</v>
      </c>
      <c r="F29" s="76">
        <v>6055</v>
      </c>
      <c r="G29" s="76">
        <v>32854</v>
      </c>
      <c r="I29" s="51" t="s">
        <v>131</v>
      </c>
      <c r="J29" s="51">
        <f t="shared" ref="J29:J32" si="2">SUMIF($B$11:$B$145,I29,$G$11:$G$145)</f>
        <v>211982</v>
      </c>
    </row>
    <row r="30" spans="1:10">
      <c r="A30" s="41">
        <v>42924</v>
      </c>
      <c r="B30" s="42" t="s">
        <v>130</v>
      </c>
      <c r="C30" s="34" t="s">
        <v>128</v>
      </c>
      <c r="D30" s="76">
        <v>60.2</v>
      </c>
      <c r="E30" s="76">
        <v>840</v>
      </c>
      <c r="F30" s="76">
        <v>4032</v>
      </c>
      <c r="G30" s="76">
        <v>23164</v>
      </c>
      <c r="I30" s="51" t="s">
        <v>125</v>
      </c>
      <c r="J30" s="51">
        <f t="shared" si="2"/>
        <v>252298</v>
      </c>
    </row>
    <row r="31" spans="1:10">
      <c r="A31" s="41">
        <v>42924</v>
      </c>
      <c r="B31" s="42" t="s">
        <v>130</v>
      </c>
      <c r="C31" s="34" t="s">
        <v>129</v>
      </c>
      <c r="D31" s="76">
        <v>84.5</v>
      </c>
      <c r="E31" s="76">
        <v>984</v>
      </c>
      <c r="F31" s="76">
        <v>3761</v>
      </c>
      <c r="G31" s="76">
        <v>24675</v>
      </c>
      <c r="I31" s="51" t="s">
        <v>134</v>
      </c>
      <c r="J31" s="51">
        <f t="shared" si="2"/>
        <v>2009095</v>
      </c>
    </row>
    <row r="32" spans="1:10">
      <c r="A32" s="41">
        <v>42924</v>
      </c>
      <c r="B32" s="42" t="s">
        <v>131</v>
      </c>
      <c r="C32" s="34" t="s">
        <v>126</v>
      </c>
      <c r="D32" s="76">
        <v>36.1</v>
      </c>
      <c r="E32" s="76">
        <v>1642</v>
      </c>
      <c r="F32" s="76">
        <v>1794</v>
      </c>
      <c r="G32" s="76">
        <v>9012</v>
      </c>
      <c r="I32" s="51" t="s">
        <v>130</v>
      </c>
      <c r="J32" s="51">
        <f t="shared" si="2"/>
        <v>774657</v>
      </c>
    </row>
    <row r="33" spans="1:7">
      <c r="A33" s="41">
        <v>42924</v>
      </c>
      <c r="B33" s="42" t="s">
        <v>131</v>
      </c>
      <c r="C33" s="34" t="s">
        <v>128</v>
      </c>
      <c r="D33" s="76">
        <v>13.4</v>
      </c>
      <c r="E33" s="76">
        <v>861</v>
      </c>
      <c r="F33" s="76">
        <v>1506</v>
      </c>
      <c r="G33" s="76">
        <v>8134</v>
      </c>
    </row>
    <row r="34" spans="1:7">
      <c r="A34" s="41">
        <v>42924</v>
      </c>
      <c r="B34" s="42" t="s">
        <v>131</v>
      </c>
      <c r="C34" s="34" t="s">
        <v>129</v>
      </c>
      <c r="D34" s="76">
        <v>9.8000000000000007</v>
      </c>
      <c r="E34" s="76">
        <v>584</v>
      </c>
      <c r="F34" s="76">
        <v>874</v>
      </c>
      <c r="G34" s="76">
        <v>3765</v>
      </c>
    </row>
    <row r="35" spans="1:7">
      <c r="A35" s="41">
        <v>42924</v>
      </c>
      <c r="B35" s="42" t="s">
        <v>132</v>
      </c>
      <c r="C35" s="34" t="s">
        <v>126</v>
      </c>
      <c r="D35" s="76">
        <v>106.4</v>
      </c>
      <c r="E35" s="76">
        <v>2564</v>
      </c>
      <c r="F35" s="76">
        <v>11643</v>
      </c>
      <c r="G35" s="76">
        <v>62164</v>
      </c>
    </row>
    <row r="36" spans="1:7">
      <c r="A36" s="41">
        <v>42924</v>
      </c>
      <c r="B36" s="42" t="s">
        <v>132</v>
      </c>
      <c r="C36" s="34" t="s">
        <v>128</v>
      </c>
      <c r="D36" s="76">
        <v>88.5</v>
      </c>
      <c r="E36" s="76">
        <v>1794</v>
      </c>
      <c r="F36" s="76">
        <v>9501</v>
      </c>
      <c r="G36" s="76">
        <v>46795</v>
      </c>
    </row>
    <row r="37" spans="1:7">
      <c r="A37" s="41">
        <v>42924</v>
      </c>
      <c r="B37" s="42" t="s">
        <v>132</v>
      </c>
      <c r="C37" s="34" t="s">
        <v>129</v>
      </c>
      <c r="D37" s="76">
        <v>205.6</v>
      </c>
      <c r="E37" s="76">
        <v>3024</v>
      </c>
      <c r="F37" s="76">
        <v>20461</v>
      </c>
      <c r="G37" s="76">
        <v>79404</v>
      </c>
    </row>
    <row r="38" spans="1:7">
      <c r="A38" s="41">
        <v>42924</v>
      </c>
      <c r="B38" s="42" t="s">
        <v>134</v>
      </c>
      <c r="C38" s="34" t="s">
        <v>126</v>
      </c>
      <c r="D38" s="76">
        <v>212.3</v>
      </c>
      <c r="E38" s="76">
        <v>3121</v>
      </c>
      <c r="F38" s="76">
        <v>25945</v>
      </c>
      <c r="G38" s="76">
        <v>101354</v>
      </c>
    </row>
    <row r="39" spans="1:7">
      <c r="A39" s="41">
        <v>42924</v>
      </c>
      <c r="B39" s="42" t="s">
        <v>134</v>
      </c>
      <c r="C39" s="34" t="s">
        <v>128</v>
      </c>
      <c r="D39" s="76">
        <v>164.1</v>
      </c>
      <c r="E39" s="76">
        <v>2514</v>
      </c>
      <c r="F39" s="76">
        <v>18465</v>
      </c>
      <c r="G39" s="76">
        <v>76204</v>
      </c>
    </row>
    <row r="40" spans="1:7">
      <c r="A40" s="41">
        <v>42924</v>
      </c>
      <c r="B40" s="42" t="s">
        <v>134</v>
      </c>
      <c r="C40" s="34" t="s">
        <v>129</v>
      </c>
      <c r="D40" s="76">
        <v>97</v>
      </c>
      <c r="E40" s="76">
        <v>1821</v>
      </c>
      <c r="F40" s="76">
        <v>13467</v>
      </c>
      <c r="G40" s="76">
        <v>61034</v>
      </c>
    </row>
    <row r="41" spans="1:7">
      <c r="A41" s="41">
        <v>42931</v>
      </c>
      <c r="B41" s="42" t="s">
        <v>125</v>
      </c>
      <c r="C41" s="34" t="s">
        <v>126</v>
      </c>
      <c r="D41" s="76">
        <v>54.1</v>
      </c>
      <c r="E41" s="76">
        <v>521</v>
      </c>
      <c r="F41" s="76">
        <v>3205</v>
      </c>
      <c r="G41" s="76">
        <v>10645</v>
      </c>
    </row>
    <row r="42" spans="1:7">
      <c r="A42" s="41">
        <v>42931</v>
      </c>
      <c r="B42" s="42" t="s">
        <v>125</v>
      </c>
      <c r="C42" s="34" t="s">
        <v>128</v>
      </c>
      <c r="D42" s="76">
        <v>52</v>
      </c>
      <c r="E42" s="76">
        <v>381</v>
      </c>
      <c r="F42" s="76">
        <v>2748</v>
      </c>
      <c r="G42" s="76">
        <v>8647</v>
      </c>
    </row>
    <row r="43" spans="1:7">
      <c r="A43" s="41">
        <v>42931</v>
      </c>
      <c r="B43" s="42" t="s">
        <v>125</v>
      </c>
      <c r="C43" s="34" t="s">
        <v>129</v>
      </c>
      <c r="D43" s="76">
        <v>48.9</v>
      </c>
      <c r="E43" s="76">
        <v>475</v>
      </c>
      <c r="F43" s="76">
        <v>2779</v>
      </c>
      <c r="G43" s="76">
        <v>8764</v>
      </c>
    </row>
    <row r="44" spans="1:7">
      <c r="A44" s="41">
        <v>42931</v>
      </c>
      <c r="B44" s="42" t="s">
        <v>130</v>
      </c>
      <c r="C44" s="34" t="s">
        <v>126</v>
      </c>
      <c r="D44" s="76">
        <v>110.2</v>
      </c>
      <c r="E44" s="76">
        <v>1351</v>
      </c>
      <c r="F44" s="76">
        <v>6201</v>
      </c>
      <c r="G44" s="76">
        <v>33654</v>
      </c>
    </row>
    <row r="45" spans="1:7">
      <c r="A45" s="41">
        <v>42931</v>
      </c>
      <c r="B45" s="42" t="s">
        <v>130</v>
      </c>
      <c r="C45" s="34" t="s">
        <v>128</v>
      </c>
      <c r="D45" s="76">
        <v>63.4</v>
      </c>
      <c r="E45" s="76">
        <v>945</v>
      </c>
      <c r="F45" s="76">
        <v>4265</v>
      </c>
      <c r="G45" s="76">
        <v>26031</v>
      </c>
    </row>
    <row r="46" spans="1:7">
      <c r="A46" s="41">
        <v>42931</v>
      </c>
      <c r="B46" s="42" t="s">
        <v>130</v>
      </c>
      <c r="C46" s="34" t="s">
        <v>129</v>
      </c>
      <c r="D46" s="76">
        <v>81.400000000000006</v>
      </c>
      <c r="E46" s="76">
        <v>975</v>
      </c>
      <c r="F46" s="76">
        <v>3644</v>
      </c>
      <c r="G46" s="76">
        <v>24651</v>
      </c>
    </row>
    <row r="47" spans="1:7">
      <c r="A47" s="41">
        <v>42931</v>
      </c>
      <c r="B47" s="42" t="s">
        <v>131</v>
      </c>
      <c r="C47" s="34" t="s">
        <v>126</v>
      </c>
      <c r="D47" s="76">
        <v>39.4</v>
      </c>
      <c r="E47" s="76">
        <v>1846</v>
      </c>
      <c r="F47" s="76">
        <v>1945</v>
      </c>
      <c r="G47" s="76">
        <v>11354</v>
      </c>
    </row>
    <row r="48" spans="1:7">
      <c r="A48" s="41">
        <v>42931</v>
      </c>
      <c r="B48" s="42" t="s">
        <v>131</v>
      </c>
      <c r="C48" s="34" t="s">
        <v>128</v>
      </c>
      <c r="D48" s="76">
        <v>14.5</v>
      </c>
      <c r="E48" s="76">
        <v>950</v>
      </c>
      <c r="F48" s="76">
        <v>1654</v>
      </c>
      <c r="G48" s="76">
        <v>8297</v>
      </c>
    </row>
    <row r="49" spans="1:7">
      <c r="A49" s="41">
        <v>42931</v>
      </c>
      <c r="B49" s="42" t="s">
        <v>131</v>
      </c>
      <c r="C49" s="34" t="s">
        <v>129</v>
      </c>
      <c r="D49" s="76">
        <v>10.1</v>
      </c>
      <c r="E49" s="76">
        <v>912</v>
      </c>
      <c r="F49" s="76">
        <v>897</v>
      </c>
      <c r="G49" s="76">
        <v>3789</v>
      </c>
    </row>
    <row r="50" spans="1:7">
      <c r="A50" s="41">
        <v>42931</v>
      </c>
      <c r="B50" s="42" t="s">
        <v>132</v>
      </c>
      <c r="C50" s="34" t="s">
        <v>126</v>
      </c>
      <c r="D50" s="76">
        <v>108.5</v>
      </c>
      <c r="E50" s="76">
        <v>2612</v>
      </c>
      <c r="F50" s="76">
        <v>12646</v>
      </c>
      <c r="G50" s="76">
        <v>63468</v>
      </c>
    </row>
    <row r="51" spans="1:7">
      <c r="A51" s="41">
        <v>42931</v>
      </c>
      <c r="B51" s="42" t="s">
        <v>132</v>
      </c>
      <c r="C51" s="34" t="s">
        <v>128</v>
      </c>
      <c r="D51" s="76">
        <v>90.2</v>
      </c>
      <c r="E51" s="76">
        <v>891</v>
      </c>
      <c r="F51" s="76">
        <v>10346</v>
      </c>
      <c r="G51" s="76">
        <v>47510</v>
      </c>
    </row>
    <row r="52" spans="1:7">
      <c r="A52" s="41">
        <v>42931</v>
      </c>
      <c r="B52" s="42" t="s">
        <v>132</v>
      </c>
      <c r="C52" s="34" t="s">
        <v>129</v>
      </c>
      <c r="D52" s="76">
        <v>228.9</v>
      </c>
      <c r="E52" s="76">
        <v>4651</v>
      </c>
      <c r="F52" s="76">
        <v>23464</v>
      </c>
      <c r="G52" s="76">
        <v>83545</v>
      </c>
    </row>
    <row r="53" spans="1:7">
      <c r="A53" s="41">
        <v>42931</v>
      </c>
      <c r="B53" s="42" t="s">
        <v>134</v>
      </c>
      <c r="C53" s="34" t="s">
        <v>126</v>
      </c>
      <c r="D53" s="76">
        <v>210.6</v>
      </c>
      <c r="E53" s="76">
        <v>3014</v>
      </c>
      <c r="F53" s="76">
        <v>23741</v>
      </c>
      <c r="G53" s="76">
        <v>98941</v>
      </c>
    </row>
    <row r="54" spans="1:7">
      <c r="A54" s="41">
        <v>42931</v>
      </c>
      <c r="B54" s="42" t="s">
        <v>134</v>
      </c>
      <c r="C54" s="34" t="s">
        <v>128</v>
      </c>
      <c r="D54" s="76">
        <v>160.4</v>
      </c>
      <c r="E54" s="76">
        <v>2416</v>
      </c>
      <c r="F54" s="76">
        <v>16472</v>
      </c>
      <c r="G54" s="76">
        <v>73406</v>
      </c>
    </row>
    <row r="55" spans="1:7">
      <c r="A55" s="41">
        <v>42931</v>
      </c>
      <c r="B55" s="42" t="s">
        <v>134</v>
      </c>
      <c r="C55" s="34" t="s">
        <v>129</v>
      </c>
      <c r="D55" s="76">
        <v>105.1</v>
      </c>
      <c r="E55" s="76">
        <v>2004</v>
      </c>
      <c r="F55" s="76">
        <v>15674</v>
      </c>
      <c r="G55" s="76">
        <v>63504</v>
      </c>
    </row>
    <row r="56" spans="1:7">
      <c r="A56" s="41">
        <v>42938</v>
      </c>
      <c r="B56" s="42" t="s">
        <v>125</v>
      </c>
      <c r="C56" s="34" t="s">
        <v>126</v>
      </c>
      <c r="D56" s="76">
        <v>56.1</v>
      </c>
      <c r="E56" s="76">
        <v>586</v>
      </c>
      <c r="F56" s="76">
        <v>3465</v>
      </c>
      <c r="G56" s="76">
        <v>12350</v>
      </c>
    </row>
    <row r="57" spans="1:7">
      <c r="A57" s="41">
        <v>42938</v>
      </c>
      <c r="B57" s="42" t="s">
        <v>125</v>
      </c>
      <c r="C57" s="34" t="s">
        <v>128</v>
      </c>
      <c r="D57" s="76">
        <v>54.7</v>
      </c>
      <c r="E57" s="76">
        <v>410</v>
      </c>
      <c r="F57" s="76">
        <v>3014</v>
      </c>
      <c r="G57" s="76">
        <v>9451</v>
      </c>
    </row>
    <row r="58" spans="1:7">
      <c r="A58" s="41">
        <v>42938</v>
      </c>
      <c r="B58" s="42" t="s">
        <v>125</v>
      </c>
      <c r="C58" s="34" t="s">
        <v>129</v>
      </c>
      <c r="D58" s="76">
        <v>50.1</v>
      </c>
      <c r="E58" s="76">
        <v>499</v>
      </c>
      <c r="F58" s="76">
        <v>2810</v>
      </c>
      <c r="G58" s="76">
        <v>8945</v>
      </c>
    </row>
    <row r="59" spans="1:7">
      <c r="A59" s="41">
        <v>42938</v>
      </c>
      <c r="B59" s="42" t="s">
        <v>130</v>
      </c>
      <c r="C59" s="34" t="s">
        <v>126</v>
      </c>
      <c r="D59" s="76">
        <v>128.4</v>
      </c>
      <c r="E59" s="76">
        <v>1645</v>
      </c>
      <c r="F59" s="76">
        <v>6452</v>
      </c>
      <c r="G59" s="76">
        <v>35964</v>
      </c>
    </row>
    <row r="60" spans="1:7">
      <c r="A60" s="41">
        <v>42938</v>
      </c>
      <c r="B60" s="42" t="s">
        <v>130</v>
      </c>
      <c r="C60" s="34" t="s">
        <v>128</v>
      </c>
      <c r="D60" s="76">
        <v>62.4</v>
      </c>
      <c r="E60" s="76">
        <v>968</v>
      </c>
      <c r="F60" s="76">
        <v>4168</v>
      </c>
      <c r="G60" s="76">
        <v>24654</v>
      </c>
    </row>
    <row r="61" spans="1:7">
      <c r="A61" s="41">
        <v>42938</v>
      </c>
      <c r="B61" s="42" t="s">
        <v>130</v>
      </c>
      <c r="C61" s="34" t="s">
        <v>129</v>
      </c>
      <c r="D61" s="76">
        <v>83.8</v>
      </c>
      <c r="E61" s="76">
        <v>1034</v>
      </c>
      <c r="F61" s="76">
        <v>3897</v>
      </c>
      <c r="G61" s="76">
        <v>26103</v>
      </c>
    </row>
    <row r="62" spans="1:7">
      <c r="A62" s="41">
        <v>42938</v>
      </c>
      <c r="B62" s="42" t="s">
        <v>131</v>
      </c>
      <c r="C62" s="34" t="s">
        <v>126</v>
      </c>
      <c r="D62" s="76">
        <v>40.5</v>
      </c>
      <c r="E62" s="76">
        <v>1987</v>
      </c>
      <c r="F62" s="76">
        <v>1967</v>
      </c>
      <c r="G62" s="76">
        <v>12541</v>
      </c>
    </row>
    <row r="63" spans="1:7">
      <c r="A63" s="41">
        <v>42938</v>
      </c>
      <c r="B63" s="42" t="s">
        <v>131</v>
      </c>
      <c r="C63" s="34" t="s">
        <v>128</v>
      </c>
      <c r="D63" s="76">
        <v>16</v>
      </c>
      <c r="E63" s="76">
        <v>1002</v>
      </c>
      <c r="F63" s="76">
        <v>1620</v>
      </c>
      <c r="G63" s="76">
        <v>8165</v>
      </c>
    </row>
    <row r="64" spans="1:7">
      <c r="A64" s="41">
        <v>42938</v>
      </c>
      <c r="B64" s="42" t="s">
        <v>131</v>
      </c>
      <c r="C64" s="34" t="s">
        <v>129</v>
      </c>
      <c r="D64" s="76">
        <v>9.6999999999999993</v>
      </c>
      <c r="E64" s="76">
        <v>894</v>
      </c>
      <c r="F64" s="76">
        <v>984</v>
      </c>
      <c r="G64" s="76">
        <v>3756</v>
      </c>
    </row>
    <row r="65" spans="1:7">
      <c r="A65" s="41">
        <v>42938</v>
      </c>
      <c r="B65" s="42" t="s">
        <v>132</v>
      </c>
      <c r="C65" s="34" t="s">
        <v>126</v>
      </c>
      <c r="D65" s="76">
        <v>111.2</v>
      </c>
      <c r="E65" s="76">
        <v>2941</v>
      </c>
      <c r="F65" s="76">
        <v>13452</v>
      </c>
      <c r="G65" s="76">
        <v>65974</v>
      </c>
    </row>
    <row r="66" spans="1:7">
      <c r="A66" s="41">
        <v>42938</v>
      </c>
      <c r="B66" s="42" t="s">
        <v>132</v>
      </c>
      <c r="C66" s="34" t="s">
        <v>128</v>
      </c>
      <c r="D66" s="76">
        <v>96.4</v>
      </c>
      <c r="E66" s="76">
        <v>1054</v>
      </c>
      <c r="F66" s="76">
        <v>12374</v>
      </c>
      <c r="G66" s="76">
        <v>49510</v>
      </c>
    </row>
    <row r="67" spans="1:7">
      <c r="A67" s="41">
        <v>42938</v>
      </c>
      <c r="B67" s="42" t="s">
        <v>132</v>
      </c>
      <c r="C67" s="34" t="s">
        <v>129</v>
      </c>
      <c r="D67" s="76">
        <v>229.1</v>
      </c>
      <c r="E67" s="76">
        <v>4887</v>
      </c>
      <c r="F67" s="76">
        <v>23106</v>
      </c>
      <c r="G67" s="76">
        <v>84512</v>
      </c>
    </row>
    <row r="68" spans="1:7">
      <c r="A68" s="41">
        <v>42938</v>
      </c>
      <c r="B68" s="42" t="s">
        <v>134</v>
      </c>
      <c r="C68" s="34" t="s">
        <v>126</v>
      </c>
      <c r="D68" s="76">
        <v>217.6</v>
      </c>
      <c r="E68" s="76">
        <v>3210</v>
      </c>
      <c r="F68" s="76">
        <v>24678</v>
      </c>
      <c r="G68" s="76">
        <v>103541</v>
      </c>
    </row>
    <row r="69" spans="1:7">
      <c r="A69" s="41">
        <v>42938</v>
      </c>
      <c r="B69" s="42" t="s">
        <v>134</v>
      </c>
      <c r="C69" s="34" t="s">
        <v>128</v>
      </c>
      <c r="D69" s="76">
        <v>187.1</v>
      </c>
      <c r="E69" s="76">
        <v>2654</v>
      </c>
      <c r="F69" s="76">
        <v>19806</v>
      </c>
      <c r="G69" s="76">
        <v>75314</v>
      </c>
    </row>
    <row r="70" spans="1:7">
      <c r="A70" s="41">
        <v>42938</v>
      </c>
      <c r="B70" s="42" t="s">
        <v>134</v>
      </c>
      <c r="C70" s="34" t="s">
        <v>129</v>
      </c>
      <c r="D70" s="76">
        <v>121.3</v>
      </c>
      <c r="E70" s="76">
        <v>2164</v>
      </c>
      <c r="F70" s="76">
        <v>17985</v>
      </c>
      <c r="G70" s="76">
        <v>65658</v>
      </c>
    </row>
    <row r="71" spans="1:7">
      <c r="A71" s="41">
        <v>42945</v>
      </c>
      <c r="B71" s="42" t="s">
        <v>125</v>
      </c>
      <c r="C71" s="34" t="s">
        <v>126</v>
      </c>
      <c r="D71" s="76">
        <v>55.1</v>
      </c>
      <c r="E71" s="76">
        <v>426</v>
      </c>
      <c r="F71" s="76">
        <v>2921</v>
      </c>
      <c r="G71" s="76">
        <v>11346</v>
      </c>
    </row>
    <row r="72" spans="1:7">
      <c r="A72" s="41">
        <v>42945</v>
      </c>
      <c r="B72" s="42" t="s">
        <v>125</v>
      </c>
      <c r="C72" s="34" t="s">
        <v>128</v>
      </c>
      <c r="D72" s="76">
        <v>51.7</v>
      </c>
      <c r="E72" s="76">
        <v>401</v>
      </c>
      <c r="F72" s="76">
        <v>2797</v>
      </c>
      <c r="G72" s="76">
        <v>9013</v>
      </c>
    </row>
    <row r="73" spans="1:7">
      <c r="A73" s="41">
        <v>42945</v>
      </c>
      <c r="B73" s="42" t="s">
        <v>125</v>
      </c>
      <c r="C73" s="34" t="s">
        <v>129</v>
      </c>
      <c r="D73" s="76">
        <v>54.3</v>
      </c>
      <c r="E73" s="76">
        <v>515</v>
      </c>
      <c r="F73" s="76">
        <v>2824</v>
      </c>
      <c r="G73" s="76">
        <v>8765</v>
      </c>
    </row>
    <row r="74" spans="1:7">
      <c r="A74" s="41">
        <v>42945</v>
      </c>
      <c r="B74" s="42" t="s">
        <v>130</v>
      </c>
      <c r="C74" s="34" t="s">
        <v>126</v>
      </c>
      <c r="D74" s="76">
        <v>118.9</v>
      </c>
      <c r="E74" s="76">
        <v>1515</v>
      </c>
      <c r="F74" s="76">
        <v>6320</v>
      </c>
      <c r="G74" s="76">
        <v>35144</v>
      </c>
    </row>
    <row r="75" spans="1:7">
      <c r="A75" s="41">
        <v>42945</v>
      </c>
      <c r="B75" s="42" t="s">
        <v>130</v>
      </c>
      <c r="C75" s="34" t="s">
        <v>128</v>
      </c>
      <c r="D75" s="76">
        <v>61.3</v>
      </c>
      <c r="E75" s="76">
        <v>1018</v>
      </c>
      <c r="F75" s="76">
        <v>5129</v>
      </c>
      <c r="G75" s="76">
        <v>26115</v>
      </c>
    </row>
    <row r="76" spans="1:7">
      <c r="A76" s="41">
        <v>42945</v>
      </c>
      <c r="B76" s="42" t="s">
        <v>130</v>
      </c>
      <c r="C76" s="34" t="s">
        <v>129</v>
      </c>
      <c r="D76" s="76">
        <v>84.7</v>
      </c>
      <c r="E76" s="76">
        <v>989</v>
      </c>
      <c r="F76" s="76">
        <v>5864</v>
      </c>
      <c r="G76" s="76">
        <v>28315</v>
      </c>
    </row>
    <row r="77" spans="1:7">
      <c r="A77" s="41">
        <v>42945</v>
      </c>
      <c r="B77" s="42" t="s">
        <v>131</v>
      </c>
      <c r="C77" s="34" t="s">
        <v>126</v>
      </c>
      <c r="D77" s="76">
        <v>40.299999999999997</v>
      </c>
      <c r="E77" s="76">
        <v>1623</v>
      </c>
      <c r="F77" s="76">
        <v>2068</v>
      </c>
      <c r="G77" s="76">
        <v>9160</v>
      </c>
    </row>
    <row r="78" spans="1:7">
      <c r="A78" s="41">
        <v>42945</v>
      </c>
      <c r="B78" s="42" t="s">
        <v>131</v>
      </c>
      <c r="C78" s="34" t="s">
        <v>128</v>
      </c>
      <c r="D78" s="76">
        <v>15.4</v>
      </c>
      <c r="E78" s="76">
        <v>995</v>
      </c>
      <c r="F78" s="76">
        <v>4063</v>
      </c>
      <c r="G78" s="76">
        <v>8004</v>
      </c>
    </row>
    <row r="79" spans="1:7">
      <c r="A79" s="41">
        <v>42945</v>
      </c>
      <c r="B79" s="42" t="s">
        <v>131</v>
      </c>
      <c r="C79" s="34" t="s">
        <v>129</v>
      </c>
      <c r="D79" s="76">
        <v>11.6</v>
      </c>
      <c r="E79" s="76">
        <v>721</v>
      </c>
      <c r="F79" s="76">
        <v>991</v>
      </c>
      <c r="G79" s="76">
        <v>4110</v>
      </c>
    </row>
    <row r="80" spans="1:7">
      <c r="A80" s="41">
        <v>42945</v>
      </c>
      <c r="B80" s="42" t="s">
        <v>132</v>
      </c>
      <c r="C80" s="34" t="s">
        <v>126</v>
      </c>
      <c r="D80" s="76">
        <v>118.9</v>
      </c>
      <c r="E80" s="76">
        <v>3164</v>
      </c>
      <c r="F80" s="76">
        <v>14697</v>
      </c>
      <c r="G80" s="76">
        <v>66903</v>
      </c>
    </row>
    <row r="81" spans="1:7">
      <c r="A81" s="41">
        <v>42945</v>
      </c>
      <c r="B81" s="42" t="s">
        <v>132</v>
      </c>
      <c r="C81" s="34" t="s">
        <v>128</v>
      </c>
      <c r="D81" s="76">
        <v>96.7</v>
      </c>
      <c r="E81" s="76">
        <v>1117</v>
      </c>
      <c r="F81" s="76">
        <v>13369</v>
      </c>
      <c r="G81" s="76">
        <v>50231</v>
      </c>
    </row>
    <row r="82" spans="1:7">
      <c r="A82" s="41">
        <v>42945</v>
      </c>
      <c r="B82" s="42" t="s">
        <v>132</v>
      </c>
      <c r="C82" s="34" t="s">
        <v>129</v>
      </c>
      <c r="D82" s="76">
        <v>230.5</v>
      </c>
      <c r="E82" s="76">
        <v>4971</v>
      </c>
      <c r="F82" s="76">
        <v>23997</v>
      </c>
      <c r="G82" s="76">
        <v>85647</v>
      </c>
    </row>
    <row r="83" spans="1:7">
      <c r="A83" s="41">
        <v>42945</v>
      </c>
      <c r="B83" s="42" t="s">
        <v>134</v>
      </c>
      <c r="C83" s="34" t="s">
        <v>126</v>
      </c>
      <c r="D83" s="76">
        <v>212.6</v>
      </c>
      <c r="E83" s="76">
        <v>3014</v>
      </c>
      <c r="F83" s="76">
        <v>22134</v>
      </c>
      <c r="G83" s="76">
        <v>97616</v>
      </c>
    </row>
    <row r="84" spans="1:7">
      <c r="A84" s="41">
        <v>42945</v>
      </c>
      <c r="B84" s="42" t="s">
        <v>134</v>
      </c>
      <c r="C84" s="34" t="s">
        <v>128</v>
      </c>
      <c r="D84" s="76">
        <v>179</v>
      </c>
      <c r="E84" s="76">
        <v>2555</v>
      </c>
      <c r="F84" s="76">
        <v>18034</v>
      </c>
      <c r="G84" s="76">
        <v>74985</v>
      </c>
    </row>
    <row r="85" spans="1:7">
      <c r="A85" s="41">
        <v>42945</v>
      </c>
      <c r="B85" s="42" t="s">
        <v>134</v>
      </c>
      <c r="C85" s="34" t="s">
        <v>129</v>
      </c>
      <c r="D85" s="76">
        <v>108.5</v>
      </c>
      <c r="E85" s="76">
        <v>1954</v>
      </c>
      <c r="F85" s="76">
        <v>16811</v>
      </c>
      <c r="G85" s="76">
        <v>63004</v>
      </c>
    </row>
    <row r="86" spans="1:7">
      <c r="A86" s="41">
        <v>42952</v>
      </c>
      <c r="B86" s="42" t="s">
        <v>125</v>
      </c>
      <c r="C86" s="34" t="s">
        <v>126</v>
      </c>
      <c r="D86" s="76">
        <v>54.9</v>
      </c>
      <c r="E86" s="76">
        <v>411</v>
      </c>
      <c r="F86" s="76">
        <v>2815</v>
      </c>
      <c r="G86" s="76">
        <v>10899</v>
      </c>
    </row>
    <row r="87" spans="1:7">
      <c r="A87" s="41">
        <v>42952</v>
      </c>
      <c r="B87" s="42" t="s">
        <v>125</v>
      </c>
      <c r="C87" s="34" t="s">
        <v>128</v>
      </c>
      <c r="D87" s="76">
        <v>50.3</v>
      </c>
      <c r="E87" s="76">
        <v>389</v>
      </c>
      <c r="F87" s="76">
        <v>2631</v>
      </c>
      <c r="G87" s="76">
        <v>8950</v>
      </c>
    </row>
    <row r="88" spans="1:7">
      <c r="A88" s="41">
        <v>42952</v>
      </c>
      <c r="B88" s="42" t="s">
        <v>125</v>
      </c>
      <c r="C88" s="34" t="s">
        <v>129</v>
      </c>
      <c r="D88" s="76">
        <v>53.5</v>
      </c>
      <c r="E88" s="76">
        <v>500</v>
      </c>
      <c r="F88" s="76">
        <v>2436</v>
      </c>
      <c r="G88" s="76">
        <v>8514</v>
      </c>
    </row>
    <row r="89" spans="1:7">
      <c r="A89" s="41">
        <v>42952</v>
      </c>
      <c r="B89" s="42" t="s">
        <v>130</v>
      </c>
      <c r="C89" s="34" t="s">
        <v>126</v>
      </c>
      <c r="D89" s="76">
        <v>117.6</v>
      </c>
      <c r="E89" s="76">
        <v>1423</v>
      </c>
      <c r="F89" s="76">
        <v>6024</v>
      </c>
      <c r="G89" s="76">
        <v>32679</v>
      </c>
    </row>
    <row r="90" spans="1:7">
      <c r="A90" s="41">
        <v>42952</v>
      </c>
      <c r="B90" s="42" t="s">
        <v>130</v>
      </c>
      <c r="C90" s="34" t="s">
        <v>128</v>
      </c>
      <c r="D90" s="76">
        <v>62</v>
      </c>
      <c r="E90" s="76">
        <v>1095</v>
      </c>
      <c r="F90" s="76">
        <v>5203</v>
      </c>
      <c r="G90" s="76">
        <v>27891</v>
      </c>
    </row>
    <row r="91" spans="1:7">
      <c r="A91" s="41">
        <v>42952</v>
      </c>
      <c r="B91" s="42" t="s">
        <v>130</v>
      </c>
      <c r="C91" s="34" t="s">
        <v>129</v>
      </c>
      <c r="D91" s="76">
        <v>80.400000000000006</v>
      </c>
      <c r="E91" s="76">
        <v>921</v>
      </c>
      <c r="F91" s="76">
        <v>5431</v>
      </c>
      <c r="G91" s="76">
        <v>24607</v>
      </c>
    </row>
    <row r="92" spans="1:7">
      <c r="A92" s="41">
        <v>42952</v>
      </c>
      <c r="B92" s="42" t="s">
        <v>131</v>
      </c>
      <c r="C92" s="34" t="s">
        <v>126</v>
      </c>
      <c r="D92" s="76">
        <v>39.9</v>
      </c>
      <c r="E92" s="76">
        <v>1534</v>
      </c>
      <c r="F92" s="76">
        <v>2034</v>
      </c>
      <c r="G92" s="76">
        <v>9046</v>
      </c>
    </row>
    <row r="93" spans="1:7">
      <c r="A93" s="41">
        <v>42952</v>
      </c>
      <c r="B93" s="42" t="s">
        <v>131</v>
      </c>
      <c r="C93" s="34" t="s">
        <v>128</v>
      </c>
      <c r="D93" s="76">
        <v>12.8</v>
      </c>
      <c r="E93" s="76">
        <v>846</v>
      </c>
      <c r="F93" s="76">
        <v>3760</v>
      </c>
      <c r="G93" s="76">
        <v>7540</v>
      </c>
    </row>
    <row r="94" spans="1:7">
      <c r="A94" s="41">
        <v>42952</v>
      </c>
      <c r="B94" s="42" t="s">
        <v>131</v>
      </c>
      <c r="C94" s="34" t="s">
        <v>129</v>
      </c>
      <c r="D94" s="76">
        <v>9.1</v>
      </c>
      <c r="E94" s="76">
        <v>624</v>
      </c>
      <c r="F94" s="76">
        <v>856</v>
      </c>
      <c r="G94" s="76">
        <v>3846</v>
      </c>
    </row>
    <row r="95" spans="1:7">
      <c r="A95" s="41">
        <v>42952</v>
      </c>
      <c r="B95" s="42" t="s">
        <v>132</v>
      </c>
      <c r="C95" s="34" t="s">
        <v>126</v>
      </c>
      <c r="D95" s="76">
        <v>120.6</v>
      </c>
      <c r="E95" s="76">
        <v>3564</v>
      </c>
      <c r="F95" s="76">
        <v>16402</v>
      </c>
      <c r="G95" s="76">
        <v>69451</v>
      </c>
    </row>
    <row r="96" spans="1:7">
      <c r="A96" s="41">
        <v>42952</v>
      </c>
      <c r="B96" s="42" t="s">
        <v>132</v>
      </c>
      <c r="C96" s="34" t="s">
        <v>128</v>
      </c>
      <c r="D96" s="76">
        <v>100.4</v>
      </c>
      <c r="E96" s="76">
        <v>1234</v>
      </c>
      <c r="F96" s="76">
        <v>14623</v>
      </c>
      <c r="G96" s="76">
        <v>52364</v>
      </c>
    </row>
    <row r="97" spans="1:7">
      <c r="A97" s="41">
        <v>42952</v>
      </c>
      <c r="B97" s="42" t="s">
        <v>132</v>
      </c>
      <c r="C97" s="34" t="s">
        <v>129</v>
      </c>
      <c r="D97" s="76">
        <v>231.7</v>
      </c>
      <c r="E97" s="76">
        <v>5036</v>
      </c>
      <c r="F97" s="76">
        <v>25037</v>
      </c>
      <c r="G97" s="76">
        <v>86791</v>
      </c>
    </row>
    <row r="98" spans="1:7">
      <c r="A98" s="41">
        <v>42952</v>
      </c>
      <c r="B98" s="42" t="s">
        <v>134</v>
      </c>
      <c r="C98" s="34" t="s">
        <v>126</v>
      </c>
      <c r="D98" s="76">
        <v>204.3</v>
      </c>
      <c r="E98" s="76">
        <v>2750</v>
      </c>
      <c r="F98" s="76">
        <v>20633</v>
      </c>
      <c r="G98" s="76">
        <v>95730</v>
      </c>
    </row>
    <row r="99" spans="1:7">
      <c r="A99" s="41">
        <v>42952</v>
      </c>
      <c r="B99" s="42" t="s">
        <v>134</v>
      </c>
      <c r="C99" s="34" t="s">
        <v>128</v>
      </c>
      <c r="D99" s="76">
        <v>161.1</v>
      </c>
      <c r="E99" s="76">
        <v>1708</v>
      </c>
      <c r="F99" s="76">
        <v>16801</v>
      </c>
      <c r="G99" s="76">
        <v>73691</v>
      </c>
    </row>
    <row r="100" spans="1:7">
      <c r="A100" s="41">
        <v>42952</v>
      </c>
      <c r="B100" s="42" t="s">
        <v>134</v>
      </c>
      <c r="C100" s="34" t="s">
        <v>129</v>
      </c>
      <c r="D100" s="76">
        <v>102.2</v>
      </c>
      <c r="E100" s="76">
        <v>1795</v>
      </c>
      <c r="F100" s="76">
        <v>14677</v>
      </c>
      <c r="G100" s="76">
        <v>60935</v>
      </c>
    </row>
    <row r="101" spans="1:7">
      <c r="A101" s="41">
        <v>42959</v>
      </c>
      <c r="B101" s="42" t="s">
        <v>125</v>
      </c>
      <c r="C101" s="34" t="s">
        <v>126</v>
      </c>
      <c r="D101" s="76">
        <v>53.1</v>
      </c>
      <c r="E101" s="76">
        <v>394</v>
      </c>
      <c r="F101" s="76">
        <v>2687</v>
      </c>
      <c r="G101" s="76">
        <v>9854</v>
      </c>
    </row>
    <row r="102" spans="1:7">
      <c r="A102" s="41">
        <v>42959</v>
      </c>
      <c r="B102" s="42" t="s">
        <v>125</v>
      </c>
      <c r="C102" s="34" t="s">
        <v>128</v>
      </c>
      <c r="D102" s="76">
        <v>49.8</v>
      </c>
      <c r="E102" s="76">
        <v>367</v>
      </c>
      <c r="F102" s="76">
        <v>2468</v>
      </c>
      <c r="G102" s="76">
        <v>8801</v>
      </c>
    </row>
    <row r="103" spans="1:7">
      <c r="A103" s="41">
        <v>42959</v>
      </c>
      <c r="B103" s="42" t="s">
        <v>125</v>
      </c>
      <c r="C103" s="34" t="s">
        <v>129</v>
      </c>
      <c r="D103" s="76">
        <v>52</v>
      </c>
      <c r="E103" s="76">
        <v>488</v>
      </c>
      <c r="F103" s="76">
        <v>2261</v>
      </c>
      <c r="G103" s="76">
        <v>8346</v>
      </c>
    </row>
    <row r="104" spans="1:7">
      <c r="A104" s="41">
        <v>42959</v>
      </c>
      <c r="B104" s="42" t="s">
        <v>130</v>
      </c>
      <c r="C104" s="34" t="s">
        <v>126</v>
      </c>
      <c r="D104" s="76">
        <v>112.4</v>
      </c>
      <c r="E104" s="76">
        <v>1235</v>
      </c>
      <c r="F104" s="76">
        <v>5867</v>
      </c>
      <c r="G104" s="76">
        <v>31656</v>
      </c>
    </row>
    <row r="105" spans="1:7">
      <c r="A105" s="41">
        <v>42959</v>
      </c>
      <c r="B105" s="42" t="s">
        <v>130</v>
      </c>
      <c r="C105" s="34" t="s">
        <v>128</v>
      </c>
      <c r="D105" s="76">
        <v>60.4</v>
      </c>
      <c r="E105" s="76">
        <v>905</v>
      </c>
      <c r="F105" s="76">
        <v>5011</v>
      </c>
      <c r="G105" s="76">
        <v>26964</v>
      </c>
    </row>
    <row r="106" spans="1:7">
      <c r="A106" s="41">
        <v>42959</v>
      </c>
      <c r="B106" s="42" t="s">
        <v>130</v>
      </c>
      <c r="C106" s="34" t="s">
        <v>129</v>
      </c>
      <c r="D106" s="76">
        <v>76.099999999999994</v>
      </c>
      <c r="E106" s="76">
        <v>901</v>
      </c>
      <c r="F106" s="76">
        <v>5239</v>
      </c>
      <c r="G106" s="76">
        <v>26041</v>
      </c>
    </row>
    <row r="107" spans="1:7">
      <c r="A107" s="41">
        <v>42959</v>
      </c>
      <c r="B107" s="42" t="s">
        <v>131</v>
      </c>
      <c r="C107" s="34" t="s">
        <v>126</v>
      </c>
      <c r="D107" s="76">
        <v>36.4</v>
      </c>
      <c r="E107" s="76">
        <v>1370</v>
      </c>
      <c r="F107" s="76">
        <v>1876</v>
      </c>
      <c r="G107" s="76">
        <v>8836</v>
      </c>
    </row>
    <row r="108" spans="1:7">
      <c r="A108" s="41">
        <v>42959</v>
      </c>
      <c r="B108" s="42" t="s">
        <v>131</v>
      </c>
      <c r="C108" s="34" t="s">
        <v>128</v>
      </c>
      <c r="D108" s="76">
        <v>11.2</v>
      </c>
      <c r="E108" s="76">
        <v>801</v>
      </c>
      <c r="F108" s="76">
        <v>3465</v>
      </c>
      <c r="G108" s="76">
        <v>7315</v>
      </c>
    </row>
    <row r="109" spans="1:7">
      <c r="A109" s="41">
        <v>42959</v>
      </c>
      <c r="B109" s="42" t="s">
        <v>131</v>
      </c>
      <c r="C109" s="34" t="s">
        <v>129</v>
      </c>
      <c r="D109" s="76">
        <v>8.9</v>
      </c>
      <c r="E109" s="76">
        <v>609</v>
      </c>
      <c r="F109" s="76">
        <v>821</v>
      </c>
      <c r="G109" s="76">
        <v>3660</v>
      </c>
    </row>
    <row r="110" spans="1:7">
      <c r="A110" s="41">
        <v>42959</v>
      </c>
      <c r="B110" s="42" t="s">
        <v>132</v>
      </c>
      <c r="C110" s="34" t="s">
        <v>126</v>
      </c>
      <c r="D110" s="76">
        <v>125.7</v>
      </c>
      <c r="E110" s="76">
        <v>3815</v>
      </c>
      <c r="F110" s="76">
        <v>18967</v>
      </c>
      <c r="G110" s="76">
        <v>71362</v>
      </c>
    </row>
    <row r="111" spans="1:7">
      <c r="A111" s="41">
        <v>42959</v>
      </c>
      <c r="B111" s="42" t="s">
        <v>132</v>
      </c>
      <c r="C111" s="34" t="s">
        <v>128</v>
      </c>
      <c r="D111" s="76">
        <v>103.4</v>
      </c>
      <c r="E111" s="76">
        <v>1194</v>
      </c>
      <c r="F111" s="76">
        <v>14230</v>
      </c>
      <c r="G111" s="76">
        <v>51978</v>
      </c>
    </row>
    <row r="112" spans="1:7">
      <c r="A112" s="41">
        <v>42959</v>
      </c>
      <c r="B112" s="42" t="s">
        <v>132</v>
      </c>
      <c r="C112" s="34" t="s">
        <v>129</v>
      </c>
      <c r="D112" s="76">
        <v>258.7</v>
      </c>
      <c r="E112" s="76">
        <v>6033</v>
      </c>
      <c r="F112" s="76">
        <v>27651</v>
      </c>
      <c r="G112" s="76">
        <v>90434</v>
      </c>
    </row>
    <row r="113" spans="1:7">
      <c r="A113" s="41">
        <v>42959</v>
      </c>
      <c r="B113" s="42" t="s">
        <v>134</v>
      </c>
      <c r="C113" s="34" t="s">
        <v>126</v>
      </c>
      <c r="D113" s="76">
        <v>200.4</v>
      </c>
      <c r="E113" s="76">
        <v>2642</v>
      </c>
      <c r="F113" s="76">
        <v>20163</v>
      </c>
      <c r="G113" s="76">
        <v>9684</v>
      </c>
    </row>
    <row r="114" spans="1:7">
      <c r="A114" s="41">
        <v>42959</v>
      </c>
      <c r="B114" s="42" t="s">
        <v>134</v>
      </c>
      <c r="C114" s="34" t="s">
        <v>128</v>
      </c>
      <c r="D114" s="76">
        <v>154.6</v>
      </c>
      <c r="E114" s="76">
        <v>1620</v>
      </c>
      <c r="F114" s="76">
        <v>14999</v>
      </c>
      <c r="G114" s="76">
        <v>71685</v>
      </c>
    </row>
    <row r="115" spans="1:7">
      <c r="A115" s="41">
        <v>42959</v>
      </c>
      <c r="B115" s="42" t="s">
        <v>134</v>
      </c>
      <c r="C115" s="34" t="s">
        <v>129</v>
      </c>
      <c r="D115" s="76">
        <v>103.1</v>
      </c>
      <c r="E115" s="76">
        <v>1830</v>
      </c>
      <c r="F115" s="76">
        <v>14230</v>
      </c>
      <c r="G115" s="76">
        <v>60845</v>
      </c>
    </row>
    <row r="116" spans="1:7">
      <c r="A116" s="41">
        <v>42966</v>
      </c>
      <c r="B116" s="42" t="s">
        <v>125</v>
      </c>
      <c r="C116" s="34" t="s">
        <v>126</v>
      </c>
      <c r="D116" s="76">
        <v>52.5</v>
      </c>
      <c r="E116" s="76">
        <v>388</v>
      </c>
      <c r="F116" s="76">
        <v>2564</v>
      </c>
      <c r="G116" s="76">
        <v>9687</v>
      </c>
    </row>
    <row r="117" spans="1:7">
      <c r="A117" s="41">
        <v>42966</v>
      </c>
      <c r="B117" s="42" t="s">
        <v>125</v>
      </c>
      <c r="C117" s="34" t="s">
        <v>128</v>
      </c>
      <c r="D117" s="76">
        <v>48.3</v>
      </c>
      <c r="E117" s="76">
        <v>331</v>
      </c>
      <c r="F117" s="76">
        <v>2234</v>
      </c>
      <c r="G117" s="76">
        <v>8601</v>
      </c>
    </row>
    <row r="118" spans="1:7">
      <c r="A118" s="41">
        <v>42966</v>
      </c>
      <c r="B118" s="42" t="s">
        <v>125</v>
      </c>
      <c r="C118" s="34" t="s">
        <v>129</v>
      </c>
      <c r="D118" s="76">
        <v>49.6</v>
      </c>
      <c r="E118" s="76">
        <v>462</v>
      </c>
      <c r="F118" s="76">
        <v>2063</v>
      </c>
      <c r="G118" s="76">
        <v>8105</v>
      </c>
    </row>
    <row r="119" spans="1:7">
      <c r="A119" s="41">
        <v>42966</v>
      </c>
      <c r="B119" s="42" t="s">
        <v>130</v>
      </c>
      <c r="C119" s="34" t="s">
        <v>126</v>
      </c>
      <c r="D119" s="76">
        <v>110.9</v>
      </c>
      <c r="E119" s="76">
        <v>1204</v>
      </c>
      <c r="F119" s="76">
        <v>5793</v>
      </c>
      <c r="G119" s="76">
        <v>31257</v>
      </c>
    </row>
    <row r="120" spans="1:7">
      <c r="A120" s="41">
        <v>42966</v>
      </c>
      <c r="B120" s="42" t="s">
        <v>130</v>
      </c>
      <c r="C120" s="34" t="s">
        <v>128</v>
      </c>
      <c r="D120" s="76">
        <v>58.1</v>
      </c>
      <c r="E120" s="76">
        <v>881</v>
      </c>
      <c r="F120" s="76">
        <v>4876</v>
      </c>
      <c r="G120" s="76">
        <v>26038</v>
      </c>
    </row>
    <row r="121" spans="1:7">
      <c r="A121" s="41">
        <v>42966</v>
      </c>
      <c r="B121" s="42" t="s">
        <v>130</v>
      </c>
      <c r="C121" s="34" t="s">
        <v>129</v>
      </c>
      <c r="D121" s="76">
        <v>76</v>
      </c>
      <c r="E121" s="76">
        <v>887</v>
      </c>
      <c r="F121" s="76">
        <v>5167</v>
      </c>
      <c r="G121" s="76">
        <v>26103</v>
      </c>
    </row>
    <row r="122" spans="1:7">
      <c r="A122" s="41">
        <v>42966</v>
      </c>
      <c r="B122" s="42" t="s">
        <v>131</v>
      </c>
      <c r="C122" s="34" t="s">
        <v>126</v>
      </c>
      <c r="D122" s="76">
        <v>32.6</v>
      </c>
      <c r="E122" s="76">
        <v>1135</v>
      </c>
      <c r="F122" s="76">
        <v>1684</v>
      </c>
      <c r="G122" s="76">
        <v>8403</v>
      </c>
    </row>
    <row r="123" spans="1:7">
      <c r="A123" s="41">
        <v>42966</v>
      </c>
      <c r="B123" s="42" t="s">
        <v>131</v>
      </c>
      <c r="C123" s="34" t="s">
        <v>128</v>
      </c>
      <c r="D123" s="76">
        <v>10.4</v>
      </c>
      <c r="E123" s="76">
        <v>786</v>
      </c>
      <c r="F123" s="76">
        <v>3321</v>
      </c>
      <c r="G123" s="76">
        <v>7165</v>
      </c>
    </row>
    <row r="124" spans="1:7">
      <c r="A124" s="41">
        <v>42966</v>
      </c>
      <c r="B124" s="42" t="s">
        <v>131</v>
      </c>
      <c r="C124" s="34" t="s">
        <v>129</v>
      </c>
      <c r="D124" s="76">
        <v>8.3000000000000007</v>
      </c>
      <c r="E124" s="76">
        <v>586</v>
      </c>
      <c r="F124" s="76">
        <v>803</v>
      </c>
      <c r="G124" s="76">
        <v>3488</v>
      </c>
    </row>
    <row r="125" spans="1:7">
      <c r="A125" s="41">
        <v>42966</v>
      </c>
      <c r="B125" s="42" t="s">
        <v>132</v>
      </c>
      <c r="C125" s="34" t="s">
        <v>126</v>
      </c>
      <c r="D125" s="76">
        <v>130.6</v>
      </c>
      <c r="E125" s="76">
        <v>3994</v>
      </c>
      <c r="F125" s="76">
        <v>19652</v>
      </c>
      <c r="G125" s="76">
        <v>73542</v>
      </c>
    </row>
    <row r="126" spans="1:7">
      <c r="A126" s="41">
        <v>42966</v>
      </c>
      <c r="B126" s="42" t="s">
        <v>132</v>
      </c>
      <c r="C126" s="34" t="s">
        <v>128</v>
      </c>
      <c r="D126" s="76">
        <v>106.8</v>
      </c>
      <c r="E126" s="76">
        <v>1354</v>
      </c>
      <c r="F126" s="76">
        <v>16352</v>
      </c>
      <c r="G126" s="76">
        <v>53590</v>
      </c>
    </row>
    <row r="127" spans="1:7">
      <c r="A127" s="41">
        <v>42966</v>
      </c>
      <c r="B127" s="42" t="s">
        <v>132</v>
      </c>
      <c r="C127" s="34" t="s">
        <v>129</v>
      </c>
      <c r="D127" s="76">
        <v>271.89999999999998</v>
      </c>
      <c r="E127" s="76">
        <v>6352</v>
      </c>
      <c r="F127" s="76">
        <v>29654</v>
      </c>
      <c r="G127" s="76">
        <v>101356</v>
      </c>
    </row>
    <row r="128" spans="1:7">
      <c r="A128" s="41">
        <v>42966</v>
      </c>
      <c r="B128" s="42" t="s">
        <v>134</v>
      </c>
      <c r="C128" s="34" t="s">
        <v>126</v>
      </c>
      <c r="D128" s="76">
        <v>199.1</v>
      </c>
      <c r="E128" s="76">
        <v>6002</v>
      </c>
      <c r="F128" s="76">
        <v>26945</v>
      </c>
      <c r="G128" s="76">
        <v>88651</v>
      </c>
    </row>
    <row r="129" spans="1:7">
      <c r="A129" s="41">
        <v>42966</v>
      </c>
      <c r="B129" s="42" t="s">
        <v>134</v>
      </c>
      <c r="C129" s="34" t="s">
        <v>128</v>
      </c>
      <c r="D129" s="76">
        <v>153.4</v>
      </c>
      <c r="E129" s="76">
        <v>1535</v>
      </c>
      <c r="F129" s="76">
        <v>14235</v>
      </c>
      <c r="G129" s="76">
        <v>71044</v>
      </c>
    </row>
    <row r="130" spans="1:7">
      <c r="A130" s="41">
        <v>42966</v>
      </c>
      <c r="B130" s="42" t="s">
        <v>134</v>
      </c>
      <c r="C130" s="34" t="s">
        <v>129</v>
      </c>
      <c r="D130" s="76">
        <v>102.4</v>
      </c>
      <c r="E130" s="76">
        <v>1762</v>
      </c>
      <c r="F130" s="76">
        <v>14036</v>
      </c>
      <c r="G130" s="76">
        <v>60533</v>
      </c>
    </row>
    <row r="131" spans="1:7">
      <c r="A131" s="41">
        <v>42973</v>
      </c>
      <c r="B131" s="42" t="s">
        <v>125</v>
      </c>
      <c r="C131" s="34" t="s">
        <v>126</v>
      </c>
      <c r="D131" s="76">
        <v>53.2</v>
      </c>
      <c r="E131" s="76">
        <v>402</v>
      </c>
      <c r="F131" s="76">
        <v>2616</v>
      </c>
      <c r="G131" s="76">
        <v>9964</v>
      </c>
    </row>
    <row r="132" spans="1:7">
      <c r="A132" s="41">
        <v>42973</v>
      </c>
      <c r="B132" s="42" t="s">
        <v>125</v>
      </c>
      <c r="C132" s="34" t="s">
        <v>128</v>
      </c>
      <c r="D132" s="76">
        <v>50.1</v>
      </c>
      <c r="E132" s="76">
        <v>352</v>
      </c>
      <c r="F132" s="76">
        <v>2368</v>
      </c>
      <c r="G132" s="76">
        <v>8840</v>
      </c>
    </row>
    <row r="133" spans="1:7">
      <c r="A133" s="41">
        <v>42973</v>
      </c>
      <c r="B133" s="42" t="s">
        <v>125</v>
      </c>
      <c r="C133" s="34" t="s">
        <v>129</v>
      </c>
      <c r="D133" s="76">
        <v>52.4</v>
      </c>
      <c r="E133" s="76">
        <v>484</v>
      </c>
      <c r="F133" s="76">
        <v>2203</v>
      </c>
      <c r="G133" s="76">
        <v>8657</v>
      </c>
    </row>
    <row r="134" spans="1:7">
      <c r="A134" s="41">
        <v>42973</v>
      </c>
      <c r="B134" s="42" t="s">
        <v>130</v>
      </c>
      <c r="C134" s="34" t="s">
        <v>126</v>
      </c>
      <c r="D134" s="76">
        <v>112.6</v>
      </c>
      <c r="E134" s="76">
        <v>1267</v>
      </c>
      <c r="F134" s="76">
        <v>5931</v>
      </c>
      <c r="G134" s="76">
        <v>33549</v>
      </c>
    </row>
    <row r="135" spans="1:7">
      <c r="A135" s="41">
        <v>42973</v>
      </c>
      <c r="B135" s="42" t="s">
        <v>130</v>
      </c>
      <c r="C135" s="34" t="s">
        <v>128</v>
      </c>
      <c r="D135" s="76">
        <v>59.3</v>
      </c>
      <c r="E135" s="76">
        <v>905</v>
      </c>
      <c r="F135" s="76">
        <v>5033</v>
      </c>
      <c r="G135" s="76">
        <v>27946</v>
      </c>
    </row>
    <row r="136" spans="1:7">
      <c r="A136" s="41">
        <v>42973</v>
      </c>
      <c r="B136" s="42" t="s">
        <v>130</v>
      </c>
      <c r="C136" s="34" t="s">
        <v>129</v>
      </c>
      <c r="D136" s="76">
        <v>76.5</v>
      </c>
      <c r="E136" s="76">
        <v>912</v>
      </c>
      <c r="F136" s="76">
        <v>5368</v>
      </c>
      <c r="G136" s="76">
        <v>28601</v>
      </c>
    </row>
    <row r="137" spans="1:7">
      <c r="A137" s="41">
        <v>42973</v>
      </c>
      <c r="B137" s="42" t="s">
        <v>131</v>
      </c>
      <c r="C137" s="34" t="s">
        <v>126</v>
      </c>
      <c r="D137" s="76">
        <v>32.9</v>
      </c>
      <c r="E137" s="76">
        <v>1164</v>
      </c>
      <c r="F137" s="76">
        <v>1881</v>
      </c>
      <c r="G137" s="76">
        <v>9036</v>
      </c>
    </row>
    <row r="138" spans="1:7">
      <c r="A138" s="41">
        <v>42973</v>
      </c>
      <c r="B138" s="42" t="s">
        <v>131</v>
      </c>
      <c r="C138" s="34" t="s">
        <v>128</v>
      </c>
      <c r="D138" s="76">
        <v>11.1</v>
      </c>
      <c r="E138" s="76">
        <v>833</v>
      </c>
      <c r="F138" s="76">
        <v>5364</v>
      </c>
      <c r="G138" s="76">
        <v>27841</v>
      </c>
    </row>
    <row r="139" spans="1:7">
      <c r="A139" s="41">
        <v>42973</v>
      </c>
      <c r="B139" s="42" t="s">
        <v>131</v>
      </c>
      <c r="C139" s="34" t="s">
        <v>129</v>
      </c>
      <c r="D139" s="76">
        <v>9</v>
      </c>
      <c r="E139" s="76">
        <v>635</v>
      </c>
      <c r="F139" s="76">
        <v>851</v>
      </c>
      <c r="G139" s="76">
        <v>4036</v>
      </c>
    </row>
    <row r="140" spans="1:7">
      <c r="A140" s="41">
        <v>42973</v>
      </c>
      <c r="B140" s="42" t="s">
        <v>132</v>
      </c>
      <c r="C140" s="34" t="s">
        <v>126</v>
      </c>
      <c r="D140" s="76">
        <v>131.19999999999999</v>
      </c>
      <c r="E140" s="76">
        <v>4138</v>
      </c>
      <c r="F140" s="76">
        <v>20365</v>
      </c>
      <c r="G140" s="76">
        <v>75684</v>
      </c>
    </row>
    <row r="141" spans="1:7">
      <c r="A141" s="41">
        <v>42973</v>
      </c>
      <c r="B141" s="42" t="s">
        <v>132</v>
      </c>
      <c r="C141" s="34" t="s">
        <v>128</v>
      </c>
      <c r="D141" s="76">
        <v>108.6</v>
      </c>
      <c r="E141" s="76">
        <v>1563</v>
      </c>
      <c r="F141" s="76">
        <v>17350</v>
      </c>
      <c r="G141" s="76">
        <v>54356</v>
      </c>
    </row>
    <row r="142" spans="1:7">
      <c r="A142" s="41">
        <v>42973</v>
      </c>
      <c r="B142" s="42" t="s">
        <v>132</v>
      </c>
      <c r="C142" s="34" t="s">
        <v>129</v>
      </c>
      <c r="D142" s="76">
        <v>273.3</v>
      </c>
      <c r="E142" s="76">
        <v>6550</v>
      </c>
      <c r="F142" s="76">
        <v>30246</v>
      </c>
      <c r="G142" s="76">
        <v>102771</v>
      </c>
    </row>
    <row r="143" spans="1:7">
      <c r="A143" s="41">
        <v>42973</v>
      </c>
      <c r="B143" s="42" t="s">
        <v>134</v>
      </c>
      <c r="C143" s="34" t="s">
        <v>126</v>
      </c>
      <c r="D143" s="76">
        <v>203.3</v>
      </c>
      <c r="E143" s="76">
        <v>6115</v>
      </c>
      <c r="F143" s="76">
        <v>28024</v>
      </c>
      <c r="G143" s="76">
        <v>89135</v>
      </c>
    </row>
    <row r="144" spans="1:7">
      <c r="A144" s="41">
        <v>42973</v>
      </c>
      <c r="B144" s="42" t="s">
        <v>134</v>
      </c>
      <c r="C144" s="34" t="s">
        <v>128</v>
      </c>
      <c r="D144" s="76">
        <v>155.80000000000001</v>
      </c>
      <c r="E144" s="76">
        <v>1732</v>
      </c>
      <c r="F144" s="76">
        <v>15331</v>
      </c>
      <c r="G144" s="76">
        <v>62357</v>
      </c>
    </row>
    <row r="145" spans="1:7">
      <c r="A145" s="41">
        <v>42973</v>
      </c>
      <c r="B145" s="42" t="s">
        <v>134</v>
      </c>
      <c r="C145" s="34" t="s">
        <v>129</v>
      </c>
      <c r="D145" s="76">
        <v>104.3</v>
      </c>
      <c r="E145" s="76">
        <v>1900</v>
      </c>
      <c r="F145" s="76">
        <v>15367</v>
      </c>
      <c r="G145" s="76">
        <v>62654</v>
      </c>
    </row>
    <row r="146" spans="1:7" ht="13.8">
      <c r="D146" s="34"/>
    </row>
    <row r="147" spans="1:7" ht="13.8">
      <c r="D147" s="34"/>
    </row>
    <row r="148" spans="1:7" ht="13.8">
      <c r="D148" s="34"/>
    </row>
    <row r="149" spans="1:7" ht="13.8">
      <c r="D149" s="34"/>
    </row>
    <row r="150" spans="1:7" ht="13.8">
      <c r="D150" s="34"/>
    </row>
    <row r="151" spans="1:7" ht="13.8">
      <c r="D151" s="34"/>
    </row>
    <row r="152" spans="1:7" ht="13.8">
      <c r="D152" s="34"/>
    </row>
    <row r="153" spans="1:7" ht="13.8">
      <c r="D153" s="34"/>
    </row>
    <row r="154" spans="1:7" ht="13.8">
      <c r="D154" s="34"/>
    </row>
    <row r="155" spans="1:7" ht="13.8">
      <c r="D155" s="34"/>
    </row>
    <row r="156" spans="1:7" ht="13.8">
      <c r="D156" s="34"/>
    </row>
    <row r="157" spans="1:7" ht="13.8">
      <c r="D157" s="34"/>
    </row>
    <row r="158" spans="1:7" ht="13.8">
      <c r="D158" s="34"/>
    </row>
    <row r="159" spans="1:7" ht="13.8">
      <c r="D159" s="34"/>
    </row>
    <row r="160" spans="1:7" ht="13.8">
      <c r="D160" s="34"/>
    </row>
    <row r="161" spans="1:2" s="34" customFormat="1" ht="13.8">
      <c r="A161" s="44"/>
      <c r="B161" s="45"/>
    </row>
    <row r="162" spans="1:2" s="34" customFormat="1" ht="13.8">
      <c r="A162" s="44"/>
      <c r="B162" s="45"/>
    </row>
    <row r="163" spans="1:2" s="34" customFormat="1" ht="13.8">
      <c r="A163" s="44"/>
      <c r="B163" s="45"/>
    </row>
    <row r="164" spans="1:2" s="34" customFormat="1" ht="13.8">
      <c r="A164" s="44"/>
      <c r="B164" s="45"/>
    </row>
    <row r="165" spans="1:2" s="34" customFormat="1" ht="13.8">
      <c r="A165" s="44"/>
      <c r="B165" s="45"/>
    </row>
    <row r="166" spans="1:2" s="34" customFormat="1" ht="13.8">
      <c r="A166" s="44"/>
      <c r="B166" s="45"/>
    </row>
    <row r="167" spans="1:2" s="34" customFormat="1" ht="13.8">
      <c r="A167" s="44"/>
      <c r="B167" s="45"/>
    </row>
    <row r="168" spans="1:2" s="34" customFormat="1" ht="13.8">
      <c r="A168" s="44"/>
      <c r="B168" s="45"/>
    </row>
    <row r="169" spans="1:2" s="34" customFormat="1" ht="13.8">
      <c r="A169" s="44"/>
      <c r="B169" s="45"/>
    </row>
    <row r="170" spans="1:2" s="34" customFormat="1" ht="13.8">
      <c r="A170" s="44"/>
      <c r="B170" s="45"/>
    </row>
    <row r="171" spans="1:2" s="34" customFormat="1" ht="13.8">
      <c r="A171" s="44"/>
      <c r="B171" s="45"/>
    </row>
    <row r="172" spans="1:2" s="34" customFormat="1" ht="13.8">
      <c r="A172" s="44"/>
      <c r="B172" s="45"/>
    </row>
    <row r="173" spans="1:2" s="34" customFormat="1" ht="13.8">
      <c r="A173" s="44"/>
      <c r="B173" s="45"/>
    </row>
    <row r="174" spans="1:2" s="34" customFormat="1" ht="13.8">
      <c r="A174" s="44"/>
      <c r="B174" s="45"/>
    </row>
    <row r="175" spans="1:2" s="34" customFormat="1" ht="13.8">
      <c r="A175" s="44"/>
      <c r="B175" s="45"/>
    </row>
    <row r="176" spans="1:2" s="34" customFormat="1" ht="13.8">
      <c r="A176" s="44"/>
      <c r="B176" s="45"/>
    </row>
    <row r="177" spans="1:2" s="34" customFormat="1" ht="13.8">
      <c r="A177" s="44"/>
      <c r="B177" s="45"/>
    </row>
    <row r="178" spans="1:2" s="34" customFormat="1" ht="13.8">
      <c r="A178" s="44"/>
      <c r="B178" s="45"/>
    </row>
    <row r="179" spans="1:2" s="34" customFormat="1" ht="13.8">
      <c r="A179" s="44"/>
      <c r="B179" s="45"/>
    </row>
    <row r="180" spans="1:2" s="34" customFormat="1" ht="13.8">
      <c r="A180" s="44"/>
      <c r="B180" s="45"/>
    </row>
    <row r="181" spans="1:2" s="34" customFormat="1" ht="13.8">
      <c r="A181" s="44"/>
      <c r="B181" s="45"/>
    </row>
    <row r="182" spans="1:2" s="34" customFormat="1" ht="13.8">
      <c r="A182" s="44"/>
      <c r="B182" s="45"/>
    </row>
    <row r="183" spans="1:2" s="34" customFormat="1" ht="13.8">
      <c r="A183" s="44"/>
      <c r="B183" s="45"/>
    </row>
    <row r="184" spans="1:2" s="34" customFormat="1" ht="13.8">
      <c r="A184" s="44"/>
      <c r="B184" s="45"/>
    </row>
    <row r="185" spans="1:2" s="34" customFormat="1" ht="13.8">
      <c r="A185" s="44"/>
      <c r="B185" s="45"/>
    </row>
    <row r="186" spans="1:2" s="34" customFormat="1" ht="13.8">
      <c r="A186" s="44"/>
      <c r="B186" s="45"/>
    </row>
    <row r="187" spans="1:2" s="34" customFormat="1" ht="13.8">
      <c r="A187" s="44"/>
      <c r="B187" s="45"/>
    </row>
    <row r="188" spans="1:2" s="34" customFormat="1" ht="13.8">
      <c r="A188" s="44"/>
      <c r="B188" s="45"/>
    </row>
    <row r="189" spans="1:2" s="34" customFormat="1" ht="13.8">
      <c r="A189" s="44"/>
      <c r="B189" s="45"/>
    </row>
    <row r="190" spans="1:2" s="34" customFormat="1" ht="13.8">
      <c r="A190" s="44"/>
      <c r="B190" s="45"/>
    </row>
    <row r="191" spans="1:2" s="34" customFormat="1" ht="13.8">
      <c r="A191" s="44"/>
      <c r="B191" s="45"/>
    </row>
    <row r="192" spans="1:2" s="34" customFormat="1" ht="13.8">
      <c r="A192" s="44"/>
      <c r="B192" s="45"/>
    </row>
    <row r="193" spans="1:2" s="34" customFormat="1" ht="13.8">
      <c r="A193" s="44"/>
      <c r="B193" s="45"/>
    </row>
    <row r="194" spans="1:2" s="34" customFormat="1" ht="13.8">
      <c r="A194" s="44"/>
      <c r="B194" s="45"/>
    </row>
    <row r="195" spans="1:2" s="34" customFormat="1" ht="13.8">
      <c r="A195" s="44"/>
      <c r="B195" s="45"/>
    </row>
    <row r="196" spans="1:2" s="34" customFormat="1" ht="13.8">
      <c r="A196" s="44"/>
      <c r="B196" s="45"/>
    </row>
    <row r="197" spans="1:2" s="34" customFormat="1" ht="13.8">
      <c r="A197" s="44"/>
      <c r="B197" s="45"/>
    </row>
    <row r="198" spans="1:2" s="34" customFormat="1" ht="13.8">
      <c r="A198" s="44"/>
      <c r="B198" s="45"/>
    </row>
    <row r="199" spans="1:2" s="34" customFormat="1" ht="13.8">
      <c r="A199" s="44"/>
      <c r="B199" s="45"/>
    </row>
    <row r="200" spans="1:2" s="34" customFormat="1" ht="13.8">
      <c r="A200" s="44"/>
      <c r="B200" s="45"/>
    </row>
    <row r="201" spans="1:2" s="34" customFormat="1" ht="13.8">
      <c r="A201" s="44"/>
      <c r="B201" s="45"/>
    </row>
    <row r="202" spans="1:2" s="34" customFormat="1" ht="13.8">
      <c r="A202" s="44"/>
      <c r="B202" s="45"/>
    </row>
    <row r="203" spans="1:2" s="34" customFormat="1" ht="13.8">
      <c r="A203" s="44"/>
      <c r="B203" s="45"/>
    </row>
    <row r="204" spans="1:2" s="34" customFormat="1" ht="13.8">
      <c r="A204" s="44"/>
      <c r="B204" s="45"/>
    </row>
    <row r="205" spans="1:2" s="34" customFormat="1" ht="13.8">
      <c r="A205" s="44"/>
      <c r="B205" s="45"/>
    </row>
    <row r="206" spans="1:2" s="34" customFormat="1" ht="13.8">
      <c r="A206" s="44"/>
      <c r="B206" s="45"/>
    </row>
    <row r="207" spans="1:2" s="34" customFormat="1" ht="13.8">
      <c r="A207" s="44"/>
      <c r="B207" s="45"/>
    </row>
    <row r="208" spans="1:2" s="34" customFormat="1" ht="13.8">
      <c r="A208" s="44"/>
      <c r="B208" s="45"/>
    </row>
    <row r="209" spans="1:2" s="34" customFormat="1" ht="13.8">
      <c r="A209" s="44"/>
      <c r="B209" s="45"/>
    </row>
    <row r="210" spans="1:2" s="34" customFormat="1" ht="13.8">
      <c r="A210" s="44"/>
      <c r="B210" s="45"/>
    </row>
    <row r="211" spans="1:2" s="34" customFormat="1" ht="13.8">
      <c r="A211" s="44"/>
      <c r="B211" s="45"/>
    </row>
    <row r="212" spans="1:2" s="34" customFormat="1" ht="13.8">
      <c r="A212" s="44"/>
      <c r="B212" s="45"/>
    </row>
    <row r="213" spans="1:2" s="34" customFormat="1" ht="13.8">
      <c r="A213" s="44"/>
      <c r="B213" s="45"/>
    </row>
    <row r="214" spans="1:2" s="34" customFormat="1" ht="13.8">
      <c r="A214" s="44"/>
      <c r="B214" s="45"/>
    </row>
    <row r="215" spans="1:2" s="34" customFormat="1" ht="13.8">
      <c r="A215" s="44"/>
      <c r="B215" s="45"/>
    </row>
    <row r="216" spans="1:2" s="34" customFormat="1" ht="13.8">
      <c r="A216" s="44"/>
      <c r="B216" s="45"/>
    </row>
    <row r="217" spans="1:2" s="34" customFormat="1" ht="13.8">
      <c r="A217" s="44"/>
      <c r="B217" s="45"/>
    </row>
    <row r="218" spans="1:2" s="34" customFormat="1" ht="13.8">
      <c r="A218" s="44"/>
      <c r="B218" s="45"/>
    </row>
    <row r="219" spans="1:2" s="34" customFormat="1" ht="13.8">
      <c r="A219" s="44"/>
      <c r="B219" s="45"/>
    </row>
    <row r="220" spans="1:2" s="34" customFormat="1" ht="13.8">
      <c r="A220" s="44"/>
      <c r="B220" s="45"/>
    </row>
    <row r="221" spans="1:2" s="34" customFormat="1" ht="13.8">
      <c r="A221" s="44"/>
      <c r="B221" s="45"/>
    </row>
    <row r="222" spans="1:2" s="34" customFormat="1" ht="13.8">
      <c r="A222" s="44"/>
      <c r="B222" s="45"/>
    </row>
    <row r="223" spans="1:2" s="34" customFormat="1" ht="13.8">
      <c r="A223" s="44"/>
      <c r="B223" s="45"/>
    </row>
    <row r="224" spans="1:2" s="34" customFormat="1" ht="13.8">
      <c r="A224" s="44"/>
      <c r="B224" s="45"/>
    </row>
    <row r="225" spans="1:2" s="34" customFormat="1" ht="13.8">
      <c r="A225" s="44"/>
      <c r="B225" s="45"/>
    </row>
    <row r="226" spans="1:2" s="34" customFormat="1" ht="13.8">
      <c r="A226" s="44"/>
      <c r="B226" s="45"/>
    </row>
    <row r="227" spans="1:2" s="34" customFormat="1" ht="13.8">
      <c r="A227" s="44"/>
      <c r="B227" s="45"/>
    </row>
    <row r="228" spans="1:2" s="34" customFormat="1" ht="13.8">
      <c r="A228" s="44"/>
      <c r="B228" s="45"/>
    </row>
    <row r="229" spans="1:2" s="34" customFormat="1" ht="13.8">
      <c r="A229" s="44"/>
      <c r="B229" s="45"/>
    </row>
    <row r="230" spans="1:2" s="34" customFormat="1" ht="13.8">
      <c r="A230" s="44"/>
      <c r="B230" s="45"/>
    </row>
    <row r="231" spans="1:2" s="34" customFormat="1" ht="13.8">
      <c r="A231" s="44"/>
      <c r="B231" s="45"/>
    </row>
    <row r="232" spans="1:2" s="34" customFormat="1" ht="13.8">
      <c r="A232" s="44"/>
      <c r="B232" s="45"/>
    </row>
    <row r="233" spans="1:2" s="34" customFormat="1" ht="13.8">
      <c r="A233" s="44"/>
      <c r="B233" s="45"/>
    </row>
    <row r="234" spans="1:2" s="34" customFormat="1" ht="13.8">
      <c r="A234" s="44"/>
      <c r="B234" s="45"/>
    </row>
    <row r="235" spans="1:2" s="34" customFormat="1" ht="13.8">
      <c r="A235" s="44"/>
      <c r="B235" s="45"/>
    </row>
    <row r="236" spans="1:2" s="34" customFormat="1" ht="13.8">
      <c r="A236" s="44"/>
      <c r="B236" s="45"/>
    </row>
    <row r="237" spans="1:2" s="34" customFormat="1" ht="13.8">
      <c r="A237" s="44"/>
      <c r="B237" s="45"/>
    </row>
    <row r="238" spans="1:2" s="34" customFormat="1" ht="13.8">
      <c r="A238" s="44"/>
      <c r="B238" s="45"/>
    </row>
    <row r="239" spans="1:2" s="34" customFormat="1" ht="13.8">
      <c r="A239" s="44"/>
      <c r="B239" s="45"/>
    </row>
    <row r="240" spans="1:2" s="34" customFormat="1" ht="13.8">
      <c r="A240" s="44"/>
      <c r="B240" s="45"/>
    </row>
    <row r="241" spans="1:2" s="34" customFormat="1" ht="13.8">
      <c r="A241" s="44"/>
      <c r="B241" s="45"/>
    </row>
    <row r="242" spans="1:2" s="34" customFormat="1" ht="13.8">
      <c r="A242" s="44"/>
      <c r="B242" s="45"/>
    </row>
    <row r="243" spans="1:2" s="34" customFormat="1" ht="13.8">
      <c r="A243" s="44"/>
      <c r="B243" s="45"/>
    </row>
    <row r="244" spans="1:2" s="34" customFormat="1" ht="13.8">
      <c r="A244" s="44"/>
      <c r="B244" s="45"/>
    </row>
    <row r="245" spans="1:2" s="34" customFormat="1" ht="13.8">
      <c r="A245" s="44"/>
      <c r="B245" s="45"/>
    </row>
    <row r="246" spans="1:2" s="34" customFormat="1" ht="13.8">
      <c r="A246" s="44"/>
      <c r="B246" s="45"/>
    </row>
    <row r="247" spans="1:2" s="34" customFormat="1" ht="13.8">
      <c r="A247" s="44"/>
      <c r="B247" s="45"/>
    </row>
    <row r="248" spans="1:2" s="34" customFormat="1" ht="13.8">
      <c r="A248" s="44"/>
      <c r="B248" s="45"/>
    </row>
    <row r="249" spans="1:2" s="34" customFormat="1" ht="13.8">
      <c r="A249" s="44"/>
      <c r="B249" s="45"/>
    </row>
    <row r="250" spans="1:2" s="34" customFormat="1" ht="13.8">
      <c r="A250" s="44"/>
      <c r="B250" s="45"/>
    </row>
    <row r="251" spans="1:2" s="34" customFormat="1" ht="13.8">
      <c r="A251" s="44"/>
      <c r="B251" s="45"/>
    </row>
    <row r="252" spans="1:2" s="34" customFormat="1" ht="13.8">
      <c r="A252" s="44"/>
      <c r="B252" s="45"/>
    </row>
    <row r="253" spans="1:2" s="34" customFormat="1" ht="13.8">
      <c r="A253" s="44"/>
      <c r="B253" s="45"/>
    </row>
    <row r="254" spans="1:2" s="34" customFormat="1" ht="13.8">
      <c r="A254" s="44"/>
      <c r="B254" s="45"/>
    </row>
    <row r="255" spans="1:2" s="34" customFormat="1" ht="13.8">
      <c r="A255" s="44"/>
      <c r="B255" s="45"/>
    </row>
    <row r="256" spans="1:2" s="34" customFormat="1" ht="13.8">
      <c r="A256" s="44"/>
      <c r="B256" s="45"/>
    </row>
    <row r="257" spans="1:2" s="34" customFormat="1" ht="13.8">
      <c r="A257" s="44"/>
      <c r="B257" s="45"/>
    </row>
    <row r="258" spans="1:2" s="34" customFormat="1" ht="13.8">
      <c r="A258" s="44"/>
      <c r="B258" s="45"/>
    </row>
    <row r="259" spans="1:2" s="34" customFormat="1" ht="13.8">
      <c r="A259" s="44"/>
      <c r="B259" s="45"/>
    </row>
    <row r="260" spans="1:2" s="34" customFormat="1" ht="13.8">
      <c r="A260" s="44"/>
      <c r="B260" s="45"/>
    </row>
    <row r="261" spans="1:2" s="34" customFormat="1" ht="13.8">
      <c r="A261" s="44"/>
      <c r="B261" s="45"/>
    </row>
    <row r="262" spans="1:2" s="34" customFormat="1" ht="13.8">
      <c r="A262" s="44"/>
      <c r="B262" s="45"/>
    </row>
    <row r="263" spans="1:2" s="34" customFormat="1" ht="13.8">
      <c r="A263" s="44"/>
      <c r="B263" s="45"/>
    </row>
    <row r="264" spans="1:2" s="34" customFormat="1" ht="13.8">
      <c r="A264" s="44"/>
      <c r="B264" s="45"/>
    </row>
    <row r="265" spans="1:2" s="34" customFormat="1" ht="13.8">
      <c r="A265" s="44"/>
      <c r="B265" s="45"/>
    </row>
    <row r="266" spans="1:2" s="34" customFormat="1" ht="13.8">
      <c r="A266" s="44"/>
      <c r="B266" s="45"/>
    </row>
    <row r="267" spans="1:2" s="34" customFormat="1" ht="13.8">
      <c r="A267" s="44"/>
      <c r="B267" s="45"/>
    </row>
    <row r="268" spans="1:2" s="34" customFormat="1" ht="13.8">
      <c r="A268" s="44"/>
      <c r="B268" s="45"/>
    </row>
    <row r="269" spans="1:2" s="34" customFormat="1" ht="13.8">
      <c r="A269" s="44"/>
      <c r="B269" s="45"/>
    </row>
    <row r="270" spans="1:2" s="34" customFormat="1" ht="13.8">
      <c r="A270" s="44"/>
      <c r="B270" s="45"/>
    </row>
    <row r="271" spans="1:2" s="34" customFormat="1" ht="13.8">
      <c r="A271" s="44"/>
      <c r="B271" s="45"/>
    </row>
    <row r="272" spans="1:2" s="34" customFormat="1" ht="13.8">
      <c r="A272" s="44"/>
      <c r="B272" s="45"/>
    </row>
    <row r="273" spans="1:2" s="34" customFormat="1" ht="13.8">
      <c r="A273" s="44"/>
      <c r="B273" s="45"/>
    </row>
    <row r="274" spans="1:2" s="34" customFormat="1" ht="13.8">
      <c r="A274" s="44"/>
      <c r="B274" s="45"/>
    </row>
    <row r="275" spans="1:2" s="34" customFormat="1" ht="13.8">
      <c r="A275" s="44"/>
      <c r="B275" s="45"/>
    </row>
    <row r="276" spans="1:2" s="34" customFormat="1" ht="13.8">
      <c r="A276" s="44"/>
      <c r="B276" s="45"/>
    </row>
    <row r="277" spans="1:2" s="34" customFormat="1" ht="13.8">
      <c r="A277" s="44"/>
      <c r="B277" s="45"/>
    </row>
    <row r="278" spans="1:2" s="34" customFormat="1" ht="13.8">
      <c r="A278" s="44"/>
      <c r="B278" s="45"/>
    </row>
    <row r="279" spans="1:2" s="34" customFormat="1" ht="13.8">
      <c r="A279" s="44"/>
      <c r="B279" s="45"/>
    </row>
    <row r="280" spans="1:2" s="34" customFormat="1" ht="13.8">
      <c r="A280" s="44"/>
      <c r="B280" s="45"/>
    </row>
    <row r="281" spans="1:2" s="34" customFormat="1" ht="13.8">
      <c r="A281" s="44"/>
      <c r="B281" s="45"/>
    </row>
    <row r="282" spans="1:2" s="34" customFormat="1" ht="13.8">
      <c r="A282" s="44"/>
      <c r="B282" s="45"/>
    </row>
    <row r="283" spans="1:2" s="34" customFormat="1" ht="13.8">
      <c r="A283" s="44"/>
      <c r="B283" s="45"/>
    </row>
    <row r="284" spans="1:2" s="34" customFormat="1" ht="13.8">
      <c r="A284" s="44"/>
      <c r="B284" s="45"/>
    </row>
    <row r="285" spans="1:2" s="34" customFormat="1" ht="13.8">
      <c r="A285" s="44"/>
      <c r="B285" s="45"/>
    </row>
    <row r="286" spans="1:2" s="34" customFormat="1" ht="13.8">
      <c r="A286" s="44"/>
      <c r="B286" s="45"/>
    </row>
    <row r="287" spans="1:2" s="34" customFormat="1" ht="13.8">
      <c r="A287" s="44"/>
      <c r="B287" s="45"/>
    </row>
    <row r="288" spans="1:2" s="34" customFormat="1" ht="13.8">
      <c r="A288" s="44"/>
      <c r="B288" s="45"/>
    </row>
    <row r="289" spans="1:2" s="34" customFormat="1" ht="13.8">
      <c r="A289" s="44"/>
      <c r="B289" s="45"/>
    </row>
    <row r="290" spans="1:2" s="34" customFormat="1" ht="13.8">
      <c r="A290" s="44"/>
      <c r="B290" s="45"/>
    </row>
    <row r="291" spans="1:2" s="34" customFormat="1" ht="13.8">
      <c r="A291" s="44"/>
      <c r="B291" s="45"/>
    </row>
    <row r="292" spans="1:2" s="34" customFormat="1" ht="13.8">
      <c r="A292" s="44"/>
      <c r="B292" s="45"/>
    </row>
    <row r="293" spans="1:2" s="34" customFormat="1" ht="13.8">
      <c r="A293" s="44"/>
      <c r="B293" s="45"/>
    </row>
    <row r="294" spans="1:2" s="34" customFormat="1" ht="13.8">
      <c r="A294" s="44"/>
      <c r="B294" s="45"/>
    </row>
    <row r="295" spans="1:2" s="34" customFormat="1" ht="13.8">
      <c r="A295" s="44"/>
      <c r="B295" s="45"/>
    </row>
    <row r="296" spans="1:2" s="34" customFormat="1" ht="13.8">
      <c r="A296" s="44"/>
      <c r="B296" s="45"/>
    </row>
    <row r="297" spans="1:2" s="34" customFormat="1" ht="13.8">
      <c r="A297" s="44"/>
      <c r="B297" s="45"/>
    </row>
    <row r="298" spans="1:2" s="34" customFormat="1" ht="13.8">
      <c r="A298" s="44"/>
      <c r="B298" s="45"/>
    </row>
    <row r="299" spans="1:2" s="34" customFormat="1" ht="13.8">
      <c r="A299" s="44"/>
      <c r="B299" s="45"/>
    </row>
    <row r="300" spans="1:2" s="34" customFormat="1" ht="13.8">
      <c r="A300" s="44"/>
      <c r="B300" s="45"/>
    </row>
    <row r="301" spans="1:2" s="34" customFormat="1" ht="13.8">
      <c r="A301" s="44"/>
      <c r="B301" s="45"/>
    </row>
    <row r="302" spans="1:2" s="34" customFormat="1" ht="13.8">
      <c r="A302" s="44"/>
      <c r="B302" s="45"/>
    </row>
    <row r="303" spans="1:2" s="34" customFormat="1" ht="13.8">
      <c r="A303" s="44"/>
      <c r="B303" s="45"/>
    </row>
    <row r="304" spans="1:2" s="34" customFormat="1" ht="13.8">
      <c r="A304" s="44"/>
      <c r="B304" s="45"/>
    </row>
    <row r="305" spans="1:2" s="34" customFormat="1" ht="13.8">
      <c r="A305" s="44"/>
      <c r="B305" s="45"/>
    </row>
    <row r="306" spans="1:2" s="34" customFormat="1" ht="13.8">
      <c r="A306" s="44"/>
      <c r="B306" s="45"/>
    </row>
    <row r="307" spans="1:2" s="34" customFormat="1" ht="13.8">
      <c r="A307" s="44"/>
      <c r="B307" s="45"/>
    </row>
    <row r="308" spans="1:2" s="34" customFormat="1" ht="13.8">
      <c r="A308" s="44"/>
      <c r="B308" s="45"/>
    </row>
    <row r="309" spans="1:2" s="34" customFormat="1" ht="13.8">
      <c r="A309" s="44"/>
      <c r="B309" s="45"/>
    </row>
    <row r="310" spans="1:2" s="34" customFormat="1" ht="13.8">
      <c r="A310" s="44"/>
      <c r="B310" s="45"/>
    </row>
    <row r="311" spans="1:2" s="34" customFormat="1" ht="13.8">
      <c r="A311" s="44"/>
      <c r="B311" s="45"/>
    </row>
    <row r="312" spans="1:2" s="34" customFormat="1" ht="13.8">
      <c r="A312" s="44"/>
      <c r="B312" s="45"/>
    </row>
    <row r="313" spans="1:2" s="34" customFormat="1" ht="13.8">
      <c r="A313" s="44"/>
      <c r="B313" s="45"/>
    </row>
    <row r="314" spans="1:2" s="34" customFormat="1" ht="13.8">
      <c r="A314" s="44"/>
      <c r="B314" s="45"/>
    </row>
    <row r="315" spans="1:2" s="34" customFormat="1" ht="13.8">
      <c r="A315" s="44"/>
      <c r="B315" s="45"/>
    </row>
    <row r="316" spans="1:2" s="34" customFormat="1" ht="13.8">
      <c r="A316" s="44"/>
      <c r="B316" s="45"/>
    </row>
    <row r="317" spans="1:2" s="34" customFormat="1" ht="13.8">
      <c r="A317" s="44"/>
      <c r="B317" s="45"/>
    </row>
    <row r="318" spans="1:2" s="34" customFormat="1" ht="13.8">
      <c r="A318" s="44"/>
      <c r="B318" s="45"/>
    </row>
    <row r="319" spans="1:2" s="34" customFormat="1" ht="13.8">
      <c r="A319" s="44"/>
      <c r="B319" s="45"/>
    </row>
    <row r="320" spans="1:2" s="34" customFormat="1" ht="13.8">
      <c r="A320" s="44"/>
      <c r="B320" s="45"/>
    </row>
    <row r="321" spans="1:2" s="34" customFormat="1" ht="13.8">
      <c r="A321" s="44"/>
      <c r="B321" s="45"/>
    </row>
    <row r="322" spans="1:2" s="34" customFormat="1" ht="13.8">
      <c r="A322" s="44"/>
      <c r="B322" s="45"/>
    </row>
    <row r="323" spans="1:2" s="34" customFormat="1" ht="13.8">
      <c r="A323" s="44"/>
      <c r="B323" s="45"/>
    </row>
    <row r="324" spans="1:2" s="34" customFormat="1" ht="13.8">
      <c r="A324" s="44"/>
      <c r="B324" s="45"/>
    </row>
    <row r="325" spans="1:2" s="34" customFormat="1" ht="13.8">
      <c r="A325" s="44"/>
      <c r="B325" s="45"/>
    </row>
    <row r="326" spans="1:2" s="34" customFormat="1" ht="13.8">
      <c r="A326" s="44"/>
      <c r="B326" s="45"/>
    </row>
    <row r="327" spans="1:2" s="34" customFormat="1" ht="13.8">
      <c r="A327" s="44"/>
      <c r="B327" s="45"/>
    </row>
    <row r="328" spans="1:2" s="34" customFormat="1" ht="13.8">
      <c r="A328" s="44"/>
      <c r="B328" s="45"/>
    </row>
    <row r="329" spans="1:2" s="34" customFormat="1" ht="13.8">
      <c r="A329" s="44"/>
      <c r="B329" s="45"/>
    </row>
    <row r="330" spans="1:2" s="34" customFormat="1" ht="13.8">
      <c r="A330" s="44"/>
      <c r="B330" s="45"/>
    </row>
    <row r="331" spans="1:2" s="34" customFormat="1" ht="13.8">
      <c r="A331" s="44"/>
      <c r="B331" s="45"/>
    </row>
    <row r="332" spans="1:2" s="34" customFormat="1" ht="13.8">
      <c r="A332" s="44"/>
      <c r="B332" s="45"/>
    </row>
    <row r="333" spans="1:2" s="34" customFormat="1" ht="13.8">
      <c r="A333" s="44"/>
      <c r="B333" s="45"/>
    </row>
    <row r="334" spans="1:2" s="34" customFormat="1" ht="13.8">
      <c r="A334" s="44"/>
      <c r="B334" s="45"/>
    </row>
    <row r="335" spans="1:2" s="34" customFormat="1" ht="13.8">
      <c r="A335" s="44"/>
      <c r="B335" s="45"/>
    </row>
    <row r="336" spans="1:2" s="34" customFormat="1" ht="13.8">
      <c r="A336" s="44"/>
      <c r="B336" s="45"/>
    </row>
    <row r="337" spans="1:2" s="34" customFormat="1" ht="13.8">
      <c r="A337" s="44"/>
      <c r="B337" s="45"/>
    </row>
    <row r="338" spans="1:2" s="34" customFormat="1" ht="13.8">
      <c r="A338" s="44"/>
      <c r="B338" s="45"/>
    </row>
    <row r="339" spans="1:2" s="34" customFormat="1" ht="13.8">
      <c r="A339" s="44"/>
      <c r="B339" s="45"/>
    </row>
    <row r="340" spans="1:2" s="34" customFormat="1" ht="13.8">
      <c r="A340" s="44"/>
      <c r="B340" s="45"/>
    </row>
    <row r="341" spans="1:2" s="34" customFormat="1" ht="13.8">
      <c r="A341" s="44"/>
      <c r="B341" s="45"/>
    </row>
    <row r="342" spans="1:2" s="34" customFormat="1" ht="13.8">
      <c r="A342" s="44"/>
      <c r="B342" s="45"/>
    </row>
    <row r="343" spans="1:2" s="34" customFormat="1" ht="13.8">
      <c r="A343" s="44"/>
      <c r="B343" s="45"/>
    </row>
    <row r="344" spans="1:2" s="34" customFormat="1" ht="13.8">
      <c r="A344" s="44"/>
      <c r="B344" s="45"/>
    </row>
    <row r="345" spans="1:2" s="34" customFormat="1" ht="13.8">
      <c r="A345" s="44"/>
      <c r="B345" s="45"/>
    </row>
    <row r="346" spans="1:2" s="34" customFormat="1" ht="13.8">
      <c r="A346" s="44"/>
      <c r="B346" s="45"/>
    </row>
    <row r="347" spans="1:2" s="34" customFormat="1" ht="13.8">
      <c r="A347" s="44"/>
      <c r="B347" s="45"/>
    </row>
    <row r="348" spans="1:2" s="34" customFormat="1" ht="13.8">
      <c r="A348" s="44"/>
      <c r="B348" s="45"/>
    </row>
    <row r="349" spans="1:2" s="34" customFormat="1" ht="13.8">
      <c r="A349" s="44"/>
      <c r="B349" s="45"/>
    </row>
    <row r="350" spans="1:2" s="34" customFormat="1" ht="13.8">
      <c r="A350" s="44"/>
      <c r="B350" s="45"/>
    </row>
    <row r="351" spans="1:2" s="34" customFormat="1" ht="13.8">
      <c r="A351" s="44"/>
      <c r="B351" s="45"/>
    </row>
    <row r="352" spans="1:2" s="34" customFormat="1" ht="13.8">
      <c r="A352" s="44"/>
      <c r="B352" s="45"/>
    </row>
    <row r="353" spans="1:2" s="34" customFormat="1" ht="13.8">
      <c r="A353" s="44"/>
      <c r="B353" s="45"/>
    </row>
    <row r="354" spans="1:2" s="34" customFormat="1" ht="13.8">
      <c r="A354" s="44"/>
      <c r="B354" s="45"/>
    </row>
    <row r="355" spans="1:2" s="34" customFormat="1" ht="13.8">
      <c r="A355" s="44"/>
      <c r="B355" s="45"/>
    </row>
    <row r="356" spans="1:2" s="34" customFormat="1" ht="13.8">
      <c r="A356" s="44"/>
      <c r="B356" s="45"/>
    </row>
    <row r="357" spans="1:2" s="34" customFormat="1" ht="13.8">
      <c r="A357" s="44"/>
      <c r="B357" s="45"/>
    </row>
    <row r="358" spans="1:2" s="34" customFormat="1" ht="13.8">
      <c r="A358" s="44"/>
      <c r="B358" s="45"/>
    </row>
    <row r="359" spans="1:2" s="34" customFormat="1" ht="13.8">
      <c r="A359" s="44"/>
      <c r="B359" s="45"/>
    </row>
    <row r="360" spans="1:2" s="34" customFormat="1" ht="13.8">
      <c r="A360" s="44"/>
      <c r="B360" s="45"/>
    </row>
    <row r="361" spans="1:2" s="34" customFormat="1" ht="13.8">
      <c r="A361" s="44"/>
      <c r="B361" s="45"/>
    </row>
    <row r="362" spans="1:2" s="34" customFormat="1" ht="13.8">
      <c r="A362" s="44"/>
      <c r="B362" s="45"/>
    </row>
    <row r="363" spans="1:2" s="34" customFormat="1" ht="13.8">
      <c r="A363" s="44"/>
      <c r="B363" s="45"/>
    </row>
    <row r="364" spans="1:2" s="34" customFormat="1" ht="13.8">
      <c r="A364" s="44"/>
      <c r="B364" s="45"/>
    </row>
    <row r="365" spans="1:2" s="34" customFormat="1" ht="13.8">
      <c r="A365" s="44"/>
      <c r="B365" s="45"/>
    </row>
    <row r="366" spans="1:2" s="34" customFormat="1" ht="13.8">
      <c r="A366" s="44"/>
      <c r="B366" s="45"/>
    </row>
    <row r="367" spans="1:2" s="34" customFormat="1" ht="13.8">
      <c r="A367" s="44"/>
      <c r="B367" s="45"/>
    </row>
    <row r="368" spans="1:2" s="34" customFormat="1" ht="13.8">
      <c r="A368" s="44"/>
      <c r="B368" s="45"/>
    </row>
    <row r="369" spans="1:2" s="34" customFormat="1" ht="13.8">
      <c r="A369" s="44"/>
      <c r="B369" s="45"/>
    </row>
    <row r="370" spans="1:2" s="34" customFormat="1" ht="13.8">
      <c r="A370" s="44"/>
      <c r="B370" s="45"/>
    </row>
    <row r="371" spans="1:2" s="34" customFormat="1" ht="13.8">
      <c r="A371" s="44"/>
      <c r="B371" s="45"/>
    </row>
    <row r="372" spans="1:2" s="34" customFormat="1" ht="13.8">
      <c r="A372" s="44"/>
      <c r="B372" s="45"/>
    </row>
    <row r="373" spans="1:2" s="34" customFormat="1" ht="13.8">
      <c r="A373" s="44"/>
      <c r="B373" s="45"/>
    </row>
    <row r="374" spans="1:2" s="34" customFormat="1" ht="13.8">
      <c r="A374" s="44"/>
      <c r="B374" s="45"/>
    </row>
    <row r="375" spans="1:2" s="34" customFormat="1" ht="13.8">
      <c r="A375" s="44"/>
      <c r="B375" s="45"/>
    </row>
    <row r="376" spans="1:2" s="34" customFormat="1" ht="13.8">
      <c r="A376" s="44"/>
      <c r="B376" s="45"/>
    </row>
    <row r="377" spans="1:2" s="34" customFormat="1" ht="13.8">
      <c r="A377" s="44"/>
      <c r="B377" s="45"/>
    </row>
    <row r="378" spans="1:2" s="34" customFormat="1" ht="13.8">
      <c r="A378" s="44"/>
      <c r="B378" s="45"/>
    </row>
    <row r="379" spans="1:2" s="34" customFormat="1" ht="13.8">
      <c r="A379" s="44"/>
      <c r="B379" s="45"/>
    </row>
    <row r="380" spans="1:2" s="34" customFormat="1" ht="13.8">
      <c r="A380" s="44"/>
      <c r="B380" s="45"/>
    </row>
    <row r="381" spans="1:2" s="34" customFormat="1" ht="13.8">
      <c r="A381" s="44"/>
      <c r="B381" s="45"/>
    </row>
    <row r="382" spans="1:2" s="34" customFormat="1" ht="13.8">
      <c r="A382" s="44"/>
      <c r="B382" s="45"/>
    </row>
    <row r="383" spans="1:2" s="34" customFormat="1" ht="13.8">
      <c r="A383" s="44"/>
      <c r="B383" s="45"/>
    </row>
    <row r="384" spans="1:2" s="34" customFormat="1" ht="13.8">
      <c r="A384" s="44"/>
      <c r="B384" s="45"/>
    </row>
    <row r="385" spans="1:2" s="34" customFormat="1" ht="13.8">
      <c r="A385" s="44"/>
      <c r="B385" s="45"/>
    </row>
    <row r="386" spans="1:2" s="34" customFormat="1" ht="13.8">
      <c r="A386" s="44"/>
      <c r="B386" s="45"/>
    </row>
    <row r="387" spans="1:2" s="34" customFormat="1" ht="13.8">
      <c r="A387" s="44"/>
      <c r="B387" s="45"/>
    </row>
    <row r="388" spans="1:2" s="34" customFormat="1" ht="13.8">
      <c r="A388" s="44"/>
      <c r="B388" s="45"/>
    </row>
    <row r="389" spans="1:2" s="34" customFormat="1" ht="13.8">
      <c r="A389" s="44"/>
      <c r="B389" s="45"/>
    </row>
    <row r="390" spans="1:2" s="34" customFormat="1" ht="13.8">
      <c r="A390" s="44"/>
      <c r="B390" s="45"/>
    </row>
    <row r="391" spans="1:2" s="34" customFormat="1" ht="13.8">
      <c r="A391" s="44"/>
      <c r="B391" s="45"/>
    </row>
    <row r="392" spans="1:2" s="34" customFormat="1" ht="13.8">
      <c r="A392" s="44"/>
      <c r="B392" s="45"/>
    </row>
    <row r="393" spans="1:2" s="34" customFormat="1" ht="13.8">
      <c r="A393" s="44"/>
      <c r="B393" s="45"/>
    </row>
    <row r="394" spans="1:2" s="34" customFormat="1" ht="13.8">
      <c r="A394" s="44"/>
      <c r="B394" s="45"/>
    </row>
    <row r="395" spans="1:2" s="34" customFormat="1" ht="13.8">
      <c r="A395" s="44"/>
      <c r="B395" s="45"/>
    </row>
    <row r="396" spans="1:2" s="34" customFormat="1" ht="13.8">
      <c r="A396" s="44"/>
      <c r="B396" s="45"/>
    </row>
    <row r="397" spans="1:2" s="34" customFormat="1" ht="13.8">
      <c r="A397" s="44"/>
      <c r="B397" s="45"/>
    </row>
    <row r="398" spans="1:2" s="34" customFormat="1" ht="13.8">
      <c r="A398" s="44"/>
      <c r="B398" s="45"/>
    </row>
    <row r="399" spans="1:2" s="34" customFormat="1" ht="13.8">
      <c r="A399" s="44"/>
      <c r="B399" s="45"/>
    </row>
    <row r="400" spans="1:2" s="34" customFormat="1" ht="13.8">
      <c r="A400" s="44"/>
      <c r="B400" s="45"/>
    </row>
    <row r="401" spans="1:2" s="34" customFormat="1" ht="13.8">
      <c r="A401" s="44"/>
      <c r="B401" s="45"/>
    </row>
    <row r="402" spans="1:2" s="34" customFormat="1" ht="13.8">
      <c r="A402" s="44"/>
      <c r="B402" s="45"/>
    </row>
    <row r="403" spans="1:2" s="34" customFormat="1" ht="13.8">
      <c r="A403" s="44"/>
      <c r="B403" s="45"/>
    </row>
    <row r="404" spans="1:2" s="34" customFormat="1" ht="13.8">
      <c r="A404" s="44"/>
      <c r="B404" s="45"/>
    </row>
    <row r="405" spans="1:2" s="34" customFormat="1" ht="13.8">
      <c r="A405" s="44"/>
      <c r="B405" s="45"/>
    </row>
    <row r="406" spans="1:2" s="34" customFormat="1" ht="13.8">
      <c r="A406" s="44"/>
      <c r="B406" s="45"/>
    </row>
    <row r="407" spans="1:2" s="34" customFormat="1" ht="13.8">
      <c r="A407" s="44"/>
      <c r="B407" s="45"/>
    </row>
    <row r="408" spans="1:2" s="34" customFormat="1" ht="13.8">
      <c r="A408" s="44"/>
      <c r="B408" s="45"/>
    </row>
    <row r="409" spans="1:2" s="34" customFormat="1" ht="13.8">
      <c r="A409" s="44"/>
      <c r="B409" s="45"/>
    </row>
    <row r="410" spans="1:2" s="34" customFormat="1" ht="13.8">
      <c r="A410" s="44"/>
      <c r="B410" s="45"/>
    </row>
    <row r="411" spans="1:2" s="34" customFormat="1" ht="13.8">
      <c r="A411" s="44"/>
      <c r="B411" s="45"/>
    </row>
    <row r="412" spans="1:2" s="34" customFormat="1" ht="13.8">
      <c r="A412" s="44"/>
      <c r="B412" s="45"/>
    </row>
    <row r="413" spans="1:2" s="34" customFormat="1" ht="13.8">
      <c r="A413" s="44"/>
      <c r="B413" s="45"/>
    </row>
    <row r="414" spans="1:2" s="34" customFormat="1" ht="13.8">
      <c r="A414" s="44"/>
      <c r="B414" s="45"/>
    </row>
    <row r="415" spans="1:2" s="34" customFormat="1" ht="13.8">
      <c r="A415" s="44"/>
      <c r="B415" s="45"/>
    </row>
    <row r="416" spans="1:2" s="34" customFormat="1" ht="13.8">
      <c r="A416" s="44"/>
      <c r="B416" s="45"/>
    </row>
    <row r="417" spans="1:2" s="34" customFormat="1" ht="13.8">
      <c r="A417" s="44"/>
      <c r="B417" s="45"/>
    </row>
    <row r="418" spans="1:2" s="34" customFormat="1" ht="13.8">
      <c r="A418" s="44"/>
      <c r="B418" s="45"/>
    </row>
    <row r="419" spans="1:2" s="34" customFormat="1" ht="13.8">
      <c r="A419" s="44"/>
      <c r="B419" s="45"/>
    </row>
    <row r="420" spans="1:2" s="34" customFormat="1" ht="13.8">
      <c r="A420" s="44"/>
      <c r="B420" s="45"/>
    </row>
    <row r="421" spans="1:2" s="34" customFormat="1" ht="13.8">
      <c r="A421" s="44"/>
      <c r="B421" s="45"/>
    </row>
    <row r="422" spans="1:2" s="34" customFormat="1" ht="13.8">
      <c r="A422" s="44"/>
      <c r="B422" s="45"/>
    </row>
    <row r="423" spans="1:2" s="34" customFormat="1" ht="13.8">
      <c r="A423" s="44"/>
      <c r="B423" s="45"/>
    </row>
    <row r="424" spans="1:2" s="34" customFormat="1" ht="13.8">
      <c r="A424" s="44"/>
      <c r="B424" s="45"/>
    </row>
    <row r="425" spans="1:2" s="34" customFormat="1" ht="13.8">
      <c r="A425" s="44"/>
      <c r="B425" s="45"/>
    </row>
    <row r="426" spans="1:2" s="34" customFormat="1" ht="13.8">
      <c r="A426" s="44"/>
      <c r="B426" s="45"/>
    </row>
    <row r="427" spans="1:2" s="34" customFormat="1" ht="13.8">
      <c r="A427" s="44"/>
      <c r="B427" s="45"/>
    </row>
    <row r="428" spans="1:2" s="34" customFormat="1" ht="13.8">
      <c r="A428" s="44"/>
      <c r="B428" s="45"/>
    </row>
    <row r="429" spans="1:2" s="34" customFormat="1" ht="13.8">
      <c r="A429" s="44"/>
      <c r="B429" s="45"/>
    </row>
    <row r="430" spans="1:2" s="34" customFormat="1" ht="13.8">
      <c r="A430" s="44"/>
      <c r="B430" s="45"/>
    </row>
    <row r="431" spans="1:2" s="34" customFormat="1" ht="13.8">
      <c r="A431" s="44"/>
      <c r="B431" s="45"/>
    </row>
    <row r="432" spans="1:2" s="34" customFormat="1" ht="13.8">
      <c r="A432" s="44"/>
      <c r="B432" s="45"/>
    </row>
    <row r="433" spans="1:2" s="34" customFormat="1" ht="13.8">
      <c r="A433" s="44"/>
      <c r="B433" s="45"/>
    </row>
    <row r="434" spans="1:2" s="34" customFormat="1" ht="13.8">
      <c r="A434" s="44"/>
      <c r="B434" s="45"/>
    </row>
    <row r="435" spans="1:2" s="34" customFormat="1" ht="13.8">
      <c r="A435" s="44"/>
      <c r="B435" s="45"/>
    </row>
    <row r="436" spans="1:2" s="34" customFormat="1" ht="13.8">
      <c r="A436" s="44"/>
      <c r="B436" s="45"/>
    </row>
    <row r="437" spans="1:2" s="34" customFormat="1" ht="13.8">
      <c r="A437" s="44"/>
      <c r="B437" s="45"/>
    </row>
    <row r="438" spans="1:2" s="34" customFormat="1" ht="13.8">
      <c r="A438" s="44"/>
      <c r="B438" s="45"/>
    </row>
    <row r="439" spans="1:2" s="34" customFormat="1" ht="13.8">
      <c r="A439" s="44"/>
      <c r="B439" s="45"/>
    </row>
    <row r="440" spans="1:2" s="34" customFormat="1" ht="13.8">
      <c r="A440" s="44"/>
      <c r="B440" s="45"/>
    </row>
    <row r="441" spans="1:2" s="34" customFormat="1" ht="13.8">
      <c r="A441" s="44"/>
      <c r="B441" s="45"/>
    </row>
    <row r="442" spans="1:2" s="34" customFormat="1" ht="13.8">
      <c r="A442" s="44"/>
      <c r="B442" s="45"/>
    </row>
    <row r="443" spans="1:2" s="34" customFormat="1" ht="13.8">
      <c r="A443" s="44"/>
      <c r="B443" s="45"/>
    </row>
    <row r="444" spans="1:2" s="34" customFormat="1" ht="13.8">
      <c r="A444" s="44"/>
      <c r="B444" s="45"/>
    </row>
    <row r="445" spans="1:2" s="34" customFormat="1" ht="13.8">
      <c r="A445" s="44"/>
      <c r="B445" s="45"/>
    </row>
    <row r="446" spans="1:2" s="34" customFormat="1" ht="13.8">
      <c r="A446" s="44"/>
      <c r="B446" s="45"/>
    </row>
    <row r="447" spans="1:2" s="34" customFormat="1" ht="13.8">
      <c r="A447" s="44"/>
      <c r="B447" s="45"/>
    </row>
    <row r="448" spans="1:2" s="34" customFormat="1" ht="13.8">
      <c r="A448" s="44"/>
      <c r="B448" s="45"/>
    </row>
    <row r="449" spans="1:2" s="34" customFormat="1" ht="13.8">
      <c r="A449" s="44"/>
      <c r="B449" s="45"/>
    </row>
    <row r="450" spans="1:2" s="34" customFormat="1" ht="13.8">
      <c r="A450" s="44"/>
      <c r="B450" s="45"/>
    </row>
    <row r="451" spans="1:2" s="34" customFormat="1" ht="13.8">
      <c r="A451" s="44"/>
      <c r="B451" s="45"/>
    </row>
    <row r="452" spans="1:2" s="34" customFormat="1" ht="13.8">
      <c r="A452" s="44"/>
      <c r="B452" s="45"/>
    </row>
    <row r="453" spans="1:2" s="34" customFormat="1" ht="13.8">
      <c r="A453" s="44"/>
      <c r="B453" s="45"/>
    </row>
    <row r="454" spans="1:2" s="34" customFormat="1" ht="13.8">
      <c r="A454" s="44"/>
      <c r="B454" s="45"/>
    </row>
    <row r="455" spans="1:2" s="34" customFormat="1" ht="13.8">
      <c r="A455" s="44"/>
      <c r="B455" s="45"/>
    </row>
    <row r="456" spans="1:2" s="34" customFormat="1" ht="13.8">
      <c r="A456" s="44"/>
      <c r="B456" s="45"/>
    </row>
    <row r="457" spans="1:2" s="34" customFormat="1" ht="13.8">
      <c r="A457" s="44"/>
      <c r="B457" s="45"/>
    </row>
    <row r="458" spans="1:2" s="34" customFormat="1" ht="13.8">
      <c r="A458" s="44"/>
      <c r="B458" s="45"/>
    </row>
    <row r="459" spans="1:2" s="34" customFormat="1" ht="13.8">
      <c r="A459" s="44"/>
      <c r="B459" s="45"/>
    </row>
    <row r="460" spans="1:2" s="34" customFormat="1" ht="13.8">
      <c r="A460" s="44"/>
      <c r="B460" s="45"/>
    </row>
    <row r="461" spans="1:2" s="34" customFormat="1" ht="13.8">
      <c r="A461" s="44"/>
      <c r="B461" s="45"/>
    </row>
    <row r="462" spans="1:2" s="34" customFormat="1" ht="13.8">
      <c r="A462" s="44"/>
      <c r="B462" s="45"/>
    </row>
    <row r="463" spans="1:2" s="34" customFormat="1" ht="13.8">
      <c r="A463" s="44"/>
      <c r="B463" s="45"/>
    </row>
    <row r="464" spans="1:2" s="34" customFormat="1" ht="13.8">
      <c r="A464" s="44"/>
      <c r="B464" s="45"/>
    </row>
    <row r="465" spans="1:2" s="34" customFormat="1" ht="13.8">
      <c r="A465" s="44"/>
      <c r="B465" s="45"/>
    </row>
    <row r="466" spans="1:2" s="34" customFormat="1" ht="13.8">
      <c r="A466" s="44"/>
      <c r="B466" s="45"/>
    </row>
    <row r="467" spans="1:2" s="34" customFormat="1" ht="13.8">
      <c r="A467" s="44"/>
      <c r="B467" s="45"/>
    </row>
    <row r="468" spans="1:2" s="34" customFormat="1" ht="13.8">
      <c r="A468" s="44"/>
      <c r="B468" s="45"/>
    </row>
    <row r="469" spans="1:2" s="34" customFormat="1" ht="13.8">
      <c r="A469" s="44"/>
      <c r="B469" s="45"/>
    </row>
    <row r="470" spans="1:2" s="34" customFormat="1" ht="13.8">
      <c r="A470" s="44"/>
      <c r="B470" s="45"/>
    </row>
    <row r="471" spans="1:2" s="34" customFormat="1" ht="13.8">
      <c r="A471" s="44"/>
      <c r="B471" s="45"/>
    </row>
    <row r="472" spans="1:2" s="34" customFormat="1" ht="13.8">
      <c r="A472" s="44"/>
      <c r="B472" s="45"/>
    </row>
    <row r="473" spans="1:2" s="34" customFormat="1" ht="13.8">
      <c r="A473" s="44"/>
      <c r="B473" s="45"/>
    </row>
    <row r="474" spans="1:2" s="34" customFormat="1" ht="13.8">
      <c r="A474" s="44"/>
      <c r="B474" s="45"/>
    </row>
    <row r="475" spans="1:2" s="34" customFormat="1" ht="13.8">
      <c r="A475" s="44"/>
      <c r="B475" s="45"/>
    </row>
    <row r="476" spans="1:2" s="34" customFormat="1" ht="13.8">
      <c r="A476" s="44"/>
      <c r="B476" s="45"/>
    </row>
    <row r="477" spans="1:2" s="34" customFormat="1" ht="13.8">
      <c r="A477" s="44"/>
      <c r="B477" s="45"/>
    </row>
    <row r="478" spans="1:2" s="34" customFormat="1" ht="13.8">
      <c r="A478" s="44"/>
      <c r="B478" s="45"/>
    </row>
    <row r="479" spans="1:2" s="34" customFormat="1" ht="13.8">
      <c r="A479" s="44"/>
      <c r="B479" s="45"/>
    </row>
    <row r="480" spans="1:2" s="34" customFormat="1" ht="13.8">
      <c r="A480" s="44"/>
      <c r="B480" s="45"/>
    </row>
    <row r="481" spans="1:2" s="34" customFormat="1" ht="13.8">
      <c r="A481" s="44"/>
      <c r="B481" s="45"/>
    </row>
    <row r="482" spans="1:2" s="34" customFormat="1" ht="13.8">
      <c r="A482" s="44"/>
      <c r="B482" s="45"/>
    </row>
    <row r="483" spans="1:2" s="34" customFormat="1" ht="13.8">
      <c r="A483" s="44"/>
      <c r="B483" s="45"/>
    </row>
    <row r="484" spans="1:2" s="34" customFormat="1" ht="13.8">
      <c r="A484" s="44"/>
      <c r="B484" s="45"/>
    </row>
    <row r="485" spans="1:2" s="34" customFormat="1" ht="13.8">
      <c r="A485" s="44"/>
      <c r="B485" s="45"/>
    </row>
    <row r="486" spans="1:2" s="34" customFormat="1" ht="13.8">
      <c r="A486" s="44"/>
      <c r="B486" s="45"/>
    </row>
    <row r="487" spans="1:2" s="34" customFormat="1" ht="13.8">
      <c r="A487" s="44"/>
      <c r="B487" s="45"/>
    </row>
    <row r="488" spans="1:2" s="34" customFormat="1" ht="13.8">
      <c r="A488" s="44"/>
      <c r="B488" s="45"/>
    </row>
    <row r="489" spans="1:2" s="34" customFormat="1" ht="13.8">
      <c r="A489" s="44"/>
      <c r="B489" s="45"/>
    </row>
    <row r="490" spans="1:2" s="34" customFormat="1" ht="13.8">
      <c r="A490" s="44"/>
      <c r="B490" s="45"/>
    </row>
    <row r="491" spans="1:2" s="34" customFormat="1" ht="13.8">
      <c r="A491" s="44"/>
      <c r="B491" s="45"/>
    </row>
    <row r="492" spans="1:2" s="34" customFormat="1" ht="13.8">
      <c r="A492" s="44"/>
      <c r="B492" s="45"/>
    </row>
    <row r="493" spans="1:2" s="34" customFormat="1" ht="13.8">
      <c r="A493" s="44"/>
      <c r="B493" s="45"/>
    </row>
    <row r="494" spans="1:2" s="34" customFormat="1" ht="13.8">
      <c r="A494" s="44"/>
      <c r="B494" s="45"/>
    </row>
    <row r="495" spans="1:2" s="34" customFormat="1" ht="13.8">
      <c r="A495" s="44"/>
      <c r="B495" s="45"/>
    </row>
    <row r="496" spans="1:2" s="34" customFormat="1" ht="13.8">
      <c r="A496" s="44"/>
      <c r="B496" s="45"/>
    </row>
    <row r="497" spans="1:2" s="34" customFormat="1" ht="13.8">
      <c r="A497" s="44"/>
      <c r="B497" s="45"/>
    </row>
    <row r="498" spans="1:2" s="34" customFormat="1" ht="13.8">
      <c r="A498" s="44"/>
      <c r="B498" s="45"/>
    </row>
    <row r="499" spans="1:2" s="34" customFormat="1" ht="13.8">
      <c r="A499" s="44"/>
      <c r="B499" s="45"/>
    </row>
    <row r="500" spans="1:2" s="34" customFormat="1" ht="13.8">
      <c r="A500" s="44"/>
      <c r="B500" s="45"/>
    </row>
    <row r="501" spans="1:2" s="34" customFormat="1" ht="13.8">
      <c r="A501" s="44"/>
      <c r="B501" s="45"/>
    </row>
    <row r="502" spans="1:2" s="34" customFormat="1" ht="13.8">
      <c r="A502" s="44"/>
      <c r="B502" s="45"/>
    </row>
    <row r="503" spans="1:2" s="34" customFormat="1" ht="13.8">
      <c r="A503" s="44"/>
      <c r="B503" s="45"/>
    </row>
    <row r="504" spans="1:2" s="34" customFormat="1" ht="13.8">
      <c r="A504" s="44"/>
      <c r="B504" s="45"/>
    </row>
    <row r="505" spans="1:2" s="34" customFormat="1" ht="13.8">
      <c r="A505" s="44"/>
      <c r="B505" s="45"/>
    </row>
    <row r="506" spans="1:2" s="34" customFormat="1" ht="13.8">
      <c r="A506" s="44"/>
      <c r="B506" s="45"/>
    </row>
    <row r="507" spans="1:2" s="34" customFormat="1" ht="13.8">
      <c r="A507" s="44"/>
      <c r="B507" s="45"/>
    </row>
    <row r="508" spans="1:2" s="34" customFormat="1" ht="13.8">
      <c r="A508" s="44"/>
      <c r="B508" s="45"/>
    </row>
    <row r="509" spans="1:2" s="34" customFormat="1" ht="13.8">
      <c r="A509" s="44"/>
      <c r="B509" s="45"/>
    </row>
    <row r="510" spans="1:2" s="34" customFormat="1" ht="13.8">
      <c r="A510" s="44"/>
      <c r="B510" s="45"/>
    </row>
    <row r="511" spans="1:2" s="34" customFormat="1" ht="13.8">
      <c r="A511" s="44"/>
      <c r="B511" s="45"/>
    </row>
    <row r="512" spans="1:2" s="34" customFormat="1" ht="13.8">
      <c r="A512" s="44"/>
      <c r="B512" s="45"/>
    </row>
    <row r="513" spans="1:2" s="34" customFormat="1" ht="13.8">
      <c r="A513" s="44"/>
      <c r="B513" s="45"/>
    </row>
    <row r="514" spans="1:2" s="34" customFormat="1" ht="13.8">
      <c r="A514" s="44"/>
      <c r="B514" s="45"/>
    </row>
    <row r="515" spans="1:2" s="34" customFormat="1" ht="13.8">
      <c r="A515" s="44"/>
      <c r="B515" s="45"/>
    </row>
    <row r="516" spans="1:2" s="34" customFormat="1" ht="13.8">
      <c r="A516" s="44"/>
      <c r="B516" s="45"/>
    </row>
    <row r="517" spans="1:2" s="34" customFormat="1" ht="13.8">
      <c r="A517" s="44"/>
      <c r="B517" s="45"/>
    </row>
    <row r="518" spans="1:2" s="34" customFormat="1" ht="13.8">
      <c r="A518" s="44"/>
      <c r="B518" s="45"/>
    </row>
    <row r="519" spans="1:2" s="34" customFormat="1" ht="13.8">
      <c r="A519" s="44"/>
      <c r="B519" s="45"/>
    </row>
    <row r="520" spans="1:2" s="34" customFormat="1" ht="13.8">
      <c r="A520" s="44"/>
      <c r="B520" s="45"/>
    </row>
    <row r="521" spans="1:2" s="34" customFormat="1" ht="13.8">
      <c r="A521" s="44"/>
      <c r="B521" s="45"/>
    </row>
    <row r="522" spans="1:2" s="34" customFormat="1" ht="13.8">
      <c r="A522" s="44"/>
      <c r="B522" s="45"/>
    </row>
    <row r="523" spans="1:2" s="34" customFormat="1" ht="13.8">
      <c r="A523" s="44"/>
      <c r="B523" s="45"/>
    </row>
    <row r="524" spans="1:2" s="34" customFormat="1" ht="13.8">
      <c r="A524" s="44"/>
      <c r="B524" s="45"/>
    </row>
    <row r="525" spans="1:2" s="34" customFormat="1" ht="13.8">
      <c r="A525" s="44"/>
      <c r="B525" s="45"/>
    </row>
    <row r="526" spans="1:2" s="34" customFormat="1" ht="13.8">
      <c r="A526" s="44"/>
      <c r="B526" s="45"/>
    </row>
    <row r="527" spans="1:2" s="34" customFormat="1" ht="13.8">
      <c r="A527" s="44"/>
      <c r="B527" s="45"/>
    </row>
    <row r="528" spans="1:2" s="34" customFormat="1" ht="13.8">
      <c r="A528" s="44"/>
      <c r="B528" s="45"/>
    </row>
    <row r="529" spans="1:2" s="34" customFormat="1" ht="13.8">
      <c r="A529" s="44"/>
      <c r="B529" s="45"/>
    </row>
    <row r="530" spans="1:2" s="34" customFormat="1" ht="13.8">
      <c r="A530" s="44"/>
      <c r="B530" s="45"/>
    </row>
    <row r="531" spans="1:2" s="34" customFormat="1" ht="13.8">
      <c r="A531" s="44"/>
      <c r="B531" s="45"/>
    </row>
    <row r="532" spans="1:2" s="34" customFormat="1" ht="13.8">
      <c r="A532" s="44"/>
      <c r="B532" s="45"/>
    </row>
    <row r="533" spans="1:2" s="34" customFormat="1" ht="13.8">
      <c r="A533" s="44"/>
      <c r="B533" s="45"/>
    </row>
    <row r="534" spans="1:2" s="34" customFormat="1" ht="13.8">
      <c r="A534" s="44"/>
      <c r="B534" s="45"/>
    </row>
    <row r="535" spans="1:2" s="34" customFormat="1" ht="13.8">
      <c r="A535" s="44"/>
      <c r="B535" s="45"/>
    </row>
    <row r="536" spans="1:2" s="34" customFormat="1" ht="13.8">
      <c r="A536" s="44"/>
      <c r="B536" s="45"/>
    </row>
    <row r="537" spans="1:2" s="34" customFormat="1" ht="13.8">
      <c r="A537" s="44"/>
      <c r="B537" s="45"/>
    </row>
    <row r="538" spans="1:2" s="34" customFormat="1" ht="13.8">
      <c r="A538" s="44"/>
      <c r="B538" s="45"/>
    </row>
    <row r="539" spans="1:2" s="34" customFormat="1" ht="13.8">
      <c r="A539" s="44"/>
      <c r="B539" s="45"/>
    </row>
    <row r="540" spans="1:2" s="34" customFormat="1" ht="13.8">
      <c r="A540" s="44"/>
      <c r="B540" s="45"/>
    </row>
    <row r="541" spans="1:2" s="34" customFormat="1" ht="13.8">
      <c r="A541" s="44"/>
      <c r="B541" s="45"/>
    </row>
    <row r="542" spans="1:2" s="34" customFormat="1" ht="13.8">
      <c r="A542" s="44"/>
      <c r="B542" s="45"/>
    </row>
    <row r="543" spans="1:2" s="34" customFormat="1" ht="13.8">
      <c r="A543" s="44"/>
      <c r="B543" s="45"/>
    </row>
    <row r="544" spans="1:2" s="34" customFormat="1" ht="13.8">
      <c r="A544" s="44"/>
      <c r="B544" s="45"/>
    </row>
    <row r="545" spans="1:2" s="34" customFormat="1" ht="13.8">
      <c r="A545" s="44"/>
      <c r="B545" s="45"/>
    </row>
    <row r="546" spans="1:2" s="34" customFormat="1" ht="13.8">
      <c r="A546" s="44"/>
      <c r="B546" s="45"/>
    </row>
    <row r="547" spans="1:2" s="34" customFormat="1" ht="13.8">
      <c r="A547" s="44"/>
      <c r="B547" s="45"/>
    </row>
    <row r="548" spans="1:2" s="34" customFormat="1" ht="13.8">
      <c r="A548" s="44"/>
      <c r="B548" s="45"/>
    </row>
    <row r="549" spans="1:2" s="34" customFormat="1" ht="13.8">
      <c r="A549" s="44"/>
      <c r="B549" s="45"/>
    </row>
    <row r="550" spans="1:2" s="34" customFormat="1" ht="13.8">
      <c r="A550" s="44"/>
      <c r="B550" s="45"/>
    </row>
    <row r="551" spans="1:2" s="34" customFormat="1" ht="13.8">
      <c r="A551" s="44"/>
      <c r="B551" s="45"/>
    </row>
    <row r="552" spans="1:2" s="34" customFormat="1" ht="13.8">
      <c r="A552" s="44"/>
      <c r="B552" s="45"/>
    </row>
    <row r="553" spans="1:2" s="34" customFormat="1" ht="13.8">
      <c r="A553" s="44"/>
      <c r="B553" s="45"/>
    </row>
    <row r="554" spans="1:2" s="34" customFormat="1" ht="13.8">
      <c r="A554" s="44"/>
      <c r="B554" s="45"/>
    </row>
    <row r="555" spans="1:2" s="34" customFormat="1" ht="13.8">
      <c r="A555" s="44"/>
      <c r="B555" s="45"/>
    </row>
    <row r="556" spans="1:2" s="34" customFormat="1" ht="13.8">
      <c r="A556" s="44"/>
      <c r="B556" s="45"/>
    </row>
    <row r="557" spans="1:2" s="34" customFormat="1" ht="13.8">
      <c r="A557" s="44"/>
      <c r="B557" s="45"/>
    </row>
    <row r="558" spans="1:2" s="34" customFormat="1" ht="13.8">
      <c r="A558" s="44"/>
      <c r="B558" s="45"/>
    </row>
    <row r="559" spans="1:2" s="34" customFormat="1" ht="13.8">
      <c r="A559" s="44"/>
      <c r="B559" s="45"/>
    </row>
    <row r="560" spans="1:2" s="34" customFormat="1" ht="13.8">
      <c r="A560" s="44"/>
      <c r="B560" s="45"/>
    </row>
    <row r="561" spans="1:2" s="34" customFormat="1" ht="13.8">
      <c r="A561" s="44"/>
      <c r="B561" s="45"/>
    </row>
    <row r="562" spans="1:2" s="34" customFormat="1" ht="13.8">
      <c r="A562" s="44"/>
      <c r="B562" s="45"/>
    </row>
    <row r="563" spans="1:2" s="34" customFormat="1" ht="13.8">
      <c r="A563" s="44"/>
      <c r="B563" s="45"/>
    </row>
    <row r="564" spans="1:2" s="34" customFormat="1" ht="13.8">
      <c r="A564" s="44"/>
      <c r="B564" s="45"/>
    </row>
    <row r="565" spans="1:2" s="34" customFormat="1" ht="13.8">
      <c r="A565" s="44"/>
      <c r="B565" s="45"/>
    </row>
    <row r="566" spans="1:2" s="34" customFormat="1" ht="13.8">
      <c r="A566" s="44"/>
      <c r="B566" s="45"/>
    </row>
    <row r="567" spans="1:2" s="34" customFormat="1" ht="13.8">
      <c r="A567" s="44"/>
      <c r="B567" s="45"/>
    </row>
    <row r="568" spans="1:2" s="34" customFormat="1" ht="13.8">
      <c r="A568" s="44"/>
      <c r="B568" s="45"/>
    </row>
    <row r="569" spans="1:2" s="34" customFormat="1" ht="13.8">
      <c r="A569" s="44"/>
      <c r="B569" s="45"/>
    </row>
    <row r="570" spans="1:2" s="34" customFormat="1" ht="13.8">
      <c r="A570" s="44"/>
      <c r="B570" s="45"/>
    </row>
    <row r="571" spans="1:2" s="34" customFormat="1" ht="13.8">
      <c r="A571" s="44"/>
      <c r="B571" s="45"/>
    </row>
    <row r="572" spans="1:2" s="34" customFormat="1" ht="13.8">
      <c r="A572" s="44"/>
      <c r="B572" s="45"/>
    </row>
    <row r="573" spans="1:2" s="34" customFormat="1" ht="13.8">
      <c r="A573" s="44"/>
      <c r="B573" s="45"/>
    </row>
    <row r="574" spans="1:2" s="34" customFormat="1" ht="13.8">
      <c r="A574" s="44"/>
      <c r="B574" s="45"/>
    </row>
    <row r="575" spans="1:2" s="34" customFormat="1" ht="13.8">
      <c r="A575" s="44"/>
      <c r="B575" s="45"/>
    </row>
    <row r="576" spans="1:2" s="34" customFormat="1" ht="13.8">
      <c r="A576" s="44"/>
      <c r="B576" s="45"/>
    </row>
    <row r="577" spans="1:2" s="34" customFormat="1" ht="13.8">
      <c r="A577" s="44"/>
      <c r="B577" s="45"/>
    </row>
    <row r="578" spans="1:2" s="34" customFormat="1" ht="13.8">
      <c r="A578" s="44"/>
      <c r="B578" s="45"/>
    </row>
    <row r="579" spans="1:2" s="34" customFormat="1" ht="13.8">
      <c r="A579" s="44"/>
      <c r="B579" s="45"/>
    </row>
    <row r="580" spans="1:2" s="34" customFormat="1" ht="13.8">
      <c r="A580" s="44"/>
      <c r="B580" s="45"/>
    </row>
    <row r="581" spans="1:2" s="34" customFormat="1" ht="13.8">
      <c r="A581" s="44"/>
      <c r="B581" s="45"/>
    </row>
    <row r="582" spans="1:2" s="34" customFormat="1" ht="13.8">
      <c r="A582" s="44"/>
      <c r="B582" s="45"/>
    </row>
    <row r="583" spans="1:2" s="34" customFormat="1" ht="13.8">
      <c r="A583" s="44"/>
      <c r="B583" s="45"/>
    </row>
    <row r="584" spans="1:2" s="34" customFormat="1" ht="13.8">
      <c r="A584" s="44"/>
      <c r="B584" s="45"/>
    </row>
    <row r="585" spans="1:2" s="34" customFormat="1" ht="13.8">
      <c r="A585" s="44"/>
      <c r="B585" s="45"/>
    </row>
    <row r="586" spans="1:2" s="34" customFormat="1" ht="13.8">
      <c r="A586" s="44"/>
      <c r="B586" s="45"/>
    </row>
    <row r="587" spans="1:2" s="34" customFormat="1" ht="13.8">
      <c r="A587" s="44"/>
      <c r="B587" s="45"/>
    </row>
    <row r="588" spans="1:2" s="34" customFormat="1" ht="13.8">
      <c r="A588" s="44"/>
      <c r="B588" s="45"/>
    </row>
    <row r="589" spans="1:2" s="34" customFormat="1" ht="13.8">
      <c r="A589" s="44"/>
      <c r="B589" s="45"/>
    </row>
    <row r="590" spans="1:2" s="34" customFormat="1" ht="13.8">
      <c r="A590" s="44"/>
      <c r="B590" s="45"/>
    </row>
    <row r="591" spans="1:2" s="34" customFormat="1" ht="13.8">
      <c r="A591" s="44"/>
      <c r="B591" s="45"/>
    </row>
    <row r="592" spans="1:2" s="34" customFormat="1" ht="13.8">
      <c r="A592" s="44"/>
      <c r="B592" s="45"/>
    </row>
    <row r="593" spans="1:2" s="34" customFormat="1" ht="13.8">
      <c r="A593" s="44"/>
      <c r="B593" s="45"/>
    </row>
    <row r="594" spans="1:2" s="34" customFormat="1" ht="13.8">
      <c r="A594" s="44"/>
      <c r="B594" s="45"/>
    </row>
    <row r="595" spans="1:2" s="34" customFormat="1" ht="13.8">
      <c r="A595" s="44"/>
      <c r="B595" s="45"/>
    </row>
    <row r="596" spans="1:2" s="34" customFormat="1" ht="13.8">
      <c r="A596" s="44"/>
      <c r="B596" s="45"/>
    </row>
    <row r="597" spans="1:2" s="34" customFormat="1" ht="13.8">
      <c r="A597" s="44"/>
      <c r="B597" s="45"/>
    </row>
    <row r="598" spans="1:2" s="34" customFormat="1" ht="13.8">
      <c r="A598" s="44"/>
      <c r="B598" s="45"/>
    </row>
    <row r="599" spans="1:2" s="34" customFormat="1" ht="13.8">
      <c r="A599" s="44"/>
      <c r="B599" s="45"/>
    </row>
    <row r="600" spans="1:2" s="34" customFormat="1" ht="13.8">
      <c r="A600" s="44"/>
      <c r="B600" s="45"/>
    </row>
    <row r="601" spans="1:2" s="34" customFormat="1" ht="13.8">
      <c r="A601" s="44"/>
      <c r="B601" s="45"/>
    </row>
    <row r="602" spans="1:2" s="34" customFormat="1" ht="13.8">
      <c r="A602" s="44"/>
      <c r="B602" s="45"/>
    </row>
    <row r="603" spans="1:2" s="34" customFormat="1" ht="13.8">
      <c r="A603" s="44"/>
      <c r="B603" s="45"/>
    </row>
    <row r="604" spans="1:2" s="34" customFormat="1" ht="13.8">
      <c r="A604" s="44"/>
      <c r="B604" s="45"/>
    </row>
    <row r="605" spans="1:2" s="34" customFormat="1" ht="13.8">
      <c r="A605" s="44"/>
      <c r="B605" s="45"/>
    </row>
    <row r="606" spans="1:2" s="34" customFormat="1" ht="13.8">
      <c r="A606" s="44"/>
      <c r="B606" s="45"/>
    </row>
    <row r="607" spans="1:2" s="34" customFormat="1" ht="13.8">
      <c r="A607" s="44"/>
      <c r="B607" s="45"/>
    </row>
    <row r="608" spans="1:2" s="34" customFormat="1" ht="13.8">
      <c r="A608" s="44"/>
      <c r="B608" s="45"/>
    </row>
    <row r="609" spans="1:2" s="34" customFormat="1" ht="13.8">
      <c r="A609" s="44"/>
      <c r="B609" s="45"/>
    </row>
    <row r="610" spans="1:2" s="34" customFormat="1" ht="13.8">
      <c r="A610" s="44"/>
      <c r="B610" s="45"/>
    </row>
    <row r="611" spans="1:2" s="34" customFormat="1" ht="13.8">
      <c r="A611" s="44"/>
      <c r="B611" s="45"/>
    </row>
    <row r="612" spans="1:2" s="34" customFormat="1" ht="13.8">
      <c r="A612" s="44"/>
      <c r="B612" s="45"/>
    </row>
    <row r="613" spans="1:2" s="34" customFormat="1" ht="13.8">
      <c r="A613" s="44"/>
      <c r="B613" s="45"/>
    </row>
    <row r="614" spans="1:2" s="34" customFormat="1" ht="13.8">
      <c r="A614" s="44"/>
      <c r="B614" s="45"/>
    </row>
    <row r="615" spans="1:2" s="34" customFormat="1" ht="13.8">
      <c r="A615" s="44"/>
      <c r="B615" s="45"/>
    </row>
    <row r="616" spans="1:2" s="34" customFormat="1" ht="13.8">
      <c r="A616" s="44"/>
      <c r="B616" s="45"/>
    </row>
    <row r="617" spans="1:2" s="34" customFormat="1" ht="13.8">
      <c r="A617" s="44"/>
      <c r="B617" s="45"/>
    </row>
    <row r="618" spans="1:2" s="34" customFormat="1" ht="13.8">
      <c r="A618" s="44"/>
      <c r="B618" s="45"/>
    </row>
    <row r="619" spans="1:2" s="34" customFormat="1" ht="13.8">
      <c r="A619" s="44"/>
      <c r="B619" s="45"/>
    </row>
    <row r="620" spans="1:2" s="34" customFormat="1" ht="13.8">
      <c r="A620" s="44"/>
      <c r="B620" s="45"/>
    </row>
    <row r="621" spans="1:2" s="34" customFormat="1" ht="13.8">
      <c r="A621" s="44"/>
      <c r="B621" s="45"/>
    </row>
    <row r="622" spans="1:2" s="34" customFormat="1" ht="13.8">
      <c r="A622" s="44"/>
      <c r="B622" s="45"/>
    </row>
    <row r="623" spans="1:2" s="34" customFormat="1" ht="13.8">
      <c r="A623" s="44"/>
      <c r="B623" s="45"/>
    </row>
    <row r="624" spans="1:2" s="34" customFormat="1" ht="13.8">
      <c r="A624" s="44"/>
      <c r="B624" s="45"/>
    </row>
    <row r="625" spans="1:2" s="34" customFormat="1" ht="13.8">
      <c r="A625" s="44"/>
      <c r="B625" s="45"/>
    </row>
    <row r="626" spans="1:2" s="34" customFormat="1" ht="13.8">
      <c r="A626" s="44"/>
      <c r="B626" s="45"/>
    </row>
    <row r="627" spans="1:2" s="34" customFormat="1" ht="13.8">
      <c r="A627" s="44"/>
      <c r="B627" s="45"/>
    </row>
    <row r="628" spans="1:2" s="34" customFormat="1" ht="13.8">
      <c r="A628" s="44"/>
      <c r="B628" s="45"/>
    </row>
    <row r="629" spans="1:2" s="34" customFormat="1" ht="13.8">
      <c r="A629" s="44"/>
      <c r="B629" s="45"/>
    </row>
    <row r="630" spans="1:2" s="34" customFormat="1" ht="13.8">
      <c r="A630" s="44"/>
      <c r="B630" s="45"/>
    </row>
    <row r="631" spans="1:2" s="34" customFormat="1" ht="13.8">
      <c r="A631" s="44"/>
      <c r="B631" s="45"/>
    </row>
    <row r="632" spans="1:2" s="34" customFormat="1" ht="13.8">
      <c r="A632" s="44"/>
      <c r="B632" s="45"/>
    </row>
    <row r="633" spans="1:2" s="34" customFormat="1" ht="13.8">
      <c r="A633" s="44"/>
      <c r="B633" s="45"/>
    </row>
    <row r="634" spans="1:2" s="34" customFormat="1" ht="13.8">
      <c r="A634" s="44"/>
      <c r="B634" s="45"/>
    </row>
    <row r="635" spans="1:2" s="34" customFormat="1" ht="13.8">
      <c r="A635" s="44"/>
      <c r="B635" s="45"/>
    </row>
    <row r="636" spans="1:2" s="34" customFormat="1" ht="13.8">
      <c r="A636" s="44"/>
      <c r="B636" s="45"/>
    </row>
    <row r="637" spans="1:2" s="34" customFormat="1" ht="13.8">
      <c r="A637" s="44"/>
      <c r="B637" s="45"/>
    </row>
    <row r="638" spans="1:2" s="34" customFormat="1" ht="13.8">
      <c r="A638" s="44"/>
      <c r="B638" s="45"/>
    </row>
    <row r="639" spans="1:2" s="34" customFormat="1" ht="13.8">
      <c r="A639" s="44"/>
      <c r="B639" s="45"/>
    </row>
    <row r="640" spans="1:2" s="34" customFormat="1" ht="13.8">
      <c r="A640" s="44"/>
      <c r="B640" s="45"/>
    </row>
    <row r="641" spans="1:2" s="34" customFormat="1" ht="13.8">
      <c r="A641" s="44"/>
      <c r="B641" s="45"/>
    </row>
    <row r="642" spans="1:2" s="34" customFormat="1" ht="13.8">
      <c r="A642" s="44"/>
      <c r="B642" s="45"/>
    </row>
    <row r="643" spans="1:2" s="34" customFormat="1" ht="13.8">
      <c r="A643" s="44"/>
      <c r="B643" s="45"/>
    </row>
    <row r="644" spans="1:2" s="34" customFormat="1" ht="13.8">
      <c r="A644" s="44"/>
      <c r="B644" s="45"/>
    </row>
    <row r="645" spans="1:2" s="34" customFormat="1" ht="13.8">
      <c r="A645" s="44"/>
      <c r="B645" s="45"/>
    </row>
    <row r="646" spans="1:2" s="34" customFormat="1" ht="13.8">
      <c r="A646" s="44"/>
      <c r="B646" s="45"/>
    </row>
    <row r="647" spans="1:2" s="34" customFormat="1" ht="13.8">
      <c r="A647" s="44"/>
      <c r="B647" s="45"/>
    </row>
    <row r="648" spans="1:2" s="34" customFormat="1" ht="13.8">
      <c r="A648" s="44"/>
      <c r="B648" s="45"/>
    </row>
    <row r="649" spans="1:2" s="34" customFormat="1" ht="13.8">
      <c r="A649" s="44"/>
      <c r="B649" s="45"/>
    </row>
    <row r="650" spans="1:2" s="34" customFormat="1" ht="13.8">
      <c r="A650" s="44"/>
      <c r="B650" s="45"/>
    </row>
    <row r="651" spans="1:2" s="34" customFormat="1" ht="13.8">
      <c r="A651" s="44"/>
      <c r="B651" s="45"/>
    </row>
    <row r="652" spans="1:2" s="34" customFormat="1" ht="13.8">
      <c r="A652" s="44"/>
      <c r="B652" s="45"/>
    </row>
    <row r="653" spans="1:2" s="34" customFormat="1" ht="13.8">
      <c r="A653" s="44"/>
      <c r="B653" s="45"/>
    </row>
    <row r="654" spans="1:2" s="34" customFormat="1" ht="13.8">
      <c r="A654" s="44"/>
      <c r="B654" s="45"/>
    </row>
    <row r="655" spans="1:2" s="34" customFormat="1" ht="13.8">
      <c r="A655" s="44"/>
      <c r="B655" s="45"/>
    </row>
    <row r="656" spans="1:2" s="34" customFormat="1" ht="13.8">
      <c r="A656" s="44"/>
      <c r="B656" s="45"/>
    </row>
    <row r="657" spans="4:4" ht="13.8">
      <c r="D657" s="34"/>
    </row>
    <row r="658" spans="4:4" ht="13.8">
      <c r="D658" s="34"/>
    </row>
    <row r="659" spans="4:4" thickBot="1">
      <c r="D659" s="34"/>
    </row>
  </sheetData>
  <sortState xmlns:xlrd2="http://schemas.microsoft.com/office/spreadsheetml/2017/richdata2" ref="I28:I34">
    <sortCondition ref="I28:I34"/>
  </sortState>
  <mergeCells count="3">
    <mergeCell ref="A6:G6"/>
    <mergeCell ref="A7:G7"/>
    <mergeCell ref="A8:G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EC223D-0C00-4DF8-AB43-F35207CBE3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ServerUsage!J12:J20</xm:f>
              <xm:sqref>J21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topLeftCell="A9" zoomScale="95" zoomScaleNormal="95" workbookViewId="0">
      <selection activeCell="K32" sqref="K32"/>
    </sheetView>
  </sheetViews>
  <sheetFormatPr defaultRowHeight="14.4"/>
  <cols>
    <col min="1" max="1" width="12.44140625" bestFit="1" customWidth="1"/>
    <col min="2" max="2" width="11.6640625" bestFit="1" customWidth="1"/>
    <col min="3" max="3" width="18" bestFit="1" customWidth="1"/>
    <col min="4" max="4" width="18" customWidth="1"/>
    <col min="5" max="5" width="8.88671875" style="1"/>
    <col min="6" max="8" width="16.88671875" customWidth="1"/>
    <col min="10" max="11" width="20" customWidth="1"/>
  </cols>
  <sheetData>
    <row r="1" spans="1:11" s="31" customFormat="1" ht="15.6">
      <c r="A1" s="30" t="s">
        <v>0</v>
      </c>
    </row>
    <row r="2" spans="1:11" s="31" customFormat="1" ht="15.6">
      <c r="A2" s="32" t="s">
        <v>136</v>
      </c>
    </row>
    <row r="3" spans="1:11" s="31" customFormat="1" ht="15.6">
      <c r="A3" s="32" t="s">
        <v>137</v>
      </c>
    </row>
    <row r="4" spans="1:11" s="31" customFormat="1" ht="15.6">
      <c r="A4" s="32" t="s">
        <v>138</v>
      </c>
    </row>
    <row r="5" spans="1:11" s="31" customFormat="1" ht="15.6">
      <c r="A5" s="32" t="s">
        <v>139</v>
      </c>
    </row>
    <row r="6" spans="1:11" s="31" customFormat="1" ht="15.6">
      <c r="A6" s="32" t="s">
        <v>140</v>
      </c>
    </row>
    <row r="7" spans="1:11" s="31" customFormat="1" ht="15.6">
      <c r="A7" s="32" t="s">
        <v>141</v>
      </c>
    </row>
    <row r="8" spans="1:11" s="6" customFormat="1" ht="15.6">
      <c r="A8" s="8"/>
      <c r="B8" s="5"/>
      <c r="C8" s="5"/>
      <c r="D8" s="5"/>
      <c r="E8" s="5"/>
    </row>
    <row r="9" spans="1:11" ht="31.2">
      <c r="A9" s="84" t="s">
        <v>142</v>
      </c>
      <c r="B9" s="84"/>
      <c r="C9" s="84"/>
      <c r="D9" s="84"/>
      <c r="E9" s="84"/>
    </row>
    <row r="10" spans="1:11">
      <c r="A10" s="13" t="s">
        <v>143</v>
      </c>
      <c r="B10" s="13" t="s">
        <v>144</v>
      </c>
      <c r="C10" s="13" t="s">
        <v>145</v>
      </c>
      <c r="D10" s="13" t="s">
        <v>146</v>
      </c>
      <c r="E10" s="13" t="s">
        <v>147</v>
      </c>
      <c r="F10" s="26" t="s">
        <v>148</v>
      </c>
      <c r="G10" s="26" t="s">
        <v>149</v>
      </c>
      <c r="H10" s="26" t="s">
        <v>150</v>
      </c>
      <c r="J10" s="15" t="s">
        <v>151</v>
      </c>
    </row>
    <row r="11" spans="1:11">
      <c r="A11" t="s">
        <v>152</v>
      </c>
      <c r="B11" t="s">
        <v>153</v>
      </c>
      <c r="C11" t="s">
        <v>154</v>
      </c>
      <c r="D11" s="14">
        <v>25000</v>
      </c>
      <c r="E11" s="1">
        <v>36</v>
      </c>
      <c r="F11" s="58">
        <f>IF(E11&gt;35,$K$12,
IF(E11&gt;=26,$K$13,
IF(E11&gt;=16,$K$14,
IF(E11&lt;16,K15))))</f>
        <v>10</v>
      </c>
      <c r="G11" s="19">
        <f>D11*F11%</f>
        <v>2500</v>
      </c>
      <c r="H11" s="19">
        <f>D11+G11</f>
        <v>27500</v>
      </c>
      <c r="J11" s="17" t="s">
        <v>147</v>
      </c>
      <c r="K11" s="17" t="s">
        <v>155</v>
      </c>
    </row>
    <row r="12" spans="1:11">
      <c r="A12" t="s">
        <v>156</v>
      </c>
      <c r="B12" t="s">
        <v>157</v>
      </c>
      <c r="C12" t="s">
        <v>154</v>
      </c>
      <c r="D12" s="14">
        <v>22000</v>
      </c>
      <c r="E12" s="1">
        <v>36</v>
      </c>
      <c r="F12" s="58">
        <f t="shared" ref="F12:F34" si="0">IF(E12&gt;35,$K$12,
IF(E12&gt;=26,$K$13,
IF(E12&gt;=16,$K$14,
IF(E12&lt;16,K16))))</f>
        <v>10</v>
      </c>
      <c r="G12" s="19">
        <f t="shared" ref="G12:G34" si="1">D12*F12%</f>
        <v>2200</v>
      </c>
      <c r="H12" s="19">
        <f t="shared" ref="H12:H34" si="2">D12+G12</f>
        <v>24200</v>
      </c>
      <c r="J12" s="16" t="s">
        <v>158</v>
      </c>
      <c r="K12" s="16">
        <v>10</v>
      </c>
    </row>
    <row r="13" spans="1:11">
      <c r="A13" t="s">
        <v>59</v>
      </c>
      <c r="B13" t="s">
        <v>60</v>
      </c>
      <c r="C13" t="s">
        <v>154</v>
      </c>
      <c r="D13" s="14">
        <v>28000</v>
      </c>
      <c r="E13" s="1">
        <v>36</v>
      </c>
      <c r="F13" s="58">
        <f t="shared" si="0"/>
        <v>10</v>
      </c>
      <c r="G13" s="19">
        <f t="shared" si="1"/>
        <v>2800</v>
      </c>
      <c r="H13" s="19">
        <f t="shared" si="2"/>
        <v>30800</v>
      </c>
      <c r="J13" s="16" t="s">
        <v>159</v>
      </c>
      <c r="K13" s="16">
        <v>7</v>
      </c>
    </row>
    <row r="14" spans="1:11">
      <c r="A14" t="s">
        <v>160</v>
      </c>
      <c r="B14" t="s">
        <v>161</v>
      </c>
      <c r="C14" t="s">
        <v>162</v>
      </c>
      <c r="D14" s="14">
        <v>18000</v>
      </c>
      <c r="E14" s="1">
        <v>36</v>
      </c>
      <c r="F14" s="58">
        <f t="shared" si="0"/>
        <v>10</v>
      </c>
      <c r="G14" s="19">
        <f t="shared" si="1"/>
        <v>1800</v>
      </c>
      <c r="H14" s="19">
        <f t="shared" si="2"/>
        <v>19800</v>
      </c>
      <c r="J14" s="16" t="s">
        <v>163</v>
      </c>
      <c r="K14" s="16">
        <v>5</v>
      </c>
    </row>
    <row r="15" spans="1:11">
      <c r="A15" t="s">
        <v>164</v>
      </c>
      <c r="B15" t="s">
        <v>165</v>
      </c>
      <c r="C15" t="s">
        <v>166</v>
      </c>
      <c r="D15" s="14">
        <v>15000</v>
      </c>
      <c r="E15" s="1">
        <v>30</v>
      </c>
      <c r="F15" s="58">
        <f t="shared" si="0"/>
        <v>7</v>
      </c>
      <c r="G15" s="19">
        <f t="shared" si="1"/>
        <v>1050</v>
      </c>
      <c r="H15" s="19">
        <f t="shared" si="2"/>
        <v>16050</v>
      </c>
      <c r="J15" s="16" t="s">
        <v>167</v>
      </c>
      <c r="K15" s="16">
        <v>0</v>
      </c>
    </row>
    <row r="16" spans="1:11">
      <c r="A16" t="s">
        <v>168</v>
      </c>
      <c r="B16" t="s">
        <v>49</v>
      </c>
      <c r="C16" t="s">
        <v>166</v>
      </c>
      <c r="D16" s="14">
        <v>18000</v>
      </c>
      <c r="E16" s="1">
        <v>30</v>
      </c>
      <c r="F16" s="58">
        <f t="shared" si="0"/>
        <v>7</v>
      </c>
      <c r="G16" s="19">
        <f t="shared" si="1"/>
        <v>1260.0000000000002</v>
      </c>
      <c r="H16" s="19">
        <f t="shared" si="2"/>
        <v>19260</v>
      </c>
    </row>
    <row r="17" spans="1:12">
      <c r="A17" t="s">
        <v>169</v>
      </c>
      <c r="B17" t="s">
        <v>170</v>
      </c>
      <c r="C17" t="s">
        <v>171</v>
      </c>
      <c r="D17" s="14">
        <v>12000</v>
      </c>
      <c r="E17" s="1">
        <v>36</v>
      </c>
      <c r="F17" s="58">
        <f t="shared" si="0"/>
        <v>10</v>
      </c>
      <c r="G17" s="19">
        <f t="shared" si="1"/>
        <v>1200</v>
      </c>
      <c r="H17" s="19">
        <f t="shared" si="2"/>
        <v>13200</v>
      </c>
      <c r="J17" s="77" t="s">
        <v>172</v>
      </c>
    </row>
    <row r="18" spans="1:12">
      <c r="A18" t="s">
        <v>173</v>
      </c>
      <c r="B18" t="s">
        <v>174</v>
      </c>
      <c r="C18" t="s">
        <v>175</v>
      </c>
      <c r="D18" s="14">
        <v>34000</v>
      </c>
      <c r="E18" s="1">
        <v>36</v>
      </c>
      <c r="F18" s="58">
        <f t="shared" si="0"/>
        <v>10</v>
      </c>
      <c r="G18" s="19">
        <f t="shared" si="1"/>
        <v>3400</v>
      </c>
      <c r="H18" s="19">
        <f t="shared" si="2"/>
        <v>37400</v>
      </c>
    </row>
    <row r="19" spans="1:12">
      <c r="A19" t="s">
        <v>176</v>
      </c>
      <c r="B19" t="s">
        <v>177</v>
      </c>
      <c r="C19" t="s">
        <v>154</v>
      </c>
      <c r="D19" s="14">
        <v>22000</v>
      </c>
      <c r="E19" s="1">
        <v>36</v>
      </c>
      <c r="F19" s="58">
        <f t="shared" si="0"/>
        <v>10</v>
      </c>
      <c r="G19" s="19">
        <f t="shared" si="1"/>
        <v>2200</v>
      </c>
      <c r="H19" s="19">
        <f t="shared" si="2"/>
        <v>24200</v>
      </c>
      <c r="J19" s="18" t="s">
        <v>178</v>
      </c>
      <c r="K19" s="27" t="s">
        <v>179</v>
      </c>
    </row>
    <row r="20" spans="1:12">
      <c r="A20" t="s">
        <v>180</v>
      </c>
      <c r="B20" t="s">
        <v>181</v>
      </c>
      <c r="C20" t="s">
        <v>182</v>
      </c>
      <c r="D20" s="14">
        <v>13000</v>
      </c>
      <c r="E20" s="1">
        <v>30</v>
      </c>
      <c r="F20" s="58">
        <f t="shared" si="0"/>
        <v>7</v>
      </c>
      <c r="G20" s="19">
        <f t="shared" si="1"/>
        <v>910.00000000000011</v>
      </c>
      <c r="H20" s="19">
        <f t="shared" si="2"/>
        <v>13910</v>
      </c>
      <c r="J20" t="s">
        <v>162</v>
      </c>
      <c r="K20" s="19">
        <f>SUMIF($C$11:$C$34,J20,$G$11:$G$34)</f>
        <v>3650</v>
      </c>
    </row>
    <row r="21" spans="1:12">
      <c r="A21" t="s">
        <v>183</v>
      </c>
      <c r="B21" t="s">
        <v>184</v>
      </c>
      <c r="C21" t="s">
        <v>185</v>
      </c>
      <c r="D21" s="14">
        <v>40000</v>
      </c>
      <c r="E21" s="1">
        <v>40</v>
      </c>
      <c r="F21" s="58">
        <f t="shared" si="0"/>
        <v>10</v>
      </c>
      <c r="G21" s="19">
        <f t="shared" si="1"/>
        <v>4000</v>
      </c>
      <c r="H21" s="19">
        <f t="shared" si="2"/>
        <v>44000</v>
      </c>
      <c r="J21" t="s">
        <v>186</v>
      </c>
      <c r="K21" s="19">
        <f t="shared" ref="K21:K29" si="3">SUMIF($C$11:$C$34,J21,$G$11:$G$34)</f>
        <v>1000</v>
      </c>
    </row>
    <row r="22" spans="1:12">
      <c r="A22" t="s">
        <v>187</v>
      </c>
      <c r="B22" t="s">
        <v>43</v>
      </c>
      <c r="C22" t="s">
        <v>182</v>
      </c>
      <c r="D22" s="14">
        <v>14000</v>
      </c>
      <c r="E22" s="1">
        <v>30</v>
      </c>
      <c r="F22" s="58">
        <f t="shared" si="0"/>
        <v>7</v>
      </c>
      <c r="G22" s="19">
        <f t="shared" si="1"/>
        <v>980.00000000000011</v>
      </c>
      <c r="H22" s="19">
        <f t="shared" si="2"/>
        <v>14980</v>
      </c>
      <c r="J22" t="s">
        <v>188</v>
      </c>
      <c r="K22" s="19">
        <f t="shared" si="3"/>
        <v>10200</v>
      </c>
    </row>
    <row r="23" spans="1:12">
      <c r="A23" t="s">
        <v>189</v>
      </c>
      <c r="B23" t="s">
        <v>190</v>
      </c>
      <c r="C23" t="s">
        <v>182</v>
      </c>
      <c r="D23" s="14">
        <v>14500</v>
      </c>
      <c r="E23" s="1">
        <v>20</v>
      </c>
      <c r="F23" s="58">
        <f t="shared" si="0"/>
        <v>5</v>
      </c>
      <c r="G23" s="19">
        <f t="shared" si="1"/>
        <v>725</v>
      </c>
      <c r="H23" s="19">
        <f t="shared" si="2"/>
        <v>15225</v>
      </c>
      <c r="J23" t="s">
        <v>191</v>
      </c>
      <c r="K23" s="19">
        <f t="shared" si="3"/>
        <v>1250</v>
      </c>
    </row>
    <row r="24" spans="1:12">
      <c r="A24" t="s">
        <v>192</v>
      </c>
      <c r="B24" t="s">
        <v>193</v>
      </c>
      <c r="C24" t="s">
        <v>188</v>
      </c>
      <c r="D24" s="14">
        <v>28000</v>
      </c>
      <c r="E24" s="1">
        <v>36</v>
      </c>
      <c r="F24" s="58">
        <f t="shared" si="0"/>
        <v>10</v>
      </c>
      <c r="G24" s="19">
        <f t="shared" si="1"/>
        <v>2800</v>
      </c>
      <c r="H24" s="19">
        <f t="shared" si="2"/>
        <v>30800</v>
      </c>
      <c r="J24" t="s">
        <v>185</v>
      </c>
      <c r="K24" s="19">
        <f t="shared" si="3"/>
        <v>4000</v>
      </c>
    </row>
    <row r="25" spans="1:12">
      <c r="A25" t="s">
        <v>194</v>
      </c>
      <c r="B25" t="s">
        <v>195</v>
      </c>
      <c r="C25" t="s">
        <v>188</v>
      </c>
      <c r="D25" s="14">
        <v>25000</v>
      </c>
      <c r="E25" s="1">
        <v>36</v>
      </c>
      <c r="F25" s="58">
        <f t="shared" si="0"/>
        <v>10</v>
      </c>
      <c r="G25" s="19">
        <f t="shared" si="1"/>
        <v>2500</v>
      </c>
      <c r="H25" s="19">
        <f t="shared" si="2"/>
        <v>27500</v>
      </c>
      <c r="J25" t="s">
        <v>154</v>
      </c>
      <c r="K25" s="19">
        <f t="shared" si="3"/>
        <v>9700</v>
      </c>
    </row>
    <row r="26" spans="1:12">
      <c r="A26" t="s">
        <v>196</v>
      </c>
      <c r="B26" t="s">
        <v>197</v>
      </c>
      <c r="C26" t="s">
        <v>188</v>
      </c>
      <c r="D26" s="14">
        <v>24000</v>
      </c>
      <c r="E26" s="1">
        <v>36</v>
      </c>
      <c r="F26" s="58">
        <f t="shared" si="0"/>
        <v>10</v>
      </c>
      <c r="G26" s="19">
        <f t="shared" si="1"/>
        <v>2400</v>
      </c>
      <c r="H26" s="19">
        <f t="shared" si="2"/>
        <v>26400</v>
      </c>
      <c r="J26" t="s">
        <v>171</v>
      </c>
      <c r="K26" s="19">
        <f t="shared" si="3"/>
        <v>1200</v>
      </c>
    </row>
    <row r="27" spans="1:12">
      <c r="A27" t="s">
        <v>70</v>
      </c>
      <c r="B27" t="s">
        <v>57</v>
      </c>
      <c r="C27" t="s">
        <v>175</v>
      </c>
      <c r="D27" s="14">
        <v>42000</v>
      </c>
      <c r="E27" s="1">
        <v>36</v>
      </c>
      <c r="F27" s="58">
        <f t="shared" si="0"/>
        <v>10</v>
      </c>
      <c r="G27" s="19">
        <f t="shared" si="1"/>
        <v>4200</v>
      </c>
      <c r="H27" s="19">
        <f t="shared" si="2"/>
        <v>46200</v>
      </c>
      <c r="J27" t="s">
        <v>182</v>
      </c>
      <c r="K27" s="19">
        <f t="shared" si="3"/>
        <v>2615</v>
      </c>
    </row>
    <row r="28" spans="1:12">
      <c r="A28" t="s">
        <v>198</v>
      </c>
      <c r="B28" t="s">
        <v>199</v>
      </c>
      <c r="C28" t="s">
        <v>188</v>
      </c>
      <c r="D28" s="14">
        <v>25000</v>
      </c>
      <c r="E28" s="1">
        <v>36</v>
      </c>
      <c r="F28" s="58">
        <f t="shared" si="0"/>
        <v>10</v>
      </c>
      <c r="G28" s="19">
        <f t="shared" si="1"/>
        <v>2500</v>
      </c>
      <c r="H28" s="19">
        <f t="shared" si="2"/>
        <v>27500</v>
      </c>
      <c r="J28" t="s">
        <v>175</v>
      </c>
      <c r="K28" s="19">
        <f t="shared" si="3"/>
        <v>7600</v>
      </c>
    </row>
    <row r="29" spans="1:12">
      <c r="A29" t="s">
        <v>200</v>
      </c>
      <c r="B29" t="s">
        <v>201</v>
      </c>
      <c r="C29" t="s">
        <v>186</v>
      </c>
      <c r="D29" s="14">
        <v>20000</v>
      </c>
      <c r="E29" s="1">
        <v>15</v>
      </c>
      <c r="F29" s="58">
        <f t="shared" si="0"/>
        <v>0</v>
      </c>
      <c r="G29" s="19">
        <f t="shared" si="1"/>
        <v>0</v>
      </c>
      <c r="H29" s="19">
        <f t="shared" si="2"/>
        <v>20000</v>
      </c>
      <c r="J29" t="s">
        <v>166</v>
      </c>
      <c r="K29" s="19">
        <f t="shared" si="3"/>
        <v>2310</v>
      </c>
    </row>
    <row r="30" spans="1:12">
      <c r="A30" t="s">
        <v>202</v>
      </c>
      <c r="B30" t="s">
        <v>203</v>
      </c>
      <c r="C30" t="s">
        <v>186</v>
      </c>
      <c r="D30" s="14">
        <v>20000</v>
      </c>
      <c r="E30" s="1">
        <v>20</v>
      </c>
      <c r="F30" s="58">
        <f t="shared" si="0"/>
        <v>5</v>
      </c>
      <c r="G30" s="19">
        <f t="shared" si="1"/>
        <v>1000</v>
      </c>
      <c r="H30" s="19">
        <f t="shared" si="2"/>
        <v>21000</v>
      </c>
      <c r="J30" s="28" t="s">
        <v>204</v>
      </c>
      <c r="K30" s="19">
        <f>SUM(K20:K29)</f>
        <v>43525</v>
      </c>
      <c r="L30" s="29"/>
    </row>
    <row r="31" spans="1:12">
      <c r="A31" t="s">
        <v>205</v>
      </c>
      <c r="B31" t="s">
        <v>206</v>
      </c>
      <c r="C31" t="s">
        <v>186</v>
      </c>
      <c r="D31" s="14">
        <v>20000</v>
      </c>
      <c r="E31" s="1">
        <v>15</v>
      </c>
      <c r="F31" s="58">
        <f t="shared" si="0"/>
        <v>0</v>
      </c>
      <c r="G31" s="19">
        <f t="shared" si="1"/>
        <v>0</v>
      </c>
      <c r="H31" s="19">
        <f t="shared" si="2"/>
        <v>20000</v>
      </c>
      <c r="J31" s="24" t="s">
        <v>207</v>
      </c>
      <c r="K31" s="19" t="str">
        <f>BAHTTEXT(K30)</f>
        <v>สี่หมื่นสามพันห้าร้อยยี่สิบห้าบาทถ้วน</v>
      </c>
      <c r="L31" s="29"/>
    </row>
    <row r="32" spans="1:12">
      <c r="A32" t="s">
        <v>208</v>
      </c>
      <c r="B32" t="s">
        <v>209</v>
      </c>
      <c r="C32" t="s">
        <v>162</v>
      </c>
      <c r="D32" s="14">
        <v>18000</v>
      </c>
      <c r="E32" s="1">
        <v>20</v>
      </c>
      <c r="F32" s="58">
        <f t="shared" si="0"/>
        <v>5</v>
      </c>
      <c r="G32" s="19">
        <f t="shared" si="1"/>
        <v>900</v>
      </c>
      <c r="H32" s="19">
        <f t="shared" si="2"/>
        <v>18900</v>
      </c>
    </row>
    <row r="33" spans="1:8">
      <c r="A33" t="s">
        <v>210</v>
      </c>
      <c r="B33" t="s">
        <v>211</v>
      </c>
      <c r="C33" t="s">
        <v>162</v>
      </c>
      <c r="D33" s="14">
        <v>19000</v>
      </c>
      <c r="E33" s="1">
        <v>25</v>
      </c>
      <c r="F33" s="58">
        <f t="shared" si="0"/>
        <v>5</v>
      </c>
      <c r="G33" s="19">
        <f t="shared" si="1"/>
        <v>950</v>
      </c>
      <c r="H33" s="19">
        <f t="shared" si="2"/>
        <v>19950</v>
      </c>
    </row>
    <row r="34" spans="1:8">
      <c r="A34" t="s">
        <v>212</v>
      </c>
      <c r="B34" t="s">
        <v>213</v>
      </c>
      <c r="C34" t="s">
        <v>191</v>
      </c>
      <c r="D34" s="14">
        <v>25000</v>
      </c>
      <c r="E34" s="1">
        <v>25</v>
      </c>
      <c r="F34" s="58">
        <f t="shared" si="0"/>
        <v>5</v>
      </c>
      <c r="G34" s="19">
        <f t="shared" si="1"/>
        <v>1250</v>
      </c>
      <c r="H34" s="19">
        <f t="shared" si="2"/>
        <v>26250</v>
      </c>
    </row>
  </sheetData>
  <sortState xmlns:xlrd2="http://schemas.microsoft.com/office/spreadsheetml/2017/richdata2" ref="J18:J27">
    <sortCondition ref="J18:J27"/>
  </sortState>
  <mergeCells count="1">
    <mergeCell ref="A9:E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B359-084F-4016-BE10-377B73FC0FAC}">
  <dimension ref="A3:B17"/>
  <sheetViews>
    <sheetView tabSelected="1" workbookViewId="0">
      <selection activeCell="F16" sqref="F16"/>
    </sheetView>
  </sheetViews>
  <sheetFormatPr defaultRowHeight="14.4"/>
  <cols>
    <col min="1" max="1" width="23" bestFit="1" customWidth="1"/>
    <col min="2" max="2" width="12.5546875" bestFit="1" customWidth="1"/>
    <col min="3" max="3" width="12.77734375" bestFit="1" customWidth="1"/>
    <col min="4" max="4" width="6" bestFit="1" customWidth="1"/>
    <col min="5" max="5" width="12" bestFit="1" customWidth="1"/>
    <col min="6" max="6" width="6" bestFit="1" customWidth="1"/>
    <col min="7" max="7" width="10.77734375" bestFit="1" customWidth="1"/>
  </cols>
  <sheetData>
    <row r="3" spans="1:2">
      <c r="A3" s="85" t="s">
        <v>265</v>
      </c>
      <c r="B3" t="s">
        <v>267</v>
      </c>
    </row>
    <row r="4" spans="1:2">
      <c r="A4" s="86" t="s">
        <v>241</v>
      </c>
      <c r="B4" s="87">
        <v>15000</v>
      </c>
    </row>
    <row r="5" spans="1:2">
      <c r="A5" s="88" t="s">
        <v>240</v>
      </c>
      <c r="B5" s="87">
        <v>15000</v>
      </c>
    </row>
    <row r="6" spans="1:2">
      <c r="A6" s="86" t="s">
        <v>236</v>
      </c>
      <c r="B6" s="87">
        <v>12000</v>
      </c>
    </row>
    <row r="7" spans="1:2">
      <c r="A7" s="88" t="s">
        <v>235</v>
      </c>
      <c r="B7" s="87">
        <v>12000</v>
      </c>
    </row>
    <row r="8" spans="1:2">
      <c r="A8" s="86" t="s">
        <v>223</v>
      </c>
      <c r="B8" s="87">
        <v>63000</v>
      </c>
    </row>
    <row r="9" spans="1:2">
      <c r="A9" s="88" t="s">
        <v>227</v>
      </c>
      <c r="B9" s="87">
        <v>23000</v>
      </c>
    </row>
    <row r="10" spans="1:2">
      <c r="A10" s="88" t="s">
        <v>222</v>
      </c>
      <c r="B10" s="87">
        <v>25000</v>
      </c>
    </row>
    <row r="11" spans="1:2">
      <c r="A11" s="88" t="s">
        <v>231</v>
      </c>
      <c r="B11" s="87">
        <v>15000</v>
      </c>
    </row>
    <row r="12" spans="1:2">
      <c r="A12" s="86" t="s">
        <v>261</v>
      </c>
      <c r="B12" s="87">
        <v>22000</v>
      </c>
    </row>
    <row r="13" spans="1:2">
      <c r="A13" s="88" t="s">
        <v>260</v>
      </c>
      <c r="B13" s="87">
        <v>22000</v>
      </c>
    </row>
    <row r="14" spans="1:2">
      <c r="A14" s="86" t="s">
        <v>246</v>
      </c>
      <c r="B14" s="87">
        <v>48000</v>
      </c>
    </row>
    <row r="15" spans="1:2">
      <c r="A15" s="88" t="s">
        <v>245</v>
      </c>
      <c r="B15" s="87">
        <v>12000</v>
      </c>
    </row>
    <row r="16" spans="1:2">
      <c r="A16" s="88" t="s">
        <v>250</v>
      </c>
      <c r="B16" s="87">
        <v>36000</v>
      </c>
    </row>
    <row r="17" spans="1:2">
      <c r="A17" s="86" t="s">
        <v>266</v>
      </c>
      <c r="B17" s="87">
        <v>160000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workbookViewId="0">
      <selection activeCell="E8" sqref="E8"/>
    </sheetView>
  </sheetViews>
  <sheetFormatPr defaultRowHeight="14.4"/>
  <cols>
    <col min="1" max="3" width="12.88671875" style="47" customWidth="1"/>
    <col min="4" max="5" width="24.21875" style="47" customWidth="1"/>
    <col min="6" max="8" width="12.88671875" style="47" customWidth="1"/>
  </cols>
  <sheetData>
    <row r="1" spans="1:6" s="31" customFormat="1" ht="15.6">
      <c r="A1" s="30" t="s">
        <v>0</v>
      </c>
    </row>
    <row r="2" spans="1:6" s="31" customFormat="1" ht="15.6">
      <c r="A2" s="32" t="s">
        <v>214</v>
      </c>
    </row>
    <row r="3" spans="1:6" s="31" customFormat="1" ht="15.6">
      <c r="A3" s="32"/>
    </row>
    <row r="4" spans="1:6">
      <c r="A4" s="61" t="s">
        <v>215</v>
      </c>
      <c r="B4" s="62" t="s">
        <v>216</v>
      </c>
      <c r="C4" s="62" t="s">
        <v>217</v>
      </c>
      <c r="D4" s="62" t="s">
        <v>218</v>
      </c>
      <c r="E4" s="62" t="s">
        <v>119</v>
      </c>
      <c r="F4" s="63" t="s">
        <v>146</v>
      </c>
    </row>
    <row r="5" spans="1:6">
      <c r="A5" s="64" t="s">
        <v>219</v>
      </c>
      <c r="B5" s="65" t="s">
        <v>220</v>
      </c>
      <c r="C5" s="65" t="s">
        <v>221</v>
      </c>
      <c r="D5" s="65" t="s">
        <v>222</v>
      </c>
      <c r="E5" s="65" t="s">
        <v>223</v>
      </c>
      <c r="F5" s="66">
        <v>25000</v>
      </c>
    </row>
    <row r="6" spans="1:6">
      <c r="A6" s="64" t="s">
        <v>224</v>
      </c>
      <c r="B6" s="65" t="s">
        <v>225</v>
      </c>
      <c r="C6" s="65" t="s">
        <v>226</v>
      </c>
      <c r="D6" s="65" t="s">
        <v>227</v>
      </c>
      <c r="E6" s="65" t="s">
        <v>223</v>
      </c>
      <c r="F6" s="66">
        <v>23000</v>
      </c>
    </row>
    <row r="7" spans="1:6">
      <c r="A7" s="64" t="s">
        <v>228</v>
      </c>
      <c r="B7" s="65" t="s">
        <v>229</v>
      </c>
      <c r="C7" s="65" t="s">
        <v>230</v>
      </c>
      <c r="D7" s="65" t="s">
        <v>231</v>
      </c>
      <c r="E7" s="65" t="s">
        <v>223</v>
      </c>
      <c r="F7" s="66">
        <v>15000</v>
      </c>
    </row>
    <row r="8" spans="1:6">
      <c r="A8" s="64" t="s">
        <v>232</v>
      </c>
      <c r="B8" s="65" t="s">
        <v>233</v>
      </c>
      <c r="C8" s="65" t="s">
        <v>234</v>
      </c>
      <c r="D8" s="65" t="s">
        <v>235</v>
      </c>
      <c r="E8" s="65" t="s">
        <v>236</v>
      </c>
      <c r="F8" s="66">
        <v>12000</v>
      </c>
    </row>
    <row r="9" spans="1:6">
      <c r="A9" s="64" t="s">
        <v>237</v>
      </c>
      <c r="B9" s="65" t="s">
        <v>238</v>
      </c>
      <c r="C9" s="65" t="s">
        <v>239</v>
      </c>
      <c r="D9" s="65" t="s">
        <v>240</v>
      </c>
      <c r="E9" s="65" t="s">
        <v>241</v>
      </c>
      <c r="F9" s="66">
        <v>15000</v>
      </c>
    </row>
    <row r="10" spans="1:6">
      <c r="A10" s="64" t="s">
        <v>242</v>
      </c>
      <c r="B10" s="65" t="s">
        <v>243</v>
      </c>
      <c r="C10" s="65" t="s">
        <v>244</v>
      </c>
      <c r="D10" s="65" t="s">
        <v>245</v>
      </c>
      <c r="E10" s="65" t="s">
        <v>246</v>
      </c>
      <c r="F10" s="66">
        <v>12000</v>
      </c>
    </row>
    <row r="11" spans="1:6">
      <c r="A11" s="64" t="s">
        <v>247</v>
      </c>
      <c r="B11" s="65" t="s">
        <v>248</v>
      </c>
      <c r="C11" s="65" t="s">
        <v>249</v>
      </c>
      <c r="D11" s="65" t="s">
        <v>250</v>
      </c>
      <c r="E11" s="65" t="s">
        <v>246</v>
      </c>
      <c r="F11" s="66">
        <v>12000</v>
      </c>
    </row>
    <row r="12" spans="1:6">
      <c r="A12" s="64" t="s">
        <v>251</v>
      </c>
      <c r="B12" s="65" t="s">
        <v>252</v>
      </c>
      <c r="C12" s="65" t="s">
        <v>253</v>
      </c>
      <c r="D12" s="65" t="s">
        <v>250</v>
      </c>
      <c r="E12" s="65" t="s">
        <v>246</v>
      </c>
      <c r="F12" s="66">
        <v>12000</v>
      </c>
    </row>
    <row r="13" spans="1:6">
      <c r="A13" s="64" t="s">
        <v>254</v>
      </c>
      <c r="B13" s="65" t="s">
        <v>255</v>
      </c>
      <c r="C13" s="65" t="s">
        <v>256</v>
      </c>
      <c r="D13" s="65" t="s">
        <v>250</v>
      </c>
      <c r="E13" s="65" t="s">
        <v>246</v>
      </c>
      <c r="F13" s="66">
        <v>12000</v>
      </c>
    </row>
    <row r="14" spans="1:6">
      <c r="A14" s="64" t="s">
        <v>257</v>
      </c>
      <c r="B14" s="65" t="s">
        <v>258</v>
      </c>
      <c r="C14" s="65" t="s">
        <v>259</v>
      </c>
      <c r="D14" s="65" t="s">
        <v>260</v>
      </c>
      <c r="E14" s="65" t="s">
        <v>261</v>
      </c>
      <c r="F14" s="66">
        <v>11000</v>
      </c>
    </row>
    <row r="15" spans="1:6">
      <c r="A15" s="67" t="s">
        <v>262</v>
      </c>
      <c r="B15" s="68" t="s">
        <v>263</v>
      </c>
      <c r="C15" s="68" t="s">
        <v>264</v>
      </c>
      <c r="D15" s="68" t="s">
        <v>260</v>
      </c>
      <c r="E15" s="68" t="s">
        <v>261</v>
      </c>
      <c r="F15" s="69">
        <v>11000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Game</vt:lpstr>
      <vt:lpstr>Messenger</vt:lpstr>
      <vt:lpstr>HouseExpenses</vt:lpstr>
      <vt:lpstr>ServerUsage</vt:lpstr>
      <vt:lpstr>Contoso</vt:lpstr>
      <vt:lpstr>Sheet1</vt:lpstr>
      <vt:lpstr>SalaryInfo</vt:lpstr>
      <vt:lpstr>messenger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ANAWAT JANDEE</cp:lastModifiedBy>
  <cp:revision/>
  <dcterms:created xsi:type="dcterms:W3CDTF">2019-11-01T04:46:23Z</dcterms:created>
  <dcterms:modified xsi:type="dcterms:W3CDTF">2024-10-02T18:27:14Z</dcterms:modified>
  <cp:category/>
  <cp:contentStatus/>
</cp:coreProperties>
</file>