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Lolika\Downloads\"/>
    </mc:Choice>
  </mc:AlternateContent>
  <bookViews>
    <workbookView xWindow="0" yWindow="0" windowWidth="28800" windowHeight="12435" tabRatio="500"/>
  </bookViews>
  <sheets>
    <sheet name="Wartość benefitów pracowniczych" sheetId="1" r:id="rId1"/>
    <sheet name="Auto służbowe" sheetId="2" r:id="rId2"/>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48" i="1" l="1"/>
  <c r="E20" i="1"/>
  <c r="H20" i="1"/>
  <c r="E21" i="1"/>
  <c r="H21" i="1"/>
  <c r="E22" i="1"/>
  <c r="H22" i="1"/>
  <c r="E23" i="1"/>
  <c r="H23" i="1"/>
  <c r="E24" i="1"/>
  <c r="H24" i="1"/>
  <c r="E25" i="1"/>
  <c r="H25" i="1"/>
  <c r="E26" i="1"/>
  <c r="H26" i="1"/>
  <c r="E27" i="1"/>
  <c r="H27" i="1"/>
  <c r="E28" i="1"/>
  <c r="H28" i="1"/>
  <c r="E29" i="1"/>
  <c r="H29" i="1"/>
  <c r="E30" i="1"/>
  <c r="H30" i="1"/>
  <c r="E31" i="1"/>
  <c r="H31" i="1"/>
  <c r="E32" i="1"/>
  <c r="H32" i="1"/>
  <c r="E33" i="1"/>
  <c r="H33" i="1"/>
  <c r="E34" i="1"/>
  <c r="H34" i="1"/>
  <c r="E35" i="1"/>
  <c r="H35" i="1"/>
  <c r="E36" i="1"/>
  <c r="H36" i="1"/>
  <c r="E37" i="1"/>
  <c r="H37" i="1"/>
  <c r="E38" i="1"/>
  <c r="H38" i="1"/>
  <c r="E39" i="1"/>
  <c r="H39" i="1"/>
  <c r="E40" i="1"/>
  <c r="H40" i="1"/>
  <c r="E41" i="1"/>
  <c r="H41" i="1"/>
  <c r="E42" i="1"/>
  <c r="H42" i="1"/>
  <c r="E43" i="1"/>
  <c r="H43" i="1"/>
  <c r="H45" i="1"/>
  <c r="C49" i="1"/>
  <c r="C50" i="1"/>
  <c r="C15" i="2"/>
  <c r="C21" i="2"/>
  <c r="C25" i="2"/>
  <c r="C27" i="2"/>
  <c r="G20" i="1"/>
  <c r="G21" i="1"/>
  <c r="G22" i="1"/>
  <c r="G23" i="1"/>
  <c r="G24" i="1"/>
  <c r="G25" i="1"/>
  <c r="G26" i="1"/>
  <c r="G27" i="1"/>
  <c r="G28" i="1"/>
  <c r="G29" i="1"/>
  <c r="G30" i="1"/>
  <c r="G31" i="1"/>
  <c r="G32" i="1"/>
  <c r="G33" i="1"/>
  <c r="G34" i="1"/>
  <c r="G35" i="1"/>
  <c r="G36" i="1"/>
  <c r="G37" i="1"/>
  <c r="G38" i="1"/>
  <c r="G39" i="1"/>
  <c r="G40" i="1"/>
  <c r="G41" i="1"/>
  <c r="G42" i="1"/>
  <c r="G43" i="1"/>
  <c r="G45" i="1"/>
  <c r="E45" i="1"/>
</calcChain>
</file>

<file path=xl/sharedStrings.xml><?xml version="1.0" encoding="utf-8"?>
<sst xmlns="http://schemas.openxmlformats.org/spreadsheetml/2006/main" count="75" uniqueCount="68">
  <si>
    <t>Zapraszam na mój blog:</t>
  </si>
  <si>
    <t>http://jakoszczedzacpieniadze.pl</t>
  </si>
  <si>
    <t>Artykuł z opisem kalkulatora:</t>
  </si>
  <si>
    <t>Założenia początkowe</t>
  </si>
  <si>
    <t>Jaką stawkę podatku PIT płacisz?</t>
  </si>
  <si>
    <t>http://jakoszczedzacpieniadze.pl/jakie-benefity-i-swiadczenia-pracownicze</t>
  </si>
  <si>
    <t>Benefity, które możesz otrzymać</t>
  </si>
  <si>
    <t>Czy musisz zapłacić podatek</t>
  </si>
  <si>
    <t>Ile pokrywa pracodawca?</t>
  </si>
  <si>
    <t>Ile pokrywasz Ty?</t>
  </si>
  <si>
    <t>Kwota potrącanego podatku</t>
  </si>
  <si>
    <t>Prywatna opieka medyczna</t>
  </si>
  <si>
    <t>Służbowy telefon do celów prywatnych</t>
  </si>
  <si>
    <t>Służbowy samochód do celów prywatnych</t>
  </si>
  <si>
    <t>Karnety na siłownie i baseny, karty sportowo-rekreacyjne itp.</t>
  </si>
  <si>
    <t>Kupony kulturalne</t>
  </si>
  <si>
    <t>Bony na usługi turystyczne</t>
  </si>
  <si>
    <t>Dofinansowanie posiłków w pracy</t>
  </si>
  <si>
    <t>Bony żywieniowe</t>
  </si>
  <si>
    <t>Różne bony towarowe</t>
  </si>
  <si>
    <t xml:space="preserve">Dofinansowanie “uniformów” </t>
  </si>
  <si>
    <t>Dodatkowe dni urlopu przysługującego rodzicom</t>
  </si>
  <si>
    <t>Paczki świąteczne</t>
  </si>
  <si>
    <t>Rabaty pracownicze</t>
  </si>
  <si>
    <t>Grupowe ubezpieczenie na życie</t>
  </si>
  <si>
    <t>Wartość brutto "etatu" z benefitami</t>
  </si>
  <si>
    <t>Wartość brutto benefitów</t>
  </si>
  <si>
    <t>Nominalne wynagrodzenie brutto na etacie</t>
  </si>
  <si>
    <t>Pracowniczy Program Emerytalny (PPE)</t>
  </si>
  <si>
    <t>Szkolenia specjalistyczne</t>
  </si>
  <si>
    <t>Kursy językowe</t>
  </si>
  <si>
    <t>Zajęcia dodatkowe dla pracowników</t>
  </si>
  <si>
    <t>Wartość wg pracodawcy (na miesiąc)</t>
  </si>
  <si>
    <t>tak</t>
  </si>
  <si>
    <t>nie</t>
  </si>
  <si>
    <t>Rzeczywista wartość brutto</t>
  </si>
  <si>
    <t>Wyższe studia</t>
  </si>
  <si>
    <t>Dofinansowanie przejazdów</t>
  </si>
  <si>
    <t>Wynajęcie mieszkania pracownikowi</t>
  </si>
  <si>
    <t>&lt;-- wpisz kwotę wynagrodzenia brutto bez benefitów</t>
  </si>
  <si>
    <t>Wynagrodzenie brutto [miesięcznie]</t>
  </si>
  <si>
    <t>&lt;-- wpisz 18% lub 32%</t>
  </si>
  <si>
    <t>Oszacowanie wartości benefitów pracowniczych</t>
  </si>
  <si>
    <t>SUMA:</t>
  </si>
  <si>
    <t>Kalkulator: Wartość auta służbowego</t>
  </si>
  <si>
    <t>Ile auto pali litrów na 100 km</t>
  </si>
  <si>
    <t>Koszt 1 litra paliwa</t>
  </si>
  <si>
    <t>Liczba kilometrów przejeżdżana miesięcznie</t>
  </si>
  <si>
    <t>Miesięczny koszt paliwa</t>
  </si>
  <si>
    <t>Koszt serwisu [rocznie]</t>
  </si>
  <si>
    <t>&lt;-- wpisz sumę kosztów przeglądów, napraw, wymian opon itp.</t>
  </si>
  <si>
    <t>Koszt ubezpieczenia auta [rocznie]</t>
  </si>
  <si>
    <t>&lt;-- wpisz ile kosztowałoby Cię ubezpieczenie samochodu</t>
  </si>
  <si>
    <t>Suma innych wydatków [rocznie]</t>
  </si>
  <si>
    <t>&lt;-- zakup kompletu nowych opon (raz na kilka lat?), myjnie itp.</t>
  </si>
  <si>
    <t>Dodatkowe koszty miesięczne</t>
  </si>
  <si>
    <t>Sumaryczny koszt miesięczny</t>
  </si>
  <si>
    <t>Średni koszt przejechania 1 km</t>
  </si>
  <si>
    <t>Zestawienie kosztów eksploatacyjnych auta (bez amortyzacji samochodu)</t>
  </si>
  <si>
    <t>&lt;-- tę kwotę możesz wpisać jako wartość benefitu w postaci auta służbowego</t>
  </si>
  <si>
    <t>&lt;-- wpisz średnie spalanie swojego samochodu</t>
  </si>
  <si>
    <t>Ten arkusz umożliwi szybkie obliczenie uśrednionych, miesięcznych kosztów eksploatacyjnych związanych z użytkowaniem auta służbowego - w celu obliczenia ile pieniędzy zaoszczędza ono dla nas miesięcznie.
Jeśli arkusz ten będzie dla Ciebie przydatny, to zapraszam Cię na mojego bloga. Zapraszam i zachęcam do zostawienia krótkiego komentarza abym wiedział, że moja praca nie idzie na marne :)</t>
  </si>
  <si>
    <t>Ten arkusz umożliwi przeliczenie ile pieniędzy musielibyśmy zarabiać u pracodawcy, który nie oferuje nam benefitów pracowniczych, aby wynagrodzenie pokrywało koszty benefitów i pozapłacowych świadczeń pracowniczych, które możemy otrzymać od innego pracodawcy.
Arkusz wymaga uzupełnienia wszystkich pól zaznaczonych na żółto. Pozostałe wartości wyliczą się automatycznie.
Jeśli arkusz ten będzie dla Ciebie przydatny, to zapraszam Cię na mojego bloga. Zapraszam i zachęcam do zostawienia krótkiego komentarza abym wiedział, że moja praca nie idzie na marne :)</t>
  </si>
  <si>
    <t>&lt;-- wpisz kwotę wynagrodzenia brutto w umowie o pracę (bez benefitów)</t>
  </si>
  <si>
    <t>UWAGA: wpisuj kwoty miesięczne. Jeśli dany benefit otrzymujesz raz do roku lub nieregularnie, to zsumuj wartości dodatku w całym roku i podziel przez 12 (zrób uśrednienie miesięczne).</t>
  </si>
  <si>
    <t>&lt;-- tyle trzebaby zarabiać brutto na "gołym" etacie bez benefitów, by zrównał się on z pracą z benefitami</t>
  </si>
  <si>
    <t>Porównanie: etat z benefitami vs "goły etat" bez benefitów pracowniczych</t>
  </si>
  <si>
    <t>Kalkulator: Wartość benefitów pracowniczych vs "goły etat"</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</si>
</sst>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6" formatCode="#,##0\ &quot;zł&quot;;[Red]\-#,##0\ &quot;zł&quot;"/>
    <numFmt numFmtId="8" formatCode="#,##0.00\ &quot;zł&quot;;[Red]\-#,##0.00\ &quot;zł&quot;"/>
    <numFmt numFmtId="164" formatCode="0.0"/>
    <numFmt numFmtId="165" formatCode="#,##0.00\ &quot;zł&quot;;[Red]#,##0.00\ &quot;zł&quot;"/>
    <numFmt numFmtId="166" formatCode="#,##0\ &quot;zł&quot;;[Red]#,##0\ &quot;zł&quot;"/>
  </numFmts>
  <fonts count="12" x14ac:knownFonts="1">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b/>
      <sz val="18"/>
      <color theme="1"/>
      <name val="Calibri"/>
      <scheme val="minor"/>
    </font>
    <font>
      <i/>
      <sz val="11"/>
      <color theme="1"/>
      <name val="Calibri"/>
      <family val="2"/>
      <charset val="238"/>
      <scheme val="minor"/>
    </font>
    <font>
      <u/>
      <sz val="11"/>
      <color theme="10"/>
      <name val="Calibri"/>
      <family val="2"/>
      <charset val="238"/>
      <scheme val="minor"/>
    </font>
    <font>
      <i/>
      <u/>
      <sz val="11"/>
      <color theme="10"/>
      <name val="Calibri"/>
      <family val="2"/>
      <charset val="238"/>
      <scheme val="minor"/>
    </font>
    <font>
      <u/>
      <sz val="12"/>
      <color theme="11"/>
      <name val="Calibri"/>
      <family val="2"/>
      <scheme val="minor"/>
    </font>
    <font>
      <b/>
      <sz val="16"/>
      <color theme="1"/>
      <name val="Calibri"/>
      <scheme val="minor"/>
    </font>
    <font>
      <b/>
      <sz val="12"/>
      <color theme="0"/>
      <name val="Calibri"/>
      <family val="2"/>
      <scheme val="minor"/>
    </font>
    <font>
      <i/>
      <sz val="12"/>
      <color theme="1"/>
      <name val="Calibri"/>
      <scheme val="minor"/>
    </font>
  </fonts>
  <fills count="4">
    <fill>
      <patternFill patternType="none"/>
    </fill>
    <fill>
      <patternFill patternType="gray125"/>
    </fill>
    <fill>
      <patternFill patternType="solid">
        <fgColor rgb="FFFFFF00"/>
        <bgColor indexed="64"/>
      </patternFill>
    </fill>
    <fill>
      <patternFill patternType="solid">
        <fgColor theme="4"/>
        <bgColor theme="4"/>
      </patternFill>
    </fill>
  </fills>
  <borders count="2">
    <border>
      <left/>
      <right/>
      <top/>
      <bottom/>
      <diagonal/>
    </border>
    <border>
      <left/>
      <right/>
      <top style="thin">
        <color theme="4"/>
      </top>
      <bottom/>
      <diagonal/>
    </border>
  </borders>
  <cellStyleXfs count="44">
    <xf numFmtId="0" fontId="0" fillId="0" borderId="0"/>
    <xf numFmtId="9" fontId="2" fillId="0" borderId="0" applyFont="0" applyFill="0" applyBorder="0" applyAlignment="0" applyProtection="0"/>
    <xf numFmtId="0" fontId="6"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47">
    <xf numFmtId="0" fontId="0" fillId="0" borderId="0" xfId="0"/>
    <xf numFmtId="0" fontId="4" fillId="0" borderId="0" xfId="0" applyFont="1" applyAlignment="1">
      <alignment vertical="top"/>
    </xf>
    <xf numFmtId="0" fontId="0" fillId="0" borderId="0" xfId="0" applyAlignment="1">
      <alignment vertical="top"/>
    </xf>
    <xf numFmtId="0" fontId="2" fillId="0" borderId="0" xfId="0" applyFont="1" applyAlignment="1">
      <alignment vertical="top"/>
    </xf>
    <xf numFmtId="0" fontId="5" fillId="0" borderId="0" xfId="0" applyFont="1" applyAlignment="1">
      <alignment horizontal="right" vertical="top"/>
    </xf>
    <xf numFmtId="0" fontId="6" fillId="0" borderId="0" xfId="2" applyFont="1" applyAlignment="1">
      <alignment vertical="top"/>
    </xf>
    <xf numFmtId="0" fontId="6" fillId="0" borderId="0" xfId="2" applyAlignment="1">
      <alignment vertical="top"/>
    </xf>
    <xf numFmtId="0" fontId="7" fillId="0" borderId="0" xfId="2" applyFont="1" applyAlignment="1">
      <alignment vertical="top"/>
    </xf>
    <xf numFmtId="0" fontId="2" fillId="0" borderId="0" xfId="0" applyFont="1" applyAlignment="1" applyProtection="1">
      <alignment vertical="top"/>
    </xf>
    <xf numFmtId="0" fontId="9" fillId="0" borderId="0" xfId="0" applyFont="1" applyAlignment="1">
      <alignment vertical="top"/>
    </xf>
    <xf numFmtId="0" fontId="0" fillId="0" borderId="0" xfId="0" applyAlignment="1">
      <alignment horizontal="right" vertical="top"/>
    </xf>
    <xf numFmtId="6" fontId="0" fillId="2" borderId="0" xfId="0" applyNumberFormat="1" applyFill="1" applyAlignment="1">
      <alignment vertical="top"/>
    </xf>
    <xf numFmtId="6" fontId="0" fillId="0" borderId="0" xfId="0" applyNumberFormat="1" applyAlignment="1">
      <alignment vertical="top"/>
    </xf>
    <xf numFmtId="9" fontId="0" fillId="2" borderId="0" xfId="0" applyNumberFormat="1" applyFill="1" applyAlignment="1">
      <alignment vertical="top"/>
    </xf>
    <xf numFmtId="1" fontId="0" fillId="2" borderId="0" xfId="0" applyNumberFormat="1" applyFill="1" applyAlignment="1">
      <alignment vertical="top"/>
    </xf>
    <xf numFmtId="1" fontId="0" fillId="0" borderId="0" xfId="0" applyNumberFormat="1" applyAlignment="1">
      <alignment vertical="top"/>
    </xf>
    <xf numFmtId="0" fontId="3" fillId="0" borderId="0" xfId="0" applyFont="1" applyAlignment="1">
      <alignment vertical="top"/>
    </xf>
    <xf numFmtId="6" fontId="3" fillId="0" borderId="0" xfId="0" applyNumberFormat="1" applyFont="1" applyAlignment="1">
      <alignment vertical="top"/>
    </xf>
    <xf numFmtId="10" fontId="0" fillId="0" borderId="0" xfId="1" applyNumberFormat="1" applyFont="1" applyAlignment="1">
      <alignment vertical="top"/>
    </xf>
    <xf numFmtId="10" fontId="3" fillId="0" borderId="0" xfId="1" applyNumberFormat="1" applyFont="1" applyAlignment="1">
      <alignment vertical="top"/>
    </xf>
    <xf numFmtId="0" fontId="0" fillId="0" borderId="0" xfId="0" applyAlignment="1">
      <alignment vertical="top" wrapText="1"/>
    </xf>
    <xf numFmtId="0" fontId="10" fillId="3" borderId="1" xfId="0" applyFont="1" applyFill="1" applyBorder="1" applyAlignment="1">
      <alignment vertical="top" wrapText="1"/>
    </xf>
    <xf numFmtId="0" fontId="0" fillId="0" borderId="0" xfId="0" applyFont="1" applyAlignment="1">
      <alignment vertical="top"/>
    </xf>
    <xf numFmtId="6" fontId="0" fillId="0" borderId="0" xfId="0" applyNumberFormat="1" applyFont="1" applyAlignment="1">
      <alignment vertical="top"/>
    </xf>
    <xf numFmtId="6" fontId="0" fillId="0" borderId="0" xfId="0" applyNumberFormat="1" applyFont="1" applyBorder="1" applyAlignment="1">
      <alignment vertical="top"/>
    </xf>
    <xf numFmtId="6" fontId="1" fillId="0" borderId="0" xfId="1" applyNumberFormat="1" applyFont="1" applyAlignment="1">
      <alignment vertical="top"/>
    </xf>
    <xf numFmtId="0" fontId="0" fillId="0" borderId="0" xfId="0" applyFont="1" applyAlignment="1">
      <alignment horizontal="right" vertical="top"/>
    </xf>
    <xf numFmtId="6" fontId="0" fillId="2" borderId="0" xfId="0" applyNumberFormat="1" applyFont="1" applyFill="1" applyAlignment="1">
      <alignment vertical="top"/>
    </xf>
    <xf numFmtId="6" fontId="0" fillId="2" borderId="0" xfId="0" applyNumberFormat="1" applyFont="1" applyFill="1" applyBorder="1" applyAlignment="1">
      <alignment vertical="top"/>
    </xf>
    <xf numFmtId="0" fontId="3" fillId="0" borderId="0" xfId="0" applyFont="1" applyAlignment="1">
      <alignment horizontal="right" vertical="top"/>
    </xf>
    <xf numFmtId="0" fontId="3" fillId="0" borderId="0" xfId="0" applyFont="1" applyFill="1" applyAlignment="1">
      <alignment vertical="top"/>
    </xf>
    <xf numFmtId="6" fontId="3" fillId="0" borderId="0" xfId="0" applyNumberFormat="1" applyFont="1" applyFill="1" applyAlignment="1">
      <alignment vertical="top"/>
    </xf>
    <xf numFmtId="164" fontId="0" fillId="2" borderId="0" xfId="0" applyNumberFormat="1" applyFill="1" applyAlignment="1">
      <alignment vertical="top"/>
    </xf>
    <xf numFmtId="165" fontId="0" fillId="2" borderId="0" xfId="0" applyNumberFormat="1" applyFill="1" applyAlignment="1">
      <alignment vertical="top"/>
    </xf>
    <xf numFmtId="1" fontId="0" fillId="0" borderId="0" xfId="0" applyNumberFormat="1" applyFill="1" applyAlignment="1">
      <alignment vertical="top"/>
    </xf>
    <xf numFmtId="0" fontId="0" fillId="0" borderId="0" xfId="0" applyFill="1" applyAlignment="1">
      <alignment horizontal="right" vertical="top"/>
    </xf>
    <xf numFmtId="6" fontId="0" fillId="0" borderId="0" xfId="0" applyNumberFormat="1" applyFill="1" applyAlignment="1">
      <alignment vertical="top"/>
    </xf>
    <xf numFmtId="0" fontId="0" fillId="0" borderId="0" xfId="0" applyFill="1" applyAlignment="1">
      <alignment vertical="top"/>
    </xf>
    <xf numFmtId="166" fontId="3" fillId="0" borderId="0" xfId="0" applyNumberFormat="1" applyFont="1" applyFill="1" applyAlignment="1">
      <alignment vertical="top"/>
    </xf>
    <xf numFmtId="8" fontId="0" fillId="0" borderId="0" xfId="0" applyNumberFormat="1" applyAlignment="1">
      <alignment vertical="top"/>
    </xf>
    <xf numFmtId="0" fontId="0" fillId="0" borderId="0" xfId="0" applyFont="1" applyAlignment="1">
      <alignment vertical="top" wrapText="1"/>
    </xf>
    <xf numFmtId="0" fontId="0" fillId="0" borderId="0" xfId="0" applyFont="1" applyBorder="1" applyAlignment="1">
      <alignment vertical="top" wrapText="1"/>
    </xf>
    <xf numFmtId="0" fontId="0" fillId="0" borderId="0" xfId="0" applyAlignment="1">
      <alignment horizontal="right" vertical="center"/>
    </xf>
    <xf numFmtId="6" fontId="9" fillId="0" borderId="0" xfId="0" applyNumberFormat="1" applyFont="1" applyAlignment="1">
      <alignment vertical="center"/>
    </xf>
    <xf numFmtId="0" fontId="5" fillId="0" borderId="0" xfId="0" applyFont="1" applyAlignment="1">
      <alignment horizontal="left" vertical="top" wrapText="1"/>
    </xf>
    <xf numFmtId="0" fontId="11" fillId="0" borderId="0" xfId="0" applyFont="1" applyAlignment="1">
      <alignment vertical="top" wrapText="1"/>
    </xf>
    <xf numFmtId="0" fontId="0" fillId="0" borderId="0" xfId="0" applyAlignment="1">
      <alignment vertical="center" wrapText="1"/>
    </xf>
  </cellXfs>
  <cellStyles count="44">
    <cellStyle name="Hiperłącze" xfId="2" builtinId="8"/>
    <cellStyle name="Normalny" xfId="0" builtinId="0"/>
    <cellStyle name="Odwiedzone hiperłącze" xfId="3" builtinId="9" hidden="1"/>
    <cellStyle name="Odwiedzone hiperłącze" xfId="4" builtinId="9" hidden="1"/>
    <cellStyle name="Odwiedzone hiperłącze" xfId="5" builtinId="9" hidden="1"/>
    <cellStyle name="Odwiedzone hiperłącze" xfId="6" builtinId="9" hidden="1"/>
    <cellStyle name="Odwiedzone hiperłącze" xfId="7" builtinId="9" hidden="1"/>
    <cellStyle name="Odwiedzone hiperłącze" xfId="8" builtinId="9" hidden="1"/>
    <cellStyle name="Odwiedzone hiperłącze" xfId="9" builtinId="9" hidden="1"/>
    <cellStyle name="Odwiedzone hiperłącze" xfId="10" builtinId="9" hidden="1"/>
    <cellStyle name="Odwiedzone hiperłącze" xfId="11" builtinId="9" hidden="1"/>
    <cellStyle name="Odwiedzone hiperłącze" xfId="12" builtinId="9" hidden="1"/>
    <cellStyle name="Odwiedzone hiperłącze" xfId="13" builtinId="9" hidden="1"/>
    <cellStyle name="Odwiedzone hiperłącze" xfId="14" builtinId="9" hidden="1"/>
    <cellStyle name="Odwiedzone hiperłącze" xfId="15" builtinId="9" hidden="1"/>
    <cellStyle name="Odwiedzone hiperłącze" xfId="16" builtinId="9" hidden="1"/>
    <cellStyle name="Odwiedzone hiperłącze" xfId="17" builtinId="9" hidden="1"/>
    <cellStyle name="Odwiedzone hiperłącze" xfId="18" builtinId="9" hidden="1"/>
    <cellStyle name="Odwiedzone hiperłącze" xfId="19" builtinId="9" hidden="1"/>
    <cellStyle name="Odwiedzone hiperłącze" xfId="20" builtinId="9" hidden="1"/>
    <cellStyle name="Odwiedzone hiperłącze" xfId="21" builtinId="9" hidden="1"/>
    <cellStyle name="Odwiedzone hiperłącze" xfId="22" builtinId="9" hidden="1"/>
    <cellStyle name="Odwiedzone hiperłącze" xfId="23" builtinId="9" hidden="1"/>
    <cellStyle name="Odwiedzone hiperłącze" xfId="24" builtinId="9" hidden="1"/>
    <cellStyle name="Odwiedzone hiperłącze" xfId="25" builtinId="9" hidden="1"/>
    <cellStyle name="Odwiedzone hiperłącze" xfId="26" builtinId="9" hidden="1"/>
    <cellStyle name="Odwiedzone hiperłącze" xfId="27" builtinId="9" hidden="1"/>
    <cellStyle name="Odwiedzone hiperłącze" xfId="28" builtinId="9" hidden="1"/>
    <cellStyle name="Odwiedzone hiperłącze" xfId="29" builtinId="9" hidden="1"/>
    <cellStyle name="Odwiedzone hiperłącze" xfId="30" builtinId="9" hidden="1"/>
    <cellStyle name="Odwiedzone hiperłącze" xfId="31" builtinId="9" hidden="1"/>
    <cellStyle name="Odwiedzone hiperłącze" xfId="32" builtinId="9" hidden="1"/>
    <cellStyle name="Odwiedzone hiperłącze" xfId="33" builtinId="9" hidden="1"/>
    <cellStyle name="Odwiedzone hiperłącze" xfId="34" builtinId="9" hidden="1"/>
    <cellStyle name="Odwiedzone hiperłącze" xfId="35" builtinId="9" hidden="1"/>
    <cellStyle name="Odwiedzone hiperłącze" xfId="36" builtinId="9" hidden="1"/>
    <cellStyle name="Odwiedzone hiperłącze" xfId="37" builtinId="9" hidden="1"/>
    <cellStyle name="Odwiedzone hiperłącze" xfId="38" builtinId="9" hidden="1"/>
    <cellStyle name="Odwiedzone hiperłącze" xfId="39" builtinId="9" hidden="1"/>
    <cellStyle name="Odwiedzone hiperłącze" xfId="40" builtinId="9" hidden="1"/>
    <cellStyle name="Odwiedzone hiperłącze" xfId="41" builtinId="9" hidden="1"/>
    <cellStyle name="Odwiedzone hiperłącze" xfId="42" builtinId="9" hidden="1"/>
    <cellStyle name="Odwiedzone hiperłącze" xfId="43" builtinId="9" hidden="1"/>
    <cellStyle name="Procentowy" xfId="1" builtinId="5"/>
  </cellStyles>
  <dxfs count="9">
    <dxf>
      <numFmt numFmtId="10" formatCode="#,##0\ &quot;zł&quot;;[Red]\-#,##0\ &quot;zł&quot;"/>
      <alignment horizontal="general" vertical="top" textRotation="0" wrapText="0" indent="0" justifyLastLine="0" shrinkToFit="0" readingOrder="0"/>
    </dxf>
    <dxf>
      <numFmt numFmtId="10" formatCode="#,##0\ &quot;zł&quot;;[Red]\-#,##0\ &quot;zł&quot;"/>
      <alignment horizontal="general" vertical="top" textRotation="0" wrapText="0" indent="0" justifyLastLine="0" shrinkToFit="0" readingOrder="0"/>
    </dxf>
    <dxf>
      <numFmt numFmtId="10" formatCode="#,##0\ &quot;zł&quot;;[Red]\-#,##0\ &quot;zł&quot;"/>
      <fill>
        <patternFill patternType="solid">
          <fgColor indexed="64"/>
          <bgColor rgb="FFFFFF00"/>
        </patternFill>
      </fill>
      <alignment horizontal="general" vertical="top" textRotation="0" wrapText="0" indent="0" justifyLastLine="0" shrinkToFit="0" readingOrder="0"/>
    </dxf>
    <dxf>
      <numFmt numFmtId="10" formatCode="#,##0\ &quot;zł&quot;;[Red]\-#,##0\ &quot;zł&quot;"/>
      <alignment horizontal="general" vertical="top" textRotation="0" wrapText="0" indent="0" justifyLastLine="0" shrinkToFit="0" readingOrder="0"/>
    </dxf>
    <dxf>
      <numFmt numFmtId="10" formatCode="#,##0\ &quot;zł&quot;;[Red]\-#,##0\ &quot;zł&quot;"/>
      <fill>
        <patternFill patternType="solid">
          <fgColor indexed="64"/>
          <bgColor rgb="FFFFFF00"/>
        </patternFill>
      </fill>
      <alignment horizontal="general" vertical="top" textRotation="0" wrapText="0" indent="0" justifyLastLine="0" shrinkToFit="0" readingOrder="0"/>
    </dxf>
    <dxf>
      <numFmt numFmtId="10" formatCode="#,##0\ &quot;zł&quot;;[Red]\-#,##0\ &quot;zł&quot;"/>
      <fill>
        <patternFill patternType="solid">
          <fgColor indexed="64"/>
          <bgColor rgb="FFFFFF00"/>
        </patternFill>
      </fill>
      <alignment horizontal="general" vertical="top" textRotation="0" wrapText="0" indent="0" justifyLastLine="0" shrinkToFit="0" readingOrder="0"/>
    </dxf>
    <dxf>
      <alignment horizontal="general" vertical="top" textRotation="0" wrapText="1" justifyLastLine="0" shrinkToFit="0"/>
    </dxf>
    <dxf>
      <alignment vertical="top" textRotation="0" justifyLastLine="0" shrinkToFit="0"/>
    </dxf>
    <dxf>
      <alignment horizontal="general" vertical="top" textRotation="0" wrapText="1" justifyLastLine="0" shrinkToFit="0"/>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2" name="Table13" displayName="Table13" ref="B19:H43" totalsRowShown="0" headerRowDxfId="8" dataDxfId="7">
  <tableColumns count="7">
    <tableColumn id="1" name="Benefity, które możesz otrzymać" dataDxfId="6"/>
    <tableColumn id="2" name="Wartość wg pracodawcy (na miesiąc)" dataDxfId="5"/>
    <tableColumn id="3" name="Ile pokrywasz Ty?" dataDxfId="4"/>
    <tableColumn id="4" name="Ile pokrywa pracodawca?" dataDxfId="3"/>
    <tableColumn id="5" name="Czy musisz zapłacić podatek" dataDxfId="2"/>
    <tableColumn id="6" name="Kwota potrącanego podatku" dataDxfId="1">
      <calculatedColumnFormula>IF(Table13[[#This Row],[Czy musisz zapłacić podatek]]="tak",Table13[[#This Row],[Ile pokrywa pracodawca?]]*$C$13,0)</calculatedColumnFormula>
    </tableColumn>
    <tableColumn id="7" name="Rzeczywista wartość brutto" dataDxfId="0">
      <calculatedColumnFormula>IF(Table13[[#This Row],[Czy musisz zapłacić podatek]]="tak",Table13[[#This Row],[Ile pokrywa pracodawca?]],Table13[[#This Row],[Ile pokrywa pracodawca?]]+Table13[[#This Row],[Ile pokrywa pracodawca?]]*$C$13)</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hyperlink" Target="http://jakoszczedzacpieniadze.pl/jakie-benefity-i-swiadczenia-pracownicze" TargetMode="External"/><Relationship Id="rId1" Type="http://schemas.openxmlformats.org/officeDocument/2006/relationships/hyperlink" Target="http://jakoszczedzacpieniadze.pl/"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jakoszczedzacpieniadze.pl/jakie-benefity-i-swiadczenia-pracownicze" TargetMode="External"/><Relationship Id="rId1" Type="http://schemas.openxmlformats.org/officeDocument/2006/relationships/hyperlink" Target="http://jakoszczedzacpieniadze.p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50"/>
  <sheetViews>
    <sheetView showGridLines="0" tabSelected="1" topLeftCell="A22" workbookViewId="0">
      <selection activeCell="C21" sqref="C21"/>
    </sheetView>
  </sheetViews>
  <sheetFormatPr defaultColWidth="10.875" defaultRowHeight="15.75" x14ac:dyDescent="0.25"/>
  <cols>
    <col min="1" max="1" width="3.375" style="2" customWidth="1"/>
    <col min="2" max="2" width="41" style="2" customWidth="1"/>
    <col min="3" max="5" width="12.125" style="2" customWidth="1"/>
    <col min="6" max="6" width="12.625" style="2" customWidth="1"/>
    <col min="7" max="7" width="10.875" style="2"/>
    <col min="8" max="8" width="11.625" style="2" customWidth="1"/>
    <col min="9" max="16384" width="10.875" style="2"/>
  </cols>
  <sheetData>
    <row r="1" spans="2:6" s="3" customFormat="1" ht="23.25" x14ac:dyDescent="0.25">
      <c r="B1" s="1" t="s">
        <v>67</v>
      </c>
      <c r="C1" s="2"/>
      <c r="D1" s="2"/>
      <c r="E1" s="2"/>
    </row>
    <row r="2" spans="2:6" s="3" customFormat="1" x14ac:dyDescent="0.25">
      <c r="B2" s="2"/>
      <c r="C2" s="2"/>
      <c r="D2" s="2"/>
      <c r="E2" s="2"/>
    </row>
    <row r="3" spans="2:6" s="3" customFormat="1" ht="135" customHeight="1" x14ac:dyDescent="0.25">
      <c r="B3" s="44" t="s">
        <v>62</v>
      </c>
      <c r="C3" s="44"/>
      <c r="D3" s="44"/>
      <c r="E3" s="44"/>
    </row>
    <row r="4" spans="2:6" s="3" customFormat="1" x14ac:dyDescent="0.25">
      <c r="B4" s="2"/>
      <c r="C4" s="2"/>
      <c r="D4" s="2"/>
      <c r="E4" s="2"/>
    </row>
    <row r="5" spans="2:6" s="3" customFormat="1" x14ac:dyDescent="0.25">
      <c r="B5" s="4" t="s">
        <v>0</v>
      </c>
      <c r="C5" s="5" t="s">
        <v>1</v>
      </c>
      <c r="D5" s="2"/>
      <c r="E5" s="2"/>
    </row>
    <row r="6" spans="2:6" s="3" customFormat="1" x14ac:dyDescent="0.25">
      <c r="B6" s="4"/>
      <c r="C6" s="7"/>
      <c r="D6" s="2"/>
      <c r="E6" s="2"/>
    </row>
    <row r="7" spans="2:6" s="3" customFormat="1" x14ac:dyDescent="0.25">
      <c r="B7" s="4" t="s">
        <v>2</v>
      </c>
      <c r="C7" s="6" t="s">
        <v>5</v>
      </c>
      <c r="D7" s="2"/>
      <c r="E7" s="2"/>
    </row>
    <row r="8" spans="2:6" s="3" customFormat="1" x14ac:dyDescent="0.25">
      <c r="B8" s="8"/>
    </row>
    <row r="9" spans="2:6" ht="21" x14ac:dyDescent="0.25">
      <c r="B9" s="9" t="s">
        <v>3</v>
      </c>
    </row>
    <row r="11" spans="2:6" x14ac:dyDescent="0.25">
      <c r="B11" s="10" t="s">
        <v>40</v>
      </c>
      <c r="C11" s="11">
        <v>4202</v>
      </c>
      <c r="D11" s="2" t="s">
        <v>63</v>
      </c>
    </row>
    <row r="12" spans="2:6" x14ac:dyDescent="0.25">
      <c r="B12" s="10"/>
      <c r="C12" s="12"/>
      <c r="E12" s="12"/>
    </row>
    <row r="13" spans="2:6" x14ac:dyDescent="0.25">
      <c r="B13" s="10" t="s">
        <v>4</v>
      </c>
      <c r="C13" s="13">
        <v>0.18</v>
      </c>
      <c r="D13" s="2" t="s">
        <v>41</v>
      </c>
      <c r="E13" s="12"/>
    </row>
    <row r="14" spans="2:6" x14ac:dyDescent="0.25">
      <c r="B14" s="10"/>
      <c r="C14" s="12"/>
      <c r="E14" s="12"/>
    </row>
    <row r="15" spans="2:6" ht="21" x14ac:dyDescent="0.25">
      <c r="B15" s="9" t="s">
        <v>42</v>
      </c>
      <c r="C15" s="15"/>
    </row>
    <row r="16" spans="2:6" x14ac:dyDescent="0.25">
      <c r="B16" s="16"/>
      <c r="C16" s="17"/>
      <c r="D16" s="17"/>
      <c r="E16" s="17"/>
      <c r="F16" s="12"/>
    </row>
    <row r="17" spans="2:8" ht="32.1" customHeight="1" x14ac:dyDescent="0.25">
      <c r="B17" s="45" t="s">
        <v>64</v>
      </c>
      <c r="C17" s="45"/>
      <c r="D17" s="45"/>
      <c r="E17" s="45"/>
      <c r="F17" s="45"/>
      <c r="G17" s="45"/>
      <c r="H17" s="45"/>
    </row>
    <row r="18" spans="2:8" x14ac:dyDescent="0.25">
      <c r="B18" s="16"/>
      <c r="C18" s="17"/>
      <c r="D18" s="17"/>
      <c r="E18" s="17"/>
      <c r="F18" s="12"/>
    </row>
    <row r="19" spans="2:8" ht="47.25" x14ac:dyDescent="0.25">
      <c r="B19" s="20" t="s">
        <v>6</v>
      </c>
      <c r="C19" s="20" t="s">
        <v>32</v>
      </c>
      <c r="D19" s="20" t="s">
        <v>9</v>
      </c>
      <c r="E19" s="21" t="s">
        <v>8</v>
      </c>
      <c r="F19" s="20" t="s">
        <v>7</v>
      </c>
      <c r="G19" s="20" t="s">
        <v>10</v>
      </c>
      <c r="H19" s="20" t="s">
        <v>35</v>
      </c>
    </row>
    <row r="20" spans="2:8" x14ac:dyDescent="0.25">
      <c r="B20" s="20" t="s">
        <v>11</v>
      </c>
      <c r="C20" s="11">
        <v>200</v>
      </c>
      <c r="D20" s="11">
        <v>0</v>
      </c>
      <c r="E20" s="12">
        <f>Table13[[#This Row],[Wartość wg pracodawcy (na miesiąc)]]-Table13[[#This Row],[Ile pokrywasz Ty?]]</f>
        <v>200</v>
      </c>
      <c r="F20" s="11" t="s">
        <v>33</v>
      </c>
      <c r="G20" s="12">
        <f>IF(Table13[[#This Row],[Czy musisz zapłacić podatek]]="tak",Table13[[#This Row],[Ile pokrywa pracodawca?]]*$C$13,0)</f>
        <v>36</v>
      </c>
      <c r="H20" s="12">
        <f>IF(Table13[[#This Row],[Czy musisz zapłacić podatek]]="tak",Table13[[#This Row],[Ile pokrywa pracodawca?]],Table13[[#This Row],[Ile pokrywa pracodawca?]]+Table13[[#This Row],[Ile pokrywa pracodawca?]]*$C$13)</f>
        <v>200</v>
      </c>
    </row>
    <row r="21" spans="2:8" x14ac:dyDescent="0.25">
      <c r="B21" s="20" t="s">
        <v>12</v>
      </c>
      <c r="C21" s="11">
        <v>50</v>
      </c>
      <c r="D21" s="11">
        <v>0</v>
      </c>
      <c r="E21" s="12">
        <f>Table13[[#This Row],[Wartość wg pracodawcy (na miesiąc)]]-Table13[[#This Row],[Ile pokrywasz Ty?]]</f>
        <v>50</v>
      </c>
      <c r="F21" s="11" t="s">
        <v>34</v>
      </c>
      <c r="G21" s="12">
        <f>IF(Table13[[#This Row],[Czy musisz zapłacić podatek]]="tak",Table13[[#This Row],[Ile pokrywa pracodawca?]]*$C$13,0)</f>
        <v>0</v>
      </c>
      <c r="H21" s="12">
        <f>IF(Table13[[#This Row],[Czy musisz zapłacić podatek]]="tak",Table13[[#This Row],[Ile pokrywa pracodawca?]],Table13[[#This Row],[Ile pokrywa pracodawca?]]+Table13[[#This Row],[Ile pokrywa pracodawca?]]*$C$13)</f>
        <v>59</v>
      </c>
    </row>
    <row r="22" spans="2:8" x14ac:dyDescent="0.25">
      <c r="B22" s="20" t="s">
        <v>13</v>
      </c>
      <c r="C22" s="11"/>
      <c r="D22" s="11">
        <v>0</v>
      </c>
      <c r="E22" s="12">
        <f>Table13[[#This Row],[Wartość wg pracodawcy (na miesiąc)]]-Table13[[#This Row],[Ile pokrywasz Ty?]]</f>
        <v>0</v>
      </c>
      <c r="F22" s="11" t="s">
        <v>34</v>
      </c>
      <c r="G22" s="12">
        <f>IF(Table13[[#This Row],[Czy musisz zapłacić podatek]]="tak",Table13[[#This Row],[Ile pokrywa pracodawca?]]*$C$13,0)</f>
        <v>0</v>
      </c>
      <c r="H22" s="12">
        <f>IF(Table13[[#This Row],[Czy musisz zapłacić podatek]]="tak",Table13[[#This Row],[Ile pokrywa pracodawca?]],Table13[[#This Row],[Ile pokrywa pracodawca?]]+Table13[[#This Row],[Ile pokrywa pracodawca?]]*$C$13)</f>
        <v>0</v>
      </c>
    </row>
    <row r="23" spans="2:8" ht="31.5" x14ac:dyDescent="0.25">
      <c r="B23" s="20" t="s">
        <v>14</v>
      </c>
      <c r="C23" s="11">
        <v>100</v>
      </c>
      <c r="D23" s="11">
        <v>0</v>
      </c>
      <c r="E23" s="12">
        <f>Table13[[#This Row],[Wartość wg pracodawcy (na miesiąc)]]-Table13[[#This Row],[Ile pokrywasz Ty?]]</f>
        <v>100</v>
      </c>
      <c r="F23" s="11"/>
      <c r="G23" s="12">
        <f>IF(Table13[[#This Row],[Czy musisz zapłacić podatek]]="tak",Table13[[#This Row],[Ile pokrywa pracodawca?]]*$C$13,0)</f>
        <v>0</v>
      </c>
      <c r="H23" s="12">
        <f>IF(Table13[[#This Row],[Czy musisz zapłacić podatek]]="tak",Table13[[#This Row],[Ile pokrywa pracodawca?]],Table13[[#This Row],[Ile pokrywa pracodawca?]]+Table13[[#This Row],[Ile pokrywa pracodawca?]]*$C$13)</f>
        <v>118</v>
      </c>
    </row>
    <row r="24" spans="2:8" x14ac:dyDescent="0.25">
      <c r="B24" s="20" t="s">
        <v>15</v>
      </c>
      <c r="C24" s="13"/>
      <c r="D24" s="11"/>
      <c r="E24" s="12">
        <f>Table13[[#This Row],[Wartość wg pracodawcy (na miesiąc)]]-Table13[[#This Row],[Ile pokrywasz Ty?]]</f>
        <v>0</v>
      </c>
      <c r="F24" s="11"/>
      <c r="G24" s="12">
        <f>IF(Table13[[#This Row],[Czy musisz zapłacić podatek]]="tak",Table13[[#This Row],[Ile pokrywa pracodawca?]]*$C$13,0)</f>
        <v>0</v>
      </c>
      <c r="H24" s="12">
        <f>IF(Table13[[#This Row],[Czy musisz zapłacić podatek]]="tak",Table13[[#This Row],[Ile pokrywa pracodawca?]],Table13[[#This Row],[Ile pokrywa pracodawca?]]+Table13[[#This Row],[Ile pokrywa pracodawca?]]*$C$13)</f>
        <v>0</v>
      </c>
    </row>
    <row r="25" spans="2:8" x14ac:dyDescent="0.25">
      <c r="B25" s="20" t="s">
        <v>16</v>
      </c>
      <c r="C25" s="11"/>
      <c r="D25" s="11"/>
      <c r="E25" s="12">
        <f>Table13[[#This Row],[Wartość wg pracodawcy (na miesiąc)]]-Table13[[#This Row],[Ile pokrywasz Ty?]]</f>
        <v>0</v>
      </c>
      <c r="F25" s="11"/>
      <c r="G25" s="12">
        <f>IF(Table13[[#This Row],[Czy musisz zapłacić podatek]]="tak",Table13[[#This Row],[Ile pokrywa pracodawca?]]*$C$13,0)</f>
        <v>0</v>
      </c>
      <c r="H25" s="12">
        <f>IF(Table13[[#This Row],[Czy musisz zapłacić podatek]]="tak",Table13[[#This Row],[Ile pokrywa pracodawca?]],Table13[[#This Row],[Ile pokrywa pracodawca?]]+Table13[[#This Row],[Ile pokrywa pracodawca?]]*$C$13)</f>
        <v>0</v>
      </c>
    </row>
    <row r="26" spans="2:8" x14ac:dyDescent="0.25">
      <c r="B26" s="40" t="s">
        <v>17</v>
      </c>
      <c r="C26" s="27"/>
      <c r="D26" s="27"/>
      <c r="E26" s="12">
        <f>Table13[[#This Row],[Wartość wg pracodawcy (na miesiąc)]]-Table13[[#This Row],[Ile pokrywasz Ty?]]</f>
        <v>0</v>
      </c>
      <c r="F26" s="27"/>
      <c r="G26" s="12">
        <f>IF(Table13[[#This Row],[Czy musisz zapłacić podatek]]="tak",Table13[[#This Row],[Ile pokrywa pracodawca?]]*$C$13,0)</f>
        <v>0</v>
      </c>
      <c r="H26" s="23">
        <f>IF(Table13[[#This Row],[Czy musisz zapłacić podatek]]="tak",Table13[[#This Row],[Ile pokrywa pracodawca?]],Table13[[#This Row],[Ile pokrywa pracodawca?]]+Table13[[#This Row],[Ile pokrywa pracodawca?]]*$C$13)</f>
        <v>0</v>
      </c>
    </row>
    <row r="27" spans="2:8" s="22" customFormat="1" x14ac:dyDescent="0.25">
      <c r="B27" s="40" t="s">
        <v>18</v>
      </c>
      <c r="C27" s="27"/>
      <c r="D27" s="27"/>
      <c r="E27" s="12">
        <f>Table13[[#This Row],[Wartość wg pracodawcy (na miesiąc)]]-Table13[[#This Row],[Ile pokrywasz Ty?]]</f>
        <v>0</v>
      </c>
      <c r="F27" s="27"/>
      <c r="G27" s="12">
        <f>IF(Table13[[#This Row],[Czy musisz zapłacić podatek]]="tak",Table13[[#This Row],[Ile pokrywa pracodawca?]]*$C$13,0)</f>
        <v>0</v>
      </c>
      <c r="H27" s="23">
        <f>IF(Table13[[#This Row],[Czy musisz zapłacić podatek]]="tak",Table13[[#This Row],[Ile pokrywa pracodawca?]],Table13[[#This Row],[Ile pokrywa pracodawca?]]+Table13[[#This Row],[Ile pokrywa pracodawca?]]*$C$13)</f>
        <v>0</v>
      </c>
    </row>
    <row r="28" spans="2:8" s="22" customFormat="1" x14ac:dyDescent="0.25">
      <c r="B28" s="40" t="s">
        <v>19</v>
      </c>
      <c r="C28" s="27"/>
      <c r="D28" s="27"/>
      <c r="E28" s="12">
        <f>Table13[[#This Row],[Wartość wg pracodawcy (na miesiąc)]]-Table13[[#This Row],[Ile pokrywasz Ty?]]</f>
        <v>0</v>
      </c>
      <c r="F28" s="27"/>
      <c r="G28" s="12">
        <f>IF(Table13[[#This Row],[Czy musisz zapłacić podatek]]="tak",Table13[[#This Row],[Ile pokrywa pracodawca?]]*$C$13,0)</f>
        <v>0</v>
      </c>
      <c r="H28" s="23">
        <f>IF(Table13[[#This Row],[Czy musisz zapłacić podatek]]="tak",Table13[[#This Row],[Ile pokrywa pracodawca?]],Table13[[#This Row],[Ile pokrywa pracodawca?]]+Table13[[#This Row],[Ile pokrywa pracodawca?]]*$C$13)</f>
        <v>0</v>
      </c>
    </row>
    <row r="29" spans="2:8" s="22" customFormat="1" x14ac:dyDescent="0.25">
      <c r="B29" s="40" t="s">
        <v>20</v>
      </c>
      <c r="C29" s="27"/>
      <c r="D29" s="27"/>
      <c r="E29" s="12">
        <f>Table13[[#This Row],[Wartość wg pracodawcy (na miesiąc)]]-Table13[[#This Row],[Ile pokrywasz Ty?]]</f>
        <v>0</v>
      </c>
      <c r="F29" s="27"/>
      <c r="G29" s="12">
        <f>IF(Table13[[#This Row],[Czy musisz zapłacić podatek]]="tak",Table13[[#This Row],[Ile pokrywa pracodawca?]]*$C$13,0)</f>
        <v>0</v>
      </c>
      <c r="H29" s="23">
        <f>IF(Table13[[#This Row],[Czy musisz zapłacić podatek]]="tak",Table13[[#This Row],[Ile pokrywa pracodawca?]],Table13[[#This Row],[Ile pokrywa pracodawca?]]+Table13[[#This Row],[Ile pokrywa pracodawca?]]*$C$13)</f>
        <v>0</v>
      </c>
    </row>
    <row r="30" spans="2:8" s="22" customFormat="1" x14ac:dyDescent="0.25">
      <c r="B30" s="40" t="s">
        <v>21</v>
      </c>
      <c r="C30" s="27"/>
      <c r="D30" s="27"/>
      <c r="E30" s="12">
        <f>Table13[[#This Row],[Wartość wg pracodawcy (na miesiąc)]]-Table13[[#This Row],[Ile pokrywasz Ty?]]</f>
        <v>0</v>
      </c>
      <c r="F30" s="27"/>
      <c r="G30" s="12">
        <f>IF(Table13[[#This Row],[Czy musisz zapłacić podatek]]="tak",Table13[[#This Row],[Ile pokrywa pracodawca?]]*$C$13,0)</f>
        <v>0</v>
      </c>
      <c r="H30" s="23">
        <f>IF(Table13[[#This Row],[Czy musisz zapłacić podatek]]="tak",Table13[[#This Row],[Ile pokrywa pracodawca?]],Table13[[#This Row],[Ile pokrywa pracodawca?]]+Table13[[#This Row],[Ile pokrywa pracodawca?]]*$C$13)</f>
        <v>0</v>
      </c>
    </row>
    <row r="31" spans="2:8" s="22" customFormat="1" x14ac:dyDescent="0.25">
      <c r="B31" s="40" t="s">
        <v>22</v>
      </c>
      <c r="C31" s="27">
        <v>20</v>
      </c>
      <c r="D31" s="27">
        <v>0</v>
      </c>
      <c r="E31" s="12">
        <f>Table13[[#This Row],[Wartość wg pracodawcy (na miesiąc)]]-Table13[[#This Row],[Ile pokrywasz Ty?]]</f>
        <v>20</v>
      </c>
      <c r="F31" s="27"/>
      <c r="G31" s="12">
        <f>IF(Table13[[#This Row],[Czy musisz zapłacić podatek]]="tak",Table13[[#This Row],[Ile pokrywa pracodawca?]]*$C$13,0)</f>
        <v>0</v>
      </c>
      <c r="H31" s="23">
        <f>IF(Table13[[#This Row],[Czy musisz zapłacić podatek]]="tak",Table13[[#This Row],[Ile pokrywa pracodawca?]],Table13[[#This Row],[Ile pokrywa pracodawca?]]+Table13[[#This Row],[Ile pokrywa pracodawca?]]*$C$13)</f>
        <v>23.6</v>
      </c>
    </row>
    <row r="32" spans="2:8" s="22" customFormat="1" x14ac:dyDescent="0.25">
      <c r="B32" s="40" t="s">
        <v>23</v>
      </c>
      <c r="C32" s="27"/>
      <c r="D32" s="27"/>
      <c r="E32" s="12">
        <f>Table13[[#This Row],[Wartość wg pracodawcy (na miesiąc)]]-Table13[[#This Row],[Ile pokrywasz Ty?]]</f>
        <v>0</v>
      </c>
      <c r="F32" s="27"/>
      <c r="G32" s="12">
        <f>IF(Table13[[#This Row],[Czy musisz zapłacić podatek]]="tak",Table13[[#This Row],[Ile pokrywa pracodawca?]]*$C$13,0)</f>
        <v>0</v>
      </c>
      <c r="H32" s="23">
        <f>IF(Table13[[#This Row],[Czy musisz zapłacić podatek]]="tak",Table13[[#This Row],[Ile pokrywa pracodawca?]],Table13[[#This Row],[Ile pokrywa pracodawca?]]+Table13[[#This Row],[Ile pokrywa pracodawca?]]*$C$13)</f>
        <v>0</v>
      </c>
    </row>
    <row r="33" spans="2:8" s="22" customFormat="1" x14ac:dyDescent="0.25">
      <c r="B33" s="40" t="s">
        <v>24</v>
      </c>
      <c r="C33" s="27">
        <v>30</v>
      </c>
      <c r="D33" s="27">
        <v>0</v>
      </c>
      <c r="E33" s="12">
        <f>Table13[[#This Row],[Wartość wg pracodawcy (na miesiąc)]]-Table13[[#This Row],[Ile pokrywasz Ty?]]</f>
        <v>30</v>
      </c>
      <c r="F33" s="27"/>
      <c r="G33" s="12">
        <f>IF(Table13[[#This Row],[Czy musisz zapłacić podatek]]="tak",Table13[[#This Row],[Ile pokrywa pracodawca?]]*$C$13,0)</f>
        <v>0</v>
      </c>
      <c r="H33" s="23">
        <f>IF(Table13[[#This Row],[Czy musisz zapłacić podatek]]="tak",Table13[[#This Row],[Ile pokrywa pracodawca?]],Table13[[#This Row],[Ile pokrywa pracodawca?]]+Table13[[#This Row],[Ile pokrywa pracodawca?]]*$C$13)</f>
        <v>35.4</v>
      </c>
    </row>
    <row r="34" spans="2:8" s="22" customFormat="1" x14ac:dyDescent="0.25">
      <c r="B34" s="40" t="s">
        <v>28</v>
      </c>
      <c r="C34" s="27"/>
      <c r="D34" s="27"/>
      <c r="E34" s="12">
        <f>Table13[[#This Row],[Wartość wg pracodawcy (na miesiąc)]]-Table13[[#This Row],[Ile pokrywasz Ty?]]</f>
        <v>0</v>
      </c>
      <c r="F34" s="27"/>
      <c r="G34" s="12">
        <f>IF(Table13[[#This Row],[Czy musisz zapłacić podatek]]="tak",Table13[[#This Row],[Ile pokrywa pracodawca?]]*$C$13,0)</f>
        <v>0</v>
      </c>
      <c r="H34" s="23">
        <f>IF(Table13[[#This Row],[Czy musisz zapłacić podatek]]="tak",Table13[[#This Row],[Ile pokrywa pracodawca?]],Table13[[#This Row],[Ile pokrywa pracodawca?]]+Table13[[#This Row],[Ile pokrywa pracodawca?]]*$C$13)</f>
        <v>0</v>
      </c>
    </row>
    <row r="35" spans="2:8" s="22" customFormat="1" x14ac:dyDescent="0.25">
      <c r="B35" s="40" t="s">
        <v>29</v>
      </c>
      <c r="C35" s="27"/>
      <c r="D35" s="27"/>
      <c r="E35" s="12">
        <f>Table13[[#This Row],[Wartość wg pracodawcy (na miesiąc)]]-Table13[[#This Row],[Ile pokrywasz Ty?]]</f>
        <v>0</v>
      </c>
      <c r="F35" s="27"/>
      <c r="G35" s="12">
        <f>IF(Table13[[#This Row],[Czy musisz zapłacić podatek]]="tak",Table13[[#This Row],[Ile pokrywa pracodawca?]]*$C$13,0)</f>
        <v>0</v>
      </c>
      <c r="H35" s="23">
        <f>IF(Table13[[#This Row],[Czy musisz zapłacić podatek]]="tak",Table13[[#This Row],[Ile pokrywa pracodawca?]],Table13[[#This Row],[Ile pokrywa pracodawca?]]+Table13[[#This Row],[Ile pokrywa pracodawca?]]*$C$13)</f>
        <v>0</v>
      </c>
    </row>
    <row r="36" spans="2:8" s="22" customFormat="1" x14ac:dyDescent="0.25">
      <c r="B36" s="40" t="s">
        <v>30</v>
      </c>
      <c r="C36" s="27"/>
      <c r="D36" s="27"/>
      <c r="E36" s="12">
        <f>Table13[[#This Row],[Wartość wg pracodawcy (na miesiąc)]]-Table13[[#This Row],[Ile pokrywasz Ty?]]</f>
        <v>0</v>
      </c>
      <c r="F36" s="27"/>
      <c r="G36" s="12">
        <f>IF(Table13[[#This Row],[Czy musisz zapłacić podatek]]="tak",Table13[[#This Row],[Ile pokrywa pracodawca?]]*$C$13,0)</f>
        <v>0</v>
      </c>
      <c r="H36" s="23">
        <f>IF(Table13[[#This Row],[Czy musisz zapłacić podatek]]="tak",Table13[[#This Row],[Ile pokrywa pracodawca?]],Table13[[#This Row],[Ile pokrywa pracodawca?]]+Table13[[#This Row],[Ile pokrywa pracodawca?]]*$C$13)</f>
        <v>0</v>
      </c>
    </row>
    <row r="37" spans="2:8" s="22" customFormat="1" x14ac:dyDescent="0.25">
      <c r="B37" s="40" t="s">
        <v>31</v>
      </c>
      <c r="C37" s="27"/>
      <c r="D37" s="27"/>
      <c r="E37" s="12">
        <f>Table13[[#This Row],[Wartość wg pracodawcy (na miesiąc)]]-Table13[[#This Row],[Ile pokrywasz Ty?]]</f>
        <v>0</v>
      </c>
      <c r="F37" s="27"/>
      <c r="G37" s="12">
        <f>IF(Table13[[#This Row],[Czy musisz zapłacić podatek]]="tak",Table13[[#This Row],[Ile pokrywa pracodawca?]]*$C$13,0)</f>
        <v>0</v>
      </c>
      <c r="H37" s="23">
        <f>IF(Table13[[#This Row],[Czy musisz zapłacić podatek]]="tak",Table13[[#This Row],[Ile pokrywa pracodawca?]],Table13[[#This Row],[Ile pokrywa pracodawca?]]+Table13[[#This Row],[Ile pokrywa pracodawca?]]*$C$13)</f>
        <v>0</v>
      </c>
    </row>
    <row r="38" spans="2:8" s="22" customFormat="1" x14ac:dyDescent="0.25">
      <c r="B38" s="41" t="s">
        <v>36</v>
      </c>
      <c r="C38" s="28"/>
      <c r="D38" s="28"/>
      <c r="E38" s="12">
        <f>Table13[[#This Row],[Wartość wg pracodawcy (na miesiąc)]]-Table13[[#This Row],[Ile pokrywasz Ty?]]</f>
        <v>0</v>
      </c>
      <c r="F38" s="28"/>
      <c r="G38" s="12">
        <f>IF(Table13[[#This Row],[Czy musisz zapłacić podatek]]="tak",Table13[[#This Row],[Ile pokrywa pracodawca?]]*$C$13,0)</f>
        <v>0</v>
      </c>
      <c r="H38" s="24">
        <f>IF(Table13[[#This Row],[Czy musisz zapłacić podatek]]="tak",Table13[[#This Row],[Ile pokrywa pracodawca?]],Table13[[#This Row],[Ile pokrywa pracodawca?]]+Table13[[#This Row],[Ile pokrywa pracodawca?]]*$C$13)</f>
        <v>0</v>
      </c>
    </row>
    <row r="39" spans="2:8" s="22" customFormat="1" x14ac:dyDescent="0.25">
      <c r="B39" s="41" t="s">
        <v>37</v>
      </c>
      <c r="C39" s="28"/>
      <c r="D39" s="28"/>
      <c r="E39" s="12">
        <f>Table13[[#This Row],[Wartość wg pracodawcy (na miesiąc)]]-Table13[[#This Row],[Ile pokrywasz Ty?]]</f>
        <v>0</v>
      </c>
      <c r="F39" s="28"/>
      <c r="G39" s="12">
        <f>IF(Table13[[#This Row],[Czy musisz zapłacić podatek]]="tak",Table13[[#This Row],[Ile pokrywa pracodawca?]]*$C$13,0)</f>
        <v>0</v>
      </c>
      <c r="H39" s="24">
        <f>IF(Table13[[#This Row],[Czy musisz zapłacić podatek]]="tak",Table13[[#This Row],[Ile pokrywa pracodawca?]],Table13[[#This Row],[Ile pokrywa pracodawca?]]+Table13[[#This Row],[Ile pokrywa pracodawca?]]*$C$13)</f>
        <v>0</v>
      </c>
    </row>
    <row r="40" spans="2:8" s="22" customFormat="1" x14ac:dyDescent="0.25">
      <c r="B40" s="41" t="s">
        <v>38</v>
      </c>
      <c r="C40" s="28"/>
      <c r="D40" s="28"/>
      <c r="E40" s="12">
        <f>Table13[[#This Row],[Wartość wg pracodawcy (na miesiąc)]]-Table13[[#This Row],[Ile pokrywasz Ty?]]</f>
        <v>0</v>
      </c>
      <c r="F40" s="28"/>
      <c r="G40" s="12">
        <f>IF(Table13[[#This Row],[Czy musisz zapłacić podatek]]="tak",Table13[[#This Row],[Ile pokrywa pracodawca?]]*$C$13,0)</f>
        <v>0</v>
      </c>
      <c r="H40" s="24">
        <f>IF(Table13[[#This Row],[Czy musisz zapłacić podatek]]="tak",Table13[[#This Row],[Ile pokrywa pracodawca?]],Table13[[#This Row],[Ile pokrywa pracodawca?]]+Table13[[#This Row],[Ile pokrywa pracodawca?]]*$C$13)</f>
        <v>0</v>
      </c>
    </row>
    <row r="41" spans="2:8" s="22" customFormat="1" x14ac:dyDescent="0.25">
      <c r="B41" s="41"/>
      <c r="C41" s="28"/>
      <c r="D41" s="28"/>
      <c r="E41" s="12">
        <f>Table13[[#This Row],[Wartość wg pracodawcy (na miesiąc)]]-Table13[[#This Row],[Ile pokrywasz Ty?]]</f>
        <v>0</v>
      </c>
      <c r="F41" s="28"/>
      <c r="G41" s="12">
        <f>IF(Table13[[#This Row],[Czy musisz zapłacić podatek]]="tak",Table13[[#This Row],[Ile pokrywa pracodawca?]]*$C$13,0)</f>
        <v>0</v>
      </c>
      <c r="H41" s="24">
        <f>IF(Table13[[#This Row],[Czy musisz zapłacić podatek]]="tak",Table13[[#This Row],[Ile pokrywa pracodawca?]],Table13[[#This Row],[Ile pokrywa pracodawca?]]+Table13[[#This Row],[Ile pokrywa pracodawca?]]*$C$13)</f>
        <v>0</v>
      </c>
    </row>
    <row r="42" spans="2:8" s="22" customFormat="1" x14ac:dyDescent="0.25">
      <c r="B42" s="41"/>
      <c r="C42" s="28"/>
      <c r="D42" s="28"/>
      <c r="E42" s="12">
        <f>Table13[[#This Row],[Wartość wg pracodawcy (na miesiąc)]]-Table13[[#This Row],[Ile pokrywasz Ty?]]</f>
        <v>0</v>
      </c>
      <c r="F42" s="28"/>
      <c r="G42" s="12">
        <f>IF(Table13[[#This Row],[Czy musisz zapłacić podatek]]="tak",Table13[[#This Row],[Ile pokrywa pracodawca?]]*$C$13,0)</f>
        <v>0</v>
      </c>
      <c r="H42" s="24">
        <f>IF(Table13[[#This Row],[Czy musisz zapłacić podatek]]="tak",Table13[[#This Row],[Ile pokrywa pracodawca?]],Table13[[#This Row],[Ile pokrywa pracodawca?]]+Table13[[#This Row],[Ile pokrywa pracodawca?]]*$C$13)</f>
        <v>0</v>
      </c>
    </row>
    <row r="43" spans="2:8" s="22" customFormat="1" x14ac:dyDescent="0.25">
      <c r="B43" s="41"/>
      <c r="C43" s="28"/>
      <c r="D43" s="28"/>
      <c r="E43" s="12">
        <f>Table13[[#This Row],[Wartość wg pracodawcy (na miesiąc)]]-Table13[[#This Row],[Ile pokrywasz Ty?]]</f>
        <v>0</v>
      </c>
      <c r="F43" s="28"/>
      <c r="G43" s="12">
        <f>IF(Table13[[#This Row],[Czy musisz zapłacić podatek]]="tak",Table13[[#This Row],[Ile pokrywa pracodawca?]]*$C$13,0)</f>
        <v>0</v>
      </c>
      <c r="H43" s="24">
        <f>IF(Table13[[#This Row],[Czy musisz zapłacić podatek]]="tak",Table13[[#This Row],[Ile pokrywa pracodawca?]],Table13[[#This Row],[Ile pokrywa pracodawca?]]+Table13[[#This Row],[Ile pokrywa pracodawca?]]*$C$13)</f>
        <v>0</v>
      </c>
    </row>
    <row r="44" spans="2:8" x14ac:dyDescent="0.25">
      <c r="B44" s="16"/>
      <c r="C44" s="17"/>
      <c r="D44" s="17"/>
      <c r="E44" s="17"/>
      <c r="F44" s="12"/>
    </row>
    <row r="45" spans="2:8" ht="21.95" customHeight="1" x14ac:dyDescent="0.25">
      <c r="C45" s="12"/>
      <c r="D45" s="30" t="s">
        <v>43</v>
      </c>
      <c r="E45" s="31">
        <f>SUM(Table13[Ile pokrywa pracodawca?])</f>
        <v>400</v>
      </c>
      <c r="F45" s="30" t="s">
        <v>43</v>
      </c>
      <c r="G45" s="31">
        <f>SUM(Table13[Kwota potrącanego podatku])</f>
        <v>36</v>
      </c>
      <c r="H45" s="31">
        <f>SUM(Table13[Rzeczywista wartość brutto])</f>
        <v>436</v>
      </c>
    </row>
    <row r="46" spans="2:8" ht="21" x14ac:dyDescent="0.25">
      <c r="B46" s="9" t="s">
        <v>66</v>
      </c>
      <c r="C46" s="12"/>
    </row>
    <row r="48" spans="2:8" x14ac:dyDescent="0.25">
      <c r="B48" s="26" t="s">
        <v>27</v>
      </c>
      <c r="C48" s="25">
        <f>C11</f>
        <v>4202</v>
      </c>
      <c r="D48" s="19"/>
    </row>
    <row r="49" spans="2:8" x14ac:dyDescent="0.25">
      <c r="B49" s="10" t="s">
        <v>26</v>
      </c>
      <c r="C49" s="12">
        <f>H45</f>
        <v>436</v>
      </c>
      <c r="D49" s="18"/>
    </row>
    <row r="50" spans="2:8" ht="38.1" customHeight="1" x14ac:dyDescent="0.25">
      <c r="B50" s="42" t="s">
        <v>25</v>
      </c>
      <c r="C50" s="43">
        <f>SUM(C48:C49)</f>
        <v>4638</v>
      </c>
      <c r="D50" s="46" t="s">
        <v>65</v>
      </c>
      <c r="E50" s="46"/>
      <c r="F50" s="46"/>
      <c r="G50" s="46"/>
      <c r="H50" s="46"/>
    </row>
  </sheetData>
  <mergeCells count="3">
    <mergeCell ref="B3:E3"/>
    <mergeCell ref="B17:H17"/>
    <mergeCell ref="D50:H50"/>
  </mergeCells>
  <hyperlinks>
    <hyperlink ref="C5" r:id="rId1"/>
    <hyperlink ref="C7" r:id="rId2"/>
  </hyperlinks>
  <pageMargins left="0.75" right="0.75" top="1" bottom="1" header="0.5" footer="0.5"/>
  <pageSetup paperSize="9" orientation="portrait" horizontalDpi="4294967292" verticalDpi="4294967292"/>
  <tableParts count="1">
    <tablePart r:id="rId3"/>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29"/>
  <sheetViews>
    <sheetView showGridLines="0" workbookViewId="0">
      <selection activeCell="H1" sqref="H1"/>
    </sheetView>
  </sheetViews>
  <sheetFormatPr defaultColWidth="10.875" defaultRowHeight="15.75" x14ac:dyDescent="0.25"/>
  <cols>
    <col min="1" max="1" width="3.375" style="2" customWidth="1"/>
    <col min="2" max="2" width="41" style="2" customWidth="1"/>
    <col min="3" max="5" width="12.125" style="2" customWidth="1"/>
    <col min="6" max="6" width="12.625" style="2" customWidth="1"/>
    <col min="7" max="7" width="10.875" style="2"/>
    <col min="8" max="9" width="11.625" style="2" customWidth="1"/>
    <col min="10" max="16384" width="10.875" style="2"/>
  </cols>
  <sheetData>
    <row r="1" spans="2:5" s="3" customFormat="1" ht="23.25" x14ac:dyDescent="0.25">
      <c r="B1" s="1" t="s">
        <v>44</v>
      </c>
      <c r="C1" s="2"/>
      <c r="D1" s="2"/>
      <c r="E1" s="2"/>
    </row>
    <row r="2" spans="2:5" s="3" customFormat="1" x14ac:dyDescent="0.25">
      <c r="B2" s="2"/>
      <c r="C2" s="2"/>
      <c r="D2" s="2"/>
      <c r="E2" s="2"/>
    </row>
    <row r="3" spans="2:5" s="3" customFormat="1" ht="83.1" customHeight="1" x14ac:dyDescent="0.25">
      <c r="B3" s="44" t="s">
        <v>61</v>
      </c>
      <c r="C3" s="44"/>
      <c r="D3" s="44"/>
      <c r="E3" s="44"/>
    </row>
    <row r="4" spans="2:5" s="3" customFormat="1" x14ac:dyDescent="0.25">
      <c r="B4" s="2"/>
      <c r="C4" s="2"/>
      <c r="D4" s="2"/>
      <c r="E4" s="2"/>
    </row>
    <row r="5" spans="2:5" s="3" customFormat="1" x14ac:dyDescent="0.25">
      <c r="B5" s="4" t="s">
        <v>0</v>
      </c>
      <c r="C5" s="5" t="s">
        <v>1</v>
      </c>
      <c r="D5" s="2"/>
      <c r="E5" s="2"/>
    </row>
    <row r="6" spans="2:5" s="3" customFormat="1" x14ac:dyDescent="0.25">
      <c r="B6" s="4"/>
      <c r="C6" s="7"/>
      <c r="D6" s="2"/>
      <c r="E6" s="2"/>
    </row>
    <row r="7" spans="2:5" s="3" customFormat="1" x14ac:dyDescent="0.25">
      <c r="B7" s="4" t="s">
        <v>2</v>
      </c>
      <c r="C7" s="6" t="s">
        <v>5</v>
      </c>
      <c r="D7" s="2"/>
      <c r="E7" s="2"/>
    </row>
    <row r="8" spans="2:5" s="3" customFormat="1" x14ac:dyDescent="0.25">
      <c r="B8" s="8"/>
    </row>
    <row r="9" spans="2:5" ht="21" x14ac:dyDescent="0.25">
      <c r="B9" s="9" t="s">
        <v>3</v>
      </c>
    </row>
    <row r="11" spans="2:5" x14ac:dyDescent="0.25">
      <c r="B11" s="10" t="s">
        <v>47</v>
      </c>
      <c r="C11" s="14">
        <v>1500</v>
      </c>
      <c r="D11" s="2" t="s">
        <v>39</v>
      </c>
    </row>
    <row r="12" spans="2:5" x14ac:dyDescent="0.25">
      <c r="B12" s="10" t="s">
        <v>45</v>
      </c>
      <c r="C12" s="32">
        <v>7.5</v>
      </c>
      <c r="D12" s="2" t="s">
        <v>60</v>
      </c>
    </row>
    <row r="13" spans="2:5" x14ac:dyDescent="0.25">
      <c r="B13" s="10" t="s">
        <v>46</v>
      </c>
      <c r="C13" s="33">
        <v>4.8</v>
      </c>
    </row>
    <row r="14" spans="2:5" x14ac:dyDescent="0.25">
      <c r="B14" s="10"/>
      <c r="C14" s="34"/>
    </row>
    <row r="15" spans="2:5" x14ac:dyDescent="0.25">
      <c r="B15" s="29" t="s">
        <v>48</v>
      </c>
      <c r="C15" s="38">
        <f>C11/100*C12*C13</f>
        <v>540</v>
      </c>
    </row>
    <row r="16" spans="2:5" x14ac:dyDescent="0.25">
      <c r="B16" s="10"/>
      <c r="C16" s="34"/>
    </row>
    <row r="17" spans="2:5" x14ac:dyDescent="0.25">
      <c r="B17" s="10" t="s">
        <v>51</v>
      </c>
      <c r="C17" s="11">
        <v>1600</v>
      </c>
      <c r="D17" s="2" t="s">
        <v>52</v>
      </c>
      <c r="E17" s="12"/>
    </row>
    <row r="18" spans="2:5" x14ac:dyDescent="0.25">
      <c r="B18" s="10" t="s">
        <v>49</v>
      </c>
      <c r="C18" s="11">
        <v>1000</v>
      </c>
      <c r="D18" s="2" t="s">
        <v>50</v>
      </c>
      <c r="E18" s="12"/>
    </row>
    <row r="19" spans="2:5" x14ac:dyDescent="0.25">
      <c r="B19" s="10" t="s">
        <v>53</v>
      </c>
      <c r="C19" s="11">
        <v>600</v>
      </c>
      <c r="D19" s="2" t="s">
        <v>54</v>
      </c>
      <c r="E19" s="12"/>
    </row>
    <row r="20" spans="2:5" s="37" customFormat="1" x14ac:dyDescent="0.25">
      <c r="B20" s="35"/>
      <c r="C20" s="36"/>
      <c r="E20" s="36"/>
    </row>
    <row r="21" spans="2:5" x14ac:dyDescent="0.25">
      <c r="B21" s="29" t="s">
        <v>55</v>
      </c>
      <c r="C21" s="31">
        <f>SUM(C17:C19)/12</f>
        <v>266.66666666666669</v>
      </c>
      <c r="E21" s="12"/>
    </row>
    <row r="22" spans="2:5" x14ac:dyDescent="0.25">
      <c r="B22" s="10"/>
      <c r="C22" s="31"/>
      <c r="E22" s="12"/>
    </row>
    <row r="23" spans="2:5" ht="21" x14ac:dyDescent="0.25">
      <c r="B23" s="9" t="s">
        <v>58</v>
      </c>
      <c r="C23" s="31"/>
      <c r="E23" s="12"/>
    </row>
    <row r="24" spans="2:5" x14ac:dyDescent="0.25">
      <c r="B24" s="10"/>
      <c r="C24" s="12"/>
      <c r="E24" s="12"/>
    </row>
    <row r="25" spans="2:5" x14ac:dyDescent="0.25">
      <c r="B25" s="10" t="s">
        <v>56</v>
      </c>
      <c r="C25" s="17">
        <f>C15+C21</f>
        <v>806.66666666666674</v>
      </c>
      <c r="D25" s="2" t="s">
        <v>59</v>
      </c>
      <c r="E25" s="12"/>
    </row>
    <row r="26" spans="2:5" x14ac:dyDescent="0.25">
      <c r="B26" s="10"/>
      <c r="C26" s="12"/>
      <c r="E26" s="12"/>
    </row>
    <row r="27" spans="2:5" x14ac:dyDescent="0.25">
      <c r="B27" s="10" t="s">
        <v>57</v>
      </c>
      <c r="C27" s="39">
        <f>C25/C11</f>
        <v>0.5377777777777778</v>
      </c>
      <c r="E27" s="12"/>
    </row>
    <row r="28" spans="2:5" x14ac:dyDescent="0.25">
      <c r="B28" s="10"/>
      <c r="C28" s="12"/>
      <c r="E28" s="12"/>
    </row>
    <row r="29" spans="2:5" x14ac:dyDescent="0.25">
      <c r="B29" s="10"/>
      <c r="C29" s="12"/>
      <c r="E29" s="12"/>
    </row>
  </sheetData>
  <mergeCells count="1">
    <mergeCell ref="B3:E3"/>
  </mergeCells>
  <hyperlinks>
    <hyperlink ref="C5" r:id="rId1"/>
    <hyperlink ref="C7" r:id="rId2"/>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2</vt:i4>
      </vt:variant>
    </vt:vector>
  </HeadingPairs>
  <TitlesOfParts>
    <vt:vector size="2" baseType="lpstr">
      <vt:lpstr>Wartość benefitów pracowniczych</vt:lpstr>
      <vt:lpstr>Auto służbowe</vt:lpstr>
    </vt:vector>
  </TitlesOfParts>
  <Company>http://jakoszczedzacpieniadze.pl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Michal Szafranski</dc:creator>
  <cp:lastModifiedBy>Lolika</cp:lastModifiedBy>
  <dcterms:created xsi:type="dcterms:W3CDTF">2014-11-05T16:47:26Z</dcterms:created>
  <dcterms:modified xsi:type="dcterms:W3CDTF">2018-02-04T22:35:49Z</dcterms:modified>
</cp:coreProperties>
</file>